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DANEL\פרסום מרכיבי תשואה נוסטרו\30.09.22\"/>
    </mc:Choice>
  </mc:AlternateContent>
  <bookViews>
    <workbookView xWindow="0" yWindow="0" windowWidth="25200" windowHeight="9885"/>
  </bookViews>
  <sheets>
    <sheet name="כללי והון" sheetId="1" r:id="rId1"/>
    <sheet name="חיים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0" i="3" l="1"/>
  <c r="T37" i="1" l="1"/>
  <c r="T38" i="1"/>
  <c r="T39" i="1"/>
  <c r="T40" i="1"/>
  <c r="T41" i="1"/>
  <c r="T42" i="1"/>
  <c r="T43" i="1"/>
  <c r="T44" i="1"/>
  <c r="T45" i="1"/>
  <c r="T46" i="1"/>
  <c r="T47" i="1"/>
  <c r="T48" i="1"/>
  <c r="T49" i="1"/>
  <c r="T36" i="1"/>
  <c r="Q19" i="1"/>
  <c r="O9" i="1" l="1"/>
  <c r="Q58" i="1"/>
  <c r="O58" i="1"/>
  <c r="O54" i="1"/>
  <c r="Q54" i="1"/>
  <c r="Q30" i="1" l="1"/>
  <c r="Q29" i="1"/>
  <c r="O30" i="1"/>
  <c r="O29" i="1"/>
  <c r="Q26" i="1"/>
  <c r="Q25" i="1"/>
  <c r="Q10" i="1"/>
  <c r="Q11" i="1"/>
  <c r="Q12" i="1"/>
  <c r="Q13" i="1"/>
  <c r="Q14" i="1"/>
  <c r="Q15" i="1"/>
  <c r="Q16" i="1"/>
  <c r="Q17" i="1"/>
  <c r="Q18" i="1"/>
  <c r="Q20" i="1"/>
  <c r="Q21" i="1"/>
  <c r="Q22" i="1"/>
  <c r="Q9" i="1"/>
  <c r="O26" i="1"/>
  <c r="O25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T50" i="1"/>
  <c r="S50" i="1"/>
  <c r="R50" i="1"/>
  <c r="Q50" i="1"/>
  <c r="P50" i="1"/>
  <c r="O50" i="1"/>
  <c r="R30" i="3"/>
  <c r="R29" i="3"/>
  <c r="R28" i="3"/>
  <c r="Q30" i="3"/>
  <c r="Q29" i="3"/>
  <c r="Q28" i="3"/>
  <c r="Q26" i="3"/>
  <c r="R24" i="3" s="1"/>
  <c r="Q25" i="3"/>
  <c r="Q24" i="3"/>
  <c r="R22" i="3"/>
  <c r="R10" i="3"/>
  <c r="R11" i="3"/>
  <c r="R12" i="3"/>
  <c r="R13" i="3"/>
  <c r="R14" i="3"/>
  <c r="R15" i="3"/>
  <c r="R16" i="3"/>
  <c r="R17" i="3"/>
  <c r="R18" i="3"/>
  <c r="R19" i="3"/>
  <c r="R20" i="3"/>
  <c r="R21" i="3"/>
  <c r="R9" i="3"/>
  <c r="Q22" i="3"/>
  <c r="Q10" i="3"/>
  <c r="Q11" i="3"/>
  <c r="Q12" i="3"/>
  <c r="Q13" i="3"/>
  <c r="Q14" i="3"/>
  <c r="Q15" i="3"/>
  <c r="Q16" i="3"/>
  <c r="Q17" i="3"/>
  <c r="Q18" i="3"/>
  <c r="Q19" i="3"/>
  <c r="Q20" i="3"/>
  <c r="Q21" i="3"/>
  <c r="Q9" i="3"/>
  <c r="P22" i="3"/>
  <c r="P10" i="3"/>
  <c r="P11" i="3"/>
  <c r="P12" i="3"/>
  <c r="P13" i="3"/>
  <c r="P14" i="3"/>
  <c r="P15" i="3"/>
  <c r="P16" i="3"/>
  <c r="P17" i="3"/>
  <c r="P18" i="3"/>
  <c r="P19" i="3"/>
  <c r="P20" i="3"/>
  <c r="P21" i="3"/>
  <c r="P9" i="3"/>
  <c r="O30" i="3"/>
  <c r="P28" i="3" s="1"/>
  <c r="O29" i="3"/>
  <c r="O28" i="3"/>
  <c r="O26" i="3"/>
  <c r="P25" i="3" s="1"/>
  <c r="O25" i="3"/>
  <c r="O24" i="3"/>
  <c r="O22" i="3"/>
  <c r="O10" i="3"/>
  <c r="O11" i="3"/>
  <c r="O12" i="3"/>
  <c r="O13" i="3"/>
  <c r="O14" i="3"/>
  <c r="O15" i="3"/>
  <c r="O16" i="3"/>
  <c r="O17" i="3"/>
  <c r="O18" i="3"/>
  <c r="O19" i="3"/>
  <c r="O20" i="3"/>
  <c r="O21" i="3"/>
  <c r="O9" i="3"/>
  <c r="T56" i="3"/>
  <c r="S56" i="3"/>
  <c r="R56" i="3"/>
  <c r="Q56" i="3"/>
  <c r="P56" i="3"/>
  <c r="O56" i="3"/>
  <c r="T52" i="3"/>
  <c r="S52" i="3"/>
  <c r="R52" i="3"/>
  <c r="Q52" i="3"/>
  <c r="P52" i="3"/>
  <c r="O52" i="3"/>
  <c r="T48" i="3"/>
  <c r="S48" i="3"/>
  <c r="R48" i="3"/>
  <c r="Q48" i="3"/>
  <c r="P48" i="3"/>
  <c r="O48" i="3"/>
  <c r="Q23" i="1" l="1"/>
  <c r="R11" i="1" s="1"/>
  <c r="O23" i="1"/>
  <c r="P10" i="1" s="1"/>
  <c r="Q31" i="1"/>
  <c r="R30" i="1" s="1"/>
  <c r="O31" i="1"/>
  <c r="P30" i="1" s="1"/>
  <c r="O27" i="1"/>
  <c r="P26" i="1" s="1"/>
  <c r="Q27" i="1"/>
  <c r="R26" i="1" s="1"/>
  <c r="R20" i="1"/>
  <c r="R16" i="1"/>
  <c r="R12" i="1"/>
  <c r="R9" i="1"/>
  <c r="R19" i="1"/>
  <c r="R15" i="1"/>
  <c r="P18" i="1"/>
  <c r="R25" i="3"/>
  <c r="R26" i="3" s="1"/>
  <c r="P24" i="3"/>
  <c r="P30" i="3"/>
  <c r="P29" i="3"/>
  <c r="P26" i="3"/>
  <c r="P19" i="1" l="1"/>
  <c r="R13" i="1"/>
  <c r="R17" i="1"/>
  <c r="R21" i="1"/>
  <c r="R10" i="1"/>
  <c r="R14" i="1"/>
  <c r="R18" i="1"/>
  <c r="R22" i="1"/>
  <c r="P21" i="1"/>
  <c r="R25" i="1"/>
  <c r="R27" i="1" s="1"/>
  <c r="P14" i="1"/>
  <c r="P22" i="1"/>
  <c r="P11" i="1"/>
  <c r="P13" i="1"/>
  <c r="P12" i="1"/>
  <c r="P16" i="1"/>
  <c r="P20" i="1"/>
  <c r="P15" i="1"/>
  <c r="P9" i="1"/>
  <c r="P17" i="1"/>
  <c r="R29" i="1"/>
  <c r="R31" i="1" s="1"/>
  <c r="P29" i="1"/>
  <c r="P31" i="1" s="1"/>
  <c r="P25" i="1"/>
  <c r="P27" i="1" s="1"/>
  <c r="L26" i="3"/>
  <c r="J26" i="3"/>
  <c r="J48" i="3"/>
  <c r="K48" i="3"/>
  <c r="L48" i="3"/>
  <c r="M48" i="3"/>
  <c r="N48" i="3"/>
  <c r="I48" i="3"/>
  <c r="R23" i="1" l="1"/>
  <c r="P23" i="1"/>
  <c r="J58" i="1"/>
  <c r="K58" i="1"/>
  <c r="L58" i="1"/>
  <c r="M58" i="1"/>
  <c r="N58" i="1"/>
  <c r="I58" i="1"/>
  <c r="J54" i="1"/>
  <c r="K54" i="1"/>
  <c r="L54" i="1"/>
  <c r="M54" i="1"/>
  <c r="N54" i="1"/>
  <c r="I54" i="1"/>
  <c r="N50" i="1"/>
  <c r="J50" i="1"/>
  <c r="K50" i="1"/>
  <c r="L50" i="1"/>
  <c r="M50" i="1"/>
  <c r="I50" i="1"/>
  <c r="H31" i="1" l="1"/>
  <c r="G31" i="1"/>
  <c r="F31" i="1"/>
  <c r="E31" i="1"/>
  <c r="C31" i="1"/>
  <c r="H27" i="1"/>
  <c r="G27" i="1"/>
  <c r="F27" i="1"/>
  <c r="E27" i="1"/>
  <c r="D27" i="1"/>
  <c r="C27" i="1"/>
  <c r="E23" i="1" l="1"/>
  <c r="C23" i="1"/>
  <c r="H23" i="1"/>
  <c r="G23" i="1"/>
  <c r="D10" i="1" l="1"/>
  <c r="D12" i="1"/>
  <c r="D14" i="1"/>
  <c r="D16" i="1"/>
  <c r="D18" i="1"/>
  <c r="D20" i="1"/>
  <c r="D22" i="1"/>
  <c r="D11" i="1"/>
  <c r="D13" i="1"/>
  <c r="D15" i="1"/>
  <c r="D17" i="1"/>
  <c r="D19" i="1"/>
  <c r="D21" i="1"/>
  <c r="D9" i="1"/>
  <c r="F10" i="1"/>
  <c r="F12" i="1"/>
  <c r="F14" i="1"/>
  <c r="F16" i="1"/>
  <c r="F18" i="1"/>
  <c r="F20" i="1"/>
  <c r="F22" i="1"/>
  <c r="F11" i="1"/>
  <c r="F13" i="1"/>
  <c r="F15" i="1"/>
  <c r="F17" i="1"/>
  <c r="F19" i="1"/>
  <c r="F21" i="1"/>
  <c r="F9" i="1"/>
  <c r="F23" i="1" s="1"/>
  <c r="H22" i="3"/>
  <c r="G22" i="3"/>
  <c r="F22" i="3"/>
  <c r="E22" i="3"/>
  <c r="D22" i="3"/>
  <c r="C22" i="3"/>
  <c r="D23" i="1" l="1"/>
</calcChain>
</file>

<file path=xl/sharedStrings.xml><?xml version="1.0" encoding="utf-8"?>
<sst xmlns="http://schemas.openxmlformats.org/spreadsheetml/2006/main" count="254" uniqueCount="41">
  <si>
    <t>פירוט תרומת אפיקי ההשקעה לתשואה הכוללת</t>
  </si>
  <si>
    <t>שם חברה</t>
  </si>
  <si>
    <t>הכשרה חברה לביטוח</t>
  </si>
  <si>
    <t>נוסטרו כללי והון</t>
  </si>
  <si>
    <t>נתונים לרבעון בשנת :</t>
  </si>
  <si>
    <t>רבעון 1</t>
  </si>
  <si>
    <t>רבעון 2</t>
  </si>
  <si>
    <t>רבעון 3</t>
  </si>
  <si>
    <t>רבעון 4</t>
  </si>
  <si>
    <t>תרומה להכנסות מהשקעות
(רווח/הפסד)</t>
  </si>
  <si>
    <t>תרומה להכנסה הכוללת
(הון עצמי)</t>
  </si>
  <si>
    <t>סך נכסים</t>
  </si>
  <si>
    <t>(באלפי ש"ח)</t>
  </si>
  <si>
    <t>(באחוזים)</t>
  </si>
  <si>
    <t>מזומנים ושווי מזומנים</t>
  </si>
  <si>
    <t>אג"ח ממשלתיות סחירות</t>
  </si>
  <si>
    <t>אג"ח מיועדות</t>
  </si>
  <si>
    <t>אג"ח קונצרניות סחירות</t>
  </si>
  <si>
    <t>אג"ח קונצרניות לא סחירות</t>
  </si>
  <si>
    <t>מניות</t>
  </si>
  <si>
    <t>תעודות סל</t>
  </si>
  <si>
    <t>קרנות נאמנות</t>
  </si>
  <si>
    <t>הלוואות</t>
  </si>
  <si>
    <t>פיקדונות (שאינם מובנים)</t>
  </si>
  <si>
    <t>חוזים עתידיים</t>
  </si>
  <si>
    <t>נדלן</t>
  </si>
  <si>
    <t>נכסים אחרים</t>
  </si>
  <si>
    <t>סה"כ</t>
  </si>
  <si>
    <t>נכסים בארץ</t>
  </si>
  <si>
    <t>נכסים בחו"ל</t>
  </si>
  <si>
    <t>נכסים סחירים ונזילים</t>
  </si>
  <si>
    <t>נכסים לא סחירים</t>
  </si>
  <si>
    <t>נתונים מצטברים בשנת :</t>
  </si>
  <si>
    <t>רבעון 1+2</t>
  </si>
  <si>
    <t>רבעון 1+2+3</t>
  </si>
  <si>
    <t>רבעון 1+2+3+4</t>
  </si>
  <si>
    <t>ביטוח חיים</t>
  </si>
  <si>
    <t xml:space="preserve">חוזים עתידיים </t>
  </si>
  <si>
    <t>קרנות סל</t>
  </si>
  <si>
    <t>קרנות השקעה</t>
  </si>
  <si>
    <t>השקעה בחברה כלולה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</si>
</sst>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[$₪-40D]\ * #,##0.00_ ;_ [$₪-40D]\ * \-#,##0.00_ ;_ [$₪-40D]\ * &quot;-&quot;??_ ;_ @_ "/>
    <numFmt numFmtId="165" formatCode="#,##0_ ;[Red]\-#,##0\ "/>
    <numFmt numFmtId="166" formatCode="0.0%"/>
    <numFmt numFmtId="167" formatCode="_ * #,##0.00%_ ;_*\ \(#,##0.0%\)_ ;_ * &quot;-&quot;??_ ;_ @_ "/>
  </numFmts>
  <fonts count="11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indexed="8"/>
      <name val="David"/>
      <family val="2"/>
      <charset val="177"/>
    </font>
    <font>
      <b/>
      <sz val="14"/>
      <name val="David"/>
      <family val="2"/>
      <charset val="177"/>
    </font>
    <font>
      <sz val="10"/>
      <name val="David"/>
      <family val="2"/>
      <charset val="177"/>
    </font>
    <font>
      <sz val="14"/>
      <name val="David"/>
      <family val="2"/>
      <charset val="177"/>
    </font>
    <font>
      <b/>
      <sz val="11"/>
      <color indexed="8"/>
      <name val="David"/>
      <family val="2"/>
      <charset val="177"/>
    </font>
    <font>
      <sz val="14"/>
      <color indexed="8"/>
      <name val="David"/>
      <family val="2"/>
      <charset val="177"/>
    </font>
    <font>
      <b/>
      <sz val="9"/>
      <color indexed="8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indexed="8"/>
      <name val="David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EEF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 readingOrder="2"/>
    </xf>
    <xf numFmtId="0" fontId="4" fillId="0" borderId="0" xfId="0" applyNumberFormat="1" applyFont="1" applyFill="1" applyBorder="1" applyAlignment="1" applyProtection="1"/>
    <xf numFmtId="164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1" fontId="7" fillId="0" borderId="0" xfId="0" applyNumberFormat="1" applyFont="1" applyFill="1" applyBorder="1" applyAlignment="1" applyProtection="1">
      <alignment horizontal="center"/>
    </xf>
    <xf numFmtId="0" fontId="8" fillId="2" borderId="6" xfId="0" applyNumberFormat="1" applyFont="1" applyFill="1" applyBorder="1" applyAlignment="1" applyProtection="1">
      <alignment horizontal="center" vertical="center" readingOrder="2"/>
    </xf>
    <xf numFmtId="0" fontId="8" fillId="2" borderId="7" xfId="0" applyNumberFormat="1" applyFont="1" applyFill="1" applyBorder="1" applyAlignment="1" applyProtection="1">
      <alignment horizontal="center" vertical="center" readingOrder="2"/>
    </xf>
    <xf numFmtId="0" fontId="8" fillId="2" borderId="8" xfId="0" applyNumberFormat="1" applyFont="1" applyFill="1" applyBorder="1" applyAlignment="1" applyProtection="1">
      <alignment horizontal="center" vertical="center" readingOrder="2"/>
    </xf>
    <xf numFmtId="2" fontId="2" fillId="0" borderId="0" xfId="0" applyNumberFormat="1" applyFont="1" applyFill="1" applyBorder="1" applyAlignment="1" applyProtection="1"/>
    <xf numFmtId="0" fontId="6" fillId="2" borderId="9" xfId="0" applyNumberFormat="1" applyFont="1" applyFill="1" applyBorder="1" applyAlignment="1" applyProtection="1"/>
    <xf numFmtId="165" fontId="2" fillId="3" borderId="10" xfId="0" applyNumberFormat="1" applyFont="1" applyFill="1" applyBorder="1" applyAlignment="1" applyProtection="1">
      <alignment horizontal="right"/>
    </xf>
    <xf numFmtId="166" fontId="2" fillId="3" borderId="11" xfId="0" applyNumberFormat="1" applyFont="1" applyFill="1" applyBorder="1" applyAlignment="1" applyProtection="1">
      <alignment horizontal="right"/>
    </xf>
    <xf numFmtId="166" fontId="2" fillId="3" borderId="12" xfId="0" applyNumberFormat="1" applyFont="1" applyFill="1" applyBorder="1" applyAlignment="1" applyProtection="1">
      <alignment horizontal="right"/>
    </xf>
    <xf numFmtId="165" fontId="2" fillId="4" borderId="10" xfId="0" applyNumberFormat="1" applyFont="1" applyFill="1" applyBorder="1" applyAlignment="1" applyProtection="1">
      <alignment horizontal="right"/>
    </xf>
    <xf numFmtId="166" fontId="2" fillId="4" borderId="11" xfId="0" applyNumberFormat="1" applyFont="1" applyFill="1" applyBorder="1" applyAlignment="1" applyProtection="1">
      <alignment horizontal="right"/>
    </xf>
    <xf numFmtId="166" fontId="2" fillId="4" borderId="12" xfId="0" applyNumberFormat="1" applyFont="1" applyFill="1" applyBorder="1" applyAlignment="1" applyProtection="1">
      <alignment horizontal="right"/>
    </xf>
    <xf numFmtId="0" fontId="6" fillId="2" borderId="13" xfId="0" applyNumberFormat="1" applyFont="1" applyFill="1" applyBorder="1" applyAlignment="1" applyProtection="1"/>
    <xf numFmtId="165" fontId="2" fillId="3" borderId="14" xfId="0" applyNumberFormat="1" applyFont="1" applyFill="1" applyBorder="1" applyAlignment="1" applyProtection="1">
      <alignment horizontal="right"/>
    </xf>
    <xf numFmtId="166" fontId="2" fillId="3" borderId="15" xfId="0" applyNumberFormat="1" applyFont="1" applyFill="1" applyBorder="1" applyAlignment="1" applyProtection="1">
      <alignment horizontal="right"/>
    </xf>
    <xf numFmtId="166" fontId="2" fillId="3" borderId="16" xfId="0" applyNumberFormat="1" applyFont="1" applyFill="1" applyBorder="1" applyAlignment="1" applyProtection="1">
      <alignment horizontal="right"/>
    </xf>
    <xf numFmtId="165" fontId="2" fillId="4" borderId="14" xfId="0" applyNumberFormat="1" applyFont="1" applyFill="1" applyBorder="1" applyAlignment="1" applyProtection="1">
      <alignment horizontal="right"/>
    </xf>
    <xf numFmtId="166" fontId="2" fillId="4" borderId="15" xfId="0" applyNumberFormat="1" applyFont="1" applyFill="1" applyBorder="1" applyAlignment="1" applyProtection="1">
      <alignment horizontal="right"/>
    </xf>
    <xf numFmtId="166" fontId="2" fillId="4" borderId="16" xfId="0" applyNumberFormat="1" applyFont="1" applyFill="1" applyBorder="1" applyAlignment="1" applyProtection="1">
      <alignment horizontal="right"/>
    </xf>
    <xf numFmtId="0" fontId="6" fillId="2" borderId="17" xfId="0" applyNumberFormat="1" applyFont="1" applyFill="1" applyBorder="1" applyAlignment="1" applyProtection="1"/>
    <xf numFmtId="165" fontId="9" fillId="3" borderId="6" xfId="0" applyNumberFormat="1" applyFont="1" applyFill="1" applyBorder="1" applyAlignment="1" applyProtection="1">
      <alignment horizontal="right" vertical="center"/>
    </xf>
    <xf numFmtId="166" fontId="9" fillId="3" borderId="8" xfId="0" applyNumberFormat="1" applyFont="1" applyFill="1" applyBorder="1" applyAlignment="1" applyProtection="1">
      <alignment horizontal="right" vertical="center"/>
    </xf>
    <xf numFmtId="165" fontId="9" fillId="4" borderId="6" xfId="0" applyNumberFormat="1" applyFont="1" applyFill="1" applyBorder="1" applyAlignment="1" applyProtection="1">
      <alignment horizontal="right" vertical="center"/>
    </xf>
    <xf numFmtId="166" fontId="9" fillId="4" borderId="7" xfId="0" applyNumberFormat="1" applyFont="1" applyFill="1" applyBorder="1" applyAlignment="1" applyProtection="1">
      <alignment horizontal="right" vertical="center"/>
    </xf>
    <xf numFmtId="166" fontId="9" fillId="4" borderId="8" xfId="0" applyNumberFormat="1" applyFont="1" applyFill="1" applyBorder="1" applyAlignment="1" applyProtection="1">
      <alignment horizontal="right" vertical="center"/>
    </xf>
    <xf numFmtId="165" fontId="2" fillId="0" borderId="0" xfId="0" applyNumberFormat="1" applyFont="1" applyFill="1" applyBorder="1" applyAlignment="1" applyProtection="1"/>
    <xf numFmtId="167" fontId="2" fillId="0" borderId="0" xfId="0" applyNumberFormat="1" applyFont="1" applyFill="1" applyBorder="1" applyAlignment="1" applyProtection="1"/>
    <xf numFmtId="0" fontId="6" fillId="2" borderId="10" xfId="0" applyNumberFormat="1" applyFont="1" applyFill="1" applyBorder="1" applyAlignment="1" applyProtection="1"/>
    <xf numFmtId="165" fontId="2" fillId="3" borderId="18" xfId="0" applyNumberFormat="1" applyFont="1" applyFill="1" applyBorder="1" applyAlignment="1" applyProtection="1">
      <alignment horizontal="right"/>
    </xf>
    <xf numFmtId="165" fontId="2" fillId="4" borderId="18" xfId="0" applyNumberFormat="1" applyFont="1" applyFill="1" applyBorder="1" applyAlignment="1" applyProtection="1">
      <alignment horizontal="right"/>
    </xf>
    <xf numFmtId="0" fontId="6" fillId="2" borderId="14" xfId="0" applyNumberFormat="1" applyFont="1" applyFill="1" applyBorder="1" applyAlignment="1" applyProtection="1"/>
    <xf numFmtId="165" fontId="2" fillId="3" borderId="4" xfId="0" applyNumberFormat="1" applyFont="1" applyFill="1" applyBorder="1" applyAlignment="1" applyProtection="1">
      <alignment horizontal="right"/>
    </xf>
    <xf numFmtId="165" fontId="2" fillId="4" borderId="4" xfId="0" applyNumberFormat="1" applyFont="1" applyFill="1" applyBorder="1" applyAlignment="1" applyProtection="1">
      <alignment horizontal="right"/>
    </xf>
    <xf numFmtId="0" fontId="6" fillId="2" borderId="6" xfId="0" applyNumberFormat="1" applyFont="1" applyFill="1" applyBorder="1" applyAlignment="1" applyProtection="1"/>
    <xf numFmtId="165" fontId="6" fillId="3" borderId="6" xfId="0" applyNumberFormat="1" applyFont="1" applyFill="1" applyBorder="1" applyAlignment="1" applyProtection="1">
      <alignment horizontal="right"/>
    </xf>
    <xf numFmtId="166" fontId="6" fillId="3" borderId="8" xfId="0" applyNumberFormat="1" applyFont="1" applyFill="1" applyBorder="1" applyAlignment="1" applyProtection="1">
      <alignment horizontal="right"/>
    </xf>
    <xf numFmtId="165" fontId="6" fillId="4" borderId="6" xfId="0" applyNumberFormat="1" applyFont="1" applyFill="1" applyBorder="1" applyAlignment="1" applyProtection="1">
      <alignment horizontal="right"/>
    </xf>
    <xf numFmtId="166" fontId="6" fillId="4" borderId="8" xfId="0" applyNumberFormat="1" applyFont="1" applyFill="1" applyBorder="1" applyAlignment="1" applyProtection="1">
      <alignment horizontal="right"/>
    </xf>
    <xf numFmtId="165" fontId="6" fillId="4" borderId="19" xfId="0" applyNumberFormat="1" applyFont="1" applyFill="1" applyBorder="1" applyAlignment="1" applyProtection="1">
      <alignment horizontal="right"/>
    </xf>
    <xf numFmtId="166" fontId="2" fillId="0" borderId="0" xfId="0" applyNumberFormat="1" applyFont="1" applyFill="1" applyBorder="1" applyAlignment="1" applyProtection="1"/>
    <xf numFmtId="0" fontId="6" fillId="2" borderId="20" xfId="0" applyNumberFormat="1" applyFont="1" applyFill="1" applyBorder="1" applyAlignment="1" applyProtection="1"/>
    <xf numFmtId="0" fontId="6" fillId="2" borderId="1" xfId="0" applyNumberFormat="1" applyFont="1" applyFill="1" applyBorder="1" applyAlignment="1" applyProtection="1"/>
    <xf numFmtId="0" fontId="6" fillId="2" borderId="21" xfId="0" applyNumberFormat="1" applyFont="1" applyFill="1" applyBorder="1" applyAlignment="1" applyProtection="1"/>
    <xf numFmtId="9" fontId="9" fillId="3" borderId="6" xfId="1" applyFont="1" applyFill="1" applyBorder="1" applyAlignment="1" applyProtection="1">
      <alignment horizontal="right" vertical="center"/>
    </xf>
    <xf numFmtId="166" fontId="10" fillId="3" borderId="16" xfId="0" applyNumberFormat="1" applyFont="1" applyFill="1" applyBorder="1" applyAlignment="1" applyProtection="1">
      <alignment horizontal="right"/>
    </xf>
    <xf numFmtId="9" fontId="9" fillId="4" borderId="6" xfId="1" applyFont="1" applyFill="1" applyBorder="1" applyAlignment="1" applyProtection="1">
      <alignment horizontal="right" vertical="center"/>
    </xf>
    <xf numFmtId="166" fontId="2" fillId="3" borderId="3" xfId="0" applyNumberFormat="1" applyFont="1" applyFill="1" applyBorder="1" applyAlignment="1" applyProtection="1">
      <alignment horizontal="right"/>
    </xf>
    <xf numFmtId="0" fontId="8" fillId="2" borderId="22" xfId="0" applyNumberFormat="1" applyFont="1" applyFill="1" applyBorder="1" applyAlignment="1" applyProtection="1">
      <alignment horizontal="center" vertical="center" readingOrder="2"/>
    </xf>
    <xf numFmtId="165" fontId="9" fillId="3" borderId="23" xfId="0" applyNumberFormat="1" applyFont="1" applyFill="1" applyBorder="1" applyAlignment="1" applyProtection="1">
      <alignment horizontal="right" vertical="center"/>
    </xf>
    <xf numFmtId="166" fontId="2" fillId="3" borderId="24" xfId="0" applyNumberFormat="1" applyFont="1" applyFill="1" applyBorder="1" applyAlignment="1" applyProtection="1">
      <alignment horizontal="right"/>
    </xf>
    <xf numFmtId="166" fontId="2" fillId="3" borderId="5" xfId="0" applyNumberFormat="1" applyFont="1" applyFill="1" applyBorder="1" applyAlignment="1" applyProtection="1">
      <alignment horizontal="right"/>
    </xf>
    <xf numFmtId="0" fontId="8" fillId="2" borderId="25" xfId="0" applyNumberFormat="1" applyFont="1" applyFill="1" applyBorder="1" applyAlignment="1" applyProtection="1">
      <alignment horizontal="center" vertical="center" readingOrder="2"/>
    </xf>
    <xf numFmtId="165" fontId="9" fillId="4" borderId="23" xfId="0" applyNumberFormat="1" applyFont="1" applyFill="1" applyBorder="1" applyAlignment="1" applyProtection="1">
      <alignment horizontal="right" vertical="center"/>
    </xf>
    <xf numFmtId="166" fontId="10" fillId="4" borderId="15" xfId="0" applyNumberFormat="1" applyFont="1" applyFill="1" applyBorder="1" applyAlignment="1" applyProtection="1">
      <alignment horizontal="right"/>
    </xf>
    <xf numFmtId="166" fontId="10" fillId="4" borderId="16" xfId="0" applyNumberFormat="1" applyFont="1" applyFill="1" applyBorder="1" applyAlignment="1" applyProtection="1">
      <alignment horizontal="right"/>
    </xf>
    <xf numFmtId="9" fontId="6" fillId="4" borderId="6" xfId="1" applyFont="1" applyFill="1" applyBorder="1" applyAlignment="1" applyProtection="1">
      <alignment horizontal="right"/>
    </xf>
    <xf numFmtId="166" fontId="10" fillId="4" borderId="12" xfId="0" applyNumberFormat="1" applyFont="1" applyFill="1" applyBorder="1" applyAlignment="1" applyProtection="1">
      <alignment horizontal="right"/>
    </xf>
    <xf numFmtId="165" fontId="2" fillId="3" borderId="22" xfId="0" applyNumberFormat="1" applyFont="1" applyFill="1" applyBorder="1" applyAlignment="1" applyProtection="1">
      <alignment horizontal="right"/>
    </xf>
    <xf numFmtId="166" fontId="2" fillId="3" borderId="26" xfId="0" applyNumberFormat="1" applyFont="1" applyFill="1" applyBorder="1" applyAlignment="1" applyProtection="1">
      <alignment horizontal="right"/>
    </xf>
    <xf numFmtId="165" fontId="2" fillId="4" borderId="22" xfId="0" applyNumberFormat="1" applyFont="1" applyFill="1" applyBorder="1" applyAlignment="1" applyProtection="1">
      <alignment horizontal="right"/>
    </xf>
    <xf numFmtId="166" fontId="2" fillId="4" borderId="27" xfId="0" applyNumberFormat="1" applyFont="1" applyFill="1" applyBorder="1" applyAlignment="1" applyProtection="1">
      <alignment horizontal="right"/>
    </xf>
    <xf numFmtId="166" fontId="2" fillId="4" borderId="25" xfId="0" applyNumberFormat="1" applyFont="1" applyFill="1" applyBorder="1" applyAlignment="1" applyProtection="1">
      <alignment horizontal="right"/>
    </xf>
    <xf numFmtId="166" fontId="2" fillId="4" borderId="28" xfId="0" applyNumberFormat="1" applyFont="1" applyFill="1" applyBorder="1" applyAlignment="1" applyProtection="1">
      <alignment horizontal="right"/>
    </xf>
    <xf numFmtId="166" fontId="2" fillId="4" borderId="29" xfId="0" applyNumberFormat="1" applyFont="1" applyFill="1" applyBorder="1" applyAlignment="1" applyProtection="1">
      <alignment horizontal="right"/>
    </xf>
    <xf numFmtId="9" fontId="9" fillId="4" borderId="23" xfId="1" applyFont="1" applyFill="1" applyBorder="1" applyAlignment="1" applyProtection="1">
      <alignment horizontal="right" vertical="center"/>
    </xf>
    <xf numFmtId="9" fontId="10" fillId="3" borderId="16" xfId="0" applyNumberFormat="1" applyFont="1" applyFill="1" applyBorder="1" applyAlignment="1" applyProtection="1">
      <alignment horizontal="right"/>
    </xf>
    <xf numFmtId="9" fontId="6" fillId="3" borderId="8" xfId="0" applyNumberFormat="1" applyFont="1" applyFill="1" applyBorder="1" applyAlignment="1" applyProtection="1">
      <alignment horizontal="right"/>
    </xf>
    <xf numFmtId="165" fontId="6" fillId="3" borderId="18" xfId="0" applyNumberFormat="1" applyFont="1" applyFill="1" applyBorder="1" applyAlignment="1" applyProtection="1">
      <alignment horizontal="right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/>
    </xf>
    <xf numFmtId="0" fontId="6" fillId="2" borderId="2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rightToLeft="1" tabSelected="1" zoomScale="80" zoomScaleNormal="80" workbookViewId="0">
      <pane xSplit="2" topLeftCell="C1" activePane="topRight" state="frozen"/>
      <selection activeCell="A19" sqref="A19"/>
      <selection pane="topRight" activeCell="O40" sqref="O40"/>
    </sheetView>
  </sheetViews>
  <sheetFormatPr defaultColWidth="9" defaultRowHeight="15" x14ac:dyDescent="0.25"/>
  <cols>
    <col min="1" max="1" width="9" style="1"/>
    <col min="2" max="2" width="42.875" style="1" bestFit="1" customWidth="1"/>
    <col min="3" max="13" width="9" style="1" customWidth="1"/>
    <col min="14" max="16" width="9" style="1"/>
    <col min="17" max="18" width="9" style="1" customWidth="1"/>
    <col min="19" max="19" width="8.375" style="1" bestFit="1" customWidth="1"/>
    <col min="20" max="16384" width="9" style="1"/>
  </cols>
  <sheetData>
    <row r="1" spans="1:26" ht="18.75" x14ac:dyDescent="0.3">
      <c r="B1" s="2" t="s">
        <v>0</v>
      </c>
    </row>
    <row r="2" spans="1:26" ht="18.75" x14ac:dyDescent="0.3">
      <c r="B2" s="3" t="s">
        <v>1</v>
      </c>
      <c r="C2" s="1" t="s">
        <v>2</v>
      </c>
    </row>
    <row r="3" spans="1:26" ht="18.75" x14ac:dyDescent="0.3">
      <c r="B3" s="2" t="s">
        <v>3</v>
      </c>
    </row>
    <row r="4" spans="1:26" x14ac:dyDescent="0.25">
      <c r="A4" s="4"/>
      <c r="C4" s="5"/>
      <c r="D4" s="4"/>
      <c r="E4" s="4"/>
      <c r="F4" s="4"/>
      <c r="G4" s="4"/>
      <c r="H4" s="4"/>
    </row>
    <row r="5" spans="1:26" x14ac:dyDescent="0.25">
      <c r="A5" s="4"/>
      <c r="B5" s="4"/>
    </row>
    <row r="6" spans="1:26" ht="18.75" x14ac:dyDescent="0.3">
      <c r="A6" s="4"/>
      <c r="B6" s="6" t="s">
        <v>4</v>
      </c>
      <c r="C6" s="79" t="s">
        <v>5</v>
      </c>
      <c r="D6" s="80"/>
      <c r="E6" s="80"/>
      <c r="F6" s="80"/>
      <c r="G6" s="80"/>
      <c r="H6" s="81"/>
      <c r="I6" s="79" t="s">
        <v>6</v>
      </c>
      <c r="J6" s="80"/>
      <c r="K6" s="80"/>
      <c r="L6" s="80"/>
      <c r="M6" s="80"/>
      <c r="N6" s="81"/>
      <c r="O6" s="79" t="s">
        <v>7</v>
      </c>
      <c r="P6" s="80"/>
      <c r="Q6" s="80"/>
      <c r="R6" s="80"/>
      <c r="S6" s="80"/>
      <c r="T6" s="81"/>
      <c r="U6" s="79" t="s">
        <v>8</v>
      </c>
      <c r="V6" s="80"/>
      <c r="W6" s="80"/>
      <c r="X6" s="80"/>
      <c r="Y6" s="80"/>
      <c r="Z6" s="81"/>
    </row>
    <row r="7" spans="1:26" ht="44.25" customHeight="1" x14ac:dyDescent="0.3">
      <c r="A7" s="4"/>
      <c r="B7" s="7">
        <v>2022</v>
      </c>
      <c r="C7" s="77" t="s">
        <v>9</v>
      </c>
      <c r="D7" s="78"/>
      <c r="E7" s="75" t="s">
        <v>10</v>
      </c>
      <c r="F7" s="78"/>
      <c r="G7" s="75" t="s">
        <v>11</v>
      </c>
      <c r="H7" s="76"/>
      <c r="I7" s="77" t="s">
        <v>9</v>
      </c>
      <c r="J7" s="78"/>
      <c r="K7" s="75" t="s">
        <v>10</v>
      </c>
      <c r="L7" s="78"/>
      <c r="M7" s="75" t="s">
        <v>11</v>
      </c>
      <c r="N7" s="76"/>
      <c r="O7" s="77" t="s">
        <v>9</v>
      </c>
      <c r="P7" s="78"/>
      <c r="Q7" s="75" t="s">
        <v>10</v>
      </c>
      <c r="R7" s="78"/>
      <c r="S7" s="75" t="s">
        <v>11</v>
      </c>
      <c r="T7" s="76"/>
      <c r="U7" s="77" t="s">
        <v>9</v>
      </c>
      <c r="V7" s="78"/>
      <c r="W7" s="75" t="s">
        <v>10</v>
      </c>
      <c r="X7" s="78"/>
      <c r="Y7" s="75" t="s">
        <v>11</v>
      </c>
      <c r="Z7" s="76"/>
    </row>
    <row r="8" spans="1:26" x14ac:dyDescent="0.25">
      <c r="A8" s="4"/>
      <c r="B8" s="4"/>
      <c r="C8" s="8" t="s">
        <v>12</v>
      </c>
      <c r="D8" s="9" t="s">
        <v>13</v>
      </c>
      <c r="E8" s="9" t="s">
        <v>12</v>
      </c>
      <c r="F8" s="9" t="s">
        <v>13</v>
      </c>
      <c r="G8" s="9" t="s">
        <v>12</v>
      </c>
      <c r="H8" s="10" t="s">
        <v>13</v>
      </c>
      <c r="I8" s="54" t="s">
        <v>12</v>
      </c>
      <c r="J8" s="58" t="s">
        <v>13</v>
      </c>
      <c r="K8" s="58" t="s">
        <v>12</v>
      </c>
      <c r="L8" s="9" t="s">
        <v>13</v>
      </c>
      <c r="M8" s="9" t="s">
        <v>12</v>
      </c>
      <c r="N8" s="10" t="s">
        <v>13</v>
      </c>
      <c r="O8" s="8" t="s">
        <v>12</v>
      </c>
      <c r="P8" s="9" t="s">
        <v>13</v>
      </c>
      <c r="Q8" s="9" t="s">
        <v>12</v>
      </c>
      <c r="R8" s="9" t="s">
        <v>13</v>
      </c>
      <c r="S8" s="9" t="s">
        <v>12</v>
      </c>
      <c r="T8" s="10" t="s">
        <v>13</v>
      </c>
      <c r="U8" s="8" t="s">
        <v>12</v>
      </c>
      <c r="V8" s="9" t="s">
        <v>13</v>
      </c>
      <c r="W8" s="9" t="s">
        <v>12</v>
      </c>
      <c r="X8" s="9" t="s">
        <v>13</v>
      </c>
      <c r="Y8" s="9" t="s">
        <v>12</v>
      </c>
      <c r="Z8" s="10" t="s">
        <v>13</v>
      </c>
    </row>
    <row r="9" spans="1:26" x14ac:dyDescent="0.25">
      <c r="A9" s="11"/>
      <c r="B9" s="12" t="s">
        <v>14</v>
      </c>
      <c r="C9" s="13">
        <v>8285.6334599999991</v>
      </c>
      <c r="D9" s="56">
        <f>C9/$C$23</f>
        <v>0.95645176472388882</v>
      </c>
      <c r="E9" s="13">
        <v>8285.6334599999991</v>
      </c>
      <c r="F9" s="56">
        <f>E9/$E$23</f>
        <v>-2.0416176512932069</v>
      </c>
      <c r="G9" s="13">
        <v>191706</v>
      </c>
      <c r="H9" s="56">
        <v>0.10474867661265294</v>
      </c>
      <c r="I9" s="16">
        <v>3022.9395299999996</v>
      </c>
      <c r="J9" s="24">
        <v>2.5209248533068756E-2</v>
      </c>
      <c r="K9" s="16">
        <v>3022.9395299999996</v>
      </c>
      <c r="L9" s="24">
        <v>2.9374897193585867E-2</v>
      </c>
      <c r="M9" s="16">
        <v>123620</v>
      </c>
      <c r="N9" s="18">
        <v>6.5072130999116726E-2</v>
      </c>
      <c r="O9" s="13">
        <f>O36-I36</f>
        <v>174.74468000000161</v>
      </c>
      <c r="P9" s="56">
        <f>O9/$O$23</f>
        <v>1.2942752459620416E-2</v>
      </c>
      <c r="Q9" s="13">
        <f>Q36-K36</f>
        <v>174.74468000000161</v>
      </c>
      <c r="R9" s="56">
        <f>Q9/$Q$23</f>
        <v>3.2222986776802416E-2</v>
      </c>
      <c r="S9" s="13">
        <v>108136</v>
      </c>
      <c r="T9" s="22">
        <v>5.5523948990426973E-2</v>
      </c>
      <c r="U9" s="23"/>
      <c r="V9" s="25"/>
      <c r="W9" s="23"/>
      <c r="X9" s="25"/>
      <c r="Y9" s="23"/>
      <c r="Z9" s="25"/>
    </row>
    <row r="10" spans="1:26" x14ac:dyDescent="0.25">
      <c r="A10" s="11"/>
      <c r="B10" s="19" t="s">
        <v>15</v>
      </c>
      <c r="C10" s="20">
        <v>501.48123999999689</v>
      </c>
      <c r="D10" s="57">
        <f t="shared" ref="D10:D22" si="0">C10/$C$23</f>
        <v>5.7888466740588965E-2</v>
      </c>
      <c r="E10" s="20">
        <v>-3320.8374400000034</v>
      </c>
      <c r="F10" s="57">
        <f t="shared" ref="F10:F22" si="1">E10/$E$23</f>
        <v>0.81826940176754503</v>
      </c>
      <c r="G10" s="20">
        <v>147968</v>
      </c>
      <c r="H10" s="57">
        <v>8.085011518168983E-2</v>
      </c>
      <c r="I10" s="23">
        <v>1103.2876900000115</v>
      </c>
      <c r="J10" s="24">
        <v>9.2006648841849673E-3</v>
      </c>
      <c r="K10" s="23">
        <v>-2076.8096299999884</v>
      </c>
      <c r="L10" s="24">
        <v>-2.018104191845967E-2</v>
      </c>
      <c r="M10" s="23">
        <v>119678</v>
      </c>
      <c r="N10" s="25">
        <v>6.2997108022264117E-2</v>
      </c>
      <c r="O10" s="20">
        <f t="shared" ref="O10:O22" si="2">O37-I37</f>
        <v>1074.4700099999991</v>
      </c>
      <c r="P10" s="57">
        <f t="shared" ref="P10:P22" si="3">O10/$O$23</f>
        <v>7.9582390518073184E-2</v>
      </c>
      <c r="Q10" s="20">
        <f t="shared" ref="Q10:Q22" si="4">Q37-K37</f>
        <v>-2673.1743699999997</v>
      </c>
      <c r="R10" s="57">
        <f t="shared" ref="R10:R22" si="5">Q10/$Q$23</f>
        <v>-0.49293439077284829</v>
      </c>
      <c r="S10" s="20">
        <v>115499</v>
      </c>
      <c r="T10" s="22">
        <v>5.9304584823234863E-2</v>
      </c>
      <c r="U10" s="23"/>
      <c r="V10" s="25"/>
      <c r="W10" s="23"/>
      <c r="X10" s="25"/>
      <c r="Y10" s="23"/>
      <c r="Z10" s="25"/>
    </row>
    <row r="11" spans="1:26" x14ac:dyDescent="0.25">
      <c r="A11" s="11"/>
      <c r="B11" s="19" t="s">
        <v>16</v>
      </c>
      <c r="C11" s="20">
        <v>0</v>
      </c>
      <c r="D11" s="57">
        <f t="shared" si="0"/>
        <v>0</v>
      </c>
      <c r="E11" s="20">
        <v>0</v>
      </c>
      <c r="F11" s="57">
        <f t="shared" si="1"/>
        <v>0</v>
      </c>
      <c r="G11" s="20">
        <v>0</v>
      </c>
      <c r="H11" s="57">
        <v>0</v>
      </c>
      <c r="I11" s="23">
        <v>0</v>
      </c>
      <c r="J11" s="24">
        <v>0</v>
      </c>
      <c r="K11" s="23">
        <v>0</v>
      </c>
      <c r="L11" s="24">
        <v>0</v>
      </c>
      <c r="M11" s="23">
        <v>0</v>
      </c>
      <c r="N11" s="25">
        <v>0</v>
      </c>
      <c r="O11" s="20">
        <f t="shared" si="2"/>
        <v>0</v>
      </c>
      <c r="P11" s="57">
        <f t="shared" si="3"/>
        <v>0</v>
      </c>
      <c r="Q11" s="20">
        <f t="shared" si="4"/>
        <v>0</v>
      </c>
      <c r="R11" s="57">
        <f t="shared" si="5"/>
        <v>0</v>
      </c>
      <c r="S11" s="20">
        <v>0</v>
      </c>
      <c r="T11" s="22">
        <v>0</v>
      </c>
      <c r="U11" s="23"/>
      <c r="V11" s="25"/>
      <c r="W11" s="23"/>
      <c r="X11" s="25"/>
      <c r="Y11" s="23"/>
      <c r="Z11" s="25"/>
    </row>
    <row r="12" spans="1:26" x14ac:dyDescent="0.25">
      <c r="A12" s="11"/>
      <c r="B12" s="19" t="s">
        <v>17</v>
      </c>
      <c r="C12" s="20">
        <v>5577.909540000006</v>
      </c>
      <c r="D12" s="57">
        <f t="shared" si="0"/>
        <v>0.64388576308119971</v>
      </c>
      <c r="E12" s="20">
        <v>-300.82202999999254</v>
      </c>
      <c r="F12" s="57">
        <f t="shared" si="1"/>
        <v>7.4123912107721873E-2</v>
      </c>
      <c r="G12" s="20">
        <v>151388</v>
      </c>
      <c r="H12" s="57">
        <v>8.2718812426508831E-2</v>
      </c>
      <c r="I12" s="23">
        <v>6819.5750699999899</v>
      </c>
      <c r="J12" s="24">
        <v>5.6870592720572717E-2</v>
      </c>
      <c r="K12" s="23">
        <v>-1260.3154000000104</v>
      </c>
      <c r="L12" s="24">
        <v>-1.2246899065987389E-2</v>
      </c>
      <c r="M12" s="23">
        <v>180930</v>
      </c>
      <c r="N12" s="25">
        <v>9.5239448808204077E-2</v>
      </c>
      <c r="O12" s="20">
        <f t="shared" si="2"/>
        <v>4129.3872000000047</v>
      </c>
      <c r="P12" s="57">
        <f t="shared" si="3"/>
        <v>0.30584986243658252</v>
      </c>
      <c r="Q12" s="20">
        <f t="shared" si="4"/>
        <v>302.58018000000425</v>
      </c>
      <c r="R12" s="57">
        <f t="shared" si="5"/>
        <v>5.579590256517418E-2</v>
      </c>
      <c r="S12" s="20">
        <v>225846</v>
      </c>
      <c r="T12" s="22">
        <v>0.11596380283801852</v>
      </c>
      <c r="U12" s="23"/>
      <c r="V12" s="25"/>
      <c r="W12" s="23"/>
      <c r="X12" s="25"/>
      <c r="Y12" s="23"/>
      <c r="Z12" s="25"/>
    </row>
    <row r="13" spans="1:26" x14ac:dyDescent="0.25">
      <c r="A13" s="11"/>
      <c r="B13" s="19" t="s">
        <v>18</v>
      </c>
      <c r="C13" s="20">
        <v>741.53871499999775</v>
      </c>
      <c r="D13" s="57">
        <f t="shared" si="0"/>
        <v>8.5599491698107627E-2</v>
      </c>
      <c r="E13" s="20">
        <v>741.53871499999775</v>
      </c>
      <c r="F13" s="57">
        <f t="shared" si="1"/>
        <v>-0.18271850148452964</v>
      </c>
      <c r="G13" s="20">
        <v>39009</v>
      </c>
      <c r="H13" s="57">
        <v>2.1314623047703141E-2</v>
      </c>
      <c r="I13" s="23">
        <v>1788.7855804500059</v>
      </c>
      <c r="J13" s="24">
        <v>1.4917248533229462E-2</v>
      </c>
      <c r="K13" s="23">
        <v>1788.7855804500059</v>
      </c>
      <c r="L13" s="24">
        <v>1.7382217542104703E-2</v>
      </c>
      <c r="M13" s="23">
        <v>19451</v>
      </c>
      <c r="N13" s="25">
        <v>1.0238780294966989E-2</v>
      </c>
      <c r="O13" s="20">
        <f t="shared" si="2"/>
        <v>313.86569454999562</v>
      </c>
      <c r="P13" s="57">
        <f t="shared" si="3"/>
        <v>2.3246979479589244E-2</v>
      </c>
      <c r="Q13" s="20">
        <f t="shared" si="4"/>
        <v>313.86569454999562</v>
      </c>
      <c r="R13" s="57">
        <f t="shared" si="5"/>
        <v>5.7876955825930276E-2</v>
      </c>
      <c r="S13" s="20">
        <v>19463</v>
      </c>
      <c r="T13" s="22">
        <v>9.9935508914762907E-3</v>
      </c>
      <c r="U13" s="23"/>
      <c r="V13" s="25"/>
      <c r="W13" s="23"/>
      <c r="X13" s="25"/>
      <c r="Y13" s="23"/>
      <c r="Z13" s="25"/>
    </row>
    <row r="14" spans="1:26" x14ac:dyDescent="0.25">
      <c r="A14" s="11"/>
      <c r="B14" s="19" t="s">
        <v>19</v>
      </c>
      <c r="C14" s="20">
        <v>-12647.37331999999</v>
      </c>
      <c r="D14" s="57">
        <f t="shared" si="0"/>
        <v>-1.4599490297795312</v>
      </c>
      <c r="E14" s="20">
        <v>-14947.053619999995</v>
      </c>
      <c r="F14" s="57">
        <f t="shared" si="1"/>
        <v>3.6830217813446486</v>
      </c>
      <c r="G14" s="20">
        <v>144312</v>
      </c>
      <c r="H14" s="57">
        <v>7.8852466898924237E-2</v>
      </c>
      <c r="I14" s="23">
        <v>-273.25953627831223</v>
      </c>
      <c r="J14" s="24">
        <v>-2.2787976721688149E-3</v>
      </c>
      <c r="K14" s="23">
        <v>-4956.4079062783057</v>
      </c>
      <c r="L14" s="24">
        <v>-4.8163045026706645E-2</v>
      </c>
      <c r="M14" s="23">
        <v>145624</v>
      </c>
      <c r="N14" s="25">
        <v>7.6654780817144261E-2</v>
      </c>
      <c r="O14" s="20">
        <f t="shared" si="2"/>
        <v>-3386.7194957216925</v>
      </c>
      <c r="P14" s="57">
        <f t="shared" si="3"/>
        <v>-0.25084295603903906</v>
      </c>
      <c r="Q14" s="20">
        <f t="shared" si="4"/>
        <v>-2472.2872657217013</v>
      </c>
      <c r="R14" s="57">
        <f t="shared" si="5"/>
        <v>-0.45589073081828096</v>
      </c>
      <c r="S14" s="20">
        <v>170933</v>
      </c>
      <c r="T14" s="22">
        <v>8.7767951216807111E-2</v>
      </c>
      <c r="U14" s="23"/>
      <c r="V14" s="25"/>
      <c r="W14" s="23"/>
      <c r="X14" s="25"/>
      <c r="Y14" s="23"/>
      <c r="Z14" s="25"/>
    </row>
    <row r="15" spans="1:26" x14ac:dyDescent="0.25">
      <c r="A15" s="11"/>
      <c r="B15" s="19" t="s">
        <v>20</v>
      </c>
      <c r="C15" s="20">
        <v>-1013.8574262900004</v>
      </c>
      <c r="D15" s="57">
        <f t="shared" si="0"/>
        <v>-0.11703459116733496</v>
      </c>
      <c r="E15" s="20">
        <v>-576.5788294800011</v>
      </c>
      <c r="F15" s="57">
        <f t="shared" si="1"/>
        <v>0.1420716377705111</v>
      </c>
      <c r="G15" s="20">
        <v>20772</v>
      </c>
      <c r="H15" s="57">
        <v>1.1349876950111248E-2</v>
      </c>
      <c r="I15" s="23">
        <v>744.94589436999786</v>
      </c>
      <c r="J15" s="24">
        <v>6.2123393499910542E-3</v>
      </c>
      <c r="K15" s="23">
        <v>-1300.4461605200006</v>
      </c>
      <c r="L15" s="24">
        <v>-1.2636862858804353E-2</v>
      </c>
      <c r="M15" s="23">
        <v>40113</v>
      </c>
      <c r="N15" s="25">
        <v>2.1115016912858511E-2</v>
      </c>
      <c r="O15" s="20">
        <f t="shared" si="2"/>
        <v>-200.32419247999883</v>
      </c>
      <c r="P15" s="57">
        <f t="shared" si="3"/>
        <v>-1.4837341170798189E-2</v>
      </c>
      <c r="Q15" s="20">
        <f t="shared" si="4"/>
        <v>-1607.6720399999986</v>
      </c>
      <c r="R15" s="57">
        <f t="shared" si="5"/>
        <v>-0.29645534780431909</v>
      </c>
      <c r="S15" s="20">
        <v>50062</v>
      </c>
      <c r="T15" s="22">
        <v>2.5705037493145254E-2</v>
      </c>
      <c r="U15" s="23"/>
      <c r="V15" s="25"/>
      <c r="W15" s="23"/>
      <c r="X15" s="25"/>
      <c r="Y15" s="23"/>
      <c r="Z15" s="25"/>
    </row>
    <row r="16" spans="1:26" x14ac:dyDescent="0.25">
      <c r="A16" s="11"/>
      <c r="B16" s="19" t="s">
        <v>21</v>
      </c>
      <c r="C16" s="20">
        <v>0.80182471999864902</v>
      </c>
      <c r="D16" s="57">
        <f t="shared" si="0"/>
        <v>9.2558604256909283E-5</v>
      </c>
      <c r="E16" s="20">
        <v>-1157</v>
      </c>
      <c r="F16" s="57">
        <f t="shared" si="1"/>
        <v>0.2850900457943068</v>
      </c>
      <c r="G16" s="20">
        <v>7486</v>
      </c>
      <c r="H16" s="57">
        <v>4.0903706358816098E-3</v>
      </c>
      <c r="I16" s="23">
        <v>-1553.0346301399995</v>
      </c>
      <c r="J16" s="24">
        <v>-1.2951246818907344E-2</v>
      </c>
      <c r="K16" s="23">
        <v>-569.47533000000021</v>
      </c>
      <c r="L16" s="24">
        <v>-5.5337789945911998E-3</v>
      </c>
      <c r="M16" s="23">
        <v>1467</v>
      </c>
      <c r="N16" s="25">
        <v>7.7221174709354661E-4</v>
      </c>
      <c r="O16" s="20">
        <f t="shared" si="2"/>
        <v>4.6900000002096931E-3</v>
      </c>
      <c r="P16" s="57">
        <f t="shared" si="3"/>
        <v>3.4737257259181338E-7</v>
      </c>
      <c r="Q16" s="20">
        <f t="shared" si="4"/>
        <v>-11</v>
      </c>
      <c r="R16" s="57">
        <f t="shared" si="5"/>
        <v>-2.0284042669843987E-3</v>
      </c>
      <c r="S16" s="20">
        <v>1456</v>
      </c>
      <c r="T16" s="22">
        <v>7.4760366325794998E-4</v>
      </c>
      <c r="U16" s="23"/>
      <c r="V16" s="25"/>
      <c r="W16" s="23"/>
      <c r="X16" s="25"/>
      <c r="Y16" s="23"/>
      <c r="Z16" s="25"/>
    </row>
    <row r="17" spans="1:26" x14ac:dyDescent="0.25">
      <c r="A17" s="11"/>
      <c r="B17" s="19" t="s">
        <v>22</v>
      </c>
      <c r="C17" s="20">
        <v>1204.3133300000002</v>
      </c>
      <c r="D17" s="57">
        <f t="shared" si="0"/>
        <v>0.1390198607408592</v>
      </c>
      <c r="E17" s="20">
        <v>1204.3133300000002</v>
      </c>
      <c r="F17" s="57">
        <f t="shared" si="1"/>
        <v>-0.29674826482315836</v>
      </c>
      <c r="G17" s="20">
        <v>129965</v>
      </c>
      <c r="H17" s="57">
        <v>7.1013227316638186E-2</v>
      </c>
      <c r="I17" s="23">
        <v>4247.7071099999994</v>
      </c>
      <c r="J17" s="24">
        <v>3.5422972629450253E-2</v>
      </c>
      <c r="K17" s="23">
        <v>4247.7071099999994</v>
      </c>
      <c r="L17" s="24">
        <v>4.1276366406414265E-2</v>
      </c>
      <c r="M17" s="23">
        <v>133421</v>
      </c>
      <c r="N17" s="25">
        <v>7.0231263468962565E-2</v>
      </c>
      <c r="O17" s="20">
        <f t="shared" si="2"/>
        <v>1615.2307800000008</v>
      </c>
      <c r="P17" s="57">
        <f t="shared" si="3"/>
        <v>0.11963472736737635</v>
      </c>
      <c r="Q17" s="20">
        <f t="shared" si="4"/>
        <v>1615.2307800000008</v>
      </c>
      <c r="R17" s="57">
        <f t="shared" si="5"/>
        <v>0.2978491823924127</v>
      </c>
      <c r="S17" s="20">
        <v>139735</v>
      </c>
      <c r="T17" s="22">
        <v>7.1748899646531347E-2</v>
      </c>
      <c r="U17" s="23"/>
      <c r="V17" s="25"/>
      <c r="W17" s="23"/>
      <c r="X17" s="25"/>
      <c r="Y17" s="23"/>
      <c r="Z17" s="25"/>
    </row>
    <row r="18" spans="1:26" x14ac:dyDescent="0.25">
      <c r="A18" s="11"/>
      <c r="B18" s="19" t="s">
        <v>23</v>
      </c>
      <c r="C18" s="20">
        <v>0</v>
      </c>
      <c r="D18" s="57">
        <f t="shared" si="0"/>
        <v>0</v>
      </c>
      <c r="E18" s="20">
        <v>0</v>
      </c>
      <c r="F18" s="57">
        <f t="shared" si="1"/>
        <v>0</v>
      </c>
      <c r="G18" s="20">
        <v>0</v>
      </c>
      <c r="H18" s="57">
        <v>0</v>
      </c>
      <c r="I18" s="23">
        <v>0</v>
      </c>
      <c r="J18" s="24">
        <v>0</v>
      </c>
      <c r="K18" s="23">
        <v>0</v>
      </c>
      <c r="L18" s="24">
        <v>0</v>
      </c>
      <c r="M18" s="23">
        <v>0</v>
      </c>
      <c r="N18" s="25">
        <v>0</v>
      </c>
      <c r="O18" s="20">
        <f t="shared" si="2"/>
        <v>0</v>
      </c>
      <c r="P18" s="57">
        <f t="shared" si="3"/>
        <v>0</v>
      </c>
      <c r="Q18" s="20">
        <f t="shared" si="4"/>
        <v>0</v>
      </c>
      <c r="R18" s="57">
        <f t="shared" si="5"/>
        <v>0</v>
      </c>
      <c r="S18" s="20">
        <v>0</v>
      </c>
      <c r="T18" s="22">
        <v>0</v>
      </c>
      <c r="U18" s="23"/>
      <c r="V18" s="25"/>
      <c r="W18" s="23"/>
      <c r="X18" s="25"/>
      <c r="Y18" s="23"/>
      <c r="Z18" s="25"/>
    </row>
    <row r="19" spans="1:26" x14ac:dyDescent="0.25">
      <c r="A19" s="11"/>
      <c r="B19" s="19" t="s">
        <v>37</v>
      </c>
      <c r="C19" s="20">
        <v>-9881.6377599999996</v>
      </c>
      <c r="D19" s="57">
        <f t="shared" si="0"/>
        <v>-1.1406864568100525</v>
      </c>
      <c r="E19" s="20">
        <v>-9881.6377599999996</v>
      </c>
      <c r="F19" s="57">
        <f t="shared" si="1"/>
        <v>2.4348803470364317</v>
      </c>
      <c r="G19" s="20">
        <v>4770</v>
      </c>
      <c r="H19" s="57">
        <v>2.6063408940896712E-3</v>
      </c>
      <c r="I19" s="23">
        <v>-17704.885787001695</v>
      </c>
      <c r="J19" s="24">
        <v>-0.14764664050495327</v>
      </c>
      <c r="K19" s="23">
        <v>-17704.885787001695</v>
      </c>
      <c r="L19" s="24">
        <v>-0.17204419561027556</v>
      </c>
      <c r="M19" s="23">
        <v>7535</v>
      </c>
      <c r="N19" s="25">
        <v>3.9663364105997773E-3</v>
      </c>
      <c r="O19" s="20">
        <f t="shared" si="2"/>
        <v>-7449.5016529983077</v>
      </c>
      <c r="P19" s="57">
        <f t="shared" si="3"/>
        <v>-0.55175960631413401</v>
      </c>
      <c r="Q19" s="20">
        <f>Q46-K46</f>
        <v>-7449.5016529983077</v>
      </c>
      <c r="R19" s="57">
        <f t="shared" si="5"/>
        <v>-1.3736909945317362</v>
      </c>
      <c r="S19" s="20">
        <v>12118</v>
      </c>
      <c r="T19" s="22">
        <v>6.2221574116482405E-3</v>
      </c>
      <c r="U19" s="23"/>
      <c r="V19" s="25"/>
      <c r="W19" s="23"/>
      <c r="X19" s="25"/>
      <c r="Y19" s="23"/>
      <c r="Z19" s="25"/>
    </row>
    <row r="20" spans="1:26" x14ac:dyDescent="0.25">
      <c r="A20" s="11"/>
      <c r="B20" s="19" t="s">
        <v>25</v>
      </c>
      <c r="C20" s="20">
        <v>8246.3250000000007</v>
      </c>
      <c r="D20" s="57">
        <f t="shared" si="0"/>
        <v>0.9519141942270668</v>
      </c>
      <c r="E20" s="20">
        <v>8246.3250000000007</v>
      </c>
      <c r="F20" s="57">
        <f t="shared" si="1"/>
        <v>-2.0319318685261343</v>
      </c>
      <c r="G20" s="20">
        <v>806569</v>
      </c>
      <c r="H20" s="57">
        <v>0.4407114818878432</v>
      </c>
      <c r="I20" s="23">
        <v>116768.90745</v>
      </c>
      <c r="J20" s="24">
        <v>0.97377283919468738</v>
      </c>
      <c r="K20" s="23">
        <v>116768.90745</v>
      </c>
      <c r="L20" s="24">
        <v>1.1346818610530041</v>
      </c>
      <c r="M20" s="23">
        <v>917157</v>
      </c>
      <c r="N20" s="25">
        <v>0.48278078345540282</v>
      </c>
      <c r="O20" s="20">
        <f t="shared" si="2"/>
        <v>13930.964759999988</v>
      </c>
      <c r="P20" s="57">
        <f t="shared" si="3"/>
        <v>1.0318198437421586</v>
      </c>
      <c r="Q20" s="20">
        <f t="shared" si="4"/>
        <v>13930.964759999988</v>
      </c>
      <c r="R20" s="57">
        <f t="shared" si="5"/>
        <v>2.568875305672115</v>
      </c>
      <c r="S20" s="20">
        <v>917389</v>
      </c>
      <c r="T20" s="22">
        <v>0.47104627543444194</v>
      </c>
      <c r="U20" s="23"/>
      <c r="V20" s="25"/>
      <c r="W20" s="23"/>
      <c r="X20" s="25"/>
      <c r="Y20" s="23"/>
      <c r="Z20" s="25"/>
    </row>
    <row r="21" spans="1:26" x14ac:dyDescent="0.25">
      <c r="A21" s="11"/>
      <c r="B21" s="19" t="s">
        <v>39</v>
      </c>
      <c r="C21" s="20">
        <v>7647.7522933199998</v>
      </c>
      <c r="D21" s="57">
        <f t="shared" si="0"/>
        <v>0.88281797794095063</v>
      </c>
      <c r="E21" s="20">
        <v>7647.7522933199998</v>
      </c>
      <c r="F21" s="57">
        <f t="shared" si="1"/>
        <v>-1.8844408396941346</v>
      </c>
      <c r="G21" s="20">
        <v>174759</v>
      </c>
      <c r="H21" s="57">
        <v>9.5488790002141902E-2</v>
      </c>
      <c r="I21" s="23">
        <v>4948.9404479999976</v>
      </c>
      <c r="J21" s="24">
        <v>4.1270779150844802E-2</v>
      </c>
      <c r="K21" s="23">
        <v>4948.9404479999976</v>
      </c>
      <c r="L21" s="24">
        <v>4.8090481279716081E-2</v>
      </c>
      <c r="M21" s="23">
        <v>199229</v>
      </c>
      <c r="N21" s="25">
        <v>0.10487182969441049</v>
      </c>
      <c r="O21" s="20">
        <f t="shared" si="2"/>
        <v>3299.2313186800002</v>
      </c>
      <c r="P21" s="57">
        <f t="shared" si="3"/>
        <v>0.24436300014799814</v>
      </c>
      <c r="Q21" s="20">
        <f t="shared" si="4"/>
        <v>3299.2313186800002</v>
      </c>
      <c r="R21" s="57">
        <f t="shared" si="5"/>
        <v>0.60837953496173425</v>
      </c>
      <c r="S21" s="20">
        <v>175368</v>
      </c>
      <c r="T21" s="22">
        <v>9.0045164298228134E-2</v>
      </c>
      <c r="U21" s="23"/>
      <c r="V21" s="25"/>
      <c r="W21" s="23"/>
      <c r="X21" s="25"/>
      <c r="Y21" s="23"/>
      <c r="Z21" s="25"/>
    </row>
    <row r="22" spans="1:26" x14ac:dyDescent="0.25">
      <c r="A22" s="11"/>
      <c r="B22" s="19" t="s">
        <v>40</v>
      </c>
      <c r="C22" s="64">
        <v>0</v>
      </c>
      <c r="D22" s="65">
        <f t="shared" si="0"/>
        <v>0</v>
      </c>
      <c r="E22" s="64">
        <v>0</v>
      </c>
      <c r="F22" s="65">
        <f t="shared" si="1"/>
        <v>0</v>
      </c>
      <c r="G22" s="64">
        <v>11448</v>
      </c>
      <c r="H22" s="65">
        <v>6.2552181458152114E-3</v>
      </c>
      <c r="I22" s="23">
        <v>0</v>
      </c>
      <c r="J22" s="24">
        <v>0</v>
      </c>
      <c r="K22" s="23">
        <v>0</v>
      </c>
      <c r="L22" s="24">
        <v>0</v>
      </c>
      <c r="M22" s="23">
        <v>11513</v>
      </c>
      <c r="N22" s="23">
        <v>6.0603093689761429E-3</v>
      </c>
      <c r="O22" s="64">
        <f t="shared" si="2"/>
        <v>0</v>
      </c>
      <c r="P22" s="65">
        <f t="shared" si="3"/>
        <v>0</v>
      </c>
      <c r="Q22" s="64">
        <f t="shared" si="4"/>
        <v>0</v>
      </c>
      <c r="R22" s="65">
        <f t="shared" si="5"/>
        <v>0</v>
      </c>
      <c r="S22" s="64">
        <v>11551</v>
      </c>
      <c r="T22" s="65">
        <v>5.9310232927833658E-3</v>
      </c>
      <c r="U22" s="23"/>
      <c r="V22" s="69"/>
      <c r="W22" s="23"/>
      <c r="X22" s="69"/>
      <c r="Y22" s="66"/>
      <c r="Z22" s="70"/>
    </row>
    <row r="23" spans="1:26" x14ac:dyDescent="0.25">
      <c r="A23" s="11"/>
      <c r="B23" s="26" t="s">
        <v>27</v>
      </c>
      <c r="C23" s="27">
        <f t="shared" ref="C23:H23" si="6">SUM(C9:C22)</f>
        <v>8662.8868967500093</v>
      </c>
      <c r="D23" s="50">
        <f>SUM(D9:D22)</f>
        <v>1</v>
      </c>
      <c r="E23" s="27">
        <f t="shared" si="6"/>
        <v>-4058.366881159991</v>
      </c>
      <c r="F23" s="50">
        <f t="shared" si="6"/>
        <v>1.0000000000000011</v>
      </c>
      <c r="G23" s="27">
        <f t="shared" si="6"/>
        <v>1830152</v>
      </c>
      <c r="H23" s="50">
        <f t="shared" si="6"/>
        <v>1.0000000000000002</v>
      </c>
      <c r="I23" s="59">
        <v>119913.90881939999</v>
      </c>
      <c r="J23" s="71">
        <v>0.99999999999999989</v>
      </c>
      <c r="K23" s="59">
        <v>102908.93990464999</v>
      </c>
      <c r="L23" s="71">
        <v>1.0000000000000002</v>
      </c>
      <c r="M23" s="59">
        <v>1899738</v>
      </c>
      <c r="N23" s="71">
        <v>1</v>
      </c>
      <c r="O23" s="27">
        <f t="shared" ref="O23:R23" si="7">SUM(O9:O22)</f>
        <v>13501.353792029991</v>
      </c>
      <c r="P23" s="28">
        <f t="shared" si="7"/>
        <v>0.99999999999999989</v>
      </c>
      <c r="Q23" s="27">
        <f t="shared" si="7"/>
        <v>5422.9820845099839</v>
      </c>
      <c r="R23" s="28">
        <f t="shared" si="7"/>
        <v>1</v>
      </c>
      <c r="S23" s="27">
        <v>1947556</v>
      </c>
      <c r="T23" s="50">
        <v>1</v>
      </c>
      <c r="U23" s="29"/>
      <c r="V23" s="30"/>
      <c r="W23" s="29"/>
      <c r="X23" s="30"/>
      <c r="Y23" s="29"/>
      <c r="Z23" s="31"/>
    </row>
    <row r="24" spans="1:26" x14ac:dyDescent="0.25">
      <c r="A24" s="4"/>
      <c r="B24" s="4"/>
      <c r="C24" s="32"/>
      <c r="D24" s="33"/>
      <c r="E24" s="32"/>
      <c r="F24" s="33"/>
      <c r="G24" s="32"/>
      <c r="H24" s="33"/>
      <c r="I24" s="32"/>
      <c r="J24" s="33"/>
      <c r="K24" s="32"/>
      <c r="L24" s="33"/>
      <c r="M24" s="32"/>
      <c r="N24" s="33"/>
      <c r="O24" s="32"/>
      <c r="P24" s="33"/>
      <c r="Q24" s="32"/>
      <c r="R24" s="33"/>
      <c r="S24" s="32"/>
      <c r="T24" s="33"/>
      <c r="U24" s="32"/>
      <c r="V24" s="33"/>
      <c r="W24" s="32"/>
      <c r="X24" s="33"/>
      <c r="Y24" s="32"/>
      <c r="Z24" s="33"/>
    </row>
    <row r="25" spans="1:26" x14ac:dyDescent="0.25">
      <c r="A25" s="4"/>
      <c r="B25" s="34" t="s">
        <v>28</v>
      </c>
      <c r="C25" s="13">
        <v>8439.7447781650098</v>
      </c>
      <c r="D25" s="15">
        <v>0.97424159852892522</v>
      </c>
      <c r="E25" s="13">
        <v>-3612.7623118349948</v>
      </c>
      <c r="F25" s="15">
        <v>0.89020101376403082</v>
      </c>
      <c r="G25" s="35">
        <v>1714074</v>
      </c>
      <c r="H25" s="15">
        <v>0.93657466702219272</v>
      </c>
      <c r="I25" s="16">
        <v>118110.89138690998</v>
      </c>
      <c r="J25" s="18">
        <v>0.98496406755278498</v>
      </c>
      <c r="K25" s="16">
        <v>101135.84237691</v>
      </c>
      <c r="L25" s="18">
        <v>0.98277022842346973</v>
      </c>
      <c r="M25" s="36">
        <v>1756735</v>
      </c>
      <c r="N25" s="18">
        <v>0.92472488311546119</v>
      </c>
      <c r="O25" s="35">
        <f>O52-I52</f>
        <v>19454.41261169374</v>
      </c>
      <c r="P25" s="15">
        <f>O25/O27</f>
        <v>1.4409231038133292</v>
      </c>
      <c r="Q25" s="35">
        <f>Q52-K52</f>
        <v>13181.900551693718</v>
      </c>
      <c r="R25" s="15">
        <f>Q25/Q27</f>
        <v>2.4307475750926848</v>
      </c>
      <c r="S25" s="35">
        <v>1800831</v>
      </c>
      <c r="T25" s="15">
        <v>0.92466198661296517</v>
      </c>
      <c r="U25" s="23"/>
      <c r="V25" s="18"/>
      <c r="W25" s="16"/>
      <c r="X25" s="18"/>
      <c r="Y25" s="36"/>
      <c r="Z25" s="18"/>
    </row>
    <row r="26" spans="1:26" x14ac:dyDescent="0.25">
      <c r="A26" s="4"/>
      <c r="B26" s="37" t="s">
        <v>29</v>
      </c>
      <c r="C26" s="20">
        <v>223.14211858499988</v>
      </c>
      <c r="D26" s="22">
        <v>2.575840147107478E-2</v>
      </c>
      <c r="E26" s="20">
        <v>-445.60456932499909</v>
      </c>
      <c r="F26" s="22">
        <v>0.10979898623596913</v>
      </c>
      <c r="G26" s="38">
        <v>116078</v>
      </c>
      <c r="H26" s="22">
        <v>6.3425332977807308E-2</v>
      </c>
      <c r="I26" s="23">
        <v>1803.0174324899981</v>
      </c>
      <c r="J26" s="25">
        <v>1.5035932447215008E-2</v>
      </c>
      <c r="K26" s="23">
        <v>1773.0975277399989</v>
      </c>
      <c r="L26" s="25">
        <v>1.7229771576530255E-2</v>
      </c>
      <c r="M26" s="39">
        <v>143003</v>
      </c>
      <c r="N26" s="25">
        <v>7.5275116884538806E-2</v>
      </c>
      <c r="O26" s="35">
        <f>O53-I53</f>
        <v>-5953.0588196637327</v>
      </c>
      <c r="P26" s="15">
        <f>O26/O27</f>
        <v>-0.44092310381332916</v>
      </c>
      <c r="Q26" s="35">
        <f t="shared" ref="Q26" si="8">Q53-K53</f>
        <v>-7758.9184671837329</v>
      </c>
      <c r="R26" s="15">
        <f>Q26/Q27</f>
        <v>-1.4307475750926846</v>
      </c>
      <c r="S26" s="38">
        <v>146725</v>
      </c>
      <c r="T26" s="22">
        <v>7.533801338703483E-2</v>
      </c>
      <c r="U26" s="23"/>
      <c r="V26" s="25"/>
      <c r="W26" s="16"/>
      <c r="X26" s="25"/>
      <c r="Y26" s="39"/>
      <c r="Z26" s="25"/>
    </row>
    <row r="27" spans="1:26" x14ac:dyDescent="0.25">
      <c r="A27" s="4"/>
      <c r="B27" s="40" t="s">
        <v>27</v>
      </c>
      <c r="C27" s="41">
        <f t="shared" ref="C27:H27" si="9">SUM(C25:C26)</f>
        <v>8662.8868967500093</v>
      </c>
      <c r="D27" s="42">
        <f t="shared" si="9"/>
        <v>1</v>
      </c>
      <c r="E27" s="41">
        <f t="shared" si="9"/>
        <v>-4058.3668811599937</v>
      </c>
      <c r="F27" s="42">
        <f t="shared" si="9"/>
        <v>1</v>
      </c>
      <c r="G27" s="41">
        <f t="shared" si="9"/>
        <v>1830152</v>
      </c>
      <c r="H27" s="42">
        <f t="shared" si="9"/>
        <v>1</v>
      </c>
      <c r="I27" s="43">
        <v>119913.90881939998</v>
      </c>
      <c r="J27" s="44">
        <v>1</v>
      </c>
      <c r="K27" s="43">
        <v>102908.93990465</v>
      </c>
      <c r="L27" s="44">
        <v>1</v>
      </c>
      <c r="M27" s="43">
        <v>1899738</v>
      </c>
      <c r="N27" s="44">
        <v>1</v>
      </c>
      <c r="O27" s="41">
        <f>SUM(O25:O26)</f>
        <v>13501.353792030008</v>
      </c>
      <c r="P27" s="42">
        <f>SUM(P25:P26)</f>
        <v>1</v>
      </c>
      <c r="Q27" s="74">
        <f>SUM(Q25:Q26)</f>
        <v>5422.9820845099848</v>
      </c>
      <c r="R27" s="42">
        <f>SUM(R25:R26)</f>
        <v>1.0000000000000002</v>
      </c>
      <c r="S27" s="41">
        <v>1947556</v>
      </c>
      <c r="T27" s="42">
        <v>1</v>
      </c>
      <c r="U27" s="43"/>
      <c r="V27" s="44"/>
      <c r="W27" s="43"/>
      <c r="X27" s="44"/>
      <c r="Y27" s="45"/>
      <c r="Z27" s="44"/>
    </row>
    <row r="28" spans="1:26" x14ac:dyDescent="0.25">
      <c r="A28" s="4"/>
      <c r="C28" s="32"/>
      <c r="D28" s="46"/>
      <c r="E28" s="32"/>
      <c r="F28" s="46"/>
      <c r="G28" s="32"/>
      <c r="H28" s="46"/>
      <c r="I28" s="32"/>
      <c r="J28" s="46"/>
      <c r="K28" s="32"/>
      <c r="L28" s="46"/>
      <c r="M28" s="32"/>
      <c r="N28" s="46"/>
      <c r="O28" s="32"/>
      <c r="P28" s="46"/>
      <c r="Q28" s="32"/>
      <c r="R28" s="46"/>
      <c r="S28" s="32"/>
      <c r="T28" s="46"/>
      <c r="U28" s="32"/>
      <c r="V28" s="46"/>
      <c r="W28" s="32"/>
      <c r="X28" s="46"/>
      <c r="Y28" s="32"/>
      <c r="Z28" s="46"/>
    </row>
    <row r="29" spans="1:26" x14ac:dyDescent="0.25">
      <c r="A29" s="4"/>
      <c r="B29" s="34" t="s">
        <v>30</v>
      </c>
      <c r="C29" s="13">
        <v>1458.4330784300091</v>
      </c>
      <c r="D29" s="15">
        <v>0.16835416366536637</v>
      </c>
      <c r="E29" s="13">
        <v>-11262.820699479995</v>
      </c>
      <c r="F29" s="15">
        <v>2.7752100855555888</v>
      </c>
      <c r="G29" s="35">
        <v>596132</v>
      </c>
      <c r="H29" s="15">
        <v>0.32572813624223562</v>
      </c>
      <c r="I29" s="16">
        <v>5971.8097859482823</v>
      </c>
      <c r="J29" s="18">
        <v>4.9800809970612411E-2</v>
      </c>
      <c r="K29" s="16">
        <v>-11033.159128801697</v>
      </c>
      <c r="L29" s="18">
        <v>-0.10721283436623136</v>
      </c>
      <c r="M29" s="36">
        <v>544334</v>
      </c>
      <c r="N29" s="18">
        <v>0.28653109007663158</v>
      </c>
      <c r="O29" s="35">
        <f>O56-I56</f>
        <v>-628.13084794447059</v>
      </c>
      <c r="P29" s="15">
        <f>O29/O31</f>
        <v>-4.65235455362457E-2</v>
      </c>
      <c r="Q29" s="35">
        <f>Q56-K56</f>
        <v>-8706.5025554644672</v>
      </c>
      <c r="R29" s="15">
        <f>Q29/Q31</f>
        <v>-1.6054824485467889</v>
      </c>
      <c r="S29" s="35">
        <v>608753</v>
      </c>
      <c r="T29" s="15">
        <v>0.31257278352971618</v>
      </c>
      <c r="U29" s="23"/>
      <c r="V29" s="18"/>
      <c r="W29" s="23"/>
      <c r="X29" s="18"/>
      <c r="Y29" s="36"/>
      <c r="Z29" s="18"/>
    </row>
    <row r="30" spans="1:26" x14ac:dyDescent="0.25">
      <c r="A30" s="4"/>
      <c r="B30" s="37" t="s">
        <v>31</v>
      </c>
      <c r="C30" s="20">
        <v>7204.4538183200002</v>
      </c>
      <c r="D30" s="22">
        <v>0.83164583633463363</v>
      </c>
      <c r="E30" s="20">
        <v>7204.4538183200002</v>
      </c>
      <c r="F30" s="22">
        <v>-1.7752100855555888</v>
      </c>
      <c r="G30" s="38">
        <v>1234020</v>
      </c>
      <c r="H30" s="22">
        <v>0.67427186375776438</v>
      </c>
      <c r="I30" s="23">
        <v>113942.0990334517</v>
      </c>
      <c r="J30" s="25">
        <v>0.95019919002938757</v>
      </c>
      <c r="K30" s="23">
        <v>113942.0990334517</v>
      </c>
      <c r="L30" s="25">
        <v>1.1072128343662313</v>
      </c>
      <c r="M30" s="39">
        <v>1355404</v>
      </c>
      <c r="N30" s="25">
        <v>0.71346890992336842</v>
      </c>
      <c r="O30" s="35">
        <f>O57-I57</f>
        <v>14129.484639974457</v>
      </c>
      <c r="P30" s="22">
        <f>O30/O31</f>
        <v>1.0465235455362456</v>
      </c>
      <c r="Q30" s="35">
        <f>Q57-K57</f>
        <v>14129.484639974457</v>
      </c>
      <c r="R30" s="22">
        <f>Q30/Q31</f>
        <v>2.6054824485467889</v>
      </c>
      <c r="S30" s="38">
        <v>1338803</v>
      </c>
      <c r="T30" s="22">
        <v>0.68742721647028382</v>
      </c>
      <c r="U30" s="23"/>
      <c r="V30" s="25"/>
      <c r="W30" s="16"/>
      <c r="X30" s="25"/>
      <c r="Y30" s="39"/>
      <c r="Z30" s="25"/>
    </row>
    <row r="31" spans="1:26" x14ac:dyDescent="0.25">
      <c r="A31" s="4"/>
      <c r="B31" s="40" t="s">
        <v>27</v>
      </c>
      <c r="C31" s="41">
        <f>SUM(C29:C30)</f>
        <v>8662.8868967500093</v>
      </c>
      <c r="D31" s="42">
        <v>1</v>
      </c>
      <c r="E31" s="41">
        <f>SUM(E29:E30)</f>
        <v>-4058.3668811599946</v>
      </c>
      <c r="F31" s="42">
        <f>SUM(F29:F30)</f>
        <v>1</v>
      </c>
      <c r="G31" s="41">
        <f>SUM(G29:G30)</f>
        <v>1830152</v>
      </c>
      <c r="H31" s="42">
        <f>SUM(H29:H30)</f>
        <v>1</v>
      </c>
      <c r="I31" s="43">
        <v>119913.90881939998</v>
      </c>
      <c r="J31" s="44">
        <v>1</v>
      </c>
      <c r="K31" s="43">
        <v>102908.93990465</v>
      </c>
      <c r="L31" s="44">
        <v>1</v>
      </c>
      <c r="M31" s="43">
        <v>1899738</v>
      </c>
      <c r="N31" s="44">
        <v>1</v>
      </c>
      <c r="O31" s="41">
        <f>SUM(O29:O30)</f>
        <v>13501.353792029986</v>
      </c>
      <c r="P31" s="42">
        <f>SUM(P29:P30)</f>
        <v>0.99999999999999989</v>
      </c>
      <c r="Q31" s="41">
        <f>SUM(Q29:Q30)</f>
        <v>5422.9820845099894</v>
      </c>
      <c r="R31" s="42">
        <f>SUM(R29:R30)</f>
        <v>1</v>
      </c>
      <c r="S31" s="41">
        <v>1947556</v>
      </c>
      <c r="T31" s="42">
        <v>1</v>
      </c>
      <c r="U31" s="43"/>
      <c r="V31" s="44"/>
      <c r="W31" s="43"/>
      <c r="X31" s="44"/>
      <c r="Y31" s="45"/>
      <c r="Z31" s="44"/>
    </row>
    <row r="33" spans="2:26" ht="18.75" x14ac:dyDescent="0.3">
      <c r="B33" s="6" t="s">
        <v>32</v>
      </c>
      <c r="C33" s="79" t="s">
        <v>5</v>
      </c>
      <c r="D33" s="80"/>
      <c r="E33" s="80"/>
      <c r="F33" s="80"/>
      <c r="G33" s="80"/>
      <c r="H33" s="81"/>
      <c r="I33" s="79" t="s">
        <v>33</v>
      </c>
      <c r="J33" s="80"/>
      <c r="K33" s="80"/>
      <c r="L33" s="80"/>
      <c r="M33" s="80"/>
      <c r="N33" s="81"/>
      <c r="O33" s="79" t="s">
        <v>34</v>
      </c>
      <c r="P33" s="80"/>
      <c r="Q33" s="80"/>
      <c r="R33" s="80"/>
      <c r="S33" s="80"/>
      <c r="T33" s="81"/>
      <c r="U33" s="79" t="s">
        <v>35</v>
      </c>
      <c r="V33" s="80"/>
      <c r="W33" s="80"/>
      <c r="X33" s="80"/>
      <c r="Y33" s="80"/>
      <c r="Z33" s="81"/>
    </row>
    <row r="34" spans="2:26" ht="54" customHeight="1" x14ac:dyDescent="0.3">
      <c r="B34" s="7">
        <v>2022</v>
      </c>
      <c r="C34" s="77" t="s">
        <v>9</v>
      </c>
      <c r="D34" s="78"/>
      <c r="E34" s="75" t="s">
        <v>10</v>
      </c>
      <c r="F34" s="78"/>
      <c r="G34" s="75" t="s">
        <v>11</v>
      </c>
      <c r="H34" s="76"/>
      <c r="I34" s="77" t="s">
        <v>9</v>
      </c>
      <c r="J34" s="78"/>
      <c r="K34" s="75" t="s">
        <v>10</v>
      </c>
      <c r="L34" s="78"/>
      <c r="M34" s="75" t="s">
        <v>11</v>
      </c>
      <c r="N34" s="76"/>
      <c r="O34" s="77" t="s">
        <v>9</v>
      </c>
      <c r="P34" s="78"/>
      <c r="Q34" s="75" t="s">
        <v>10</v>
      </c>
      <c r="R34" s="78"/>
      <c r="S34" s="75" t="s">
        <v>11</v>
      </c>
      <c r="T34" s="76"/>
      <c r="U34" s="77" t="s">
        <v>9</v>
      </c>
      <c r="V34" s="78"/>
      <c r="W34" s="75" t="s">
        <v>10</v>
      </c>
      <c r="X34" s="78"/>
      <c r="Y34" s="75" t="s">
        <v>11</v>
      </c>
      <c r="Z34" s="76"/>
    </row>
    <row r="35" spans="2:26" x14ac:dyDescent="0.25">
      <c r="B35" s="4"/>
      <c r="C35" s="8" t="s">
        <v>12</v>
      </c>
      <c r="D35" s="9" t="s">
        <v>13</v>
      </c>
      <c r="E35" s="9" t="s">
        <v>12</v>
      </c>
      <c r="F35" s="9" t="s">
        <v>13</v>
      </c>
      <c r="G35" s="9" t="s">
        <v>12</v>
      </c>
      <c r="H35" s="10" t="s">
        <v>13</v>
      </c>
      <c r="I35" s="8" t="s">
        <v>12</v>
      </c>
      <c r="J35" s="9" t="s">
        <v>13</v>
      </c>
      <c r="K35" s="9" t="s">
        <v>12</v>
      </c>
      <c r="L35" s="9" t="s">
        <v>13</v>
      </c>
      <c r="M35" s="9" t="s">
        <v>12</v>
      </c>
      <c r="N35" s="10" t="s">
        <v>13</v>
      </c>
      <c r="O35" s="8" t="s">
        <v>12</v>
      </c>
      <c r="P35" s="9" t="s">
        <v>13</v>
      </c>
      <c r="Q35" s="9" t="s">
        <v>12</v>
      </c>
      <c r="R35" s="9" t="s">
        <v>13</v>
      </c>
      <c r="S35" s="9" t="s">
        <v>12</v>
      </c>
      <c r="T35" s="10" t="s">
        <v>13</v>
      </c>
      <c r="U35" s="8" t="s">
        <v>12</v>
      </c>
      <c r="V35" s="9" t="s">
        <v>13</v>
      </c>
      <c r="W35" s="9" t="s">
        <v>12</v>
      </c>
      <c r="X35" s="9" t="s">
        <v>13</v>
      </c>
      <c r="Y35" s="9" t="s">
        <v>12</v>
      </c>
      <c r="Z35" s="10" t="s">
        <v>13</v>
      </c>
    </row>
    <row r="36" spans="2:26" x14ac:dyDescent="0.25">
      <c r="B36" s="12" t="s">
        <v>14</v>
      </c>
      <c r="C36" s="13">
        <v>8285.6334599999991</v>
      </c>
      <c r="D36" s="22">
        <v>0.82850945607882154</v>
      </c>
      <c r="E36" s="13">
        <v>8285.6334599999991</v>
      </c>
      <c r="F36" s="22">
        <v>-2.0416176512932056</v>
      </c>
      <c r="G36" s="13">
        <v>191706</v>
      </c>
      <c r="H36" s="22">
        <v>0.10474867661265294</v>
      </c>
      <c r="I36" s="16">
        <v>11308.572989999999</v>
      </c>
      <c r="J36" s="17">
        <v>8.7951896195680168E-2</v>
      </c>
      <c r="K36" s="16">
        <v>11308.572989999999</v>
      </c>
      <c r="L36" s="17">
        <v>0.11440068220254752</v>
      </c>
      <c r="M36" s="16">
        <v>123620</v>
      </c>
      <c r="N36" s="17">
        <v>6.5072130999116726E-2</v>
      </c>
      <c r="O36" s="13">
        <v>11483.31767</v>
      </c>
      <c r="P36" s="22">
        <v>4.5515839660095959E-2</v>
      </c>
      <c r="Q36" s="13">
        <v>11483.31767</v>
      </c>
      <c r="R36" s="22">
        <v>5.3538229618151897E-2</v>
      </c>
      <c r="S36" s="13">
        <v>108136</v>
      </c>
      <c r="T36" s="22">
        <f>S36/$S$50</f>
        <v>5.5523948990426973E-2</v>
      </c>
      <c r="U36" s="16"/>
      <c r="V36" s="17"/>
      <c r="W36" s="16"/>
      <c r="X36" s="24"/>
      <c r="Y36" s="16"/>
      <c r="Z36" s="24"/>
    </row>
    <row r="37" spans="2:26" x14ac:dyDescent="0.25">
      <c r="B37" s="19" t="s">
        <v>15</v>
      </c>
      <c r="C37" s="20">
        <v>501.48123999999689</v>
      </c>
      <c r="D37" s="22">
        <v>5.0144862356260977E-2</v>
      </c>
      <c r="E37" s="20">
        <v>-3320.8374400000034</v>
      </c>
      <c r="F37" s="22">
        <v>0.81826940176754448</v>
      </c>
      <c r="G37" s="20">
        <v>147968</v>
      </c>
      <c r="H37" s="22">
        <v>8.085011518168983E-2</v>
      </c>
      <c r="I37" s="23">
        <v>1604.7689300000084</v>
      </c>
      <c r="J37" s="24">
        <v>1.2481015108999485E-2</v>
      </c>
      <c r="K37" s="23">
        <v>-5397.6470699999918</v>
      </c>
      <c r="L37" s="24">
        <v>-5.4604105013304684E-2</v>
      </c>
      <c r="M37" s="23">
        <v>119678</v>
      </c>
      <c r="N37" s="24">
        <v>6.2997108022264117E-2</v>
      </c>
      <c r="O37" s="20">
        <v>2679.2389400000075</v>
      </c>
      <c r="P37" s="22">
        <v>1.061956252614283E-2</v>
      </c>
      <c r="Q37" s="20">
        <v>-8070.8214399999915</v>
      </c>
      <c r="R37" s="22">
        <v>-3.7628279899516434E-2</v>
      </c>
      <c r="S37" s="20">
        <v>115499</v>
      </c>
      <c r="T37" s="22">
        <f t="shared" ref="T37:T49" si="10">S37/$S$50</f>
        <v>5.9304584823234863E-2</v>
      </c>
      <c r="U37" s="23"/>
      <c r="V37" s="24"/>
      <c r="W37" s="23"/>
      <c r="X37" s="24"/>
      <c r="Y37" s="23"/>
      <c r="Z37" s="24"/>
    </row>
    <row r="38" spans="2:26" x14ac:dyDescent="0.25">
      <c r="B38" s="19" t="s">
        <v>16</v>
      </c>
      <c r="C38" s="20">
        <v>0</v>
      </c>
      <c r="D38" s="22">
        <v>0</v>
      </c>
      <c r="E38" s="20">
        <v>0</v>
      </c>
      <c r="F38" s="22">
        <v>0</v>
      </c>
      <c r="G38" s="20">
        <v>0</v>
      </c>
      <c r="H38" s="22">
        <v>0</v>
      </c>
      <c r="I38" s="23">
        <v>0</v>
      </c>
      <c r="J38" s="24">
        <v>0</v>
      </c>
      <c r="K38" s="23">
        <v>0</v>
      </c>
      <c r="L38" s="24">
        <v>0</v>
      </c>
      <c r="M38" s="23">
        <v>0</v>
      </c>
      <c r="N38" s="24">
        <v>0</v>
      </c>
      <c r="O38" s="20">
        <v>0</v>
      </c>
      <c r="P38" s="22">
        <v>0</v>
      </c>
      <c r="Q38" s="20">
        <v>0</v>
      </c>
      <c r="R38" s="22">
        <v>0</v>
      </c>
      <c r="S38" s="20">
        <v>0</v>
      </c>
      <c r="T38" s="22">
        <f t="shared" si="10"/>
        <v>0</v>
      </c>
      <c r="U38" s="23"/>
      <c r="V38" s="24"/>
      <c r="W38" s="23"/>
      <c r="X38" s="24"/>
      <c r="Y38" s="23"/>
      <c r="Z38" s="24"/>
    </row>
    <row r="39" spans="2:26" x14ac:dyDescent="0.25">
      <c r="B39" s="19" t="s">
        <v>17</v>
      </c>
      <c r="C39" s="20">
        <v>5577.909540000006</v>
      </c>
      <c r="D39" s="22">
        <v>0.55775467516786281</v>
      </c>
      <c r="E39" s="20">
        <v>-300.82202999999254</v>
      </c>
      <c r="F39" s="22">
        <v>7.4123912107721832E-2</v>
      </c>
      <c r="G39" s="20">
        <v>151388</v>
      </c>
      <c r="H39" s="22">
        <v>8.2718812426508831E-2</v>
      </c>
      <c r="I39" s="23">
        <v>12397.484609999996</v>
      </c>
      <c r="J39" s="24">
        <v>9.642085526356603E-2</v>
      </c>
      <c r="K39" s="23">
        <v>-1561.137430000003</v>
      </c>
      <c r="L39" s="24">
        <v>-1.5792902178007887E-2</v>
      </c>
      <c r="M39" s="23">
        <v>180930</v>
      </c>
      <c r="N39" s="24">
        <v>9.5239448808204077E-2</v>
      </c>
      <c r="O39" s="20">
        <v>16526.871810000001</v>
      </c>
      <c r="P39" s="22">
        <v>6.5504894292511259E-2</v>
      </c>
      <c r="Q39" s="20">
        <v>-1258.5572499999987</v>
      </c>
      <c r="R39" s="22">
        <v>-5.8698676254345609E-3</v>
      </c>
      <c r="S39" s="20">
        <v>225846</v>
      </c>
      <c r="T39" s="22">
        <f t="shared" si="10"/>
        <v>0.11596380283801852</v>
      </c>
      <c r="U39" s="23"/>
      <c r="V39" s="24"/>
      <c r="W39" s="23"/>
      <c r="X39" s="24"/>
      <c r="Y39" s="23"/>
      <c r="Z39" s="24"/>
    </row>
    <row r="40" spans="2:26" x14ac:dyDescent="0.25">
      <c r="B40" s="19" t="s">
        <v>18</v>
      </c>
      <c r="C40" s="20">
        <v>741.53871499999775</v>
      </c>
      <c r="D40" s="22">
        <v>7.4149048517774582E-2</v>
      </c>
      <c r="E40" s="20">
        <v>741.53871499999775</v>
      </c>
      <c r="F40" s="22">
        <v>-0.18271850148452953</v>
      </c>
      <c r="G40" s="20">
        <v>39009</v>
      </c>
      <c r="H40" s="22">
        <v>2.1314623047703141E-2</v>
      </c>
      <c r="I40" s="23">
        <v>2530.3242954500038</v>
      </c>
      <c r="J40" s="24">
        <v>1.9679478566537182E-2</v>
      </c>
      <c r="K40" s="23">
        <v>2530.3242954500038</v>
      </c>
      <c r="L40" s="24">
        <v>2.5597467147193159E-2</v>
      </c>
      <c r="M40" s="23">
        <v>19451</v>
      </c>
      <c r="N40" s="24">
        <v>1.0238780294966989E-2</v>
      </c>
      <c r="O40" s="20">
        <v>2844.1899899999994</v>
      </c>
      <c r="P40" s="22">
        <v>1.1275193855534389E-2</v>
      </c>
      <c r="Q40" s="20">
        <v>2844.1899899999994</v>
      </c>
      <c r="R40" s="22">
        <v>1.3262502068175685E-2</v>
      </c>
      <c r="S40" s="20">
        <v>19463</v>
      </c>
      <c r="T40" s="22">
        <f t="shared" si="10"/>
        <v>9.9935508914762907E-3</v>
      </c>
      <c r="U40" s="23"/>
      <c r="V40" s="24"/>
      <c r="W40" s="23"/>
      <c r="X40" s="24"/>
      <c r="Y40" s="23"/>
      <c r="Z40" s="24"/>
    </row>
    <row r="41" spans="2:26" x14ac:dyDescent="0.25">
      <c r="B41" s="19" t="s">
        <v>19</v>
      </c>
      <c r="C41" s="20">
        <v>-12647.37331999999</v>
      </c>
      <c r="D41" s="22">
        <v>-1.4599490297795312</v>
      </c>
      <c r="E41" s="20">
        <v>-14947.053619999995</v>
      </c>
      <c r="F41" s="22">
        <v>3.683021781344646</v>
      </c>
      <c r="G41" s="20">
        <v>144312</v>
      </c>
      <c r="H41" s="22">
        <v>7.8852466898924237E-2</v>
      </c>
      <c r="I41" s="23">
        <v>-12920.632856278302</v>
      </c>
      <c r="J41" s="24">
        <v>-0.10048961621972817</v>
      </c>
      <c r="K41" s="23">
        <v>-19903.461526278301</v>
      </c>
      <c r="L41" s="24">
        <v>-0.20134897469485191</v>
      </c>
      <c r="M41" s="23">
        <v>145624</v>
      </c>
      <c r="N41" s="24">
        <v>7.6654780817144261E-2</v>
      </c>
      <c r="O41" s="20">
        <v>-16307.352351999994</v>
      </c>
      <c r="P41" s="22">
        <v>-7.2664713713070539E-2</v>
      </c>
      <c r="Q41" s="20">
        <v>-22375.748792000002</v>
      </c>
      <c r="R41" s="22">
        <v>-0.11376467682442706</v>
      </c>
      <c r="S41" s="20">
        <v>170933</v>
      </c>
      <c r="T41" s="22">
        <f t="shared" si="10"/>
        <v>8.7767951216807111E-2</v>
      </c>
      <c r="U41" s="23"/>
      <c r="V41" s="24"/>
      <c r="W41" s="23"/>
      <c r="X41" s="24"/>
      <c r="Y41" s="23"/>
      <c r="Z41" s="24"/>
    </row>
    <row r="42" spans="2:26" x14ac:dyDescent="0.25">
      <c r="B42" s="19" t="s">
        <v>38</v>
      </c>
      <c r="C42" s="20">
        <v>-1013.8574262900004</v>
      </c>
      <c r="D42" s="22">
        <v>-0.10137914848058005</v>
      </c>
      <c r="E42" s="20">
        <v>-576.5788294800011</v>
      </c>
      <c r="F42" s="22">
        <v>0.14207163777051102</v>
      </c>
      <c r="G42" s="20">
        <v>20772</v>
      </c>
      <c r="H42" s="22">
        <v>1.1349876950111248E-2</v>
      </c>
      <c r="I42" s="23">
        <v>-268.91153192000252</v>
      </c>
      <c r="J42" s="24">
        <v>-2.0914468308392106E-3</v>
      </c>
      <c r="K42" s="23">
        <v>-1877.0249900000017</v>
      </c>
      <c r="L42" s="24">
        <v>-1.8988508944242147E-2</v>
      </c>
      <c r="M42" s="23">
        <v>40113</v>
      </c>
      <c r="N42" s="24">
        <v>2.1115016912858511E-2</v>
      </c>
      <c r="O42" s="20">
        <v>-469.23572440000135</v>
      </c>
      <c r="P42" s="22">
        <v>-1.8598856714010471E-3</v>
      </c>
      <c r="Q42" s="20">
        <v>-3484.6970300000003</v>
      </c>
      <c r="R42" s="22">
        <v>-1.6246568727191883E-2</v>
      </c>
      <c r="S42" s="20">
        <v>50062</v>
      </c>
      <c r="T42" s="22">
        <f t="shared" si="10"/>
        <v>2.5705037493145254E-2</v>
      </c>
      <c r="U42" s="23"/>
      <c r="V42" s="24"/>
      <c r="W42" s="23"/>
      <c r="X42" s="24"/>
      <c r="Y42" s="23"/>
      <c r="Z42" s="24"/>
    </row>
    <row r="43" spans="2:26" x14ac:dyDescent="0.25">
      <c r="B43" s="19" t="s">
        <v>21</v>
      </c>
      <c r="C43" s="20">
        <v>0.80182471999864902</v>
      </c>
      <c r="D43" s="22">
        <v>8.0177256916290639E-5</v>
      </c>
      <c r="E43" s="20">
        <v>-1157</v>
      </c>
      <c r="F43" s="22">
        <v>0.28509004579430663</v>
      </c>
      <c r="G43" s="20">
        <v>7486</v>
      </c>
      <c r="H43" s="22">
        <v>4.0903706358816098E-3</v>
      </c>
      <c r="I43" s="23">
        <v>-1552.2328054200009</v>
      </c>
      <c r="J43" s="24">
        <v>-1.2072417863381483E-2</v>
      </c>
      <c r="K43" s="23">
        <v>-1726.4753300000002</v>
      </c>
      <c r="L43" s="24">
        <v>-1.746550654379854E-2</v>
      </c>
      <c r="M43" s="23">
        <v>1467</v>
      </c>
      <c r="N43" s="24">
        <v>7.7221174709354661E-4</v>
      </c>
      <c r="O43" s="20">
        <v>-1552.2281154200007</v>
      </c>
      <c r="P43" s="22">
        <v>-6.1524872904913453E-3</v>
      </c>
      <c r="Q43" s="20">
        <v>-1737.4753300000002</v>
      </c>
      <c r="R43" s="22">
        <v>-8.1005643008928655E-3</v>
      </c>
      <c r="S43" s="20">
        <v>1456</v>
      </c>
      <c r="T43" s="22">
        <f t="shared" si="10"/>
        <v>7.4760366325794998E-4</v>
      </c>
      <c r="U43" s="23"/>
      <c r="V43" s="24"/>
      <c r="W43" s="23"/>
      <c r="X43" s="24"/>
      <c r="Y43" s="23"/>
      <c r="Z43" s="24"/>
    </row>
    <row r="44" spans="2:26" x14ac:dyDescent="0.25">
      <c r="B44" s="19" t="s">
        <v>22</v>
      </c>
      <c r="C44" s="20">
        <v>1204.3133300000002</v>
      </c>
      <c r="D44" s="22">
        <v>0.12042350012267795</v>
      </c>
      <c r="E44" s="20">
        <v>1204.3133300000002</v>
      </c>
      <c r="F44" s="22">
        <v>-0.29674826482315814</v>
      </c>
      <c r="G44" s="20">
        <v>129965</v>
      </c>
      <c r="H44" s="22">
        <v>7.1013227316638186E-2</v>
      </c>
      <c r="I44" s="23">
        <v>5452.0204399999993</v>
      </c>
      <c r="J44" s="24">
        <v>4.2402833338886774E-2</v>
      </c>
      <c r="K44" s="23">
        <v>5452.0204399999993</v>
      </c>
      <c r="L44" s="24">
        <v>5.5154161207587815E-2</v>
      </c>
      <c r="M44" s="23">
        <v>133421</v>
      </c>
      <c r="N44" s="24">
        <v>7.0231263468962565E-2</v>
      </c>
      <c r="O44" s="20">
        <v>7067.2512200000001</v>
      </c>
      <c r="P44" s="22">
        <v>2.452899519343613E-2</v>
      </c>
      <c r="Q44" s="20">
        <v>7067.2512200000001</v>
      </c>
      <c r="R44" s="22">
        <v>2.8852350890937271E-2</v>
      </c>
      <c r="S44" s="20">
        <v>139735</v>
      </c>
      <c r="T44" s="22">
        <f t="shared" si="10"/>
        <v>7.1748899646531347E-2</v>
      </c>
      <c r="U44" s="23"/>
      <c r="V44" s="24"/>
      <c r="W44" s="23"/>
      <c r="X44" s="24"/>
      <c r="Y44" s="23"/>
      <c r="Z44" s="24"/>
    </row>
    <row r="45" spans="2:26" x14ac:dyDescent="0.25">
      <c r="B45" s="19" t="s">
        <v>23</v>
      </c>
      <c r="C45" s="20">
        <v>0</v>
      </c>
      <c r="D45" s="22">
        <v>0</v>
      </c>
      <c r="E45" s="20">
        <v>0</v>
      </c>
      <c r="F45" s="22">
        <v>0</v>
      </c>
      <c r="G45" s="20">
        <v>0</v>
      </c>
      <c r="H45" s="22">
        <v>0</v>
      </c>
      <c r="I45" s="23">
        <v>0</v>
      </c>
      <c r="J45" s="24">
        <v>0</v>
      </c>
      <c r="K45" s="23">
        <v>0</v>
      </c>
      <c r="L45" s="24">
        <v>0</v>
      </c>
      <c r="M45" s="23">
        <v>0</v>
      </c>
      <c r="N45" s="24">
        <v>0</v>
      </c>
      <c r="O45" s="20">
        <v>0</v>
      </c>
      <c r="P45" s="22">
        <v>0</v>
      </c>
      <c r="Q45" s="20">
        <v>0</v>
      </c>
      <c r="R45" s="22">
        <v>0</v>
      </c>
      <c r="S45" s="20">
        <v>0</v>
      </c>
      <c r="T45" s="22">
        <f t="shared" si="10"/>
        <v>0</v>
      </c>
      <c r="U45" s="23"/>
      <c r="V45" s="24"/>
      <c r="W45" s="23"/>
      <c r="X45" s="24"/>
      <c r="Y45" s="23"/>
      <c r="Z45" s="24"/>
    </row>
    <row r="46" spans="2:26" x14ac:dyDescent="0.25">
      <c r="B46" s="19" t="s">
        <v>37</v>
      </c>
      <c r="C46" s="20">
        <v>-9881.6377599999996</v>
      </c>
      <c r="D46" s="22">
        <v>-1.085578076464758</v>
      </c>
      <c r="E46" s="20">
        <v>-9881.6377599999996</v>
      </c>
      <c r="F46" s="22">
        <v>2.43488034703643</v>
      </c>
      <c r="G46" s="20">
        <v>4770</v>
      </c>
      <c r="H46" s="22">
        <v>2.6063408940896712E-3</v>
      </c>
      <c r="I46" s="23">
        <v>-27586.523547001696</v>
      </c>
      <c r="J46" s="24">
        <v>-0.21455289341556261</v>
      </c>
      <c r="K46" s="23">
        <v>-27586.523547001696</v>
      </c>
      <c r="L46" s="24">
        <v>-0.27907297553496496</v>
      </c>
      <c r="M46" s="23">
        <v>7535</v>
      </c>
      <c r="N46" s="24">
        <v>3.9663364105997773E-3</v>
      </c>
      <c r="O46" s="20">
        <v>-35036.025200000004</v>
      </c>
      <c r="P46" s="22">
        <v>-0.12609644658074343</v>
      </c>
      <c r="Q46" s="20">
        <v>-35036.025200000004</v>
      </c>
      <c r="R46" s="22">
        <v>-0.14832156369052982</v>
      </c>
      <c r="S46" s="20">
        <v>12118</v>
      </c>
      <c r="T46" s="22">
        <f t="shared" si="10"/>
        <v>6.2221574116482405E-3</v>
      </c>
      <c r="U46" s="23"/>
      <c r="V46" s="24"/>
      <c r="W46" s="23"/>
      <c r="X46" s="24"/>
      <c r="Y46" s="23"/>
      <c r="Z46" s="24"/>
    </row>
    <row r="47" spans="2:26" x14ac:dyDescent="0.25">
      <c r="B47" s="19" t="s">
        <v>25</v>
      </c>
      <c r="C47" s="20">
        <v>8246.3250000000007</v>
      </c>
      <c r="D47" s="22">
        <v>0.82457886574181005</v>
      </c>
      <c r="E47" s="20">
        <v>8246.3250000000007</v>
      </c>
      <c r="F47" s="22">
        <v>-2.6092935757424582</v>
      </c>
      <c r="G47" s="20">
        <v>806569</v>
      </c>
      <c r="H47" s="22">
        <v>0.4407114818878432</v>
      </c>
      <c r="I47" s="23">
        <v>125015.23245</v>
      </c>
      <c r="J47" s="24">
        <v>0.97230010869136441</v>
      </c>
      <c r="K47" s="23">
        <v>125015.23245</v>
      </c>
      <c r="L47" s="24">
        <v>1.2646890010469887</v>
      </c>
      <c r="M47" s="23">
        <v>917157</v>
      </c>
      <c r="N47" s="24">
        <v>0.48278078345540282</v>
      </c>
      <c r="O47" s="20">
        <v>138946.19720999998</v>
      </c>
      <c r="P47" s="22">
        <v>0.9863483252047861</v>
      </c>
      <c r="Q47" s="20">
        <v>138946.19720999998</v>
      </c>
      <c r="R47" s="22">
        <v>1.1601970547538849</v>
      </c>
      <c r="S47" s="20">
        <v>917389</v>
      </c>
      <c r="T47" s="22">
        <f t="shared" si="10"/>
        <v>0.47104627543444194</v>
      </c>
      <c r="U47" s="23"/>
      <c r="V47" s="24"/>
      <c r="W47" s="23"/>
      <c r="X47" s="24"/>
      <c r="Y47" s="23"/>
      <c r="Z47" s="24"/>
    </row>
    <row r="48" spans="2:26" x14ac:dyDescent="0.25">
      <c r="B48" s="19" t="s">
        <v>26</v>
      </c>
      <c r="C48" s="20">
        <v>7647.7522933199998</v>
      </c>
      <c r="D48" s="22">
        <v>0.76472548820233643</v>
      </c>
      <c r="E48" s="20">
        <v>7647.7522933199998</v>
      </c>
      <c r="F48" s="22">
        <v>-2.4198938227428006</v>
      </c>
      <c r="G48" s="20">
        <v>174759</v>
      </c>
      <c r="H48" s="22">
        <v>9.5488790002141902E-2</v>
      </c>
      <c r="I48" s="23">
        <v>12596.692741319997</v>
      </c>
      <c r="J48" s="24">
        <v>9.7970187164477446E-2</v>
      </c>
      <c r="K48" s="23">
        <v>12596.692741319997</v>
      </c>
      <c r="L48" s="24">
        <v>0.12743166130485278</v>
      </c>
      <c r="M48" s="23">
        <v>199229</v>
      </c>
      <c r="N48" s="24">
        <v>0.10487182969441049</v>
      </c>
      <c r="O48" s="20">
        <v>15895.924059999998</v>
      </c>
      <c r="P48" s="22">
        <v>6.2980722523199764E-2</v>
      </c>
      <c r="Q48" s="20">
        <v>15895.924059999998</v>
      </c>
      <c r="R48" s="22">
        <v>7.4081383736842851E-2</v>
      </c>
      <c r="S48" s="20">
        <v>175368</v>
      </c>
      <c r="T48" s="22">
        <f t="shared" si="10"/>
        <v>9.0045164298228134E-2</v>
      </c>
      <c r="U48" s="23"/>
      <c r="V48" s="24"/>
      <c r="W48" s="23"/>
      <c r="X48" s="24"/>
      <c r="Y48" s="23"/>
      <c r="Z48" s="24"/>
    </row>
    <row r="49" spans="2:26" x14ac:dyDescent="0.25">
      <c r="B49" s="19" t="s">
        <v>40</v>
      </c>
      <c r="C49" s="64">
        <v>0</v>
      </c>
      <c r="D49" s="65">
        <v>0</v>
      </c>
      <c r="E49" s="64">
        <v>0</v>
      </c>
      <c r="F49" s="65">
        <v>0</v>
      </c>
      <c r="G49" s="64">
        <v>11448</v>
      </c>
      <c r="H49" s="65">
        <v>6.2552181458152114E-3</v>
      </c>
      <c r="I49" s="66">
        <v>0</v>
      </c>
      <c r="J49" s="67">
        <v>0</v>
      </c>
      <c r="K49" s="66">
        <v>0</v>
      </c>
      <c r="L49" s="67">
        <v>0</v>
      </c>
      <c r="M49" s="66">
        <v>11513</v>
      </c>
      <c r="N49" s="67">
        <v>6.0603093689761429E-3</v>
      </c>
      <c r="O49" s="64">
        <v>0</v>
      </c>
      <c r="P49" s="65">
        <v>0</v>
      </c>
      <c r="Q49" s="64">
        <v>0</v>
      </c>
      <c r="R49" s="65">
        <v>0</v>
      </c>
      <c r="S49" s="64">
        <v>11551</v>
      </c>
      <c r="T49" s="22">
        <f t="shared" si="10"/>
        <v>5.9310232927833658E-3</v>
      </c>
      <c r="U49" s="23"/>
      <c r="V49" s="24"/>
      <c r="W49" s="66"/>
      <c r="X49" s="68"/>
      <c r="Y49" s="66"/>
      <c r="Z49" s="69"/>
    </row>
    <row r="50" spans="2:26" x14ac:dyDescent="0.25">
      <c r="B50" s="26" t="s">
        <v>27</v>
      </c>
      <c r="C50" s="27">
        <v>8662.8868967500093</v>
      </c>
      <c r="D50" s="50">
        <v>0.5734598187195914</v>
      </c>
      <c r="E50" s="27">
        <v>-4058.366881159991</v>
      </c>
      <c r="F50" s="50">
        <v>-0.11281469026499158</v>
      </c>
      <c r="G50" s="27">
        <v>1830152</v>
      </c>
      <c r="H50" s="50">
        <v>1.0000000000000002</v>
      </c>
      <c r="I50" s="29">
        <f>SUM(I36:I49)</f>
        <v>128576.79571615001</v>
      </c>
      <c r="J50" s="52">
        <f t="shared" ref="J50:M50" si="11">SUM(J36:J49)</f>
        <v>1</v>
      </c>
      <c r="K50" s="29">
        <f t="shared" si="11"/>
        <v>98850.573023490011</v>
      </c>
      <c r="L50" s="52">
        <f t="shared" si="11"/>
        <v>0.99999999999999978</v>
      </c>
      <c r="M50" s="29">
        <f t="shared" si="11"/>
        <v>1899738</v>
      </c>
      <c r="N50" s="52">
        <f t="shared" ref="N50:T50" si="12">SUM(N36:N49)</f>
        <v>1</v>
      </c>
      <c r="O50" s="27">
        <f t="shared" si="12"/>
        <v>142078.14950817998</v>
      </c>
      <c r="P50" s="50">
        <f t="shared" si="12"/>
        <v>1</v>
      </c>
      <c r="Q50" s="27">
        <f t="shared" si="12"/>
        <v>104273.55510799997</v>
      </c>
      <c r="R50" s="50">
        <f t="shared" si="12"/>
        <v>1</v>
      </c>
      <c r="S50" s="27">
        <f t="shared" si="12"/>
        <v>1947556</v>
      </c>
      <c r="T50" s="50">
        <f t="shared" si="12"/>
        <v>1</v>
      </c>
      <c r="U50" s="29"/>
      <c r="V50" s="52"/>
      <c r="W50" s="29"/>
      <c r="X50" s="30"/>
      <c r="Y50" s="29"/>
      <c r="Z50" s="31"/>
    </row>
    <row r="51" spans="2:26" x14ac:dyDescent="0.25">
      <c r="B51" s="4"/>
      <c r="C51" s="32"/>
      <c r="D51" s="33"/>
      <c r="E51" s="32"/>
      <c r="F51" s="33"/>
      <c r="G51" s="32"/>
      <c r="H51" s="33"/>
      <c r="I51" s="32"/>
      <c r="J51" s="33"/>
      <c r="K51" s="32"/>
      <c r="L51" s="33"/>
      <c r="M51" s="32"/>
      <c r="N51" s="33"/>
      <c r="O51" s="32"/>
      <c r="P51" s="33"/>
      <c r="Q51" s="32"/>
      <c r="R51" s="33"/>
      <c r="S51" s="32"/>
      <c r="T51" s="33"/>
      <c r="U51" s="32"/>
      <c r="V51" s="33"/>
      <c r="W51" s="32"/>
      <c r="X51" s="33"/>
      <c r="Y51" s="32"/>
      <c r="Z51" s="33"/>
    </row>
    <row r="52" spans="2:26" x14ac:dyDescent="0.25">
      <c r="B52" s="47" t="s">
        <v>28</v>
      </c>
      <c r="C52" s="13">
        <v>8439.7447781650098</v>
      </c>
      <c r="D52" s="15">
        <v>0.97424159852892522</v>
      </c>
      <c r="E52" s="13">
        <v>-3612.7623118349948</v>
      </c>
      <c r="F52" s="15">
        <v>0.89020101376403082</v>
      </c>
      <c r="G52" s="13">
        <v>1714074</v>
      </c>
      <c r="H52" s="15">
        <v>0.93657466702219272</v>
      </c>
      <c r="I52" s="16">
        <v>126550.63616507499</v>
      </c>
      <c r="J52" s="18">
        <v>0.98424163909366658</v>
      </c>
      <c r="K52" s="16">
        <v>97523.080065075017</v>
      </c>
      <c r="L52" s="18">
        <v>0.98657071054004364</v>
      </c>
      <c r="M52" s="36">
        <v>1756735</v>
      </c>
      <c r="N52" s="18">
        <v>0.92472488311546119</v>
      </c>
      <c r="O52" s="13">
        <v>146005.04877676873</v>
      </c>
      <c r="P52" s="15">
        <v>1.0289464312797578</v>
      </c>
      <c r="Q52" s="13">
        <v>110704.98061676873</v>
      </c>
      <c r="R52" s="15">
        <v>1.0657231506549978</v>
      </c>
      <c r="S52" s="35">
        <v>1800831</v>
      </c>
      <c r="T52" s="15">
        <v>0.92466198661296517</v>
      </c>
      <c r="U52" s="16"/>
      <c r="V52" s="18"/>
      <c r="W52" s="16"/>
      <c r="X52" s="18"/>
      <c r="Y52" s="36"/>
      <c r="Z52" s="18"/>
    </row>
    <row r="53" spans="2:26" x14ac:dyDescent="0.25">
      <c r="B53" s="48" t="s">
        <v>29</v>
      </c>
      <c r="C53" s="13">
        <v>223.14211858499988</v>
      </c>
      <c r="D53" s="22">
        <v>2.575840147107478E-2</v>
      </c>
      <c r="E53" s="13">
        <v>-445.60456932499909</v>
      </c>
      <c r="F53" s="22">
        <v>0.10979898623596913</v>
      </c>
      <c r="G53" s="13">
        <v>116078</v>
      </c>
      <c r="H53" s="22">
        <v>6.3425332977807308E-2</v>
      </c>
      <c r="I53" s="23">
        <v>2026.159551074998</v>
      </c>
      <c r="J53" s="25">
        <v>1.5758360906333431E-2</v>
      </c>
      <c r="K53" s="23">
        <v>1327.4929584149997</v>
      </c>
      <c r="L53" s="25">
        <v>1.3429289459956348E-2</v>
      </c>
      <c r="M53" s="39">
        <v>143003</v>
      </c>
      <c r="N53" s="25">
        <v>7.5275116884538806E-2</v>
      </c>
      <c r="O53" s="20">
        <v>-3926.8992685887351</v>
      </c>
      <c r="P53" s="22">
        <v>-2.8946431279757833E-2</v>
      </c>
      <c r="Q53" s="20">
        <v>-6431.4255087687334</v>
      </c>
      <c r="R53" s="22">
        <v>-6.5723150654997786E-2</v>
      </c>
      <c r="S53" s="38">
        <v>146725</v>
      </c>
      <c r="T53" s="22">
        <v>7.533801338703483E-2</v>
      </c>
      <c r="U53" s="23"/>
      <c r="V53" s="25"/>
      <c r="W53" s="23"/>
      <c r="X53" s="25"/>
      <c r="Y53" s="39"/>
      <c r="Z53" s="25"/>
    </row>
    <row r="54" spans="2:26" x14ac:dyDescent="0.25">
      <c r="B54" s="49" t="s">
        <v>27</v>
      </c>
      <c r="C54" s="27">
        <v>8662.8868967500093</v>
      </c>
      <c r="D54" s="42">
        <v>1</v>
      </c>
      <c r="E54" s="27">
        <v>-4058.3668811599937</v>
      </c>
      <c r="F54" s="42">
        <v>1</v>
      </c>
      <c r="G54" s="27">
        <v>1830152</v>
      </c>
      <c r="H54" s="42">
        <v>1</v>
      </c>
      <c r="I54" s="29">
        <f>SUM(I52:I53)</f>
        <v>128576.79571614999</v>
      </c>
      <c r="J54" s="52">
        <f t="shared" ref="J54:N54" si="13">SUM(J52:J53)</f>
        <v>1</v>
      </c>
      <c r="K54" s="29">
        <f t="shared" si="13"/>
        <v>98850.573023490011</v>
      </c>
      <c r="L54" s="52">
        <f t="shared" si="13"/>
        <v>1</v>
      </c>
      <c r="M54" s="29">
        <f t="shared" si="13"/>
        <v>1899738</v>
      </c>
      <c r="N54" s="52">
        <f t="shared" si="13"/>
        <v>1</v>
      </c>
      <c r="O54" s="41">
        <f>SUM(O52:O53)</f>
        <v>142078.14950817998</v>
      </c>
      <c r="P54" s="42">
        <v>1</v>
      </c>
      <c r="Q54" s="41">
        <f>SUM(Q52:Q53)</f>
        <v>104273.555108</v>
      </c>
      <c r="R54" s="42">
        <v>1</v>
      </c>
      <c r="S54" s="41">
        <v>1947556</v>
      </c>
      <c r="T54" s="42">
        <v>1</v>
      </c>
      <c r="U54" s="43"/>
      <c r="V54" s="44"/>
      <c r="W54" s="43"/>
      <c r="X54" s="44"/>
      <c r="Y54" s="45"/>
      <c r="Z54" s="44"/>
    </row>
    <row r="55" spans="2:26" x14ac:dyDescent="0.25">
      <c r="C55" s="32"/>
      <c r="D55" s="46"/>
      <c r="E55" s="32"/>
      <c r="F55" s="46"/>
      <c r="G55" s="32"/>
      <c r="H55" s="46"/>
      <c r="I55" s="32"/>
      <c r="J55" s="46"/>
      <c r="K55" s="32"/>
      <c r="L55" s="46"/>
      <c r="M55" s="32"/>
      <c r="N55" s="46"/>
      <c r="O55" s="32"/>
      <c r="P55" s="46"/>
      <c r="Q55" s="32"/>
      <c r="R55" s="46"/>
      <c r="S55" s="32"/>
      <c r="T55" s="46"/>
      <c r="U55" s="32"/>
      <c r="V55" s="46"/>
      <c r="W55" s="32"/>
      <c r="X55" s="46"/>
      <c r="Y55" s="32"/>
      <c r="Z55" s="46"/>
    </row>
    <row r="56" spans="2:26" x14ac:dyDescent="0.25">
      <c r="B56" s="34" t="s">
        <v>30</v>
      </c>
      <c r="C56" s="13">
        <v>1458.4330784300091</v>
      </c>
      <c r="D56" s="15">
        <v>0.16835416366536637</v>
      </c>
      <c r="E56" s="13">
        <v>-11262.820699479995</v>
      </c>
      <c r="F56" s="15">
        <v>2.7752100855555888</v>
      </c>
      <c r="G56" s="13">
        <v>596132</v>
      </c>
      <c r="H56" s="15">
        <v>0.32572813624223562</v>
      </c>
      <c r="I56" s="16">
        <v>7430.2428643782914</v>
      </c>
      <c r="J56" s="18">
        <v>5.7788365490002769E-2</v>
      </c>
      <c r="K56" s="16">
        <v>-22295.979828281692</v>
      </c>
      <c r="L56" s="25">
        <v>-0.22555235793103057</v>
      </c>
      <c r="M56" s="36">
        <v>544334</v>
      </c>
      <c r="N56" s="18">
        <v>0.28653109007663158</v>
      </c>
      <c r="O56" s="13">
        <v>6802.1120164338208</v>
      </c>
      <c r="P56" s="15">
        <v>4.9821827638438232E-2</v>
      </c>
      <c r="Q56" s="13">
        <v>-31002.482383746159</v>
      </c>
      <c r="R56" s="15">
        <v>-0.31725820632696755</v>
      </c>
      <c r="S56" s="35">
        <v>608753</v>
      </c>
      <c r="T56" s="15">
        <v>0.31257278352971618</v>
      </c>
      <c r="U56" s="16"/>
      <c r="V56" s="18"/>
      <c r="W56" s="16"/>
      <c r="X56" s="18"/>
      <c r="Y56" s="36"/>
      <c r="Z56" s="18"/>
    </row>
    <row r="57" spans="2:26" x14ac:dyDescent="0.25">
      <c r="B57" s="37" t="s">
        <v>31</v>
      </c>
      <c r="C57" s="13">
        <v>7204.4538183200002</v>
      </c>
      <c r="D57" s="22">
        <v>0.83164583633463363</v>
      </c>
      <c r="E57" s="13">
        <v>7204.4538183200002</v>
      </c>
      <c r="F57" s="22">
        <v>-1.7752100855555888</v>
      </c>
      <c r="G57" s="13">
        <v>1234020</v>
      </c>
      <c r="H57" s="22">
        <v>0.67427186375776438</v>
      </c>
      <c r="I57" s="23">
        <v>121146.5528517717</v>
      </c>
      <c r="J57" s="25">
        <v>0.94221163450999723</v>
      </c>
      <c r="K57" s="23">
        <v>121146.5528517717</v>
      </c>
      <c r="L57" s="25">
        <v>1.2255523579310306</v>
      </c>
      <c r="M57" s="39">
        <v>1355404</v>
      </c>
      <c r="N57" s="25">
        <v>0.71346890992336842</v>
      </c>
      <c r="O57" s="20">
        <v>135276.03749174616</v>
      </c>
      <c r="P57" s="22">
        <v>0.95017817236156177</v>
      </c>
      <c r="Q57" s="20">
        <v>135276.03749174616</v>
      </c>
      <c r="R57" s="22">
        <v>1.3172582063269676</v>
      </c>
      <c r="S57" s="38">
        <v>1338803</v>
      </c>
      <c r="T57" s="22">
        <v>0.68742721647028382</v>
      </c>
      <c r="U57" s="23"/>
      <c r="V57" s="25"/>
      <c r="W57" s="23"/>
      <c r="X57" s="25"/>
      <c r="Y57" s="39"/>
      <c r="Z57" s="25"/>
    </row>
    <row r="58" spans="2:26" x14ac:dyDescent="0.25">
      <c r="B58" s="40" t="s">
        <v>27</v>
      </c>
      <c r="C58" s="27">
        <v>8662.8868967500093</v>
      </c>
      <c r="D58" s="42">
        <v>1</v>
      </c>
      <c r="E58" s="27">
        <v>-4058.3668811599946</v>
      </c>
      <c r="F58" s="42">
        <v>1</v>
      </c>
      <c r="G58" s="27">
        <v>1830152</v>
      </c>
      <c r="H58" s="42">
        <v>1</v>
      </c>
      <c r="I58" s="29">
        <f>SUM(I56:I57)</f>
        <v>128576.79571614999</v>
      </c>
      <c r="J58" s="52">
        <f t="shared" ref="J58:N58" si="14">SUM(J56:J57)</f>
        <v>1</v>
      </c>
      <c r="K58" s="29">
        <f t="shared" si="14"/>
        <v>98850.573023490011</v>
      </c>
      <c r="L58" s="52">
        <f t="shared" si="14"/>
        <v>1</v>
      </c>
      <c r="M58" s="29">
        <f t="shared" si="14"/>
        <v>1899738</v>
      </c>
      <c r="N58" s="52">
        <f t="shared" si="14"/>
        <v>1</v>
      </c>
      <c r="O58" s="41">
        <f>SUM(O56:O57)</f>
        <v>142078.14950817998</v>
      </c>
      <c r="P58" s="42">
        <v>1</v>
      </c>
      <c r="Q58" s="41">
        <f>SUM(Q56:Q57)</f>
        <v>104273.555108</v>
      </c>
      <c r="R58" s="42">
        <v>1</v>
      </c>
      <c r="S58" s="41">
        <v>1947556</v>
      </c>
      <c r="T58" s="42">
        <v>1</v>
      </c>
      <c r="U58" s="43"/>
      <c r="V58" s="62"/>
      <c r="W58" s="43"/>
      <c r="X58" s="44"/>
      <c r="Y58" s="45"/>
      <c r="Z58" s="44"/>
    </row>
    <row r="61" spans="2:26" x14ac:dyDescent="0.25">
      <c r="D61" s="46"/>
      <c r="F61" s="46"/>
      <c r="H61" s="46"/>
    </row>
    <row r="62" spans="2:26" x14ac:dyDescent="0.25">
      <c r="C62" s="32"/>
      <c r="E62" s="32"/>
      <c r="O62" s="32"/>
      <c r="U62" s="32"/>
      <c r="W62" s="32"/>
    </row>
    <row r="63" spans="2:26" x14ac:dyDescent="0.25">
      <c r="K63" s="32"/>
      <c r="V63" s="32"/>
    </row>
    <row r="65" spans="22:23" x14ac:dyDescent="0.25">
      <c r="V65" s="32"/>
      <c r="W65" s="32"/>
    </row>
  </sheetData>
  <mergeCells count="32">
    <mergeCell ref="C6:H6"/>
    <mergeCell ref="I6:N6"/>
    <mergeCell ref="O6:T6"/>
    <mergeCell ref="U6:Z6"/>
    <mergeCell ref="C7:D7"/>
    <mergeCell ref="E7:F7"/>
    <mergeCell ref="G7:H7"/>
    <mergeCell ref="I7:J7"/>
    <mergeCell ref="K7:L7"/>
    <mergeCell ref="Y7:Z7"/>
    <mergeCell ref="C34:D34"/>
    <mergeCell ref="E34:F34"/>
    <mergeCell ref="G34:H34"/>
    <mergeCell ref="I34:J34"/>
    <mergeCell ref="K34:L34"/>
    <mergeCell ref="C33:H33"/>
    <mergeCell ref="I33:N33"/>
    <mergeCell ref="O33:T33"/>
    <mergeCell ref="U33:Z33"/>
    <mergeCell ref="M7:N7"/>
    <mergeCell ref="O7:P7"/>
    <mergeCell ref="Q7:R7"/>
    <mergeCell ref="S7:T7"/>
    <mergeCell ref="U7:V7"/>
    <mergeCell ref="W7:X7"/>
    <mergeCell ref="Y34:Z34"/>
    <mergeCell ref="M34:N34"/>
    <mergeCell ref="O34:P34"/>
    <mergeCell ref="Q34:R34"/>
    <mergeCell ref="S34:T34"/>
    <mergeCell ref="U34:V34"/>
    <mergeCell ref="W34:X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rightToLeft="1" topLeftCell="A16" zoomScale="80" zoomScaleNormal="80" workbookViewId="0">
      <pane xSplit="2" topLeftCell="C1" activePane="topRight" state="frozen"/>
      <selection activeCell="A19" sqref="A19"/>
      <selection pane="topRight" activeCell="R44" sqref="R44"/>
    </sheetView>
  </sheetViews>
  <sheetFormatPr defaultColWidth="9" defaultRowHeight="15" x14ac:dyDescent="0.25"/>
  <cols>
    <col min="1" max="1" width="9" style="1"/>
    <col min="2" max="2" width="42.875" style="1" bestFit="1" customWidth="1"/>
    <col min="3" max="16384" width="9" style="1"/>
  </cols>
  <sheetData>
    <row r="1" spans="1:26" ht="18.75" x14ac:dyDescent="0.3">
      <c r="B1" s="2" t="s">
        <v>0</v>
      </c>
    </row>
    <row r="2" spans="1:26" ht="18.75" x14ac:dyDescent="0.3">
      <c r="B2" s="3" t="s">
        <v>1</v>
      </c>
      <c r="C2" s="1" t="s">
        <v>2</v>
      </c>
    </row>
    <row r="3" spans="1:26" ht="18.75" x14ac:dyDescent="0.3">
      <c r="B3" s="2" t="s">
        <v>36</v>
      </c>
    </row>
    <row r="4" spans="1:26" x14ac:dyDescent="0.25">
      <c r="A4" s="4"/>
      <c r="C4" s="5"/>
      <c r="D4" s="4"/>
      <c r="E4" s="4"/>
      <c r="F4" s="4"/>
      <c r="G4" s="4"/>
      <c r="H4" s="4"/>
    </row>
    <row r="5" spans="1:26" x14ac:dyDescent="0.25">
      <c r="A5" s="4"/>
      <c r="B5" s="4"/>
    </row>
    <row r="6" spans="1:26" ht="18.75" x14ac:dyDescent="0.3">
      <c r="A6" s="4"/>
      <c r="B6" s="6" t="s">
        <v>4</v>
      </c>
      <c r="C6" s="79" t="s">
        <v>5</v>
      </c>
      <c r="D6" s="80"/>
      <c r="E6" s="80"/>
      <c r="F6" s="80"/>
      <c r="G6" s="80"/>
      <c r="H6" s="81"/>
      <c r="I6" s="79" t="s">
        <v>6</v>
      </c>
      <c r="J6" s="80"/>
      <c r="K6" s="80"/>
      <c r="L6" s="80"/>
      <c r="M6" s="80"/>
      <c r="N6" s="81"/>
      <c r="O6" s="79" t="s">
        <v>7</v>
      </c>
      <c r="P6" s="80"/>
      <c r="Q6" s="80"/>
      <c r="R6" s="80"/>
      <c r="S6" s="80"/>
      <c r="T6" s="81"/>
      <c r="U6" s="79" t="s">
        <v>8</v>
      </c>
      <c r="V6" s="80"/>
      <c r="W6" s="80"/>
      <c r="X6" s="80"/>
      <c r="Y6" s="80"/>
      <c r="Z6" s="81"/>
    </row>
    <row r="7" spans="1:26" ht="44.25" customHeight="1" x14ac:dyDescent="0.3">
      <c r="A7" s="4"/>
      <c r="B7" s="7">
        <v>2022</v>
      </c>
      <c r="C7" s="77" t="s">
        <v>9</v>
      </c>
      <c r="D7" s="78"/>
      <c r="E7" s="75" t="s">
        <v>10</v>
      </c>
      <c r="F7" s="78"/>
      <c r="G7" s="75" t="s">
        <v>11</v>
      </c>
      <c r="H7" s="76"/>
      <c r="I7" s="77" t="s">
        <v>9</v>
      </c>
      <c r="J7" s="78"/>
      <c r="K7" s="75" t="s">
        <v>10</v>
      </c>
      <c r="L7" s="78"/>
      <c r="M7" s="75" t="s">
        <v>11</v>
      </c>
      <c r="N7" s="76"/>
      <c r="O7" s="77" t="s">
        <v>9</v>
      </c>
      <c r="P7" s="78"/>
      <c r="Q7" s="75" t="s">
        <v>10</v>
      </c>
      <c r="R7" s="78"/>
      <c r="S7" s="75" t="s">
        <v>11</v>
      </c>
      <c r="T7" s="76"/>
      <c r="U7" s="77" t="s">
        <v>9</v>
      </c>
      <c r="V7" s="78"/>
      <c r="W7" s="75" t="s">
        <v>10</v>
      </c>
      <c r="X7" s="78"/>
      <c r="Y7" s="75" t="s">
        <v>11</v>
      </c>
      <c r="Z7" s="76"/>
    </row>
    <row r="8" spans="1:26" x14ac:dyDescent="0.25">
      <c r="A8" s="4"/>
      <c r="B8" s="4"/>
      <c r="C8" s="8" t="s">
        <v>12</v>
      </c>
      <c r="D8" s="9" t="s">
        <v>13</v>
      </c>
      <c r="E8" s="9" t="s">
        <v>12</v>
      </c>
      <c r="F8" s="9" t="s">
        <v>13</v>
      </c>
      <c r="G8" s="9" t="s">
        <v>12</v>
      </c>
      <c r="H8" s="10" t="s">
        <v>13</v>
      </c>
      <c r="I8" s="8" t="s">
        <v>12</v>
      </c>
      <c r="J8" s="9" t="s">
        <v>13</v>
      </c>
      <c r="K8" s="9" t="s">
        <v>12</v>
      </c>
      <c r="L8" s="9" t="s">
        <v>13</v>
      </c>
      <c r="M8" s="9" t="s">
        <v>12</v>
      </c>
      <c r="N8" s="10" t="s">
        <v>13</v>
      </c>
      <c r="O8" s="8" t="s">
        <v>12</v>
      </c>
      <c r="P8" s="9" t="s">
        <v>13</v>
      </c>
      <c r="Q8" s="9" t="s">
        <v>12</v>
      </c>
      <c r="R8" s="9" t="s">
        <v>13</v>
      </c>
      <c r="S8" s="9" t="s">
        <v>12</v>
      </c>
      <c r="T8" s="10" t="s">
        <v>13</v>
      </c>
      <c r="U8" s="8" t="s">
        <v>12</v>
      </c>
      <c r="V8" s="9" t="s">
        <v>13</v>
      </c>
      <c r="W8" s="9" t="s">
        <v>12</v>
      </c>
      <c r="X8" s="9" t="s">
        <v>13</v>
      </c>
      <c r="Y8" s="9" t="s">
        <v>12</v>
      </c>
      <c r="Z8" s="10" t="s">
        <v>13</v>
      </c>
    </row>
    <row r="9" spans="1:26" x14ac:dyDescent="0.25">
      <c r="A9" s="11"/>
      <c r="B9" s="12" t="s">
        <v>14</v>
      </c>
      <c r="C9" s="13">
        <v>5.2757500000000004</v>
      </c>
      <c r="D9" s="14">
        <v>2.4170680495096413E-4</v>
      </c>
      <c r="E9" s="13">
        <v>5.2757500000000004</v>
      </c>
      <c r="F9" s="14">
        <v>2.4602480056925159E-4</v>
      </c>
      <c r="G9" s="13">
        <v>122169</v>
      </c>
      <c r="H9" s="15">
        <v>0.1102764561404459</v>
      </c>
      <c r="I9" s="23">
        <v>25.89913</v>
      </c>
      <c r="J9" s="24">
        <v>8.5005681194356335E-4</v>
      </c>
      <c r="K9" s="23">
        <v>25.89913</v>
      </c>
      <c r="L9" s="24">
        <v>8.8532356028720924E-4</v>
      </c>
      <c r="M9" s="16">
        <v>132998</v>
      </c>
      <c r="N9" s="18">
        <v>0.12006149407492131</v>
      </c>
      <c r="O9" s="20">
        <f>O35-I35</f>
        <v>6.2414399999999972</v>
      </c>
      <c r="P9" s="15">
        <f>O9/$O$22</f>
        <v>2.8347829953710024E-4</v>
      </c>
      <c r="Q9" s="20">
        <f>Q35-K35</f>
        <v>6.2414399999999972</v>
      </c>
      <c r="R9" s="15">
        <f>Q9/$Q$22</f>
        <v>2.926155197613129E-4</v>
      </c>
      <c r="S9" s="13">
        <v>64948</v>
      </c>
      <c r="T9" s="22">
        <v>6.231303116419102E-2</v>
      </c>
      <c r="U9" s="16"/>
      <c r="V9" s="17"/>
      <c r="W9" s="16"/>
      <c r="X9" s="17"/>
      <c r="Y9" s="23"/>
      <c r="Z9" s="24"/>
    </row>
    <row r="10" spans="1:26" x14ac:dyDescent="0.25">
      <c r="A10" s="11"/>
      <c r="B10" s="19" t="s">
        <v>15</v>
      </c>
      <c r="C10" s="20">
        <v>451.06827000000004</v>
      </c>
      <c r="D10" s="21">
        <v>2.066554904164504E-2</v>
      </c>
      <c r="E10" s="20">
        <v>132.59916000000004</v>
      </c>
      <c r="F10" s="21">
        <v>6.1835154991518333E-3</v>
      </c>
      <c r="G10" s="20">
        <v>38892</v>
      </c>
      <c r="H10" s="22">
        <v>3.5106057446768181E-2</v>
      </c>
      <c r="I10" s="23">
        <v>688.88932999999997</v>
      </c>
      <c r="J10" s="24">
        <v>2.2610607678394498E-2</v>
      </c>
      <c r="K10" s="23">
        <v>-525.44167000000004</v>
      </c>
      <c r="L10" s="24">
        <v>-1.7961448512272687E-2</v>
      </c>
      <c r="M10" s="23">
        <v>38319</v>
      </c>
      <c r="N10" s="25">
        <v>3.4591771240596925E-2</v>
      </c>
      <c r="O10" s="20">
        <f t="shared" ref="O10:O21" si="0">O36-I36</f>
        <v>526.64608000000021</v>
      </c>
      <c r="P10" s="22">
        <f t="shared" ref="P10:P21" si="1">O10/$O$22</f>
        <v>2.3919597915910397E-2</v>
      </c>
      <c r="Q10" s="20">
        <f t="shared" ref="Q10:Q21" si="2">Q36-K36</f>
        <v>-138.71141999999992</v>
      </c>
      <c r="R10" s="22">
        <f t="shared" ref="R10:R21" si="3">Q10/$Q$22</f>
        <v>-6.5031650164272623E-3</v>
      </c>
      <c r="S10" s="20">
        <v>38052</v>
      </c>
      <c r="T10" s="22">
        <v>3.6508213676476511E-2</v>
      </c>
      <c r="U10" s="23"/>
      <c r="V10" s="24"/>
      <c r="W10" s="23"/>
      <c r="X10" s="24"/>
      <c r="Y10" s="23"/>
      <c r="Z10" s="24"/>
    </row>
    <row r="11" spans="1:26" x14ac:dyDescent="0.25">
      <c r="A11" s="11"/>
      <c r="B11" s="19" t="s">
        <v>16</v>
      </c>
      <c r="C11" s="20">
        <v>21158.145</v>
      </c>
      <c r="D11" s="21">
        <v>0.96935367040500708</v>
      </c>
      <c r="E11" s="20">
        <v>21158.145</v>
      </c>
      <c r="F11" s="21">
        <v>0.98667078690997612</v>
      </c>
      <c r="G11" s="20">
        <v>930692</v>
      </c>
      <c r="H11" s="22">
        <v>0.84009376779922784</v>
      </c>
      <c r="I11" s="23">
        <v>29320.125349999998</v>
      </c>
      <c r="J11" s="24">
        <v>0.96234013578087962</v>
      </c>
      <c r="K11" s="23">
        <v>29320.125349999998</v>
      </c>
      <c r="L11" s="24">
        <v>1.0022652406829595</v>
      </c>
      <c r="M11" s="23">
        <v>920780</v>
      </c>
      <c r="N11" s="25">
        <v>0.83121718006515921</v>
      </c>
      <c r="O11" s="20">
        <f t="shared" si="0"/>
        <v>21049.347929999982</v>
      </c>
      <c r="P11" s="22">
        <f t="shared" si="1"/>
        <v>0.95603472236554043</v>
      </c>
      <c r="Q11" s="20">
        <f t="shared" si="2"/>
        <v>21049.347929999982</v>
      </c>
      <c r="R11" s="22">
        <f t="shared" si="3"/>
        <v>0.98685013156798163</v>
      </c>
      <c r="S11" s="20">
        <v>926085</v>
      </c>
      <c r="T11" s="22">
        <v>0.88851332551718054</v>
      </c>
      <c r="U11" s="23"/>
      <c r="V11" s="24"/>
      <c r="W11" s="23"/>
      <c r="X11" s="24"/>
      <c r="Y11" s="23"/>
      <c r="Z11" s="24"/>
    </row>
    <row r="12" spans="1:26" x14ac:dyDescent="0.25">
      <c r="A12" s="11"/>
      <c r="B12" s="19" t="s">
        <v>17</v>
      </c>
      <c r="C12" s="20">
        <v>46.893470000000008</v>
      </c>
      <c r="D12" s="21">
        <v>2.148409383834315E-3</v>
      </c>
      <c r="E12" s="20">
        <v>-17.7255</v>
      </c>
      <c r="F12" s="21">
        <v>-8.2659576410752374E-4</v>
      </c>
      <c r="G12" s="20">
        <v>1837</v>
      </c>
      <c r="H12" s="22">
        <v>1.6581771965883253E-3</v>
      </c>
      <c r="I12" s="23">
        <v>-7.4042400000000015</v>
      </c>
      <c r="J12" s="24">
        <v>-2.4302069796417914E-4</v>
      </c>
      <c r="K12" s="23">
        <v>-6.7432499999999997</v>
      </c>
      <c r="L12" s="24">
        <v>-2.3050805559517726E-4</v>
      </c>
      <c r="M12" s="23">
        <v>1250</v>
      </c>
      <c r="N12" s="25">
        <v>1.1284144693427844E-3</v>
      </c>
      <c r="O12" s="20">
        <f t="shared" si="0"/>
        <v>12.679769999999998</v>
      </c>
      <c r="P12" s="22">
        <f t="shared" si="1"/>
        <v>5.7589909349790088E-4</v>
      </c>
      <c r="Q12" s="20">
        <f t="shared" si="2"/>
        <v>-9.4769999999999968</v>
      </c>
      <c r="R12" s="22">
        <f t="shared" si="3"/>
        <v>-4.4430728818637408E-4</v>
      </c>
      <c r="S12" s="20">
        <v>1241</v>
      </c>
      <c r="T12" s="22">
        <v>1.1906520858958097E-3</v>
      </c>
      <c r="U12" s="23"/>
      <c r="V12" s="24"/>
      <c r="W12" s="23"/>
      <c r="X12" s="24"/>
      <c r="Y12" s="23"/>
      <c r="Z12" s="24"/>
    </row>
    <row r="13" spans="1:26" x14ac:dyDescent="0.25">
      <c r="A13" s="11"/>
      <c r="B13" s="19" t="s">
        <v>18</v>
      </c>
      <c r="C13" s="20">
        <v>298.64491999999996</v>
      </c>
      <c r="D13" s="21">
        <v>1.3682321836333463E-2</v>
      </c>
      <c r="E13" s="20">
        <v>298.64491999999996</v>
      </c>
      <c r="F13" s="21">
        <v>1.3926751056062184E-2</v>
      </c>
      <c r="G13" s="20">
        <v>13448</v>
      </c>
      <c r="H13" s="22">
        <v>1.2138904158802285E-2</v>
      </c>
      <c r="I13" s="23">
        <v>412.58779000000004</v>
      </c>
      <c r="J13" s="24">
        <v>1.3541885824513813E-2</v>
      </c>
      <c r="K13" s="23">
        <v>412.58779000000004</v>
      </c>
      <c r="L13" s="24">
        <v>1.4103705073252711E-2</v>
      </c>
      <c r="M13" s="23">
        <v>13664</v>
      </c>
      <c r="N13" s="25">
        <v>1.2334924247279845E-2</v>
      </c>
      <c r="O13" s="20">
        <f t="shared" si="0"/>
        <v>248.69886999999994</v>
      </c>
      <c r="P13" s="22">
        <f t="shared" si="1"/>
        <v>1.1295587679189157E-2</v>
      </c>
      <c r="Q13" s="20">
        <f t="shared" si="2"/>
        <v>248.69886999999994</v>
      </c>
      <c r="R13" s="22">
        <f t="shared" si="3"/>
        <v>1.165967294552238E-2</v>
      </c>
      <c r="S13" s="20">
        <v>11130</v>
      </c>
      <c r="T13" s="22">
        <v>1.0678451020161453E-2</v>
      </c>
      <c r="U13" s="23"/>
      <c r="V13" s="24"/>
      <c r="W13" s="23"/>
      <c r="X13" s="24"/>
      <c r="Y13" s="23"/>
      <c r="Z13" s="24"/>
    </row>
    <row r="14" spans="1:26" x14ac:dyDescent="0.25">
      <c r="A14" s="11"/>
      <c r="B14" s="19" t="s">
        <v>19</v>
      </c>
      <c r="C14" s="20">
        <v>0</v>
      </c>
      <c r="D14" s="21">
        <v>0</v>
      </c>
      <c r="E14" s="20">
        <v>0</v>
      </c>
      <c r="F14" s="21">
        <v>0</v>
      </c>
      <c r="G14" s="20">
        <v>0</v>
      </c>
      <c r="H14" s="22">
        <v>0</v>
      </c>
      <c r="I14" s="23">
        <v>0</v>
      </c>
      <c r="J14" s="24">
        <v>0</v>
      </c>
      <c r="K14" s="23">
        <v>0</v>
      </c>
      <c r="L14" s="24">
        <v>0</v>
      </c>
      <c r="M14" s="23">
        <v>0</v>
      </c>
      <c r="N14" s="25">
        <v>0</v>
      </c>
      <c r="O14" s="20">
        <f t="shared" si="0"/>
        <v>0</v>
      </c>
      <c r="P14" s="22">
        <f t="shared" si="1"/>
        <v>0</v>
      </c>
      <c r="Q14" s="20">
        <f t="shared" si="2"/>
        <v>0</v>
      </c>
      <c r="R14" s="22">
        <f t="shared" si="3"/>
        <v>0</v>
      </c>
      <c r="S14" s="20">
        <v>0</v>
      </c>
      <c r="T14" s="22">
        <v>0</v>
      </c>
      <c r="U14" s="23"/>
      <c r="V14" s="24"/>
      <c r="W14" s="23"/>
      <c r="X14" s="24"/>
      <c r="Y14" s="23"/>
      <c r="Z14" s="24"/>
    </row>
    <row r="15" spans="1:26" x14ac:dyDescent="0.25">
      <c r="A15" s="11"/>
      <c r="B15" s="19" t="s">
        <v>38</v>
      </c>
      <c r="C15" s="20">
        <v>0</v>
      </c>
      <c r="D15" s="21">
        <v>0</v>
      </c>
      <c r="E15" s="20">
        <v>0</v>
      </c>
      <c r="F15" s="21">
        <v>0</v>
      </c>
      <c r="G15" s="20">
        <v>0</v>
      </c>
      <c r="H15" s="22">
        <v>0</v>
      </c>
      <c r="I15" s="23">
        <v>0</v>
      </c>
      <c r="J15" s="24">
        <v>0</v>
      </c>
      <c r="K15" s="23">
        <v>0</v>
      </c>
      <c r="L15" s="24">
        <v>0</v>
      </c>
      <c r="M15" s="23">
        <v>0</v>
      </c>
      <c r="N15" s="25">
        <v>0</v>
      </c>
      <c r="O15" s="20">
        <f t="shared" si="0"/>
        <v>0</v>
      </c>
      <c r="P15" s="22">
        <f t="shared" si="1"/>
        <v>0</v>
      </c>
      <c r="Q15" s="20">
        <f t="shared" si="2"/>
        <v>0</v>
      </c>
      <c r="R15" s="22">
        <f t="shared" si="3"/>
        <v>0</v>
      </c>
      <c r="S15" s="20">
        <v>0</v>
      </c>
      <c r="T15" s="22">
        <v>0</v>
      </c>
      <c r="U15" s="23"/>
      <c r="V15" s="24"/>
      <c r="W15" s="23"/>
      <c r="X15" s="24"/>
      <c r="Y15" s="23"/>
      <c r="Z15" s="24"/>
    </row>
    <row r="16" spans="1:26" x14ac:dyDescent="0.25">
      <c r="A16" s="11"/>
      <c r="B16" s="19" t="s">
        <v>21</v>
      </c>
      <c r="C16" s="20">
        <v>0</v>
      </c>
      <c r="D16" s="21">
        <v>0</v>
      </c>
      <c r="E16" s="20">
        <v>0</v>
      </c>
      <c r="F16" s="21">
        <v>0</v>
      </c>
      <c r="G16" s="20">
        <v>0</v>
      </c>
      <c r="H16" s="22">
        <v>0</v>
      </c>
      <c r="I16" s="23">
        <v>0</v>
      </c>
      <c r="J16" s="24">
        <v>0</v>
      </c>
      <c r="K16" s="23">
        <v>0</v>
      </c>
      <c r="L16" s="24">
        <v>0</v>
      </c>
      <c r="M16" s="23">
        <v>0</v>
      </c>
      <c r="N16" s="25">
        <v>0</v>
      </c>
      <c r="O16" s="20">
        <f t="shared" si="0"/>
        <v>0</v>
      </c>
      <c r="P16" s="22">
        <f t="shared" si="1"/>
        <v>0</v>
      </c>
      <c r="Q16" s="20">
        <f t="shared" si="2"/>
        <v>0</v>
      </c>
      <c r="R16" s="22">
        <f t="shared" si="3"/>
        <v>0</v>
      </c>
      <c r="S16" s="20">
        <v>0</v>
      </c>
      <c r="T16" s="22">
        <v>0</v>
      </c>
      <c r="U16" s="23"/>
      <c r="V16" s="24"/>
      <c r="W16" s="23"/>
      <c r="X16" s="24"/>
      <c r="Y16" s="23"/>
      <c r="Z16" s="24"/>
    </row>
    <row r="17" spans="1:26" x14ac:dyDescent="0.25">
      <c r="A17" s="11"/>
      <c r="B17" s="19" t="s">
        <v>22</v>
      </c>
      <c r="C17" s="20">
        <v>-132.96299999999999</v>
      </c>
      <c r="D17" s="21">
        <v>-6.0916574717708458E-3</v>
      </c>
      <c r="E17" s="20">
        <v>-132.96299999999999</v>
      </c>
      <c r="F17" s="21">
        <v>-6.2004825016517828E-3</v>
      </c>
      <c r="G17" s="20">
        <v>805</v>
      </c>
      <c r="H17" s="22">
        <v>7.2663725816744795E-4</v>
      </c>
      <c r="I17" s="23">
        <v>27.430970000000002</v>
      </c>
      <c r="J17" s="24">
        <v>9.0033460223256647E-4</v>
      </c>
      <c r="K17" s="23">
        <v>27.430970000000002</v>
      </c>
      <c r="L17" s="24">
        <v>9.3768725136835211E-4</v>
      </c>
      <c r="M17" s="23">
        <v>738</v>
      </c>
      <c r="N17" s="25">
        <v>6.6621590269997982E-4</v>
      </c>
      <c r="O17" s="20">
        <f t="shared" si="0"/>
        <v>173.73259999999999</v>
      </c>
      <c r="P17" s="22">
        <f t="shared" si="1"/>
        <v>7.8907146463250855E-3</v>
      </c>
      <c r="Q17" s="20">
        <f t="shared" si="2"/>
        <v>173.73259999999999</v>
      </c>
      <c r="R17" s="22">
        <f t="shared" si="3"/>
        <v>8.1450522713483256E-3</v>
      </c>
      <c r="S17" s="20">
        <v>830</v>
      </c>
      <c r="T17" s="22">
        <v>7.9632653609469954E-4</v>
      </c>
      <c r="U17" s="23"/>
      <c r="V17" s="24"/>
      <c r="W17" s="23"/>
      <c r="X17" s="24"/>
      <c r="Y17" s="23"/>
      <c r="Z17" s="24"/>
    </row>
    <row r="18" spans="1:26" x14ac:dyDescent="0.25">
      <c r="A18" s="11"/>
      <c r="B18" s="19" t="s">
        <v>23</v>
      </c>
      <c r="C18" s="20">
        <v>0</v>
      </c>
      <c r="D18" s="21">
        <v>0</v>
      </c>
      <c r="E18" s="20">
        <v>0</v>
      </c>
      <c r="F18" s="21">
        <v>0</v>
      </c>
      <c r="G18" s="20">
        <v>0</v>
      </c>
      <c r="H18" s="22">
        <v>0</v>
      </c>
      <c r="I18" s="23">
        <v>0</v>
      </c>
      <c r="J18" s="24">
        <v>0</v>
      </c>
      <c r="K18" s="23">
        <v>0</v>
      </c>
      <c r="L18" s="24">
        <v>0</v>
      </c>
      <c r="M18" s="23">
        <v>0</v>
      </c>
      <c r="N18" s="25">
        <v>0</v>
      </c>
      <c r="O18" s="20">
        <f t="shared" si="0"/>
        <v>0</v>
      </c>
      <c r="P18" s="22">
        <f t="shared" si="1"/>
        <v>0</v>
      </c>
      <c r="Q18" s="20">
        <f t="shared" si="2"/>
        <v>0</v>
      </c>
      <c r="R18" s="22">
        <f t="shared" si="3"/>
        <v>0</v>
      </c>
      <c r="S18" s="20">
        <v>0</v>
      </c>
      <c r="T18" s="22">
        <v>0</v>
      </c>
      <c r="U18" s="23"/>
      <c r="V18" s="24"/>
      <c r="W18" s="23"/>
      <c r="X18" s="24"/>
      <c r="Y18" s="23"/>
      <c r="Z18" s="24"/>
    </row>
    <row r="19" spans="1:26" x14ac:dyDescent="0.25">
      <c r="A19" s="11"/>
      <c r="B19" s="19" t="s">
        <v>24</v>
      </c>
      <c r="C19" s="20">
        <v>0</v>
      </c>
      <c r="D19" s="21">
        <v>0</v>
      </c>
      <c r="E19" s="20">
        <v>0</v>
      </c>
      <c r="F19" s="21">
        <v>0</v>
      </c>
      <c r="G19" s="20">
        <v>0</v>
      </c>
      <c r="H19" s="22">
        <v>0</v>
      </c>
      <c r="I19" s="23">
        <v>0</v>
      </c>
      <c r="J19" s="24">
        <v>0</v>
      </c>
      <c r="K19" s="23">
        <v>0</v>
      </c>
      <c r="L19" s="24">
        <v>0</v>
      </c>
      <c r="M19" s="23">
        <v>0</v>
      </c>
      <c r="N19" s="25">
        <v>0</v>
      </c>
      <c r="O19" s="20">
        <f t="shared" si="0"/>
        <v>0</v>
      </c>
      <c r="P19" s="22">
        <f t="shared" si="1"/>
        <v>0</v>
      </c>
      <c r="Q19" s="20">
        <f t="shared" si="2"/>
        <v>0</v>
      </c>
      <c r="R19" s="22">
        <f t="shared" si="3"/>
        <v>0</v>
      </c>
      <c r="S19" s="20">
        <v>0</v>
      </c>
      <c r="T19" s="22">
        <v>0</v>
      </c>
      <c r="U19" s="23"/>
      <c r="V19" s="24"/>
      <c r="W19" s="23"/>
      <c r="X19" s="24"/>
      <c r="Y19" s="23"/>
      <c r="Z19" s="24"/>
    </row>
    <row r="20" spans="1:26" x14ac:dyDescent="0.25">
      <c r="A20" s="11"/>
      <c r="B20" s="19" t="s">
        <v>25</v>
      </c>
      <c r="C20" s="20">
        <v>0</v>
      </c>
      <c r="D20" s="21">
        <v>0</v>
      </c>
      <c r="E20" s="20">
        <v>0</v>
      </c>
      <c r="F20" s="21">
        <v>0</v>
      </c>
      <c r="G20" s="20">
        <v>0</v>
      </c>
      <c r="H20" s="22">
        <v>0</v>
      </c>
      <c r="I20" s="23">
        <v>0</v>
      </c>
      <c r="J20" s="24">
        <v>0</v>
      </c>
      <c r="K20" s="23">
        <v>0</v>
      </c>
      <c r="L20" s="24">
        <v>0</v>
      </c>
      <c r="M20" s="23">
        <v>0</v>
      </c>
      <c r="N20" s="25">
        <v>0</v>
      </c>
      <c r="O20" s="20">
        <f t="shared" si="0"/>
        <v>0</v>
      </c>
      <c r="P20" s="22">
        <f t="shared" si="1"/>
        <v>0</v>
      </c>
      <c r="Q20" s="20">
        <f t="shared" si="2"/>
        <v>0</v>
      </c>
      <c r="R20" s="22">
        <f t="shared" si="3"/>
        <v>0</v>
      </c>
      <c r="S20" s="20">
        <v>0</v>
      </c>
      <c r="T20" s="22">
        <v>0</v>
      </c>
      <c r="U20" s="23"/>
      <c r="V20" s="24"/>
      <c r="W20" s="23"/>
      <c r="X20" s="24"/>
      <c r="Y20" s="23"/>
      <c r="Z20" s="24"/>
    </row>
    <row r="21" spans="1:26" x14ac:dyDescent="0.25">
      <c r="A21" s="11"/>
      <c r="B21" s="19" t="s">
        <v>39</v>
      </c>
      <c r="C21" s="20">
        <v>0</v>
      </c>
      <c r="D21" s="21">
        <v>0</v>
      </c>
      <c r="E21" s="20">
        <v>0</v>
      </c>
      <c r="F21" s="21">
        <v>0</v>
      </c>
      <c r="G21" s="20">
        <v>0</v>
      </c>
      <c r="H21" s="22">
        <v>0</v>
      </c>
      <c r="I21" s="23">
        <v>0</v>
      </c>
      <c r="J21" s="24">
        <v>0</v>
      </c>
      <c r="K21" s="23">
        <v>0</v>
      </c>
      <c r="L21" s="24">
        <v>0</v>
      </c>
      <c r="M21" s="23">
        <v>0</v>
      </c>
      <c r="N21" s="25">
        <v>0</v>
      </c>
      <c r="O21" s="20">
        <f t="shared" si="0"/>
        <v>0</v>
      </c>
      <c r="P21" s="22">
        <f t="shared" si="1"/>
        <v>0</v>
      </c>
      <c r="Q21" s="20">
        <f t="shared" si="2"/>
        <v>0</v>
      </c>
      <c r="R21" s="22">
        <f t="shared" si="3"/>
        <v>0</v>
      </c>
      <c r="S21" s="20">
        <v>0</v>
      </c>
      <c r="T21" s="22">
        <v>0</v>
      </c>
      <c r="U21" s="23"/>
      <c r="V21" s="24"/>
      <c r="W21" s="23"/>
      <c r="X21" s="24"/>
      <c r="Y21" s="23"/>
      <c r="Z21" s="24"/>
    </row>
    <row r="22" spans="1:26" x14ac:dyDescent="0.25">
      <c r="A22" s="11"/>
      <c r="B22" s="26" t="s">
        <v>27</v>
      </c>
      <c r="C22" s="27">
        <f t="shared" ref="C22:H22" si="4">SUM(C9:C21)</f>
        <v>21827.064409999999</v>
      </c>
      <c r="D22" s="50">
        <f t="shared" si="4"/>
        <v>1</v>
      </c>
      <c r="E22" s="27">
        <f t="shared" si="4"/>
        <v>21443.976329999998</v>
      </c>
      <c r="F22" s="50">
        <f t="shared" si="4"/>
        <v>1.0000000000000002</v>
      </c>
      <c r="G22" s="27">
        <f t="shared" si="4"/>
        <v>1107843</v>
      </c>
      <c r="H22" s="50">
        <f t="shared" si="4"/>
        <v>1</v>
      </c>
      <c r="I22" s="29">
        <v>30467.528330000001</v>
      </c>
      <c r="J22" s="52">
        <v>0.99999999999999978</v>
      </c>
      <c r="K22" s="29">
        <v>29253.858320000003</v>
      </c>
      <c r="L22" s="52">
        <v>0.99999999999999989</v>
      </c>
      <c r="M22" s="29">
        <v>1107749</v>
      </c>
      <c r="N22" s="52">
        <v>1</v>
      </c>
      <c r="O22" s="27">
        <f t="shared" ref="O22:R22" si="5">SUM(O9:O21)</f>
        <v>22017.34668999998</v>
      </c>
      <c r="P22" s="50">
        <f t="shared" si="5"/>
        <v>1</v>
      </c>
      <c r="Q22" s="27">
        <f t="shared" si="5"/>
        <v>21329.832419999981</v>
      </c>
      <c r="R22" s="50">
        <f t="shared" si="5"/>
        <v>1</v>
      </c>
      <c r="S22" s="27">
        <v>1042286</v>
      </c>
      <c r="T22" s="72">
        <v>1</v>
      </c>
      <c r="U22" s="29"/>
      <c r="V22" s="52"/>
      <c r="W22" s="29"/>
      <c r="X22" s="52"/>
      <c r="Y22" s="29"/>
      <c r="Z22" s="31"/>
    </row>
    <row r="23" spans="1:26" x14ac:dyDescent="0.25">
      <c r="A23" s="4"/>
      <c r="B23" s="4"/>
      <c r="C23" s="32"/>
      <c r="D23" s="33"/>
      <c r="E23" s="32"/>
      <c r="F23" s="33"/>
      <c r="G23" s="32"/>
      <c r="H23" s="33"/>
      <c r="I23" s="32"/>
      <c r="J23" s="33"/>
      <c r="K23" s="32"/>
      <c r="L23" s="33"/>
      <c r="M23" s="32"/>
      <c r="N23" s="33"/>
      <c r="O23" s="32"/>
      <c r="P23" s="33"/>
      <c r="Q23" s="32"/>
      <c r="R23" s="33"/>
      <c r="S23" s="32"/>
      <c r="T23" s="33"/>
      <c r="U23" s="32"/>
      <c r="V23" s="33"/>
      <c r="W23" s="32"/>
      <c r="X23" s="33"/>
      <c r="Y23" s="32"/>
      <c r="Z23" s="33"/>
    </row>
    <row r="24" spans="1:26" x14ac:dyDescent="0.25">
      <c r="A24" s="4"/>
      <c r="B24" s="34" t="s">
        <v>28</v>
      </c>
      <c r="C24" s="13">
        <v>21827.064409999999</v>
      </c>
      <c r="D24" s="15">
        <v>1</v>
      </c>
      <c r="E24" s="13">
        <v>21443.976329999998</v>
      </c>
      <c r="F24" s="15">
        <v>1</v>
      </c>
      <c r="G24" s="35">
        <v>1107843</v>
      </c>
      <c r="H24" s="15">
        <v>1</v>
      </c>
      <c r="I24" s="23">
        <v>30467.528329999994</v>
      </c>
      <c r="J24" s="18">
        <v>1</v>
      </c>
      <c r="K24" s="23">
        <v>29253.858319999992</v>
      </c>
      <c r="L24" s="18">
        <v>1</v>
      </c>
      <c r="M24" s="36">
        <v>1107749</v>
      </c>
      <c r="N24" s="18">
        <v>1</v>
      </c>
      <c r="O24" s="35">
        <f>O50-I50</f>
        <v>22017.346689999991</v>
      </c>
      <c r="P24" s="15">
        <f>O24/O26</f>
        <v>1</v>
      </c>
      <c r="Q24" s="35">
        <f>Q50-K50</f>
        <v>21329.832419999992</v>
      </c>
      <c r="R24" s="15">
        <f>Q24/Q26</f>
        <v>1</v>
      </c>
      <c r="S24" s="35">
        <v>1042286</v>
      </c>
      <c r="T24" s="15">
        <v>1</v>
      </c>
      <c r="U24" s="16"/>
      <c r="V24" s="18"/>
      <c r="W24" s="16"/>
      <c r="X24" s="18"/>
      <c r="Y24" s="36"/>
      <c r="Z24" s="18"/>
    </row>
    <row r="25" spans="1:26" x14ac:dyDescent="0.25">
      <c r="A25" s="4"/>
      <c r="B25" s="37" t="s">
        <v>29</v>
      </c>
      <c r="C25" s="20">
        <v>0</v>
      </c>
      <c r="D25" s="22">
        <v>0</v>
      </c>
      <c r="E25" s="20">
        <v>0</v>
      </c>
      <c r="F25" s="22">
        <v>0</v>
      </c>
      <c r="G25" s="38">
        <v>0</v>
      </c>
      <c r="H25" s="22">
        <v>0</v>
      </c>
      <c r="I25" s="23">
        <v>0</v>
      </c>
      <c r="J25" s="25">
        <v>0</v>
      </c>
      <c r="K25" s="23">
        <v>0</v>
      </c>
      <c r="L25" s="25">
        <v>0</v>
      </c>
      <c r="M25" s="39">
        <v>0</v>
      </c>
      <c r="N25" s="25">
        <v>0</v>
      </c>
      <c r="O25" s="38">
        <f>O51-I51</f>
        <v>0</v>
      </c>
      <c r="P25" s="22">
        <f>O25/O26</f>
        <v>0</v>
      </c>
      <c r="Q25" s="38">
        <f>Q51-K51</f>
        <v>0</v>
      </c>
      <c r="R25" s="22">
        <f>Q25/Q26</f>
        <v>0</v>
      </c>
      <c r="S25" s="38">
        <v>0</v>
      </c>
      <c r="T25" s="22">
        <v>0</v>
      </c>
      <c r="U25" s="23"/>
      <c r="V25" s="25"/>
      <c r="W25" s="23"/>
      <c r="X25" s="25"/>
      <c r="Y25" s="39"/>
      <c r="Z25" s="25"/>
    </row>
    <row r="26" spans="1:26" x14ac:dyDescent="0.25">
      <c r="A26" s="4"/>
      <c r="B26" s="40" t="s">
        <v>27</v>
      </c>
      <c r="C26" s="41">
        <v>21827.064409999999</v>
      </c>
      <c r="D26" s="42">
        <v>1</v>
      </c>
      <c r="E26" s="41">
        <v>21443.976329999998</v>
      </c>
      <c r="F26" s="42">
        <v>1</v>
      </c>
      <c r="G26" s="41">
        <v>1107843</v>
      </c>
      <c r="H26" s="42">
        <v>1</v>
      </c>
      <c r="I26" s="43">
        <v>30467.528329999994</v>
      </c>
      <c r="J26" s="44">
        <f>SUM(J24:J25)</f>
        <v>1</v>
      </c>
      <c r="K26" s="43">
        <v>29253.858319999992</v>
      </c>
      <c r="L26" s="44">
        <f>SUM(L24:L25)</f>
        <v>1</v>
      </c>
      <c r="M26" s="43">
        <v>1107749</v>
      </c>
      <c r="N26" s="44">
        <v>1</v>
      </c>
      <c r="O26" s="41">
        <f t="shared" ref="O26:R26" si="6">SUM(O24:O25)</f>
        <v>22017.346689999991</v>
      </c>
      <c r="P26" s="42">
        <f t="shared" si="6"/>
        <v>1</v>
      </c>
      <c r="Q26" s="41">
        <f t="shared" si="6"/>
        <v>21329.832419999992</v>
      </c>
      <c r="R26" s="42">
        <f t="shared" si="6"/>
        <v>1</v>
      </c>
      <c r="S26" s="41">
        <v>1042286</v>
      </c>
      <c r="T26" s="51">
        <v>1</v>
      </c>
      <c r="U26" s="43"/>
      <c r="V26" s="62"/>
      <c r="W26" s="43"/>
      <c r="X26" s="62"/>
      <c r="Y26" s="45"/>
      <c r="Z26" s="44"/>
    </row>
    <row r="27" spans="1:26" x14ac:dyDescent="0.25">
      <c r="A27" s="4"/>
      <c r="C27" s="32"/>
      <c r="D27" s="46"/>
      <c r="E27" s="32"/>
      <c r="F27" s="46"/>
      <c r="G27" s="32"/>
      <c r="H27" s="46"/>
      <c r="I27" s="32"/>
      <c r="J27" s="46"/>
      <c r="K27" s="32"/>
      <c r="L27" s="46"/>
      <c r="M27" s="32"/>
      <c r="N27" s="46"/>
      <c r="O27" s="32"/>
      <c r="P27" s="46"/>
      <c r="Q27" s="32"/>
      <c r="R27" s="46"/>
      <c r="S27" s="32"/>
      <c r="T27" s="46"/>
      <c r="U27" s="32"/>
      <c r="V27" s="46"/>
      <c r="W27" s="32"/>
      <c r="X27" s="46"/>
      <c r="Y27" s="32"/>
      <c r="Z27" s="46"/>
    </row>
    <row r="28" spans="1:26" x14ac:dyDescent="0.25">
      <c r="A28" s="4"/>
      <c r="B28" s="34" t="s">
        <v>30</v>
      </c>
      <c r="C28" s="13">
        <v>503.23748999999953</v>
      </c>
      <c r="D28" s="15">
        <v>2.3055665230430344E-2</v>
      </c>
      <c r="E28" s="13">
        <v>120.14940999999817</v>
      </c>
      <c r="F28" s="15">
        <v>5.6029445356134966E-3</v>
      </c>
      <c r="G28" s="35">
        <v>162898</v>
      </c>
      <c r="H28" s="15">
        <v>0.14704069078380244</v>
      </c>
      <c r="I28" s="23">
        <v>707.38421999999991</v>
      </c>
      <c r="J28" s="24">
        <v>2.3217643792373888E-2</v>
      </c>
      <c r="K28" s="23">
        <v>-506.28579000000173</v>
      </c>
      <c r="L28" s="24">
        <v>-1.7306633007580719E-2</v>
      </c>
      <c r="M28" s="36">
        <v>172567</v>
      </c>
      <c r="N28" s="18">
        <v>0.15578167978486102</v>
      </c>
      <c r="O28" s="35">
        <f>O54-I54</f>
        <v>545.56728999999905</v>
      </c>
      <c r="P28" s="15">
        <f>O28/O30</f>
        <v>2.4778975308945333E-2</v>
      </c>
      <c r="Q28" s="35">
        <f>Q54-K54</f>
        <v>-141.94698000000062</v>
      </c>
      <c r="R28" s="15">
        <f>Q28/Q30</f>
        <v>-6.654856784852353E-3</v>
      </c>
      <c r="S28" s="35">
        <v>104241</v>
      </c>
      <c r="T28" s="15">
        <v>7.9686495531919643E-2</v>
      </c>
      <c r="U28" s="16"/>
      <c r="V28" s="18"/>
      <c r="W28" s="16"/>
      <c r="X28" s="18"/>
      <c r="Y28" s="36"/>
      <c r="Z28" s="18"/>
    </row>
    <row r="29" spans="1:26" x14ac:dyDescent="0.25">
      <c r="A29" s="4"/>
      <c r="B29" s="37" t="s">
        <v>31</v>
      </c>
      <c r="C29" s="20">
        <v>21323.82692</v>
      </c>
      <c r="D29" s="22">
        <v>0.97694433476956966</v>
      </c>
      <c r="E29" s="20">
        <v>21323.82692</v>
      </c>
      <c r="F29" s="22">
        <v>0.9943970554643865</v>
      </c>
      <c r="G29" s="38">
        <v>944945</v>
      </c>
      <c r="H29" s="22">
        <v>0.85295930921619756</v>
      </c>
      <c r="I29" s="23">
        <v>29760.144109999994</v>
      </c>
      <c r="J29" s="24">
        <v>0.9767823562076261</v>
      </c>
      <c r="K29" s="23">
        <v>29760.144109999994</v>
      </c>
      <c r="L29" s="24">
        <v>1.0173066330075806</v>
      </c>
      <c r="M29" s="39">
        <v>935182</v>
      </c>
      <c r="N29" s="25">
        <v>0.84421832021513898</v>
      </c>
      <c r="O29" s="38">
        <f>O55-I55</f>
        <v>21471.779399999992</v>
      </c>
      <c r="P29" s="22">
        <f>O29/O30</f>
        <v>0.97522102469105465</v>
      </c>
      <c r="Q29" s="38">
        <f>Q55-K55</f>
        <v>21471.779399999992</v>
      </c>
      <c r="R29" s="22">
        <f>Q29/Q30</f>
        <v>1.0066548567848523</v>
      </c>
      <c r="S29" s="38">
        <v>938045</v>
      </c>
      <c r="T29" s="22">
        <v>0.92031350446808036</v>
      </c>
      <c r="U29" s="23"/>
      <c r="V29" s="25"/>
      <c r="W29" s="23"/>
      <c r="X29" s="25"/>
      <c r="Y29" s="39"/>
      <c r="Z29" s="25"/>
    </row>
    <row r="30" spans="1:26" x14ac:dyDescent="0.25">
      <c r="A30" s="4"/>
      <c r="B30" s="40" t="s">
        <v>27</v>
      </c>
      <c r="C30" s="41">
        <v>21827.064409999999</v>
      </c>
      <c r="D30" s="42">
        <v>1</v>
      </c>
      <c r="E30" s="41">
        <v>21443.976329999998</v>
      </c>
      <c r="F30" s="42">
        <v>1</v>
      </c>
      <c r="G30" s="41">
        <v>1107843</v>
      </c>
      <c r="H30" s="42">
        <v>1</v>
      </c>
      <c r="I30" s="43">
        <v>30467.528329999994</v>
      </c>
      <c r="J30" s="62">
        <v>1</v>
      </c>
      <c r="K30" s="43">
        <v>29253.858319999992</v>
      </c>
      <c r="L30" s="62">
        <v>0.99999999999999989</v>
      </c>
      <c r="M30" s="43">
        <v>1107749</v>
      </c>
      <c r="N30" s="62">
        <v>1</v>
      </c>
      <c r="O30" s="41">
        <f t="shared" ref="O30:T30" si="7">SUM(O28:O29)</f>
        <v>22017.346689999991</v>
      </c>
      <c r="P30" s="42">
        <f t="shared" si="7"/>
        <v>1</v>
      </c>
      <c r="Q30" s="41">
        <f t="shared" si="7"/>
        <v>21329.832419999992</v>
      </c>
      <c r="R30" s="42">
        <f t="shared" si="7"/>
        <v>1</v>
      </c>
      <c r="S30" s="41">
        <v>1042286</v>
      </c>
      <c r="T30" s="73">
        <f t="shared" si="7"/>
        <v>1</v>
      </c>
      <c r="U30" s="43"/>
      <c r="V30" s="62"/>
      <c r="W30" s="43"/>
      <c r="X30" s="62"/>
      <c r="Y30" s="45"/>
      <c r="Z30" s="44"/>
    </row>
    <row r="32" spans="1:26" ht="18.75" x14ac:dyDescent="0.3">
      <c r="B32" s="6" t="s">
        <v>32</v>
      </c>
      <c r="C32" s="79" t="s">
        <v>5</v>
      </c>
      <c r="D32" s="80"/>
      <c r="E32" s="80"/>
      <c r="F32" s="80"/>
      <c r="G32" s="80"/>
      <c r="H32" s="81"/>
      <c r="I32" s="79" t="s">
        <v>33</v>
      </c>
      <c r="J32" s="80"/>
      <c r="K32" s="80"/>
      <c r="L32" s="80"/>
      <c r="M32" s="80"/>
      <c r="N32" s="81"/>
      <c r="O32" s="79" t="s">
        <v>34</v>
      </c>
      <c r="P32" s="80"/>
      <c r="Q32" s="80"/>
      <c r="R32" s="80"/>
      <c r="S32" s="80"/>
      <c r="T32" s="81"/>
      <c r="U32" s="79" t="s">
        <v>35</v>
      </c>
      <c r="V32" s="80"/>
      <c r="W32" s="80"/>
      <c r="X32" s="80"/>
      <c r="Y32" s="80"/>
      <c r="Z32" s="81"/>
    </row>
    <row r="33" spans="2:26" ht="54" customHeight="1" x14ac:dyDescent="0.3">
      <c r="B33" s="7">
        <v>2022</v>
      </c>
      <c r="C33" s="77" t="s">
        <v>9</v>
      </c>
      <c r="D33" s="78"/>
      <c r="E33" s="75" t="s">
        <v>10</v>
      </c>
      <c r="F33" s="78"/>
      <c r="G33" s="75" t="s">
        <v>11</v>
      </c>
      <c r="H33" s="76"/>
      <c r="I33" s="77" t="s">
        <v>9</v>
      </c>
      <c r="J33" s="78"/>
      <c r="K33" s="75" t="s">
        <v>10</v>
      </c>
      <c r="L33" s="78"/>
      <c r="M33" s="75" t="s">
        <v>11</v>
      </c>
      <c r="N33" s="76"/>
      <c r="O33" s="77" t="s">
        <v>9</v>
      </c>
      <c r="P33" s="78"/>
      <c r="Q33" s="75" t="s">
        <v>10</v>
      </c>
      <c r="R33" s="78"/>
      <c r="S33" s="75" t="s">
        <v>11</v>
      </c>
      <c r="T33" s="76"/>
      <c r="U33" s="77" t="s">
        <v>9</v>
      </c>
      <c r="V33" s="78"/>
      <c r="W33" s="75" t="s">
        <v>10</v>
      </c>
      <c r="X33" s="78"/>
      <c r="Y33" s="75" t="s">
        <v>11</v>
      </c>
      <c r="Z33" s="76"/>
    </row>
    <row r="34" spans="2:26" x14ac:dyDescent="0.25">
      <c r="B34" s="4"/>
      <c r="C34" s="54" t="s">
        <v>12</v>
      </c>
      <c r="D34" s="9" t="s">
        <v>13</v>
      </c>
      <c r="E34" s="9" t="s">
        <v>12</v>
      </c>
      <c r="F34" s="9" t="s">
        <v>13</v>
      </c>
      <c r="G34" s="9" t="s">
        <v>12</v>
      </c>
      <c r="H34" s="10" t="s">
        <v>13</v>
      </c>
      <c r="I34" s="8" t="s">
        <v>12</v>
      </c>
      <c r="J34" s="9" t="s">
        <v>13</v>
      </c>
      <c r="K34" s="9" t="s">
        <v>12</v>
      </c>
      <c r="L34" s="9" t="s">
        <v>13</v>
      </c>
      <c r="M34" s="9" t="s">
        <v>12</v>
      </c>
      <c r="N34" s="10" t="s">
        <v>13</v>
      </c>
      <c r="O34" s="8" t="s">
        <v>12</v>
      </c>
      <c r="P34" s="9" t="s">
        <v>13</v>
      </c>
      <c r="Q34" s="9" t="s">
        <v>12</v>
      </c>
      <c r="R34" s="9" t="s">
        <v>13</v>
      </c>
      <c r="S34" s="9" t="s">
        <v>12</v>
      </c>
      <c r="T34" s="10" t="s">
        <v>13</v>
      </c>
      <c r="U34" s="8" t="s">
        <v>12</v>
      </c>
      <c r="V34" s="9" t="s">
        <v>13</v>
      </c>
      <c r="W34" s="9" t="s">
        <v>12</v>
      </c>
      <c r="X34" s="9" t="s">
        <v>13</v>
      </c>
      <c r="Y34" s="9" t="s">
        <v>12</v>
      </c>
      <c r="Z34" s="10" t="s">
        <v>13</v>
      </c>
    </row>
    <row r="35" spans="2:26" x14ac:dyDescent="0.25">
      <c r="B35" s="47" t="s">
        <v>14</v>
      </c>
      <c r="C35" s="13">
        <v>5.2757500000000004</v>
      </c>
      <c r="D35" s="53">
        <v>2.4170680495096413E-4</v>
      </c>
      <c r="E35" s="13">
        <v>5.2757500000000004</v>
      </c>
      <c r="F35" s="22">
        <v>2.4602480056925159E-4</v>
      </c>
      <c r="G35" s="13">
        <v>122169</v>
      </c>
      <c r="H35" s="22">
        <v>0.1102764561404459</v>
      </c>
      <c r="I35" s="16">
        <v>31.174880000000002</v>
      </c>
      <c r="J35" s="17">
        <v>5.9613964592852484E-4</v>
      </c>
      <c r="K35" s="16">
        <v>31.174880000000002</v>
      </c>
      <c r="L35" s="17">
        <v>6.1491541434107399E-4</v>
      </c>
      <c r="M35" s="16">
        <v>132998</v>
      </c>
      <c r="N35" s="17">
        <v>0.12006149407492131</v>
      </c>
      <c r="O35" s="13">
        <v>37.416319999999999</v>
      </c>
      <c r="P35" s="22">
        <v>5.03503478539209E-4</v>
      </c>
      <c r="Q35" s="13">
        <v>37.416319999999999</v>
      </c>
      <c r="R35" s="22">
        <v>5.1947149646866953E-4</v>
      </c>
      <c r="S35" s="13">
        <v>64948</v>
      </c>
      <c r="T35" s="22">
        <v>6.231303116419102E-2</v>
      </c>
      <c r="U35" s="16"/>
      <c r="V35" s="17"/>
      <c r="W35" s="16"/>
      <c r="X35" s="17"/>
      <c r="Y35" s="16"/>
      <c r="Z35" s="17"/>
    </row>
    <row r="36" spans="2:26" x14ac:dyDescent="0.25">
      <c r="B36" s="48" t="s">
        <v>15</v>
      </c>
      <c r="C36" s="20">
        <v>451.06827000000004</v>
      </c>
      <c r="D36" s="53">
        <v>2.066554904164504E-2</v>
      </c>
      <c r="E36" s="20">
        <v>132.59916000000004</v>
      </c>
      <c r="F36" s="22">
        <v>6.1835154991518333E-3</v>
      </c>
      <c r="G36" s="20">
        <v>38892</v>
      </c>
      <c r="H36" s="22">
        <v>3.5106057446768181E-2</v>
      </c>
      <c r="I36" s="23">
        <v>1139.9576</v>
      </c>
      <c r="J36" s="24">
        <v>2.1798766187312697E-2</v>
      </c>
      <c r="K36" s="23">
        <v>-392.84251</v>
      </c>
      <c r="L36" s="24">
        <v>-7.7487039182648817E-3</v>
      </c>
      <c r="M36" s="23">
        <v>38319</v>
      </c>
      <c r="N36" s="24">
        <v>3.4591771240596925E-2</v>
      </c>
      <c r="O36" s="20">
        <v>1666.6036800000002</v>
      </c>
      <c r="P36" s="22">
        <v>2.242713207034382E-2</v>
      </c>
      <c r="Q36" s="20">
        <v>-531.55392999999992</v>
      </c>
      <c r="R36" s="22">
        <v>-7.3798576522464627E-3</v>
      </c>
      <c r="S36" s="20">
        <v>38052</v>
      </c>
      <c r="T36" s="22">
        <v>3.6508213676476511E-2</v>
      </c>
      <c r="U36" s="23"/>
      <c r="V36" s="24"/>
      <c r="W36" s="23"/>
      <c r="X36" s="24"/>
      <c r="Y36" s="23"/>
      <c r="Z36" s="24"/>
    </row>
    <row r="37" spans="2:26" x14ac:dyDescent="0.25">
      <c r="B37" s="48" t="s">
        <v>16</v>
      </c>
      <c r="C37" s="20">
        <v>21158.145</v>
      </c>
      <c r="D37" s="53">
        <v>0.96935367040500708</v>
      </c>
      <c r="E37" s="20">
        <v>21158.145</v>
      </c>
      <c r="F37" s="22">
        <v>0.98667078690997612</v>
      </c>
      <c r="G37" s="20">
        <v>930692</v>
      </c>
      <c r="H37" s="22">
        <v>0.84009376779922784</v>
      </c>
      <c r="I37" s="23">
        <v>50478.270349999999</v>
      </c>
      <c r="J37" s="24">
        <v>0.9652674914396896</v>
      </c>
      <c r="K37" s="23">
        <v>50478.270349999999</v>
      </c>
      <c r="L37" s="24">
        <v>0.99566915822902924</v>
      </c>
      <c r="M37" s="23">
        <v>920780</v>
      </c>
      <c r="N37" s="24">
        <v>0.83121718006515921</v>
      </c>
      <c r="O37" s="20">
        <v>71527.618279999981</v>
      </c>
      <c r="P37" s="22">
        <v>0.96253198111424931</v>
      </c>
      <c r="Q37" s="20">
        <v>71527.618279999981</v>
      </c>
      <c r="R37" s="22">
        <v>0.99305754565792015</v>
      </c>
      <c r="S37" s="20">
        <v>926085</v>
      </c>
      <c r="T37" s="22">
        <v>0.88851332551718054</v>
      </c>
      <c r="U37" s="23"/>
      <c r="V37" s="24"/>
      <c r="W37" s="23"/>
      <c r="X37" s="24"/>
      <c r="Y37" s="23"/>
      <c r="Z37" s="24"/>
    </row>
    <row r="38" spans="2:26" x14ac:dyDescent="0.25">
      <c r="B38" s="48" t="s">
        <v>17</v>
      </c>
      <c r="C38" s="20">
        <v>46.893470000000008</v>
      </c>
      <c r="D38" s="53">
        <v>2.148409383834315E-3</v>
      </c>
      <c r="E38" s="20">
        <v>-17.7255</v>
      </c>
      <c r="F38" s="22">
        <v>-8.2659576410752374E-4</v>
      </c>
      <c r="G38" s="20">
        <v>1837</v>
      </c>
      <c r="H38" s="22">
        <v>1.6581771965883253E-3</v>
      </c>
      <c r="I38" s="23">
        <v>39.489230000000006</v>
      </c>
      <c r="J38" s="24">
        <v>7.5513027123729371E-4</v>
      </c>
      <c r="K38" s="23">
        <v>-24.46875</v>
      </c>
      <c r="L38" s="24">
        <v>-4.8263895625767138E-4</v>
      </c>
      <c r="M38" s="23">
        <v>1250</v>
      </c>
      <c r="N38" s="24">
        <v>1.1284144693427844E-3</v>
      </c>
      <c r="O38" s="20">
        <v>52.169000000000004</v>
      </c>
      <c r="P38" s="22">
        <v>7.0202716279719655E-4</v>
      </c>
      <c r="Q38" s="20">
        <v>-33.945749999999997</v>
      </c>
      <c r="R38" s="22">
        <v>-4.712876507163542E-4</v>
      </c>
      <c r="S38" s="20">
        <v>1241</v>
      </c>
      <c r="T38" s="22">
        <v>1.1906520858958097E-3</v>
      </c>
      <c r="U38" s="23"/>
      <c r="V38" s="24"/>
      <c r="W38" s="23"/>
      <c r="X38" s="24"/>
      <c r="Y38" s="23"/>
      <c r="Z38" s="24"/>
    </row>
    <row r="39" spans="2:26" x14ac:dyDescent="0.25">
      <c r="B39" s="48" t="s">
        <v>18</v>
      </c>
      <c r="C39" s="20">
        <v>298.64491999999996</v>
      </c>
      <c r="D39" s="53">
        <v>1.3682321836333463E-2</v>
      </c>
      <c r="E39" s="20">
        <v>298.64491999999996</v>
      </c>
      <c r="F39" s="22">
        <v>1.3926751056062184E-2</v>
      </c>
      <c r="G39" s="20">
        <v>13448</v>
      </c>
      <c r="H39" s="22">
        <v>1.2138904158802285E-2</v>
      </c>
      <c r="I39" s="23">
        <v>711.23271</v>
      </c>
      <c r="J39" s="24">
        <v>1.3600501939772828E-2</v>
      </c>
      <c r="K39" s="23">
        <v>711.23271</v>
      </c>
      <c r="L39" s="24">
        <v>1.4028857739390653E-2</v>
      </c>
      <c r="M39" s="23">
        <v>13664</v>
      </c>
      <c r="N39" s="24">
        <v>1.2334924247279845E-2</v>
      </c>
      <c r="O39" s="20">
        <v>959.93157999999994</v>
      </c>
      <c r="P39" s="22">
        <v>1.2917595575664282E-2</v>
      </c>
      <c r="Q39" s="20">
        <v>959.93157999999994</v>
      </c>
      <c r="R39" s="22">
        <v>1.3327261857129038E-2</v>
      </c>
      <c r="S39" s="20">
        <v>11130</v>
      </c>
      <c r="T39" s="22">
        <v>1.0678451020161453E-2</v>
      </c>
      <c r="U39" s="23"/>
      <c r="V39" s="24"/>
      <c r="W39" s="23"/>
      <c r="X39" s="24"/>
      <c r="Y39" s="23"/>
      <c r="Z39" s="24"/>
    </row>
    <row r="40" spans="2:26" x14ac:dyDescent="0.25">
      <c r="B40" s="48" t="s">
        <v>19</v>
      </c>
      <c r="C40" s="20">
        <v>0</v>
      </c>
      <c r="D40" s="53">
        <v>0</v>
      </c>
      <c r="E40" s="20">
        <v>0</v>
      </c>
      <c r="F40" s="22">
        <v>0</v>
      </c>
      <c r="G40" s="20">
        <v>0</v>
      </c>
      <c r="H40" s="22">
        <v>0</v>
      </c>
      <c r="I40" s="23">
        <v>0</v>
      </c>
      <c r="J40" s="24">
        <v>0</v>
      </c>
      <c r="K40" s="23">
        <v>0</v>
      </c>
      <c r="L40" s="24">
        <v>0</v>
      </c>
      <c r="M40" s="23">
        <v>0</v>
      </c>
      <c r="N40" s="24">
        <v>0</v>
      </c>
      <c r="O40" s="20">
        <v>0</v>
      </c>
      <c r="P40" s="53">
        <v>0</v>
      </c>
      <c r="Q40" s="20">
        <v>0</v>
      </c>
      <c r="R40" s="22">
        <v>0</v>
      </c>
      <c r="S40" s="20">
        <v>0</v>
      </c>
      <c r="T40" s="22">
        <v>0</v>
      </c>
      <c r="U40" s="23"/>
      <c r="V40" s="24"/>
      <c r="W40" s="23"/>
      <c r="X40" s="24"/>
      <c r="Y40" s="23"/>
      <c r="Z40" s="24"/>
    </row>
    <row r="41" spans="2:26" x14ac:dyDescent="0.25">
      <c r="B41" s="48" t="s">
        <v>20</v>
      </c>
      <c r="C41" s="20">
        <v>0</v>
      </c>
      <c r="D41" s="53">
        <v>0</v>
      </c>
      <c r="E41" s="20">
        <v>0</v>
      </c>
      <c r="F41" s="22">
        <v>0</v>
      </c>
      <c r="G41" s="20">
        <v>0</v>
      </c>
      <c r="H41" s="22">
        <v>0</v>
      </c>
      <c r="I41" s="23">
        <v>0</v>
      </c>
      <c r="J41" s="24">
        <v>0</v>
      </c>
      <c r="K41" s="23">
        <v>0</v>
      </c>
      <c r="L41" s="24">
        <v>0</v>
      </c>
      <c r="M41" s="23">
        <v>0</v>
      </c>
      <c r="N41" s="24">
        <v>0</v>
      </c>
      <c r="O41" s="20">
        <v>0</v>
      </c>
      <c r="P41" s="53">
        <v>0</v>
      </c>
      <c r="Q41" s="20">
        <v>0</v>
      </c>
      <c r="R41" s="22">
        <v>0</v>
      </c>
      <c r="S41" s="20">
        <v>0</v>
      </c>
      <c r="T41" s="22">
        <v>0</v>
      </c>
      <c r="U41" s="23"/>
      <c r="V41" s="24"/>
      <c r="W41" s="23"/>
      <c r="X41" s="24"/>
      <c r="Y41" s="23"/>
      <c r="Z41" s="24"/>
    </row>
    <row r="42" spans="2:26" x14ac:dyDescent="0.25">
      <c r="B42" s="48" t="s">
        <v>21</v>
      </c>
      <c r="C42" s="20">
        <v>0</v>
      </c>
      <c r="D42" s="53">
        <v>0</v>
      </c>
      <c r="E42" s="20">
        <v>0</v>
      </c>
      <c r="F42" s="22">
        <v>0</v>
      </c>
      <c r="G42" s="20">
        <v>0</v>
      </c>
      <c r="H42" s="22">
        <v>0</v>
      </c>
      <c r="I42" s="23">
        <v>0</v>
      </c>
      <c r="J42" s="24">
        <v>0</v>
      </c>
      <c r="K42" s="23">
        <v>0</v>
      </c>
      <c r="L42" s="24">
        <v>0</v>
      </c>
      <c r="M42" s="23">
        <v>0</v>
      </c>
      <c r="N42" s="24">
        <v>0</v>
      </c>
      <c r="O42" s="20">
        <v>0</v>
      </c>
      <c r="P42" s="53">
        <v>0</v>
      </c>
      <c r="Q42" s="20">
        <v>0</v>
      </c>
      <c r="R42" s="22">
        <v>0</v>
      </c>
      <c r="S42" s="20">
        <v>0</v>
      </c>
      <c r="T42" s="22">
        <v>0</v>
      </c>
      <c r="U42" s="23"/>
      <c r="V42" s="24"/>
      <c r="W42" s="23"/>
      <c r="X42" s="24"/>
      <c r="Y42" s="23"/>
      <c r="Z42" s="24"/>
    </row>
    <row r="43" spans="2:26" x14ac:dyDescent="0.25">
      <c r="B43" s="48" t="s">
        <v>22</v>
      </c>
      <c r="C43" s="20">
        <v>-132.96299999999999</v>
      </c>
      <c r="D43" s="53">
        <v>-6.0916574717708458E-3</v>
      </c>
      <c r="E43" s="20">
        <v>-132.96299999999999</v>
      </c>
      <c r="F43" s="22">
        <v>-6.2004825016517828E-3</v>
      </c>
      <c r="G43" s="20">
        <v>805</v>
      </c>
      <c r="H43" s="22">
        <v>7.2663725816744795E-4</v>
      </c>
      <c r="I43" s="23">
        <v>-105.53202999999999</v>
      </c>
      <c r="J43" s="24">
        <v>-2.0180294839408667E-3</v>
      </c>
      <c r="K43" s="23">
        <v>-105.53202999999999</v>
      </c>
      <c r="L43" s="24">
        <v>-2.0815885082381917E-3</v>
      </c>
      <c r="M43" s="23">
        <v>738</v>
      </c>
      <c r="N43" s="24">
        <v>6.6621590269997982E-4</v>
      </c>
      <c r="O43" s="20">
        <v>68.200570000000013</v>
      </c>
      <c r="P43" s="22">
        <v>9.1776059840617227E-4</v>
      </c>
      <c r="Q43" s="20">
        <v>68.200570000000013</v>
      </c>
      <c r="R43" s="22">
        <v>9.4686629144491647E-4</v>
      </c>
      <c r="S43" s="20">
        <v>830</v>
      </c>
      <c r="T43" s="22">
        <v>7.9632653609469954E-4</v>
      </c>
      <c r="U43" s="23"/>
      <c r="V43" s="24"/>
      <c r="W43" s="23"/>
      <c r="X43" s="24"/>
      <c r="Y43" s="23"/>
      <c r="Z43" s="24"/>
    </row>
    <row r="44" spans="2:26" x14ac:dyDescent="0.25">
      <c r="B44" s="48" t="s">
        <v>23</v>
      </c>
      <c r="C44" s="20">
        <v>0</v>
      </c>
      <c r="D44" s="53">
        <v>0</v>
      </c>
      <c r="E44" s="20">
        <v>0</v>
      </c>
      <c r="F44" s="22">
        <v>0</v>
      </c>
      <c r="G44" s="20">
        <v>0</v>
      </c>
      <c r="H44" s="22">
        <v>0</v>
      </c>
      <c r="I44" s="23">
        <v>0</v>
      </c>
      <c r="J44" s="24">
        <v>0</v>
      </c>
      <c r="K44" s="23">
        <v>0</v>
      </c>
      <c r="L44" s="24">
        <v>0</v>
      </c>
      <c r="M44" s="23">
        <v>0</v>
      </c>
      <c r="N44" s="24">
        <v>0</v>
      </c>
      <c r="O44" s="20">
        <v>0</v>
      </c>
      <c r="P44" s="53">
        <v>0</v>
      </c>
      <c r="Q44" s="20">
        <v>0</v>
      </c>
      <c r="R44" s="22">
        <v>0</v>
      </c>
      <c r="S44" s="20">
        <v>0</v>
      </c>
      <c r="T44" s="22">
        <v>0</v>
      </c>
      <c r="U44" s="23"/>
      <c r="V44" s="24"/>
      <c r="W44" s="23"/>
      <c r="X44" s="24"/>
      <c r="Y44" s="23"/>
      <c r="Z44" s="24"/>
    </row>
    <row r="45" spans="2:26" x14ac:dyDescent="0.25">
      <c r="B45" s="48" t="s">
        <v>24</v>
      </c>
      <c r="C45" s="20">
        <v>0</v>
      </c>
      <c r="D45" s="53">
        <v>0</v>
      </c>
      <c r="E45" s="20">
        <v>0</v>
      </c>
      <c r="F45" s="22">
        <v>0</v>
      </c>
      <c r="G45" s="20">
        <v>0</v>
      </c>
      <c r="H45" s="22">
        <v>0</v>
      </c>
      <c r="I45" s="23">
        <v>0</v>
      </c>
      <c r="J45" s="24">
        <v>0</v>
      </c>
      <c r="K45" s="23">
        <v>0</v>
      </c>
      <c r="L45" s="24">
        <v>0</v>
      </c>
      <c r="M45" s="23">
        <v>0</v>
      </c>
      <c r="N45" s="24">
        <v>0</v>
      </c>
      <c r="O45" s="20">
        <v>0</v>
      </c>
      <c r="P45" s="53">
        <v>0</v>
      </c>
      <c r="Q45" s="20">
        <v>0</v>
      </c>
      <c r="R45" s="22">
        <v>0</v>
      </c>
      <c r="S45" s="20">
        <v>0</v>
      </c>
      <c r="T45" s="22">
        <v>0</v>
      </c>
      <c r="U45" s="23"/>
      <c r="V45" s="24"/>
      <c r="W45" s="23"/>
      <c r="X45" s="24"/>
      <c r="Y45" s="23"/>
      <c r="Z45" s="24"/>
    </row>
    <row r="46" spans="2:26" x14ac:dyDescent="0.25">
      <c r="B46" s="48" t="s">
        <v>25</v>
      </c>
      <c r="C46" s="20">
        <v>0</v>
      </c>
      <c r="D46" s="53">
        <v>0</v>
      </c>
      <c r="E46" s="20">
        <v>0</v>
      </c>
      <c r="F46" s="22">
        <v>0</v>
      </c>
      <c r="G46" s="20">
        <v>0</v>
      </c>
      <c r="H46" s="22">
        <v>0</v>
      </c>
      <c r="I46" s="23">
        <v>0</v>
      </c>
      <c r="J46" s="24">
        <v>0</v>
      </c>
      <c r="K46" s="23">
        <v>0</v>
      </c>
      <c r="L46" s="24">
        <v>0</v>
      </c>
      <c r="M46" s="23">
        <v>0</v>
      </c>
      <c r="N46" s="24">
        <v>0</v>
      </c>
      <c r="O46" s="20">
        <v>0</v>
      </c>
      <c r="P46" s="53">
        <v>0</v>
      </c>
      <c r="Q46" s="20">
        <v>0</v>
      </c>
      <c r="R46" s="22">
        <v>0</v>
      </c>
      <c r="S46" s="20">
        <v>0</v>
      </c>
      <c r="T46" s="22">
        <v>0</v>
      </c>
      <c r="U46" s="23"/>
      <c r="V46" s="24"/>
      <c r="W46" s="23"/>
      <c r="X46" s="24"/>
      <c r="Y46" s="23"/>
      <c r="Z46" s="24"/>
    </row>
    <row r="47" spans="2:26" x14ac:dyDescent="0.25">
      <c r="B47" s="48" t="s">
        <v>26</v>
      </c>
      <c r="C47" s="20">
        <v>0</v>
      </c>
      <c r="D47" s="53">
        <v>0</v>
      </c>
      <c r="E47" s="20">
        <v>0</v>
      </c>
      <c r="F47" s="22">
        <v>0</v>
      </c>
      <c r="G47" s="20">
        <v>0</v>
      </c>
      <c r="H47" s="22">
        <v>0</v>
      </c>
      <c r="I47" s="23">
        <v>0</v>
      </c>
      <c r="J47" s="24">
        <v>0</v>
      </c>
      <c r="K47" s="23">
        <v>0</v>
      </c>
      <c r="L47" s="24">
        <v>0</v>
      </c>
      <c r="M47" s="23">
        <v>0</v>
      </c>
      <c r="N47" s="24">
        <v>0</v>
      </c>
      <c r="O47" s="20">
        <v>0</v>
      </c>
      <c r="P47" s="53">
        <v>0</v>
      </c>
      <c r="Q47" s="20">
        <v>0</v>
      </c>
      <c r="R47" s="22">
        <v>0</v>
      </c>
      <c r="S47" s="20">
        <v>0</v>
      </c>
      <c r="T47" s="22">
        <v>0</v>
      </c>
      <c r="U47" s="23"/>
      <c r="V47" s="24"/>
      <c r="W47" s="23"/>
      <c r="X47" s="24"/>
      <c r="Y47" s="23"/>
      <c r="Z47" s="24"/>
    </row>
    <row r="48" spans="2:26" x14ac:dyDescent="0.25">
      <c r="B48" s="26" t="s">
        <v>27</v>
      </c>
      <c r="C48" s="55">
        <v>21827.064409999999</v>
      </c>
      <c r="D48" s="50">
        <v>1</v>
      </c>
      <c r="E48" s="27">
        <v>21443.976329999998</v>
      </c>
      <c r="F48" s="50">
        <v>1.0000000000000002</v>
      </c>
      <c r="G48" s="27">
        <v>1107843</v>
      </c>
      <c r="H48" s="50">
        <v>1</v>
      </c>
      <c r="I48" s="29">
        <f>SUM(I35:I47)</f>
        <v>52294.592739999993</v>
      </c>
      <c r="J48" s="52">
        <f t="shared" ref="J48:N48" si="8">SUM(J35:J47)</f>
        <v>1</v>
      </c>
      <c r="K48" s="29">
        <f t="shared" si="8"/>
        <v>50697.83464999999</v>
      </c>
      <c r="L48" s="52">
        <f t="shared" si="8"/>
        <v>1.0000000000000002</v>
      </c>
      <c r="M48" s="29">
        <f t="shared" si="8"/>
        <v>1107749</v>
      </c>
      <c r="N48" s="52">
        <f t="shared" si="8"/>
        <v>1</v>
      </c>
      <c r="O48" s="27">
        <f t="shared" ref="O48:T48" si="9">SUM(O35:O47)</f>
        <v>74311.939429999984</v>
      </c>
      <c r="P48" s="72">
        <f t="shared" si="9"/>
        <v>1</v>
      </c>
      <c r="Q48" s="27">
        <f t="shared" si="9"/>
        <v>72027.667069999981</v>
      </c>
      <c r="R48" s="72">
        <f t="shared" si="9"/>
        <v>1</v>
      </c>
      <c r="S48" s="27">
        <f t="shared" si="9"/>
        <v>1042286</v>
      </c>
      <c r="T48" s="72">
        <f t="shared" si="9"/>
        <v>1</v>
      </c>
      <c r="U48" s="29"/>
      <c r="V48" s="52"/>
      <c r="W48" s="29"/>
      <c r="X48" s="52"/>
      <c r="Y48" s="29"/>
      <c r="Z48" s="31"/>
    </row>
    <row r="49" spans="2:26" x14ac:dyDescent="0.25">
      <c r="B49" s="4"/>
      <c r="C49" s="32"/>
      <c r="D49" s="33"/>
      <c r="E49" s="32"/>
      <c r="F49" s="33"/>
      <c r="G49" s="32"/>
      <c r="H49" s="33"/>
      <c r="I49" s="32"/>
      <c r="J49" s="33"/>
      <c r="K49" s="32"/>
      <c r="L49" s="33"/>
      <c r="M49" s="32"/>
      <c r="N49" s="33"/>
      <c r="O49" s="32"/>
      <c r="P49" s="33"/>
      <c r="Q49" s="32"/>
      <c r="R49" s="33"/>
      <c r="S49" s="32"/>
      <c r="T49" s="33"/>
      <c r="U49" s="32"/>
      <c r="V49" s="33"/>
      <c r="W49" s="32"/>
      <c r="X49" s="33"/>
      <c r="Y49" s="32"/>
      <c r="Z49" s="33"/>
    </row>
    <row r="50" spans="2:26" x14ac:dyDescent="0.25">
      <c r="B50" s="47" t="s">
        <v>28</v>
      </c>
      <c r="C50" s="13">
        <v>21827.064409999999</v>
      </c>
      <c r="D50" s="15">
        <v>1</v>
      </c>
      <c r="E50" s="13">
        <v>21443.976329999998</v>
      </c>
      <c r="F50" s="15">
        <v>1</v>
      </c>
      <c r="G50" s="13">
        <v>1107843</v>
      </c>
      <c r="H50" s="15">
        <v>1</v>
      </c>
      <c r="I50" s="16">
        <v>52294.592739999993</v>
      </c>
      <c r="J50" s="18">
        <v>1</v>
      </c>
      <c r="K50" s="16">
        <v>50697.83464999999</v>
      </c>
      <c r="L50" s="18">
        <v>1</v>
      </c>
      <c r="M50" s="36">
        <v>1107749</v>
      </c>
      <c r="N50" s="18">
        <v>1</v>
      </c>
      <c r="O50" s="13">
        <v>74311.939429999984</v>
      </c>
      <c r="P50" s="15">
        <v>1</v>
      </c>
      <c r="Q50" s="13">
        <v>72027.667069999981</v>
      </c>
      <c r="R50" s="15">
        <v>1</v>
      </c>
      <c r="S50" s="35">
        <v>1042286</v>
      </c>
      <c r="T50" s="15">
        <v>1</v>
      </c>
      <c r="U50" s="23"/>
      <c r="V50" s="24"/>
      <c r="W50" s="16"/>
      <c r="X50" s="24"/>
      <c r="Y50" s="36"/>
      <c r="Z50" s="18"/>
    </row>
    <row r="51" spans="2:26" x14ac:dyDescent="0.25">
      <c r="B51" s="48" t="s">
        <v>29</v>
      </c>
      <c r="C51" s="13">
        <v>0</v>
      </c>
      <c r="D51" s="22">
        <v>0</v>
      </c>
      <c r="E51" s="13">
        <v>0</v>
      </c>
      <c r="F51" s="22">
        <v>0</v>
      </c>
      <c r="G51" s="13">
        <v>0</v>
      </c>
      <c r="H51" s="22">
        <v>0</v>
      </c>
      <c r="I51" s="23">
        <v>0</v>
      </c>
      <c r="J51" s="25">
        <v>0</v>
      </c>
      <c r="K51" s="23">
        <v>0</v>
      </c>
      <c r="L51" s="25">
        <v>0</v>
      </c>
      <c r="M51" s="39">
        <v>0</v>
      </c>
      <c r="N51" s="25">
        <v>0</v>
      </c>
      <c r="O51" s="20">
        <v>0</v>
      </c>
      <c r="P51" s="22">
        <v>0</v>
      </c>
      <c r="Q51" s="20">
        <v>0</v>
      </c>
      <c r="R51" s="22">
        <v>0</v>
      </c>
      <c r="S51" s="38">
        <v>0</v>
      </c>
      <c r="T51" s="22">
        <v>0</v>
      </c>
      <c r="U51" s="23"/>
      <c r="V51" s="24"/>
      <c r="W51" s="23"/>
      <c r="X51" s="24"/>
      <c r="Y51" s="39"/>
      <c r="Z51" s="25"/>
    </row>
    <row r="52" spans="2:26" x14ac:dyDescent="0.25">
      <c r="B52" s="49" t="s">
        <v>27</v>
      </c>
      <c r="C52" s="27">
        <v>21827.064409999999</v>
      </c>
      <c r="D52" s="42">
        <v>1</v>
      </c>
      <c r="E52" s="27">
        <v>21443.976329999998</v>
      </c>
      <c r="F52" s="42">
        <v>1</v>
      </c>
      <c r="G52" s="27">
        <v>1107843</v>
      </c>
      <c r="H52" s="42">
        <v>1</v>
      </c>
      <c r="I52" s="29">
        <v>52294.592739999993</v>
      </c>
      <c r="J52" s="52">
        <v>1</v>
      </c>
      <c r="K52" s="29">
        <v>50697.83464999999</v>
      </c>
      <c r="L52" s="52">
        <v>1</v>
      </c>
      <c r="M52" s="45">
        <v>1107749</v>
      </c>
      <c r="N52" s="44">
        <v>1</v>
      </c>
      <c r="O52" s="41">
        <f t="shared" ref="O52:T52" si="10">SUM(O50:O51)</f>
        <v>74311.939429999984</v>
      </c>
      <c r="P52" s="51">
        <f t="shared" si="10"/>
        <v>1</v>
      </c>
      <c r="Q52" s="41">
        <f t="shared" si="10"/>
        <v>72027.667069999981</v>
      </c>
      <c r="R52" s="51">
        <f t="shared" si="10"/>
        <v>1</v>
      </c>
      <c r="S52" s="41">
        <f t="shared" si="10"/>
        <v>1042286</v>
      </c>
      <c r="T52" s="51">
        <f t="shared" si="10"/>
        <v>1</v>
      </c>
      <c r="U52" s="29"/>
      <c r="V52" s="60"/>
      <c r="W52" s="29"/>
      <c r="X52" s="52"/>
      <c r="Y52" s="45"/>
      <c r="Z52" s="63"/>
    </row>
    <row r="53" spans="2:26" x14ac:dyDescent="0.25">
      <c r="C53" s="32"/>
      <c r="D53" s="46"/>
      <c r="E53" s="32"/>
      <c r="F53" s="46"/>
      <c r="G53" s="32"/>
      <c r="H53" s="46"/>
      <c r="I53" s="32"/>
      <c r="J53" s="46"/>
      <c r="K53" s="32"/>
      <c r="L53" s="46"/>
      <c r="M53" s="32"/>
      <c r="N53" s="46"/>
      <c r="O53" s="32"/>
      <c r="P53" s="46"/>
      <c r="Q53" s="32"/>
      <c r="R53" s="46"/>
      <c r="S53" s="32"/>
      <c r="T53" s="46"/>
      <c r="U53" s="32"/>
      <c r="V53" s="46"/>
      <c r="W53" s="32"/>
      <c r="X53" s="46"/>
      <c r="Y53" s="32"/>
      <c r="Z53" s="46"/>
    </row>
    <row r="54" spans="2:26" x14ac:dyDescent="0.25">
      <c r="B54" s="34" t="s">
        <v>30</v>
      </c>
      <c r="C54" s="13">
        <v>503.23748999999953</v>
      </c>
      <c r="D54" s="15">
        <v>2.3055665230430344E-2</v>
      </c>
      <c r="E54" s="13">
        <v>120.14940999999817</v>
      </c>
      <c r="F54" s="15">
        <v>5.6029445356134966E-3</v>
      </c>
      <c r="G54" s="13">
        <v>162898</v>
      </c>
      <c r="H54" s="15">
        <v>0.14704069078380244</v>
      </c>
      <c r="I54" s="16">
        <v>1210.6217099999994</v>
      </c>
      <c r="J54" s="18">
        <v>2.3150036104478522E-2</v>
      </c>
      <c r="K54" s="16">
        <v>-386.13638000000356</v>
      </c>
      <c r="L54" s="18">
        <v>-7.6164274601815407E-3</v>
      </c>
      <c r="M54" s="36">
        <v>172567</v>
      </c>
      <c r="N54" s="18">
        <v>0.15578167978486102</v>
      </c>
      <c r="O54" s="13">
        <v>1756.1889999999985</v>
      </c>
      <c r="P54" s="15">
        <v>2.3632662711680186E-2</v>
      </c>
      <c r="Q54" s="13">
        <v>-528.08336000000418</v>
      </c>
      <c r="R54" s="15">
        <v>-7.3316738064941323E-3</v>
      </c>
      <c r="S54" s="35">
        <v>104241</v>
      </c>
      <c r="T54" s="15">
        <v>0.10001189692656332</v>
      </c>
      <c r="U54" s="16"/>
      <c r="V54" s="18"/>
      <c r="W54" s="16"/>
      <c r="X54" s="18"/>
      <c r="Y54" s="36"/>
      <c r="Z54" s="18"/>
    </row>
    <row r="55" spans="2:26" x14ac:dyDescent="0.25">
      <c r="B55" s="37" t="s">
        <v>31</v>
      </c>
      <c r="C55" s="13">
        <v>21323.82692</v>
      </c>
      <c r="D55" s="22">
        <v>0.97694433476956966</v>
      </c>
      <c r="E55" s="13">
        <v>21323.82692</v>
      </c>
      <c r="F55" s="22">
        <v>0.9943970554643865</v>
      </c>
      <c r="G55" s="13">
        <v>944945</v>
      </c>
      <c r="H55" s="22">
        <v>0.85295930921619756</v>
      </c>
      <c r="I55" s="23">
        <v>51083.971029999993</v>
      </c>
      <c r="J55" s="25">
        <v>0.97684996389552148</v>
      </c>
      <c r="K55" s="23">
        <v>51083.971029999993</v>
      </c>
      <c r="L55" s="18">
        <v>1.0076164274601815</v>
      </c>
      <c r="M55" s="39">
        <v>935182</v>
      </c>
      <c r="N55" s="25">
        <v>0.84421832021513898</v>
      </c>
      <c r="O55" s="20">
        <v>72555.750429999985</v>
      </c>
      <c r="P55" s="22">
        <v>0.97636733728831981</v>
      </c>
      <c r="Q55" s="20">
        <v>72555.750429999985</v>
      </c>
      <c r="R55" s="22">
        <v>1.0073316738064941</v>
      </c>
      <c r="S55" s="38">
        <v>938045</v>
      </c>
      <c r="T55" s="22">
        <v>0.89998810307343668</v>
      </c>
      <c r="U55" s="23"/>
      <c r="V55" s="25"/>
      <c r="W55" s="23"/>
      <c r="X55" s="25"/>
      <c r="Y55" s="39"/>
      <c r="Z55" s="25"/>
    </row>
    <row r="56" spans="2:26" x14ac:dyDescent="0.25">
      <c r="B56" s="40" t="s">
        <v>27</v>
      </c>
      <c r="C56" s="27">
        <v>21827.064409999999</v>
      </c>
      <c r="D56" s="42">
        <v>1</v>
      </c>
      <c r="E56" s="27">
        <v>21443.976329999998</v>
      </c>
      <c r="F56" s="42">
        <v>1</v>
      </c>
      <c r="G56" s="27">
        <v>1107843</v>
      </c>
      <c r="H56" s="42">
        <v>1</v>
      </c>
      <c r="I56" s="29">
        <v>52294.592739999993</v>
      </c>
      <c r="J56" s="52">
        <v>1</v>
      </c>
      <c r="K56" s="29">
        <v>50697.83464999999</v>
      </c>
      <c r="L56" s="52">
        <v>1</v>
      </c>
      <c r="M56" s="45">
        <v>1107749</v>
      </c>
      <c r="N56" s="44">
        <v>1</v>
      </c>
      <c r="O56" s="41">
        <f t="shared" ref="O56:T56" si="11">SUM(O54:O55)</f>
        <v>74311.939429999984</v>
      </c>
      <c r="P56" s="73">
        <f t="shared" si="11"/>
        <v>1</v>
      </c>
      <c r="Q56" s="41">
        <f t="shared" si="11"/>
        <v>72027.667069999981</v>
      </c>
      <c r="R56" s="73">
        <f t="shared" si="11"/>
        <v>1</v>
      </c>
      <c r="S56" s="41">
        <f t="shared" si="11"/>
        <v>1042286</v>
      </c>
      <c r="T56" s="73">
        <f t="shared" si="11"/>
        <v>1</v>
      </c>
      <c r="U56" s="43"/>
      <c r="V56" s="61"/>
      <c r="W56" s="43"/>
      <c r="X56" s="61"/>
      <c r="Y56" s="45"/>
      <c r="Z56" s="61"/>
    </row>
  </sheetData>
  <mergeCells count="32">
    <mergeCell ref="Y7:Z7"/>
    <mergeCell ref="C6:H6"/>
    <mergeCell ref="I6:N6"/>
    <mergeCell ref="O6:T6"/>
    <mergeCell ref="U6:Z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33:Z33"/>
    <mergeCell ref="C32:H32"/>
    <mergeCell ref="I32:N32"/>
    <mergeCell ref="O32:T32"/>
    <mergeCell ref="U32:Z32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V33"/>
    <mergeCell ref="W33:X3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EDB295D6E134840AE1B63C78AEF0BBA" ma:contentTypeVersion="7" ma:contentTypeDescription="צור מסמך חדש." ma:contentTypeScope="" ma:versionID="3b5c89049cb974e6c8ba5aaae94b191a">
  <xsd:schema xmlns:xsd="http://www.w3.org/2001/XMLSchema" xmlns:xs="http://www.w3.org/2001/XMLSchema" xmlns:p="http://schemas.microsoft.com/office/2006/metadata/properties" xmlns:ns1="http://schemas.microsoft.com/sharepoint/v3" xmlns:ns2="1ca4df27-5183-4bee-9dbd-0c46c9c4aa40" targetNamespace="http://schemas.microsoft.com/office/2006/metadata/properties" ma:root="true" ma:fieldsID="515741898ba7ffbd0ed53f093d27ce9c" ns1:_="" ns2:_="">
    <xsd:import namespace="http://schemas.microsoft.com/sharepoint/v3"/>
    <xsd:import namespace="1ca4df27-5183-4bee-9dbd-0c46c9c4aa4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eWaveListOrderValue" minOccurs="0"/>
                <xsd:element ref="ns2:Order1" minOccurs="0"/>
                <xsd:element ref="ns2:isFileInUse" minOccurs="0"/>
                <xsd:element ref="ns2:IsAccessi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  <xsd:element name="eWaveListOrderValue" ma:index="10" nillable="true" ma:displayName="סידור" ma:decimals="2" ma:internalName="eWaveListOrderValue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4df27-5183-4bee-9dbd-0c46c9c4aa40" elementFormDefault="qualified">
    <xsd:import namespace="http://schemas.microsoft.com/office/2006/documentManagement/types"/>
    <xsd:import namespace="http://schemas.microsoft.com/office/infopath/2007/PartnerControls"/>
    <xsd:element name="Order1" ma:index="11" nillable="true" ma:displayName="Order" ma:internalName="Order1">
      <xsd:simpleType>
        <xsd:restriction base="dms:Number"/>
      </xsd:simpleType>
    </xsd:element>
    <xsd:element name="isFileInUse" ma:index="12" nillable="true" ma:displayName="האם בשימוש" ma:default="0" ma:internalName="isFileInUse">
      <xsd:simpleType>
        <xsd:restriction base="dms:Boolean"/>
      </xsd:simpleType>
    </xsd:element>
    <xsd:element name="IsAccessible" ma:index="13" nillable="true" ma:displayName="האם מונגש" ma:default="לא" ma:format="Dropdown" ma:internalName="IsAccessible">
      <xsd:simpleType>
        <xsd:restriction base="dms:Choice">
          <xsd:enumeration value="כן"/>
          <xsd:enumeration value="לא"/>
          <xsd:enumeration value="ללא צורך בנגישות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r1 xmlns="1ca4df27-5183-4bee-9dbd-0c46c9c4aa40" xsi:nil="true"/>
    <isFileInUse xmlns="1ca4df27-5183-4bee-9dbd-0c46c9c4aa40">true</isFileInUse>
    <PublishingExpirationDate xmlns="http://schemas.microsoft.com/sharepoint/v3" xsi:nil="true"/>
    <PublishingStartDate xmlns="http://schemas.microsoft.com/sharepoint/v3" xsi:nil="true"/>
    <IsAccessible xmlns="1ca4df27-5183-4bee-9dbd-0c46c9c4aa40">ללא צורך בנגישות</IsAccessible>
    <eWaveListOrderValu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FE4C4AF-80F5-4C0C-8AB0-3BD1625929B0}"/>
</file>

<file path=customXml/itemProps2.xml><?xml version="1.0" encoding="utf-8"?>
<ds:datastoreItem xmlns:ds="http://schemas.openxmlformats.org/officeDocument/2006/customXml" ds:itemID="{AE8E8F75-75AE-403D-AB77-C629BE9CE9EA}"/>
</file>

<file path=customXml/itemProps3.xml><?xml version="1.0" encoding="utf-8"?>
<ds:datastoreItem xmlns:ds="http://schemas.openxmlformats.org/officeDocument/2006/customXml" ds:itemID="{FD5F5296-08A2-4ED5-BBC7-6E2F9B9366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כללי והון</vt:lpstr>
      <vt:lpstr>חיים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עדן יעקב, רו"ח</dc:creator>
  <cp:lastModifiedBy>ליזה שלו</cp:lastModifiedBy>
  <dcterms:created xsi:type="dcterms:W3CDTF">2019-12-08T06:51:24Z</dcterms:created>
  <dcterms:modified xsi:type="dcterms:W3CDTF">2022-12-04T07:00:07Z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0x0101000EDB295D6E134840AE1B63C78AEF0BBA</vt:lpwstr>
  </property>
</Properties>
</file>