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inball\Desktop\"/>
    </mc:Choice>
  </mc:AlternateContent>
  <xr:revisionPtr revIDLastSave="0" documentId="8_{3B9CF4EB-6631-4A63-B0B0-BD9427C45112}" xr6:coauthVersionLast="47" xr6:coauthVersionMax="47" xr10:uidLastSave="{00000000-0000-0000-0000-000000000000}"/>
  <bookViews>
    <workbookView xWindow="-108" yWindow="-108" windowWidth="23256" windowHeight="12456" activeTab="4" xr2:uid="{00000000-000D-0000-FFFF-FFFF00000000}"/>
  </bookViews>
  <sheets>
    <sheet name="כללי ב1" sheetId="1" r:id="rId1"/>
    <sheet name="  בריאות ב2" sheetId="2" r:id="rId2"/>
    <sheet name=" פנסיוני ב3" sheetId="3" r:id="rId3"/>
    <sheet name="נספח ב4 - B" sheetId="4" r:id="rId4"/>
    <sheet name="נספח ב5 - B" sheetId="5" r:id="rId5"/>
  </sheets>
  <externalReferences>
    <externalReference r:id="rId6"/>
    <externalReference r:id="rId7"/>
    <externalReference r:id="rId8"/>
    <externalReference r:id="rId9"/>
    <externalReference r:id="rId10"/>
    <externalReference r:id="rId11"/>
  </externalReferences>
  <definedNames>
    <definedName name="company">[1]Information!$M$24</definedName>
    <definedName name="list_all" localSheetId="3">'[2]רשימת גופים 2009'!$A$1:$C$139</definedName>
    <definedName name="list_all" localSheetId="4">'[2]רשימת גופים 2009'!$A$1:$C$139</definedName>
    <definedName name="List_All">'[3]רשימות מערכת'!$A$2:$C$208</definedName>
    <definedName name="List_All_Periods" localSheetId="1">#REF!</definedName>
    <definedName name="List_All_Periods" localSheetId="2">#REF!</definedName>
    <definedName name="List_All_Periods" localSheetId="0">#REF!</definedName>
    <definedName name="List_All_Periods" localSheetId="3">#REF!</definedName>
    <definedName name="List_All_Periods">#REF!</definedName>
    <definedName name="list_name" localSheetId="3">'[2]רשימת גופים 2009'!$A$1:$A$139</definedName>
    <definedName name="list_name" localSheetId="4">'[2]רשימת גופים 2009'!$A$1:$A$139</definedName>
    <definedName name="List_Name">'[4]רשימות מערכת'!$A$2:$A$201</definedName>
    <definedName name="List_Names">'[5]רשימת גופים'!$A$3:$A$230</definedName>
    <definedName name="List_Period" localSheetId="1">#REF!</definedName>
    <definedName name="List_Period" localSheetId="2">#REF!</definedName>
    <definedName name="List_Period" localSheetId="0">#REF!</definedName>
    <definedName name="List_Period" localSheetId="3">#REF!</definedName>
    <definedName name="List_Period">#REF!</definedName>
    <definedName name="list_type" localSheetId="1">#REF!</definedName>
    <definedName name="list_type" localSheetId="2">#REF!</definedName>
    <definedName name="list_type" localSheetId="0">#REF!</definedName>
    <definedName name="list_type" localSheetId="3">#REF!</definedName>
    <definedName name="list_type">#REF!</definedName>
    <definedName name="List_year" localSheetId="1">#REF!</definedName>
    <definedName name="List_year" localSheetId="2">#REF!</definedName>
    <definedName name="List_year" localSheetId="0">#REF!</definedName>
    <definedName name="List_year" localSheetId="3">#REF!</definedName>
    <definedName name="List_year">#REF!</definedName>
    <definedName name="mess1" localSheetId="1">[6]הוראות!#REF!</definedName>
    <definedName name="mess1" localSheetId="2">[6]הוראות!#REF!</definedName>
    <definedName name="mess1" localSheetId="0">[6]הוראות!#REF!</definedName>
    <definedName name="mess1" localSheetId="3">[6]הוראות!#REF!</definedName>
    <definedName name="mess1">[6]הוראות!#REF!</definedName>
    <definedName name="mess2">[3]הוראות!$N$16</definedName>
    <definedName name="mess3">[3]הוראות!$N$17</definedName>
    <definedName name="messname" localSheetId="1">#REF!</definedName>
    <definedName name="messname" localSheetId="2">#REF!</definedName>
    <definedName name="messname" localSheetId="0">#REF!</definedName>
    <definedName name="messname" localSheetId="3">#REF!</definedName>
    <definedName name="messname">#REF!</definedName>
    <definedName name="name" localSheetId="1">#REF!</definedName>
    <definedName name="name" localSheetId="2">#REF!</definedName>
    <definedName name="name" localSheetId="0">#REF!</definedName>
    <definedName name="name" localSheetId="3">#REF!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  בריאות ב2'!$A$1:$BF$24</definedName>
    <definedName name="_xlnm.Print_Area" localSheetId="2">' פנסיוני ב3'!$A$1:$V$30</definedName>
    <definedName name="_xlnm.Print_Area" localSheetId="0">'כללי ב1'!$A$1:$AH$39</definedName>
    <definedName name="_xlnm.Print_Titles" localSheetId="1">'  בריאות ב2'!$A:$D,'  בריאות ב2'!$2:$2</definedName>
    <definedName name="_xlnm.Print_Titles" localSheetId="2">' פנסיוני ב3'!$A:$D,' פנסיוני ב3'!$3:$3</definedName>
    <definedName name="_xlnm.Print_Titles" localSheetId="0">'כללי ב1'!$A:$D,'כללי ב1'!$2:$2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0" i="5" l="1"/>
  <c r="V10" i="5"/>
  <c r="U10" i="5"/>
  <c r="T10" i="5"/>
  <c r="S10" i="5"/>
  <c r="R10" i="5"/>
  <c r="Q10" i="5"/>
  <c r="P10" i="5"/>
  <c r="O10" i="5"/>
  <c r="N10" i="5"/>
  <c r="M10" i="5"/>
  <c r="L10" i="5"/>
  <c r="K10" i="5"/>
  <c r="J10" i="5"/>
  <c r="I10" i="5"/>
  <c r="H10" i="5"/>
  <c r="G10" i="5"/>
  <c r="F10" i="5"/>
  <c r="E10" i="5"/>
  <c r="D10" i="5"/>
  <c r="C10" i="5"/>
  <c r="B3" i="5"/>
  <c r="B2" i="5"/>
  <c r="B1" i="5"/>
  <c r="P10" i="4"/>
  <c r="O10" i="4"/>
  <c r="N10" i="4"/>
  <c r="M10" i="4"/>
  <c r="L10" i="4"/>
  <c r="K10" i="4"/>
  <c r="J10" i="4"/>
  <c r="I10" i="4"/>
  <c r="H10" i="4"/>
  <c r="G10" i="4"/>
  <c r="F10" i="4"/>
  <c r="E10" i="4"/>
  <c r="D10" i="4"/>
  <c r="C10" i="4"/>
  <c r="J8" i="4"/>
  <c r="B3" i="4"/>
  <c r="B2" i="4"/>
  <c r="B1" i="4"/>
  <c r="V24" i="3"/>
  <c r="U24" i="3"/>
  <c r="T24" i="3"/>
  <c r="S24" i="3"/>
  <c r="R24" i="3"/>
  <c r="P24" i="3"/>
  <c r="O24" i="3"/>
  <c r="N24" i="3"/>
  <c r="M24" i="3"/>
  <c r="L24" i="3"/>
  <c r="K24" i="3" s="1"/>
  <c r="J24" i="3"/>
  <c r="I24" i="3"/>
  <c r="H24" i="3"/>
  <c r="G24" i="3"/>
  <c r="F24" i="3"/>
  <c r="V23" i="3"/>
  <c r="U23" i="3"/>
  <c r="T23" i="3"/>
  <c r="Q23" i="3" s="1"/>
  <c r="S23" i="3"/>
  <c r="R23" i="3"/>
  <c r="P23" i="3"/>
  <c r="O23" i="3"/>
  <c r="N23" i="3"/>
  <c r="M23" i="3"/>
  <c r="L23" i="3"/>
  <c r="J23" i="3"/>
  <c r="I23" i="3"/>
  <c r="H23" i="3"/>
  <c r="G23" i="3"/>
  <c r="F23" i="3"/>
  <c r="V22" i="3"/>
  <c r="U22" i="3"/>
  <c r="U25" i="3" s="1"/>
  <c r="T22" i="3"/>
  <c r="S22" i="3"/>
  <c r="R22" i="3"/>
  <c r="P22" i="3"/>
  <c r="O22" i="3"/>
  <c r="N22" i="3"/>
  <c r="M22" i="3"/>
  <c r="L22" i="3"/>
  <c r="K22" i="3"/>
  <c r="J22" i="3"/>
  <c r="I22" i="3"/>
  <c r="H22" i="3"/>
  <c r="G22" i="3"/>
  <c r="F22" i="3"/>
  <c r="V21" i="3"/>
  <c r="U21" i="3"/>
  <c r="T21" i="3"/>
  <c r="S21" i="3"/>
  <c r="R21" i="3"/>
  <c r="P21" i="3"/>
  <c r="O21" i="3"/>
  <c r="N21" i="3"/>
  <c r="M21" i="3"/>
  <c r="M25" i="3" s="1"/>
  <c r="L21" i="3"/>
  <c r="J21" i="3"/>
  <c r="E21" i="3" s="1"/>
  <c r="I21" i="3"/>
  <c r="H21" i="3"/>
  <c r="G21" i="3"/>
  <c r="F21" i="3"/>
  <c r="L19" i="3"/>
  <c r="V18" i="3"/>
  <c r="U18" i="3"/>
  <c r="T18" i="3"/>
  <c r="S18" i="3"/>
  <c r="S19" i="3" s="1"/>
  <c r="R18" i="3"/>
  <c r="Q18" i="3" s="1"/>
  <c r="P18" i="3"/>
  <c r="O18" i="3"/>
  <c r="N18" i="3"/>
  <c r="M18" i="3"/>
  <c r="L18" i="3"/>
  <c r="J18" i="3"/>
  <c r="I18" i="3"/>
  <c r="H18" i="3"/>
  <c r="G18" i="3"/>
  <c r="F18" i="3"/>
  <c r="E18" i="3" s="1"/>
  <c r="V17" i="3"/>
  <c r="V19" i="3" s="1"/>
  <c r="U17" i="3"/>
  <c r="T17" i="3"/>
  <c r="S17" i="3"/>
  <c r="R17" i="3"/>
  <c r="P17" i="3"/>
  <c r="P19" i="3" s="1"/>
  <c r="O17" i="3"/>
  <c r="O19" i="3" s="1"/>
  <c r="N17" i="3"/>
  <c r="N19" i="3" s="1"/>
  <c r="M17" i="3"/>
  <c r="K17" i="3" s="1"/>
  <c r="L17" i="3"/>
  <c r="J17" i="3"/>
  <c r="I17" i="3"/>
  <c r="I19" i="3" s="1"/>
  <c r="H17" i="3"/>
  <c r="G17" i="3"/>
  <c r="F17" i="3"/>
  <c r="V14" i="3"/>
  <c r="U14" i="3"/>
  <c r="T14" i="3"/>
  <c r="S14" i="3"/>
  <c r="R14" i="3"/>
  <c r="P14" i="3"/>
  <c r="K14" i="3" s="1"/>
  <c r="O14" i="3"/>
  <c r="N14" i="3"/>
  <c r="M14" i="3"/>
  <c r="L14" i="3"/>
  <c r="J14" i="3"/>
  <c r="I14" i="3"/>
  <c r="H14" i="3"/>
  <c r="G14" i="3"/>
  <c r="F14" i="3"/>
  <c r="V13" i="3"/>
  <c r="U13" i="3"/>
  <c r="T13" i="3"/>
  <c r="S13" i="3"/>
  <c r="R13" i="3"/>
  <c r="P13" i="3"/>
  <c r="O13" i="3"/>
  <c r="N13" i="3"/>
  <c r="M13" i="3"/>
  <c r="L13" i="3"/>
  <c r="K13" i="3" s="1"/>
  <c r="J13" i="3"/>
  <c r="I13" i="3"/>
  <c r="H13" i="3"/>
  <c r="G13" i="3"/>
  <c r="E13" i="3" s="1"/>
  <c r="F13" i="3"/>
  <c r="V12" i="3"/>
  <c r="U12" i="3"/>
  <c r="T12" i="3"/>
  <c r="S12" i="3"/>
  <c r="R12" i="3"/>
  <c r="P12" i="3"/>
  <c r="O12" i="3"/>
  <c r="N12" i="3"/>
  <c r="N15" i="3" s="1"/>
  <c r="M12" i="3"/>
  <c r="L12" i="3"/>
  <c r="K12" i="3" s="1"/>
  <c r="J12" i="3"/>
  <c r="I12" i="3"/>
  <c r="H12" i="3"/>
  <c r="G12" i="3"/>
  <c r="F12" i="3"/>
  <c r="V11" i="3"/>
  <c r="V15" i="3" s="1"/>
  <c r="U11" i="3"/>
  <c r="T11" i="3"/>
  <c r="S11" i="3"/>
  <c r="R11" i="3"/>
  <c r="Q11" i="3"/>
  <c r="P11" i="3"/>
  <c r="O11" i="3"/>
  <c r="N11" i="3"/>
  <c r="M11" i="3"/>
  <c r="L11" i="3"/>
  <c r="J11" i="3"/>
  <c r="J15" i="3" s="1"/>
  <c r="I11" i="3"/>
  <c r="H11" i="3"/>
  <c r="G11" i="3"/>
  <c r="F11" i="3"/>
  <c r="F15" i="3" s="1"/>
  <c r="B3" i="3"/>
  <c r="B2" i="3"/>
  <c r="B1" i="3"/>
  <c r="G24" i="2"/>
  <c r="BF23" i="2"/>
  <c r="BE23" i="2"/>
  <c r="BD23" i="2"/>
  <c r="BA23" i="2" s="1"/>
  <c r="BC23" i="2"/>
  <c r="BB23" i="2"/>
  <c r="AZ23" i="2"/>
  <c r="AY23" i="2"/>
  <c r="AX23" i="2"/>
  <c r="AW23" i="2"/>
  <c r="AV23" i="2"/>
  <c r="AT23" i="2"/>
  <c r="AS23" i="2"/>
  <c r="AR23" i="2"/>
  <c r="AQ23" i="2"/>
  <c r="AP23" i="2"/>
  <c r="AO23" i="2" s="1"/>
  <c r="AN23" i="2"/>
  <c r="AM23" i="2"/>
  <c r="AL23" i="2"/>
  <c r="AK23" i="2"/>
  <c r="AJ23" i="2"/>
  <c r="AH23" i="2"/>
  <c r="AG23" i="2"/>
  <c r="AF23" i="2"/>
  <c r="AE23" i="2"/>
  <c r="AD23" i="2"/>
  <c r="AB23" i="2"/>
  <c r="AA23" i="2"/>
  <c r="Z23" i="2"/>
  <c r="Y23" i="2"/>
  <c r="X23" i="2"/>
  <c r="W23" i="2" s="1"/>
  <c r="V23" i="2"/>
  <c r="U23" i="2"/>
  <c r="T23" i="2"/>
  <c r="S23" i="2"/>
  <c r="R23" i="2"/>
  <c r="Q23" i="2" s="1"/>
  <c r="P23" i="2"/>
  <c r="O23" i="2"/>
  <c r="N23" i="2"/>
  <c r="M23" i="2"/>
  <c r="L23" i="2"/>
  <c r="J23" i="2"/>
  <c r="I23" i="2"/>
  <c r="H23" i="2"/>
  <c r="G23" i="2"/>
  <c r="F23" i="2"/>
  <c r="BF22" i="2"/>
  <c r="BE22" i="2"/>
  <c r="BD22" i="2"/>
  <c r="BC22" i="2"/>
  <c r="BB22" i="2"/>
  <c r="AZ22" i="2"/>
  <c r="AY22" i="2"/>
  <c r="AX22" i="2"/>
  <c r="AU22" i="2" s="1"/>
  <c r="AW22" i="2"/>
  <c r="AV22" i="2"/>
  <c r="AT22" i="2"/>
  <c r="AS22" i="2"/>
  <c r="AR22" i="2"/>
  <c r="AQ22" i="2"/>
  <c r="AQ24" i="2" s="1"/>
  <c r="AP22" i="2"/>
  <c r="AN22" i="2"/>
  <c r="AM22" i="2"/>
  <c r="AL22" i="2"/>
  <c r="AK22" i="2"/>
  <c r="AJ22" i="2"/>
  <c r="AH22" i="2"/>
  <c r="AG22" i="2"/>
  <c r="AF22" i="2"/>
  <c r="AE22" i="2"/>
  <c r="AD22" i="2"/>
  <c r="AB22" i="2"/>
  <c r="AA22" i="2"/>
  <c r="Z22" i="2"/>
  <c r="Y22" i="2"/>
  <c r="X22" i="2"/>
  <c r="W22" i="2"/>
  <c r="V22" i="2"/>
  <c r="U22" i="2"/>
  <c r="T22" i="2"/>
  <c r="S22" i="2"/>
  <c r="R22" i="2"/>
  <c r="P22" i="2"/>
  <c r="O22" i="2"/>
  <c r="N22" i="2"/>
  <c r="K22" i="2" s="1"/>
  <c r="M22" i="2"/>
  <c r="L22" i="2"/>
  <c r="J22" i="2"/>
  <c r="I22" i="2"/>
  <c r="H22" i="2"/>
  <c r="G22" i="2"/>
  <c r="F22" i="2"/>
  <c r="BF21" i="2"/>
  <c r="BE21" i="2"/>
  <c r="BD21" i="2"/>
  <c r="BC21" i="2"/>
  <c r="BB21" i="2"/>
  <c r="BA21" i="2" s="1"/>
  <c r="AZ21" i="2"/>
  <c r="AY21" i="2"/>
  <c r="AX21" i="2"/>
  <c r="AW21" i="2"/>
  <c r="AV21" i="2"/>
  <c r="AT21" i="2"/>
  <c r="AS21" i="2"/>
  <c r="AR21" i="2"/>
  <c r="AQ21" i="2"/>
  <c r="AP21" i="2"/>
  <c r="AN21" i="2"/>
  <c r="AM21" i="2"/>
  <c r="AL21" i="2"/>
  <c r="AK21" i="2"/>
  <c r="AJ21" i="2"/>
  <c r="AI21" i="2" s="1"/>
  <c r="AH21" i="2"/>
  <c r="AG21" i="2"/>
  <c r="AF21" i="2"/>
  <c r="AE21" i="2"/>
  <c r="AD21" i="2"/>
  <c r="AC21" i="2" s="1"/>
  <c r="AB21" i="2"/>
  <c r="AA21" i="2"/>
  <c r="Z21" i="2"/>
  <c r="Y21" i="2"/>
  <c r="X21" i="2"/>
  <c r="V21" i="2"/>
  <c r="U21" i="2"/>
  <c r="T21" i="2"/>
  <c r="S21" i="2"/>
  <c r="R21" i="2"/>
  <c r="P21" i="2"/>
  <c r="O21" i="2"/>
  <c r="N21" i="2"/>
  <c r="M21" i="2"/>
  <c r="L21" i="2"/>
  <c r="J21" i="2"/>
  <c r="I21" i="2"/>
  <c r="H21" i="2"/>
  <c r="E21" i="2" s="1"/>
  <c r="G21" i="2"/>
  <c r="F21" i="2"/>
  <c r="BF20" i="2"/>
  <c r="BE20" i="2"/>
  <c r="BD20" i="2"/>
  <c r="BC20" i="2"/>
  <c r="BC24" i="2" s="1"/>
  <c r="BB20" i="2"/>
  <c r="AZ20" i="2"/>
  <c r="AY20" i="2"/>
  <c r="AX20" i="2"/>
  <c r="AW20" i="2"/>
  <c r="AV20" i="2"/>
  <c r="AT20" i="2"/>
  <c r="AS20" i="2"/>
  <c r="AR20" i="2"/>
  <c r="AQ20" i="2"/>
  <c r="AP20" i="2"/>
  <c r="AN20" i="2"/>
  <c r="AM20" i="2"/>
  <c r="AM24" i="2" s="1"/>
  <c r="AL20" i="2"/>
  <c r="AK20" i="2"/>
  <c r="AJ20" i="2"/>
  <c r="AI20" i="2"/>
  <c r="AH20" i="2"/>
  <c r="AG20" i="2"/>
  <c r="AF20" i="2"/>
  <c r="AE20" i="2"/>
  <c r="AE24" i="2" s="1"/>
  <c r="AD20" i="2"/>
  <c r="AB20" i="2"/>
  <c r="AA20" i="2"/>
  <c r="Z20" i="2"/>
  <c r="Y20" i="2"/>
  <c r="X20" i="2"/>
  <c r="V20" i="2"/>
  <c r="U20" i="2"/>
  <c r="T20" i="2"/>
  <c r="S20" i="2"/>
  <c r="R20" i="2"/>
  <c r="P20" i="2"/>
  <c r="O20" i="2"/>
  <c r="O24" i="2" s="1"/>
  <c r="N20" i="2"/>
  <c r="M20" i="2"/>
  <c r="L20" i="2"/>
  <c r="K20" i="2" s="1"/>
  <c r="J20" i="2"/>
  <c r="I20" i="2"/>
  <c r="H20" i="2"/>
  <c r="G20" i="2"/>
  <c r="F20" i="2"/>
  <c r="Y18" i="2"/>
  <c r="I18" i="2"/>
  <c r="BF17" i="2"/>
  <c r="BE17" i="2"/>
  <c r="BD17" i="2"/>
  <c r="BC17" i="2"/>
  <c r="BB17" i="2"/>
  <c r="AZ17" i="2"/>
  <c r="AY17" i="2"/>
  <c r="AX17" i="2"/>
  <c r="AW17" i="2"/>
  <c r="AV17" i="2"/>
  <c r="AT17" i="2"/>
  <c r="AS17" i="2"/>
  <c r="AR17" i="2"/>
  <c r="AQ17" i="2"/>
  <c r="AP17" i="2"/>
  <c r="AO17" i="2" s="1"/>
  <c r="AN17" i="2"/>
  <c r="AM17" i="2"/>
  <c r="AL17" i="2"/>
  <c r="AK17" i="2"/>
  <c r="AJ17" i="2"/>
  <c r="AI17" i="2" s="1"/>
  <c r="AH17" i="2"/>
  <c r="AG17" i="2"/>
  <c r="AF17" i="2"/>
  <c r="AE17" i="2"/>
  <c r="AD17" i="2"/>
  <c r="AB17" i="2"/>
  <c r="AA17" i="2"/>
  <c r="Z17" i="2"/>
  <c r="Y17" i="2"/>
  <c r="X17" i="2"/>
  <c r="V17" i="2"/>
  <c r="U17" i="2"/>
  <c r="T17" i="2"/>
  <c r="S17" i="2"/>
  <c r="R17" i="2"/>
  <c r="P17" i="2"/>
  <c r="O17" i="2"/>
  <c r="N17" i="2"/>
  <c r="K17" i="2" s="1"/>
  <c r="M17" i="2"/>
  <c r="L17" i="2"/>
  <c r="J17" i="2"/>
  <c r="I17" i="2"/>
  <c r="H17" i="2"/>
  <c r="G17" i="2"/>
  <c r="F17" i="2"/>
  <c r="BF16" i="2"/>
  <c r="BE16" i="2"/>
  <c r="BE18" i="2" s="1"/>
  <c r="BD16" i="2"/>
  <c r="BC16" i="2"/>
  <c r="BB16" i="2"/>
  <c r="AZ16" i="2"/>
  <c r="AY16" i="2"/>
  <c r="AY18" i="2" s="1"/>
  <c r="AX16" i="2"/>
  <c r="AW16" i="2"/>
  <c r="AW18" i="2" s="1"/>
  <c r="AV16" i="2"/>
  <c r="AT16" i="2"/>
  <c r="AS16" i="2"/>
  <c r="AS18" i="2" s="1"/>
  <c r="AR16" i="2"/>
  <c r="AR18" i="2" s="1"/>
  <c r="AQ16" i="2"/>
  <c r="AP16" i="2"/>
  <c r="AO16" i="2"/>
  <c r="AO18" i="2" s="1"/>
  <c r="AN16" i="2"/>
  <c r="AN18" i="2" s="1"/>
  <c r="AM16" i="2"/>
  <c r="AL16" i="2"/>
  <c r="AL18" i="2" s="1"/>
  <c r="AK16" i="2"/>
  <c r="AK18" i="2" s="1"/>
  <c r="AJ16" i="2"/>
  <c r="AJ18" i="2" s="1"/>
  <c r="AH16" i="2"/>
  <c r="AG16" i="2"/>
  <c r="AG18" i="2" s="1"/>
  <c r="AF16" i="2"/>
  <c r="AE16" i="2"/>
  <c r="AD16" i="2"/>
  <c r="AB16" i="2"/>
  <c r="AA16" i="2"/>
  <c r="Z16" i="2"/>
  <c r="Y16" i="2"/>
  <c r="X16" i="2"/>
  <c r="V16" i="2"/>
  <c r="U16" i="2"/>
  <c r="U18" i="2" s="1"/>
  <c r="T16" i="2"/>
  <c r="S16" i="2"/>
  <c r="R16" i="2"/>
  <c r="Q16" i="2" s="1"/>
  <c r="P16" i="2"/>
  <c r="P18" i="2" s="1"/>
  <c r="O16" i="2"/>
  <c r="O18" i="2" s="1"/>
  <c r="N16" i="2"/>
  <c r="M16" i="2"/>
  <c r="M18" i="2" s="1"/>
  <c r="L16" i="2"/>
  <c r="J16" i="2"/>
  <c r="J18" i="2" s="1"/>
  <c r="I16" i="2"/>
  <c r="H16" i="2"/>
  <c r="H18" i="2" s="1"/>
  <c r="G16" i="2"/>
  <c r="F16" i="2"/>
  <c r="AT14" i="2"/>
  <c r="BF13" i="2"/>
  <c r="BE13" i="2"/>
  <c r="BD13" i="2"/>
  <c r="BC13" i="2"/>
  <c r="BA13" i="2" s="1"/>
  <c r="BB13" i="2"/>
  <c r="AZ13" i="2"/>
  <c r="AY13" i="2"/>
  <c r="AX13" i="2"/>
  <c r="AW13" i="2"/>
  <c r="AV13" i="2"/>
  <c r="AT13" i="2"/>
  <c r="AS13" i="2"/>
  <c r="AR13" i="2"/>
  <c r="AQ13" i="2"/>
  <c r="AP13" i="2"/>
  <c r="AP14" i="2" s="1"/>
  <c r="AN13" i="2"/>
  <c r="AM13" i="2"/>
  <c r="AL13" i="2"/>
  <c r="AK13" i="2"/>
  <c r="AJ13" i="2"/>
  <c r="AH13" i="2"/>
  <c r="AG13" i="2"/>
  <c r="AF13" i="2"/>
  <c r="AE13" i="2"/>
  <c r="AD13" i="2"/>
  <c r="AC13" i="2"/>
  <c r="AB13" i="2"/>
  <c r="AA13" i="2"/>
  <c r="Z13" i="2"/>
  <c r="Y13" i="2"/>
  <c r="X13" i="2"/>
  <c r="V13" i="2"/>
  <c r="U13" i="2"/>
  <c r="T13" i="2"/>
  <c r="S13" i="2"/>
  <c r="R13" i="2"/>
  <c r="P13" i="2"/>
  <c r="O13" i="2"/>
  <c r="N13" i="2"/>
  <c r="N14" i="2" s="1"/>
  <c r="M13" i="2"/>
  <c r="L13" i="2"/>
  <c r="J13" i="2"/>
  <c r="I13" i="2"/>
  <c r="H13" i="2"/>
  <c r="G13" i="2"/>
  <c r="F13" i="2"/>
  <c r="BF12" i="2"/>
  <c r="BE12" i="2"/>
  <c r="BD12" i="2"/>
  <c r="BC12" i="2"/>
  <c r="BB12" i="2"/>
  <c r="BB14" i="2" s="1"/>
  <c r="AZ12" i="2"/>
  <c r="AY12" i="2"/>
  <c r="AX12" i="2"/>
  <c r="AW12" i="2"/>
  <c r="AV12" i="2"/>
  <c r="AT12" i="2"/>
  <c r="AS12" i="2"/>
  <c r="AR12" i="2"/>
  <c r="AQ12" i="2"/>
  <c r="AP12" i="2"/>
  <c r="AO12" i="2"/>
  <c r="AN12" i="2"/>
  <c r="AM12" i="2"/>
  <c r="AL12" i="2"/>
  <c r="AK12" i="2"/>
  <c r="AJ12" i="2"/>
  <c r="AH12" i="2"/>
  <c r="AG12" i="2"/>
  <c r="AF12" i="2"/>
  <c r="AE12" i="2"/>
  <c r="AD12" i="2"/>
  <c r="AC12" i="2"/>
  <c r="AB12" i="2"/>
  <c r="AA12" i="2"/>
  <c r="Z12" i="2"/>
  <c r="Y12" i="2"/>
  <c r="X12" i="2"/>
  <c r="V12" i="2"/>
  <c r="U12" i="2"/>
  <c r="T12" i="2"/>
  <c r="S12" i="2"/>
  <c r="Q12" i="2" s="1"/>
  <c r="R12" i="2"/>
  <c r="P12" i="2"/>
  <c r="O12" i="2"/>
  <c r="N12" i="2"/>
  <c r="M12" i="2"/>
  <c r="L12" i="2"/>
  <c r="J12" i="2"/>
  <c r="I12" i="2"/>
  <c r="H12" i="2"/>
  <c r="G12" i="2"/>
  <c r="F12" i="2"/>
  <c r="E12" i="2" s="1"/>
  <c r="BF11" i="2"/>
  <c r="BE11" i="2"/>
  <c r="BD11" i="2"/>
  <c r="BC11" i="2"/>
  <c r="BB11" i="2"/>
  <c r="AZ11" i="2"/>
  <c r="AY11" i="2"/>
  <c r="AX11" i="2"/>
  <c r="AW11" i="2"/>
  <c r="AV11" i="2"/>
  <c r="AU11" i="2"/>
  <c r="AT11" i="2"/>
  <c r="AS11" i="2"/>
  <c r="AR11" i="2"/>
  <c r="AQ11" i="2"/>
  <c r="AO11" i="2" s="1"/>
  <c r="AP11" i="2"/>
  <c r="AN11" i="2"/>
  <c r="AM11" i="2"/>
  <c r="AL11" i="2"/>
  <c r="AK11" i="2"/>
  <c r="AJ11" i="2"/>
  <c r="AI11" i="2"/>
  <c r="AH11" i="2"/>
  <c r="AG11" i="2"/>
  <c r="AF11" i="2"/>
  <c r="AE11" i="2"/>
  <c r="AD11" i="2"/>
  <c r="AD14" i="2" s="1"/>
  <c r="AB11" i="2"/>
  <c r="AA11" i="2"/>
  <c r="Z11" i="2"/>
  <c r="Y11" i="2"/>
  <c r="X11" i="2"/>
  <c r="W11" i="2"/>
  <c r="V11" i="2"/>
  <c r="U11" i="2"/>
  <c r="T11" i="2"/>
  <c r="S11" i="2"/>
  <c r="R11" i="2"/>
  <c r="P11" i="2"/>
  <c r="K11" i="2" s="1"/>
  <c r="O11" i="2"/>
  <c r="N11" i="2"/>
  <c r="M11" i="2"/>
  <c r="L11" i="2"/>
  <c r="J11" i="2"/>
  <c r="I11" i="2"/>
  <c r="H11" i="2"/>
  <c r="G11" i="2"/>
  <c r="F11" i="2"/>
  <c r="BF10" i="2"/>
  <c r="BF14" i="2" s="1"/>
  <c r="BE10" i="2"/>
  <c r="BD10" i="2"/>
  <c r="BC10" i="2"/>
  <c r="BB10" i="2"/>
  <c r="BA10" i="2" s="1"/>
  <c r="AZ10" i="2"/>
  <c r="AY10" i="2"/>
  <c r="AX10" i="2"/>
  <c r="AX14" i="2" s="1"/>
  <c r="AW10" i="2"/>
  <c r="AV10" i="2"/>
  <c r="AT10" i="2"/>
  <c r="AS10" i="2"/>
  <c r="AR10" i="2"/>
  <c r="AO10" i="2" s="1"/>
  <c r="AQ10" i="2"/>
  <c r="AP10" i="2"/>
  <c r="AN10" i="2"/>
  <c r="AM10" i="2"/>
  <c r="AM14" i="2" s="1"/>
  <c r="AL10" i="2"/>
  <c r="AL14" i="2" s="1"/>
  <c r="AK10" i="2"/>
  <c r="AJ10" i="2"/>
  <c r="AH10" i="2"/>
  <c r="AH14" i="2" s="1"/>
  <c r="AG10" i="2"/>
  <c r="AF10" i="2"/>
  <c r="AE10" i="2"/>
  <c r="AE14" i="2" s="1"/>
  <c r="AD10" i="2"/>
  <c r="AB10" i="2"/>
  <c r="AA10" i="2"/>
  <c r="AA14" i="2" s="1"/>
  <c r="Z10" i="2"/>
  <c r="Z14" i="2" s="1"/>
  <c r="Y10" i="2"/>
  <c r="X10" i="2"/>
  <c r="V10" i="2"/>
  <c r="V14" i="2" s="1"/>
  <c r="U10" i="2"/>
  <c r="T10" i="2"/>
  <c r="S10" i="2"/>
  <c r="S14" i="2" s="1"/>
  <c r="R10" i="2"/>
  <c r="Q10" i="2" s="1"/>
  <c r="P10" i="2"/>
  <c r="O10" i="2"/>
  <c r="N10" i="2"/>
  <c r="M10" i="2"/>
  <c r="L10" i="2"/>
  <c r="J10" i="2"/>
  <c r="J14" i="2" s="1"/>
  <c r="I10" i="2"/>
  <c r="H10" i="2"/>
  <c r="G10" i="2"/>
  <c r="F10" i="2"/>
  <c r="F14" i="2" s="1"/>
  <c r="E10" i="2"/>
  <c r="F3" i="2"/>
  <c r="B3" i="2"/>
  <c r="B2" i="2"/>
  <c r="B1" i="2"/>
  <c r="AH24" i="1"/>
  <c r="AG24" i="1"/>
  <c r="AF24" i="1"/>
  <c r="AE24" i="1"/>
  <c r="AD24" i="1"/>
  <c r="AC24" i="1"/>
  <c r="AB24" i="1"/>
  <c r="AA24" i="1"/>
  <c r="Z24" i="1"/>
  <c r="Y24" i="1"/>
  <c r="X24" i="1"/>
  <c r="V24" i="1"/>
  <c r="U24" i="1"/>
  <c r="T24" i="1"/>
  <c r="S24" i="1"/>
  <c r="Q24" i="1" s="1"/>
  <c r="R24" i="1"/>
  <c r="P24" i="1"/>
  <c r="O24" i="1"/>
  <c r="N24" i="1"/>
  <c r="M24" i="1"/>
  <c r="L24" i="1"/>
  <c r="J24" i="1"/>
  <c r="I24" i="1"/>
  <c r="H24" i="1"/>
  <c r="G24" i="1"/>
  <c r="F24" i="1"/>
  <c r="E24" i="1" s="1"/>
  <c r="AH23" i="1"/>
  <c r="AG23" i="1"/>
  <c r="AF23" i="1"/>
  <c r="AE23" i="1"/>
  <c r="AD23" i="1"/>
  <c r="AB23" i="1"/>
  <c r="AA23" i="1"/>
  <c r="Z23" i="1"/>
  <c r="Y23" i="1"/>
  <c r="X23" i="1"/>
  <c r="W23" i="1"/>
  <c r="V23" i="1"/>
  <c r="U23" i="1"/>
  <c r="T23" i="1"/>
  <c r="S23" i="1"/>
  <c r="Q23" i="1" s="1"/>
  <c r="R23" i="1"/>
  <c r="P23" i="1"/>
  <c r="O23" i="1"/>
  <c r="N23" i="1"/>
  <c r="M23" i="1"/>
  <c r="L23" i="1"/>
  <c r="K23" i="1"/>
  <c r="J23" i="1"/>
  <c r="I23" i="1"/>
  <c r="H23" i="1"/>
  <c r="G23" i="1"/>
  <c r="F23" i="1"/>
  <c r="AH22" i="1"/>
  <c r="AG22" i="1"/>
  <c r="AF22" i="1"/>
  <c r="AE22" i="1"/>
  <c r="AD22" i="1"/>
  <c r="AC22" i="1"/>
  <c r="AB22" i="1"/>
  <c r="AA22" i="1"/>
  <c r="Z22" i="1"/>
  <c r="Y22" i="1"/>
  <c r="X22" i="1"/>
  <c r="V22" i="1"/>
  <c r="Q22" i="1" s="1"/>
  <c r="U22" i="1"/>
  <c r="T22" i="1"/>
  <c r="S22" i="1"/>
  <c r="R22" i="1"/>
  <c r="P22" i="1"/>
  <c r="O22" i="1"/>
  <c r="N22" i="1"/>
  <c r="M22" i="1"/>
  <c r="L22" i="1"/>
  <c r="J22" i="1"/>
  <c r="I22" i="1"/>
  <c r="H22" i="1"/>
  <c r="G22" i="1"/>
  <c r="F22" i="1"/>
  <c r="E22" i="1" s="1"/>
  <c r="AH21" i="1"/>
  <c r="AG21" i="1"/>
  <c r="AF21" i="1"/>
  <c r="AE21" i="1"/>
  <c r="AC21" i="1" s="1"/>
  <c r="AD21" i="1"/>
  <c r="AB21" i="1"/>
  <c r="AA21" i="1"/>
  <c r="AA25" i="1" s="1"/>
  <c r="Z21" i="1"/>
  <c r="Z25" i="1" s="1"/>
  <c r="Y21" i="1"/>
  <c r="X21" i="1"/>
  <c r="V21" i="1"/>
  <c r="U21" i="1"/>
  <c r="T21" i="1"/>
  <c r="S21" i="1"/>
  <c r="R21" i="1"/>
  <c r="R25" i="1" s="1"/>
  <c r="P21" i="1"/>
  <c r="O21" i="1"/>
  <c r="N21" i="1"/>
  <c r="N25" i="1" s="1"/>
  <c r="M21" i="1"/>
  <c r="K21" i="1" s="1"/>
  <c r="L21" i="1"/>
  <c r="J21" i="1"/>
  <c r="I21" i="1"/>
  <c r="H21" i="1"/>
  <c r="G21" i="1"/>
  <c r="F21" i="1"/>
  <c r="U19" i="1"/>
  <c r="AH18" i="1"/>
  <c r="AG18" i="1"/>
  <c r="AF18" i="1"/>
  <c r="AC18" i="1" s="1"/>
  <c r="AE18" i="1"/>
  <c r="AD18" i="1"/>
  <c r="AB18" i="1"/>
  <c r="AA18" i="1"/>
  <c r="Z18" i="1"/>
  <c r="Y18" i="1"/>
  <c r="X18" i="1"/>
  <c r="V18" i="1"/>
  <c r="U18" i="1"/>
  <c r="T18" i="1"/>
  <c r="S18" i="1"/>
  <c r="Q18" i="1" s="1"/>
  <c r="R18" i="1"/>
  <c r="P18" i="1"/>
  <c r="O18" i="1"/>
  <c r="N18" i="1"/>
  <c r="M18" i="1"/>
  <c r="L18" i="1"/>
  <c r="J18" i="1"/>
  <c r="I18" i="1"/>
  <c r="I19" i="1" s="1"/>
  <c r="H18" i="1"/>
  <c r="G18" i="1"/>
  <c r="G19" i="1" s="1"/>
  <c r="F18" i="1"/>
  <c r="E18" i="1" s="1"/>
  <c r="AH17" i="1"/>
  <c r="AG17" i="1"/>
  <c r="AF17" i="1"/>
  <c r="AE17" i="1"/>
  <c r="AE19" i="1" s="1"/>
  <c r="AD17" i="1"/>
  <c r="AD19" i="1" s="1"/>
  <c r="AB17" i="1"/>
  <c r="AB19" i="1" s="1"/>
  <c r="AA17" i="1"/>
  <c r="AA19" i="1" s="1"/>
  <c r="Z17" i="1"/>
  <c r="Z19" i="1" s="1"/>
  <c r="Y17" i="1"/>
  <c r="X17" i="1"/>
  <c r="X19" i="1" s="1"/>
  <c r="W17" i="1"/>
  <c r="V17" i="1"/>
  <c r="U17" i="1"/>
  <c r="T17" i="1"/>
  <c r="S17" i="1"/>
  <c r="R17" i="1"/>
  <c r="R19" i="1" s="1"/>
  <c r="P17" i="1"/>
  <c r="P19" i="1" s="1"/>
  <c r="O17" i="1"/>
  <c r="O19" i="1" s="1"/>
  <c r="N17" i="1"/>
  <c r="N19" i="1" s="1"/>
  <c r="M17" i="1"/>
  <c r="L17" i="1"/>
  <c r="K17" i="1"/>
  <c r="J17" i="1"/>
  <c r="J19" i="1" s="1"/>
  <c r="I17" i="1"/>
  <c r="H17" i="1"/>
  <c r="G17" i="1"/>
  <c r="F17" i="1"/>
  <c r="AH14" i="1"/>
  <c r="AG14" i="1"/>
  <c r="AF14" i="1"/>
  <c r="AE14" i="1"/>
  <c r="AC14" i="1" s="1"/>
  <c r="AD14" i="1"/>
  <c r="AB14" i="1"/>
  <c r="AA14" i="1"/>
  <c r="Z14" i="1"/>
  <c r="W14" i="1" s="1"/>
  <c r="Y14" i="1"/>
  <c r="X14" i="1"/>
  <c r="V14" i="1"/>
  <c r="U14" i="1"/>
  <c r="T14" i="1"/>
  <c r="S14" i="1"/>
  <c r="R14" i="1"/>
  <c r="P14" i="1"/>
  <c r="O14" i="1"/>
  <c r="N14" i="1"/>
  <c r="M14" i="1"/>
  <c r="K14" i="1" s="1"/>
  <c r="L14" i="1"/>
  <c r="J14" i="1"/>
  <c r="I14" i="1"/>
  <c r="H14" i="1"/>
  <c r="G14" i="1"/>
  <c r="F14" i="1"/>
  <c r="AH13" i="1"/>
  <c r="AG13" i="1"/>
  <c r="AF13" i="1"/>
  <c r="AE13" i="1"/>
  <c r="AD13" i="1"/>
  <c r="AC13" i="1" s="1"/>
  <c r="AB13" i="1"/>
  <c r="AA13" i="1"/>
  <c r="Z13" i="1"/>
  <c r="Y13" i="1"/>
  <c r="X13" i="1"/>
  <c r="V13" i="1"/>
  <c r="U13" i="1"/>
  <c r="T13" i="1"/>
  <c r="S13" i="1"/>
  <c r="R13" i="1"/>
  <c r="Q13" i="1"/>
  <c r="P13" i="1"/>
  <c r="O13" i="1"/>
  <c r="N13" i="1"/>
  <c r="M13" i="1"/>
  <c r="L13" i="1"/>
  <c r="J13" i="1"/>
  <c r="I13" i="1"/>
  <c r="H13" i="1"/>
  <c r="G13" i="1"/>
  <c r="F13" i="1"/>
  <c r="E13" i="1"/>
  <c r="AH12" i="1"/>
  <c r="AG12" i="1"/>
  <c r="AF12" i="1"/>
  <c r="AE12" i="1"/>
  <c r="AD12" i="1"/>
  <c r="AB12" i="1"/>
  <c r="AA12" i="1"/>
  <c r="Z12" i="1"/>
  <c r="Y12" i="1"/>
  <c r="W12" i="1" s="1"/>
  <c r="X12" i="1"/>
  <c r="V12" i="1"/>
  <c r="U12" i="1"/>
  <c r="T12" i="1"/>
  <c r="S12" i="1"/>
  <c r="R12" i="1"/>
  <c r="P12" i="1"/>
  <c r="O12" i="1"/>
  <c r="N12" i="1"/>
  <c r="M12" i="1"/>
  <c r="L12" i="1"/>
  <c r="K12" i="1" s="1"/>
  <c r="J12" i="1"/>
  <c r="I12" i="1"/>
  <c r="H12" i="1"/>
  <c r="G12" i="1"/>
  <c r="F12" i="1"/>
  <c r="AH11" i="1"/>
  <c r="AG11" i="1"/>
  <c r="AF11" i="1"/>
  <c r="AE11" i="1"/>
  <c r="AD11" i="1"/>
  <c r="AC11" i="1"/>
  <c r="AB11" i="1"/>
  <c r="AA11" i="1"/>
  <c r="Z11" i="1"/>
  <c r="Y11" i="1"/>
  <c r="X11" i="1"/>
  <c r="V11" i="1"/>
  <c r="U11" i="1"/>
  <c r="T11" i="1"/>
  <c r="S11" i="1"/>
  <c r="R11" i="1"/>
  <c r="Q11" i="1"/>
  <c r="P11" i="1"/>
  <c r="P15" i="1" s="1"/>
  <c r="O11" i="1"/>
  <c r="N11" i="1"/>
  <c r="M11" i="1"/>
  <c r="L11" i="1"/>
  <c r="L15" i="1" s="1"/>
  <c r="J11" i="1"/>
  <c r="I11" i="1"/>
  <c r="H11" i="1"/>
  <c r="G11" i="1"/>
  <c r="F11" i="1"/>
  <c r="E11" i="1"/>
  <c r="B3" i="1"/>
  <c r="B2" i="1"/>
  <c r="B1" i="1"/>
  <c r="T18" i="2" l="1"/>
  <c r="AH18" i="2"/>
  <c r="AU16" i="2"/>
  <c r="N24" i="2"/>
  <c r="AB24" i="2"/>
  <c r="AO20" i="2"/>
  <c r="AC22" i="2"/>
  <c r="I15" i="3"/>
  <c r="R25" i="3"/>
  <c r="AB18" i="2"/>
  <c r="AD15" i="1"/>
  <c r="Q14" i="1"/>
  <c r="Q21" i="1"/>
  <c r="Q25" i="1" s="1"/>
  <c r="S18" i="2"/>
  <c r="U15" i="3"/>
  <c r="P25" i="3"/>
  <c r="E21" i="1"/>
  <c r="E24" i="3"/>
  <c r="E23" i="1"/>
  <c r="F25" i="1"/>
  <c r="F18" i="2"/>
  <c r="M24" i="2"/>
  <c r="K18" i="1"/>
  <c r="E13" i="2"/>
  <c r="AO21" i="2"/>
  <c r="AO24" i="2" s="1"/>
  <c r="AC23" i="2"/>
  <c r="T15" i="1"/>
  <c r="K13" i="1"/>
  <c r="F19" i="1"/>
  <c r="S19" i="1"/>
  <c r="AF19" i="1"/>
  <c r="V25" i="1"/>
  <c r="AI12" i="2"/>
  <c r="AX18" i="2"/>
  <c r="AR24" i="2"/>
  <c r="S24" i="2"/>
  <c r="R19" i="3"/>
  <c r="T25" i="3"/>
  <c r="F15" i="1"/>
  <c r="AH25" i="1"/>
  <c r="AU17" i="2"/>
  <c r="BE24" i="2"/>
  <c r="AH15" i="1"/>
  <c r="E17" i="1"/>
  <c r="E19" i="1" s="1"/>
  <c r="T19" i="1"/>
  <c r="AG19" i="1"/>
  <c r="J25" i="1"/>
  <c r="W21" i="1"/>
  <c r="O25" i="1"/>
  <c r="W24" i="1"/>
  <c r="W12" i="2"/>
  <c r="E22" i="2"/>
  <c r="AU23" i="2"/>
  <c r="M15" i="3"/>
  <c r="R15" i="3"/>
  <c r="Z15" i="1"/>
  <c r="W18" i="1"/>
  <c r="H15" i="3"/>
  <c r="R15" i="1"/>
  <c r="T25" i="1"/>
  <c r="W13" i="1"/>
  <c r="H25" i="1"/>
  <c r="AE25" i="1"/>
  <c r="H15" i="1"/>
  <c r="I15" i="1"/>
  <c r="Q12" i="1"/>
  <c r="Q15" i="1" s="1"/>
  <c r="H19" i="1"/>
  <c r="AH19" i="1"/>
  <c r="X25" i="1"/>
  <c r="K24" i="1"/>
  <c r="AC10" i="2"/>
  <c r="K12" i="2"/>
  <c r="K13" i="2"/>
  <c r="AZ18" i="2"/>
  <c r="W17" i="2"/>
  <c r="AT24" i="2"/>
  <c r="Q21" i="2"/>
  <c r="AH24" i="2"/>
  <c r="E23" i="2"/>
  <c r="G19" i="3"/>
  <c r="T19" i="3"/>
  <c r="V25" i="3"/>
  <c r="AA24" i="2"/>
  <c r="AF25" i="1"/>
  <c r="E14" i="1"/>
  <c r="AF15" i="1"/>
  <c r="AU12" i="2"/>
  <c r="U15" i="1"/>
  <c r="V15" i="1"/>
  <c r="J15" i="1"/>
  <c r="X15" i="1"/>
  <c r="V19" i="1"/>
  <c r="L25" i="1"/>
  <c r="AC23" i="1"/>
  <c r="AC25" i="1" s="1"/>
  <c r="AQ14" i="2"/>
  <c r="BA11" i="2"/>
  <c r="BA14" i="2" s="1"/>
  <c r="BA12" i="2"/>
  <c r="BB18" i="2"/>
  <c r="H19" i="3"/>
  <c r="I25" i="3"/>
  <c r="BD18" i="2"/>
  <c r="I24" i="2"/>
  <c r="AI22" i="2"/>
  <c r="L25" i="3"/>
  <c r="AA15" i="1"/>
  <c r="L19" i="1"/>
  <c r="W22" i="1"/>
  <c r="Q11" i="2"/>
  <c r="Q14" i="2" s="1"/>
  <c r="AO13" i="2"/>
  <c r="AO14" i="2" s="1"/>
  <c r="AD18" i="2"/>
  <c r="AQ18" i="2"/>
  <c r="X24" i="2"/>
  <c r="AK24" i="2"/>
  <c r="AC11" i="2"/>
  <c r="V24" i="2"/>
  <c r="AU20" i="2"/>
  <c r="AY24" i="2"/>
  <c r="N15" i="1"/>
  <c r="AB25" i="1"/>
  <c r="AB15" i="1"/>
  <c r="P25" i="1"/>
  <c r="AD25" i="1"/>
  <c r="K22" i="1"/>
  <c r="K25" i="1" s="1"/>
  <c r="H14" i="2"/>
  <c r="U14" i="2"/>
  <c r="E11" i="2"/>
  <c r="R14" i="2"/>
  <c r="BF18" i="2"/>
  <c r="Q17" i="2"/>
  <c r="Q18" i="2" s="1"/>
  <c r="AL24" i="2"/>
  <c r="K21" i="2"/>
  <c r="BA22" i="2"/>
  <c r="E11" i="3"/>
  <c r="S15" i="3"/>
  <c r="N25" i="3"/>
  <c r="K11" i="1"/>
  <c r="K15" i="1" s="1"/>
  <c r="M15" i="1"/>
  <c r="S15" i="1"/>
  <c r="E12" i="1"/>
  <c r="G15" i="1"/>
  <c r="O15" i="1"/>
  <c r="Y15" i="1"/>
  <c r="W11" i="1"/>
  <c r="AG15" i="1"/>
  <c r="AC12" i="1"/>
  <c r="AC15" i="1" s="1"/>
  <c r="AE15" i="1"/>
  <c r="M14" i="2"/>
  <c r="K10" i="2"/>
  <c r="Q20" i="2"/>
  <c r="R24" i="2"/>
  <c r="K19" i="1"/>
  <c r="W19" i="1"/>
  <c r="Y19" i="1"/>
  <c r="E25" i="1"/>
  <c r="AG25" i="1"/>
  <c r="S25" i="1"/>
  <c r="E14" i="2"/>
  <c r="I14" i="2"/>
  <c r="AW14" i="2"/>
  <c r="AU10" i="2"/>
  <c r="BE14" i="2"/>
  <c r="AF18" i="2"/>
  <c r="AC16" i="2"/>
  <c r="J24" i="2"/>
  <c r="M19" i="3"/>
  <c r="E23" i="3"/>
  <c r="F25" i="3"/>
  <c r="M19" i="1"/>
  <c r="U25" i="1"/>
  <c r="Y25" i="1"/>
  <c r="G25" i="1"/>
  <c r="O14" i="2"/>
  <c r="AK14" i="2"/>
  <c r="AI10" i="2"/>
  <c r="AS14" i="2"/>
  <c r="W16" i="2"/>
  <c r="W18" i="2" s="1"/>
  <c r="X18" i="2"/>
  <c r="AV24" i="2"/>
  <c r="AZ24" i="2"/>
  <c r="J25" i="3"/>
  <c r="Q17" i="1"/>
  <c r="Q19" i="1" s="1"/>
  <c r="AC17" i="1"/>
  <c r="AC19" i="1" s="1"/>
  <c r="I25" i="1"/>
  <c r="M25" i="1"/>
  <c r="G14" i="2"/>
  <c r="Y14" i="2"/>
  <c r="W10" i="2"/>
  <c r="AC14" i="2"/>
  <c r="AG14" i="2"/>
  <c r="AY14" i="2"/>
  <c r="BC14" i="2"/>
  <c r="Z24" i="2"/>
  <c r="W20" i="2"/>
  <c r="AI24" i="2"/>
  <c r="BF24" i="2"/>
  <c r="G25" i="3"/>
  <c r="Q13" i="2"/>
  <c r="AU13" i="2"/>
  <c r="G18" i="2"/>
  <c r="K16" i="2"/>
  <c r="K18" i="2" s="1"/>
  <c r="AP18" i="2"/>
  <c r="AT18" i="2"/>
  <c r="BC18" i="2"/>
  <c r="E17" i="2"/>
  <c r="BA17" i="2"/>
  <c r="L18" i="2"/>
  <c r="E20" i="2"/>
  <c r="E24" i="2" s="1"/>
  <c r="AF24" i="2"/>
  <c r="AJ24" i="2"/>
  <c r="AN24" i="2"/>
  <c r="AS24" i="2"/>
  <c r="AW24" i="2"/>
  <c r="BA20" i="2"/>
  <c r="BA24" i="2" s="1"/>
  <c r="AU21" i="2"/>
  <c r="AO22" i="2"/>
  <c r="AI23" i="2"/>
  <c r="AP24" i="2"/>
  <c r="AX24" i="2"/>
  <c r="Q12" i="3"/>
  <c r="Q15" i="3" s="1"/>
  <c r="Q13" i="3"/>
  <c r="F19" i="3"/>
  <c r="J19" i="3"/>
  <c r="H25" i="3"/>
  <c r="Q21" i="3"/>
  <c r="K23" i="3"/>
  <c r="AI13" i="2"/>
  <c r="Z18" i="2"/>
  <c r="AM18" i="2"/>
  <c r="AU18" i="2"/>
  <c r="T24" i="2"/>
  <c r="AG24" i="2"/>
  <c r="O15" i="3"/>
  <c r="E12" i="3"/>
  <c r="Q14" i="3"/>
  <c r="Q22" i="3"/>
  <c r="L14" i="2"/>
  <c r="P14" i="2"/>
  <c r="T14" i="2"/>
  <c r="X14" i="2"/>
  <c r="AB14" i="2"/>
  <c r="AF14" i="2"/>
  <c r="AJ14" i="2"/>
  <c r="AN14" i="2"/>
  <c r="AR14" i="2"/>
  <c r="AV14" i="2"/>
  <c r="AZ14" i="2"/>
  <c r="BD14" i="2"/>
  <c r="W13" i="2"/>
  <c r="E16" i="2"/>
  <c r="E18" i="2" s="1"/>
  <c r="N18" i="2"/>
  <c r="R18" i="2"/>
  <c r="V18" i="2"/>
  <c r="AA18" i="2"/>
  <c r="AE18" i="2"/>
  <c r="AI16" i="2"/>
  <c r="AI18" i="2" s="1"/>
  <c r="BA16" i="2"/>
  <c r="BA18" i="2" s="1"/>
  <c r="AC17" i="2"/>
  <c r="AV18" i="2"/>
  <c r="H24" i="2"/>
  <c r="L24" i="2"/>
  <c r="P24" i="2"/>
  <c r="U24" i="2"/>
  <c r="Y24" i="2"/>
  <c r="AC20" i="2"/>
  <c r="BD24" i="2"/>
  <c r="W21" i="2"/>
  <c r="Q22" i="2"/>
  <c r="K23" i="2"/>
  <c r="K24" i="2" s="1"/>
  <c r="F24" i="2"/>
  <c r="AD24" i="2"/>
  <c r="BB24" i="2"/>
  <c r="G15" i="3"/>
  <c r="L15" i="3"/>
  <c r="P15" i="3"/>
  <c r="T15" i="3"/>
  <c r="E14" i="3"/>
  <c r="U19" i="3"/>
  <c r="K18" i="3"/>
  <c r="K19" i="3" s="1"/>
  <c r="O25" i="3"/>
  <c r="S25" i="3"/>
  <c r="E22" i="3"/>
  <c r="Q24" i="3"/>
  <c r="K11" i="3"/>
  <c r="K15" i="3" s="1"/>
  <c r="E17" i="3"/>
  <c r="E19" i="3" s="1"/>
  <c r="Q17" i="3"/>
  <c r="Q19" i="3" s="1"/>
  <c r="K21" i="3"/>
  <c r="E15" i="1" l="1"/>
  <c r="W24" i="2"/>
  <c r="AC24" i="2"/>
  <c r="K14" i="2"/>
  <c r="AU24" i="2"/>
  <c r="W25" i="1"/>
  <c r="E25" i="3"/>
  <c r="E15" i="3"/>
  <c r="W15" i="1"/>
  <c r="Q25" i="3"/>
  <c r="K25" i="3"/>
  <c r="W14" i="2"/>
  <c r="AC18" i="2"/>
  <c r="AU14" i="2"/>
  <c r="Q24" i="2"/>
  <c r="AI14" i="2"/>
</calcChain>
</file>

<file path=xl/sharedStrings.xml><?xml version="1.0" encoding="utf-8"?>
<sst xmlns="http://schemas.openxmlformats.org/spreadsheetml/2006/main" count="383" uniqueCount="136">
  <si>
    <t>חזרה</t>
  </si>
  <si>
    <t>מדדי התביעות (באחוזים)</t>
  </si>
  <si>
    <t>רכב חובה</t>
  </si>
  <si>
    <t xml:space="preserve">רכב רכוש </t>
  </si>
  <si>
    <t>דירות (למעט נזקי מים)</t>
  </si>
  <si>
    <t xml:space="preserve"> נזק עצמי</t>
  </si>
  <si>
    <t xml:space="preserve"> צד שלישי</t>
  </si>
  <si>
    <t>נזק למבנה</t>
  </si>
  <si>
    <t>נזק לתכולה</t>
  </si>
  <si>
    <t>סה"כ</t>
  </si>
  <si>
    <t>עד 120 יום</t>
  </si>
  <si>
    <t>121 -360 יום</t>
  </si>
  <si>
    <t>361 - 730 יום</t>
  </si>
  <si>
    <t>731 - 1276 יום</t>
  </si>
  <si>
    <t>מעל 1277 יום</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</si>
  <si>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</si>
  <si>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</si>
  <si>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</si>
  <si>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</si>
  <si>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</si>
  <si>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</si>
  <si>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</si>
  <si>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</si>
  <si>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</si>
  <si>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</si>
  <si>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</si>
  <si>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</si>
  <si>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</si>
  <si>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</si>
  <si>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</si>
  <si>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</si>
  <si>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</si>
  <si>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</si>
  <si>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</si>
  <si>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</si>
  <si>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</si>
  <si>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</si>
  <si>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</si>
  <si>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</si>
  <si>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</si>
  <si>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</si>
  <si>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</si>
  <si>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</si>
  <si>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</si>
  <si>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</si>
  <si>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</si>
  <si>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</si>
  <si>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</si>
  <si>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</si>
  <si>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</si>
  <si>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</si>
  <si>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</si>
  <si>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שאושרו (*)</t>
  </si>
  <si>
    <t>תביעות שנדחו</t>
  </si>
  <si>
    <t>תביעות שנסגרו בפשרה</t>
  </si>
  <si>
    <t>תביעות שבוטלו</t>
  </si>
  <si>
    <t>תביעות שנסגרו (א3+א4+א5+א6)</t>
  </si>
  <si>
    <t>ב</t>
  </si>
  <si>
    <t xml:space="preserve"> תביעות שנסגרו בבוררות:</t>
  </si>
  <si>
    <t>תביעות שאושרו</t>
  </si>
  <si>
    <t>סה"כ (ב1+ב2)</t>
  </si>
  <si>
    <t>ג</t>
  </si>
  <si>
    <t>תביעות שנסגרו בבית משפט:</t>
  </si>
  <si>
    <t>פשרה</t>
  </si>
  <si>
    <t>אחר</t>
  </si>
  <si>
    <t>סה"כ (ג1+ג2+ג3+ג4)</t>
  </si>
  <si>
    <t>(*) "תביעות שאושרו" - סכום ה"תביעות ששולמו" וה"תביעות ששולמו חלקית".</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</si>
  <si>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</si>
  <si>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</si>
  <si>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</si>
  <si>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</si>
  <si>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</si>
  <si>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</si>
  <si>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</si>
  <si>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</si>
  <si>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</si>
  <si>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(31)</t>
  </si>
  <si>
    <t>(32)</t>
  </si>
  <si>
    <t>(33)</t>
  </si>
  <si>
    <t>(34)</t>
  </si>
  <si>
    <t>(35)</t>
  </si>
  <si>
    <t>(36)</t>
  </si>
  <si>
    <t>(37)</t>
  </si>
  <si>
    <t>(38)</t>
  </si>
  <si>
    <t>(39)</t>
  </si>
  <si>
    <t>(40)</t>
  </si>
  <si>
    <t>(41)</t>
  </si>
  <si>
    <t>(42)</t>
  </si>
  <si>
    <t>(43)</t>
  </si>
  <si>
    <t>(44)</t>
  </si>
  <si>
    <t>(45)</t>
  </si>
  <si>
    <t>(46)</t>
  </si>
  <si>
    <t>(47)</t>
  </si>
  <si>
    <t>(48)</t>
  </si>
  <si>
    <t>(49)</t>
  </si>
  <si>
    <t>(50)</t>
  </si>
  <si>
    <t>(51)</t>
  </si>
  <si>
    <t>(52)</t>
  </si>
  <si>
    <t>(53)</t>
  </si>
  <si>
    <t>(54)</t>
  </si>
  <si>
    <t>קצבת נכות (א.כ.ע)</t>
  </si>
  <si>
    <t>ריסק מוות (תשלום חד פעמי למקרה מוות)</t>
  </si>
  <si>
    <t>קצבת שארים</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</si>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</sst>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8" x14ac:knownFonts="1">
    <font>
      <sz val="11"/>
      <color theme="1"/>
      <name val="Arial"/>
      <family val="2"/>
      <charset val="177"/>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u/>
      <sz val="10"/>
      <color indexed="12"/>
      <name val="Arial"/>
      <family val="2"/>
    </font>
    <font>
      <b/>
      <u/>
      <sz val="10"/>
      <name val="David"/>
      <family val="2"/>
      <charset val="177"/>
    </font>
    <font>
      <b/>
      <sz val="9"/>
      <name val="David"/>
      <family val="2"/>
      <charset val="177"/>
    </font>
    <font>
      <sz val="10"/>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s>
  <fills count="8">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rgb="FFC0C0C0"/>
        <bgColor indexed="64"/>
      </patternFill>
    </fill>
    <fill>
      <patternFill patternType="solid">
        <fgColor indexed="26"/>
        <bgColor indexed="64"/>
      </patternFill>
    </fill>
    <fill>
      <patternFill patternType="lightUp"/>
    </fill>
  </fills>
  <borders count="8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hair">
        <color indexed="64"/>
      </top>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s>
  <cellStyleXfs count="7">
    <xf numFmtId="0" fontId="0" fillId="0" borderId="0"/>
    <xf numFmtId="0" fontId="1" fillId="0" borderId="0"/>
    <xf numFmtId="0" fontId="1" fillId="0" borderId="0">
      <alignment wrapText="1"/>
    </xf>
    <xf numFmtId="0" fontId="5"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xf numFmtId="0" fontId="1" fillId="0" borderId="0">
      <alignment wrapText="1"/>
    </xf>
  </cellStyleXfs>
  <cellXfs count="188">
    <xf numFmtId="0" fontId="0" fillId="0" borderId="0" xfId="0"/>
    <xf numFmtId="0" fontId="1" fillId="0" borderId="0" xfId="1" applyProtection="1"/>
    <xf numFmtId="0" fontId="2" fillId="0" borderId="0" xfId="2" applyFont="1" applyBorder="1" applyAlignment="1" applyProtection="1">
      <alignment horizontal="right" readingOrder="2"/>
    </xf>
    <xf numFmtId="0" fontId="2" fillId="0" borderId="0" xfId="2" applyFont="1" applyBorder="1" applyAlignment="1" applyProtection="1">
      <alignment readingOrder="2"/>
    </xf>
    <xf numFmtId="0" fontId="3" fillId="2" borderId="0" xfId="2" applyFont="1" applyFill="1" applyBorder="1" applyAlignment="1" applyProtection="1">
      <alignment horizontal="right" vertical="center"/>
    </xf>
    <xf numFmtId="0" fontId="4" fillId="0" borderId="0" xfId="1" applyFont="1" applyProtection="1"/>
    <xf numFmtId="0" fontId="5" fillId="3" borderId="0" xfId="3" applyFill="1" applyAlignment="1" applyProtection="1"/>
    <xf numFmtId="0" fontId="8" fillId="0" borderId="0" xfId="1" applyFont="1" applyFill="1" applyBorder="1" applyAlignment="1" applyProtection="1"/>
    <xf numFmtId="0" fontId="7" fillId="0" borderId="0" xfId="1" applyFont="1" applyFill="1" applyBorder="1" applyAlignment="1" applyProtection="1">
      <alignment vertical="center"/>
    </xf>
    <xf numFmtId="0" fontId="1" fillId="0" borderId="0" xfId="1" applyFill="1" applyBorder="1" applyProtection="1"/>
    <xf numFmtId="0" fontId="9" fillId="4" borderId="20" xfId="1" applyFont="1" applyFill="1" applyBorder="1" applyAlignment="1" applyProtection="1">
      <alignment horizontal="center" vertical="center"/>
    </xf>
    <xf numFmtId="0" fontId="9" fillId="4" borderId="21" xfId="1" applyFont="1" applyFill="1" applyBorder="1" applyAlignment="1" applyProtection="1">
      <alignment horizontal="center" vertical="top" wrapText="1"/>
    </xf>
    <xf numFmtId="0" fontId="9" fillId="4" borderId="22" xfId="1" applyFont="1" applyFill="1" applyBorder="1" applyAlignment="1" applyProtection="1">
      <alignment horizontal="center" vertical="top" wrapText="1"/>
    </xf>
    <xf numFmtId="0" fontId="1" fillId="0" borderId="0" xfId="1" applyFont="1" applyFill="1" applyBorder="1" applyAlignment="1" applyProtection="1"/>
    <xf numFmtId="49" fontId="9" fillId="4" borderId="26" xfId="1" applyNumberFormat="1" applyFont="1" applyFill="1" applyBorder="1" applyAlignment="1" applyProtection="1">
      <alignment horizontal="center" vertical="top" wrapText="1"/>
    </xf>
    <xf numFmtId="49" fontId="9" fillId="4" borderId="27" xfId="1" applyNumberFormat="1" applyFont="1" applyFill="1" applyBorder="1" applyAlignment="1" applyProtection="1">
      <alignment horizontal="center" vertical="top" wrapText="1"/>
    </xf>
    <xf numFmtId="49" fontId="9" fillId="4" borderId="28" xfId="1" applyNumberFormat="1" applyFont="1" applyFill="1" applyBorder="1" applyAlignment="1" applyProtection="1">
      <alignment horizontal="center" vertical="top" wrapText="1"/>
    </xf>
    <xf numFmtId="49" fontId="9" fillId="4" borderId="29" xfId="1" applyNumberFormat="1" applyFont="1" applyFill="1" applyBorder="1" applyAlignment="1" applyProtection="1">
      <alignment horizontal="center" vertical="top" wrapText="1"/>
    </xf>
    <xf numFmtId="0" fontId="1" fillId="0" borderId="0" xfId="1" applyFont="1" applyFill="1" applyBorder="1" applyProtection="1"/>
    <xf numFmtId="0" fontId="1" fillId="0" borderId="0" xfId="1" applyFont="1" applyBorder="1" applyProtection="1"/>
    <xf numFmtId="0" fontId="1" fillId="0" borderId="0" xfId="1" applyBorder="1" applyProtection="1"/>
    <xf numFmtId="0" fontId="1" fillId="0" borderId="30" xfId="1" applyFont="1" applyFill="1" applyBorder="1" applyAlignment="1" applyProtection="1"/>
    <xf numFmtId="0" fontId="10" fillId="6" borderId="31" xfId="1" applyFont="1" applyFill="1" applyBorder="1" applyAlignment="1" applyProtection="1"/>
    <xf numFmtId="0" fontId="10" fillId="6" borderId="9" xfId="1" applyFont="1" applyFill="1" applyBorder="1" applyAlignment="1" applyProtection="1"/>
    <xf numFmtId="0" fontId="10" fillId="6" borderId="10" xfId="1" applyFont="1" applyFill="1" applyBorder="1" applyAlignment="1" applyProtection="1"/>
    <xf numFmtId="164" fontId="11" fillId="7" borderId="32" xfId="4" applyNumberFormat="1" applyFont="1" applyFill="1" applyBorder="1" applyAlignment="1" applyProtection="1"/>
    <xf numFmtId="164" fontId="11" fillId="7" borderId="33" xfId="4" applyNumberFormat="1" applyFont="1" applyFill="1" applyBorder="1" applyAlignment="1" applyProtection="1"/>
    <xf numFmtId="164" fontId="11" fillId="7" borderId="34" xfId="4" applyNumberFormat="1" applyFont="1" applyFill="1" applyBorder="1" applyAlignment="1" applyProtection="1"/>
    <xf numFmtId="164" fontId="11" fillId="7" borderId="35" xfId="4" applyNumberFormat="1" applyFont="1" applyFill="1" applyBorder="1" applyAlignment="1" applyProtection="1"/>
    <xf numFmtId="164" fontId="11" fillId="7" borderId="36" xfId="4" applyNumberFormat="1" applyFont="1" applyFill="1" applyBorder="1" applyAlignment="1" applyProtection="1"/>
    <xf numFmtId="164" fontId="11" fillId="7" borderId="37" xfId="4" applyNumberFormat="1" applyFont="1" applyFill="1" applyBorder="1" applyAlignment="1" applyProtection="1"/>
    <xf numFmtId="0" fontId="12" fillId="0" borderId="0" xfId="1" applyFont="1" applyFill="1" applyBorder="1" applyAlignment="1" applyProtection="1">
      <alignment horizontal="center"/>
    </xf>
    <xf numFmtId="0" fontId="1" fillId="0" borderId="38" xfId="1" applyFont="1" applyFill="1" applyBorder="1" applyAlignment="1" applyProtection="1">
      <alignment horizontal="center"/>
    </xf>
    <xf numFmtId="0" fontId="8" fillId="6" borderId="39" xfId="1" applyFont="1" applyFill="1" applyBorder="1" applyAlignment="1" applyProtection="1"/>
    <xf numFmtId="0" fontId="8" fillId="6" borderId="40" xfId="1" applyFont="1" applyFill="1" applyBorder="1" applyAlignment="1" applyProtection="1"/>
    <xf numFmtId="0" fontId="8" fillId="6" borderId="41" xfId="1" applyFont="1" applyFill="1" applyBorder="1" applyAlignment="1" applyProtection="1"/>
    <xf numFmtId="164" fontId="9" fillId="6" borderId="42" xfId="1" applyNumberFormat="1" applyFont="1" applyFill="1" applyBorder="1" applyAlignment="1" applyProtection="1">
      <alignment horizontal="center"/>
    </xf>
    <xf numFmtId="164" fontId="8" fillId="6" borderId="43" xfId="1" applyNumberFormat="1" applyFont="1" applyFill="1" applyBorder="1" applyAlignment="1" applyProtection="1">
      <alignment horizontal="center"/>
    </xf>
    <xf numFmtId="164" fontId="8" fillId="6" borderId="44" xfId="1" applyNumberFormat="1" applyFont="1" applyFill="1" applyBorder="1" applyAlignment="1" applyProtection="1">
      <alignment horizontal="center"/>
    </xf>
    <xf numFmtId="0" fontId="8" fillId="6" borderId="39" xfId="1" applyFont="1" applyFill="1" applyBorder="1" applyAlignment="1" applyProtection="1">
      <alignment horizontal="right"/>
    </xf>
    <xf numFmtId="0" fontId="8" fillId="6" borderId="40" xfId="1" applyFont="1" applyFill="1" applyBorder="1" applyAlignment="1" applyProtection="1">
      <alignment horizontal="right"/>
    </xf>
    <xf numFmtId="164" fontId="9" fillId="6" borderId="43" xfId="1" applyNumberFormat="1" applyFont="1" applyFill="1" applyBorder="1" applyAlignment="1" applyProtection="1">
      <alignment horizontal="center"/>
    </xf>
    <xf numFmtId="164" fontId="9" fillId="6" borderId="44" xfId="1" applyNumberFormat="1" applyFont="1" applyFill="1" applyBorder="1" applyAlignment="1" applyProtection="1">
      <alignment horizontal="center"/>
    </xf>
    <xf numFmtId="0" fontId="1" fillId="0" borderId="38" xfId="1" applyFont="1" applyFill="1" applyBorder="1" applyAlignment="1" applyProtection="1">
      <alignment horizontal="right"/>
    </xf>
    <xf numFmtId="0" fontId="10" fillId="6" borderId="39" xfId="1" applyFont="1" applyFill="1" applyBorder="1" applyAlignment="1" applyProtection="1"/>
    <xf numFmtId="0" fontId="10" fillId="6" borderId="40" xfId="1" applyFont="1" applyFill="1" applyBorder="1" applyAlignment="1" applyProtection="1"/>
    <xf numFmtId="0" fontId="10" fillId="6" borderId="41" xfId="1" applyFont="1" applyFill="1" applyBorder="1" applyAlignment="1" applyProtection="1"/>
    <xf numFmtId="164" fontId="11" fillId="7" borderId="42" xfId="4" applyNumberFormat="1" applyFont="1" applyFill="1" applyBorder="1" applyAlignment="1" applyProtection="1">
      <alignment horizontal="center"/>
    </xf>
    <xf numFmtId="164" fontId="11" fillId="7" borderId="43" xfId="4" applyNumberFormat="1" applyFont="1" applyFill="1" applyBorder="1" applyAlignment="1" applyProtection="1">
      <alignment horizontal="center"/>
    </xf>
    <xf numFmtId="164" fontId="11" fillId="7" borderId="45" xfId="4" applyNumberFormat="1" applyFont="1" applyFill="1" applyBorder="1" applyAlignment="1" applyProtection="1">
      <alignment horizontal="center"/>
    </xf>
    <xf numFmtId="164" fontId="11" fillId="7" borderId="44" xfId="4" applyNumberFormat="1" applyFont="1" applyFill="1" applyBorder="1" applyAlignment="1" applyProtection="1">
      <alignment horizontal="center"/>
    </xf>
    <xf numFmtId="164" fontId="11" fillId="7" borderId="46" xfId="4" applyNumberFormat="1" applyFont="1" applyFill="1" applyBorder="1" applyAlignment="1" applyProtection="1">
      <alignment horizontal="center"/>
    </xf>
    <xf numFmtId="0" fontId="12" fillId="0" borderId="0" xfId="1" applyFont="1" applyFill="1" applyBorder="1" applyProtection="1"/>
    <xf numFmtId="164" fontId="8" fillId="6" borderId="47" xfId="1" applyNumberFormat="1" applyFont="1" applyFill="1" applyBorder="1" applyAlignment="1" applyProtection="1">
      <alignment horizontal="center"/>
    </xf>
    <xf numFmtId="164" fontId="8" fillId="6" borderId="41" xfId="1" applyNumberFormat="1" applyFont="1" applyFill="1" applyBorder="1" applyAlignment="1" applyProtection="1">
      <alignment horizontal="center"/>
    </xf>
    <xf numFmtId="164" fontId="9" fillId="6" borderId="45" xfId="1" applyNumberFormat="1" applyFont="1" applyFill="1" applyBorder="1" applyAlignment="1" applyProtection="1">
      <alignment horizontal="center"/>
    </xf>
    <xf numFmtId="164" fontId="9" fillId="6" borderId="46" xfId="1" applyNumberFormat="1" applyFont="1" applyFill="1" applyBorder="1" applyAlignment="1" applyProtection="1">
      <alignment horizontal="center"/>
    </xf>
    <xf numFmtId="164" fontId="9" fillId="6" borderId="42" xfId="5" applyNumberFormat="1" applyFont="1" applyFill="1" applyBorder="1" applyAlignment="1" applyProtection="1">
      <alignment horizontal="center"/>
    </xf>
    <xf numFmtId="164" fontId="8" fillId="6" borderId="43" xfId="5" applyNumberFormat="1" applyFont="1" applyFill="1" applyBorder="1" applyAlignment="1" applyProtection="1">
      <alignment horizontal="center"/>
    </xf>
    <xf numFmtId="164" fontId="8" fillId="6" borderId="44" xfId="5" applyNumberFormat="1" applyFont="1" applyFill="1" applyBorder="1" applyAlignment="1" applyProtection="1">
      <alignment horizontal="center"/>
    </xf>
    <xf numFmtId="164" fontId="8" fillId="6" borderId="47" xfId="5" applyNumberFormat="1" applyFont="1" applyFill="1" applyBorder="1" applyAlignment="1" applyProtection="1">
      <alignment horizontal="center"/>
    </xf>
    <xf numFmtId="164" fontId="8" fillId="6" borderId="41" xfId="5" applyNumberFormat="1" applyFont="1" applyFill="1" applyBorder="1" applyAlignment="1" applyProtection="1">
      <alignment horizontal="center"/>
    </xf>
    <xf numFmtId="0" fontId="1" fillId="0" borderId="48" xfId="1" applyFont="1" applyFill="1" applyBorder="1" applyAlignment="1" applyProtection="1">
      <alignment horizontal="center"/>
    </xf>
    <xf numFmtId="0" fontId="8" fillId="6" borderId="49" xfId="1" applyFont="1" applyFill="1" applyBorder="1" applyAlignment="1" applyProtection="1"/>
    <xf numFmtId="0" fontId="8" fillId="6" borderId="50" xfId="1" applyFont="1" applyFill="1" applyBorder="1" applyAlignment="1" applyProtection="1"/>
    <xf numFmtId="0" fontId="8" fillId="6" borderId="51" xfId="1" applyFont="1" applyFill="1" applyBorder="1" applyAlignment="1" applyProtection="1"/>
    <xf numFmtId="164" fontId="9" fillId="6" borderId="52" xfId="5" applyNumberFormat="1" applyFont="1" applyFill="1" applyBorder="1" applyAlignment="1" applyProtection="1">
      <alignment horizontal="center"/>
    </xf>
    <xf numFmtId="164" fontId="9" fillId="6" borderId="53" xfId="5" applyNumberFormat="1" applyFont="1" applyFill="1" applyBorder="1" applyAlignment="1" applyProtection="1">
      <alignment horizontal="center"/>
    </xf>
    <xf numFmtId="164" fontId="9" fillId="6" borderId="54" xfId="5" applyNumberFormat="1" applyFont="1" applyFill="1" applyBorder="1" applyAlignment="1" applyProtection="1">
      <alignment horizontal="center"/>
    </xf>
    <xf numFmtId="164" fontId="9" fillId="6" borderId="55" xfId="5" applyNumberFormat="1" applyFont="1" applyFill="1" applyBorder="1" applyAlignment="1" applyProtection="1">
      <alignment horizontal="center"/>
    </xf>
    <xf numFmtId="164" fontId="9" fillId="6" borderId="56" xfId="5" applyNumberFormat="1" applyFont="1" applyFill="1" applyBorder="1" applyAlignment="1" applyProtection="1">
      <alignment horizontal="center"/>
    </xf>
    <xf numFmtId="0" fontId="12" fillId="0" borderId="0" xfId="1" applyFont="1" applyFill="1" applyBorder="1" applyAlignment="1" applyProtection="1"/>
    <xf numFmtId="0" fontId="1" fillId="0" borderId="0" xfId="1" applyAlignment="1" applyProtection="1">
      <alignment horizontal="center"/>
    </xf>
    <xf numFmtId="0" fontId="12" fillId="0" borderId="0" xfId="1" applyFont="1" applyFill="1" applyBorder="1" applyAlignment="1" applyProtection="1">
      <alignment horizontal="right" readingOrder="2"/>
    </xf>
    <xf numFmtId="0" fontId="12" fillId="0" borderId="0" xfId="1" applyFont="1" applyFill="1" applyBorder="1" applyAlignment="1" applyProtection="1">
      <alignment readingOrder="2"/>
    </xf>
    <xf numFmtId="0" fontId="1" fillId="0" borderId="0" xfId="1" applyFill="1" applyBorder="1" applyAlignment="1" applyProtection="1">
      <alignment horizontal="center"/>
    </xf>
    <xf numFmtId="0" fontId="13" fillId="0" borderId="0" xfId="1" applyFont="1" applyFill="1" applyBorder="1" applyAlignment="1" applyProtection="1">
      <alignment horizontal="center"/>
    </xf>
    <xf numFmtId="0" fontId="1" fillId="0" borderId="0" xfId="1" applyFont="1" applyFill="1" applyBorder="1" applyAlignment="1" applyProtection="1">
      <alignment horizontal="center"/>
    </xf>
    <xf numFmtId="0" fontId="12" fillId="0" borderId="0" xfId="1" applyFont="1" applyFill="1" applyBorder="1" applyAlignment="1" applyProtection="1">
      <alignment horizontal="right"/>
    </xf>
    <xf numFmtId="0" fontId="8" fillId="0" borderId="57" xfId="1" applyFont="1" applyFill="1" applyBorder="1" applyAlignment="1" applyProtection="1"/>
    <xf numFmtId="0" fontId="8" fillId="0" borderId="38" xfId="1" applyFont="1" applyFill="1" applyBorder="1" applyAlignment="1" applyProtection="1"/>
    <xf numFmtId="0" fontId="9" fillId="4" borderId="63" xfId="1" applyFont="1" applyFill="1" applyBorder="1" applyAlignment="1" applyProtection="1">
      <alignment horizontal="center" vertical="center"/>
    </xf>
    <xf numFmtId="0" fontId="9" fillId="4" borderId="64" xfId="1" applyFont="1" applyFill="1" applyBorder="1" applyAlignment="1" applyProtection="1">
      <alignment horizontal="center" vertical="top" wrapText="1"/>
    </xf>
    <xf numFmtId="0" fontId="9" fillId="4" borderId="65" xfId="1" applyFont="1" applyFill="1" applyBorder="1" applyAlignment="1" applyProtection="1">
      <alignment horizontal="center" vertical="top" wrapText="1"/>
    </xf>
    <xf numFmtId="0" fontId="1" fillId="0" borderId="38" xfId="1" applyFont="1" applyFill="1" applyBorder="1" applyAlignment="1" applyProtection="1"/>
    <xf numFmtId="49" fontId="9" fillId="0" borderId="0" xfId="1" applyNumberFormat="1" applyFont="1" applyFill="1" applyBorder="1" applyAlignment="1" applyProtection="1">
      <alignment horizontal="center" vertical="top" wrapText="1"/>
    </xf>
    <xf numFmtId="164" fontId="11" fillId="7" borderId="7" xfId="4" applyNumberFormat="1" applyFont="1" applyFill="1" applyBorder="1" applyAlignment="1" applyProtection="1"/>
    <xf numFmtId="164" fontId="11" fillId="7" borderId="42" xfId="4" applyNumberFormat="1" applyFont="1" applyFill="1" applyBorder="1" applyAlignment="1" applyProtection="1"/>
    <xf numFmtId="164" fontId="11" fillId="7" borderId="45" xfId="4" applyNumberFormat="1" applyFont="1" applyFill="1" applyBorder="1" applyAlignment="1" applyProtection="1"/>
    <xf numFmtId="164" fontId="11" fillId="7" borderId="44" xfId="4" applyNumberFormat="1" applyFont="1" applyFill="1" applyBorder="1" applyAlignment="1" applyProtection="1"/>
    <xf numFmtId="164" fontId="9" fillId="6" borderId="67" xfId="5" applyNumberFormat="1" applyFont="1" applyFill="1" applyBorder="1" applyAlignment="1" applyProtection="1">
      <alignment horizontal="center"/>
    </xf>
    <xf numFmtId="3" fontId="11" fillId="7" borderId="32" xfId="4" applyNumberFormat="1" applyFont="1" applyFill="1" applyBorder="1" applyAlignment="1" applyProtection="1"/>
    <xf numFmtId="3" fontId="11" fillId="7" borderId="68" xfId="4" applyNumberFormat="1" applyFont="1" applyFill="1" applyBorder="1" applyAlignment="1" applyProtection="1"/>
    <xf numFmtId="3" fontId="11" fillId="7" borderId="34" xfId="4" applyNumberFormat="1" applyFont="1" applyFill="1" applyBorder="1" applyAlignment="1" applyProtection="1"/>
    <xf numFmtId="3" fontId="11" fillId="7" borderId="35" xfId="4" applyNumberFormat="1" applyFont="1" applyFill="1" applyBorder="1" applyAlignment="1" applyProtection="1"/>
    <xf numFmtId="3" fontId="11" fillId="7" borderId="7" xfId="4" applyNumberFormat="1" applyFont="1" applyFill="1" applyBorder="1" applyAlignment="1" applyProtection="1"/>
    <xf numFmtId="164" fontId="11" fillId="7" borderId="43" xfId="4" applyNumberFormat="1" applyFont="1" applyFill="1" applyBorder="1" applyAlignment="1" applyProtection="1"/>
    <xf numFmtId="0" fontId="8" fillId="0" borderId="0" xfId="1" applyFont="1" applyProtection="1"/>
    <xf numFmtId="0" fontId="1" fillId="0" borderId="0" xfId="1"/>
    <xf numFmtId="0" fontId="14" fillId="0" borderId="0" xfId="1" applyFont="1" applyProtection="1"/>
    <xf numFmtId="0" fontId="15" fillId="0" borderId="0" xfId="6" applyFont="1" applyFill="1" applyBorder="1" applyAlignment="1" applyProtection="1">
      <alignment horizontal="right" vertical="center"/>
    </xf>
    <xf numFmtId="0" fontId="8" fillId="0" borderId="0" xfId="1" applyFont="1" applyFill="1" applyBorder="1" applyProtection="1"/>
    <xf numFmtId="0" fontId="9" fillId="4" borderId="78" xfId="1" applyFont="1" applyFill="1" applyBorder="1" applyAlignment="1" applyProtection="1">
      <alignment vertical="top" wrapText="1"/>
    </xf>
    <xf numFmtId="0" fontId="9" fillId="4" borderId="21" xfId="1" applyFont="1" applyFill="1" applyBorder="1" applyAlignment="1" applyProtection="1">
      <alignment horizontal="center" vertical="top" wrapText="1" readingOrder="2"/>
    </xf>
    <xf numFmtId="0" fontId="9" fillId="4" borderId="79" xfId="1" applyFont="1" applyFill="1" applyBorder="1" applyAlignment="1" applyProtection="1">
      <alignment horizontal="center" vertical="top" wrapText="1" readingOrder="2"/>
    </xf>
    <xf numFmtId="0" fontId="9" fillId="4" borderId="80" xfId="1" applyFont="1" applyFill="1" applyBorder="1" applyAlignment="1" applyProtection="1">
      <alignment horizontal="center" vertical="top" wrapText="1" readingOrder="2"/>
    </xf>
    <xf numFmtId="0" fontId="9" fillId="4" borderId="78" xfId="1" applyFont="1" applyFill="1" applyBorder="1" applyAlignment="1" applyProtection="1">
      <alignment horizontal="right" vertical="top" wrapText="1"/>
    </xf>
    <xf numFmtId="165" fontId="9" fillId="4" borderId="82" xfId="1" applyNumberFormat="1" applyFont="1" applyFill="1" applyBorder="1" applyAlignment="1" applyProtection="1">
      <alignment horizontal="center" vertical="top" wrapText="1"/>
    </xf>
    <xf numFmtId="49" fontId="9" fillId="4" borderId="83" xfId="1" applyNumberFormat="1" applyFont="1" applyFill="1" applyBorder="1" applyAlignment="1" applyProtection="1">
      <alignment horizontal="center" vertical="top" wrapText="1"/>
    </xf>
    <xf numFmtId="49" fontId="9" fillId="4" borderId="84" xfId="1" applyNumberFormat="1" applyFont="1" applyFill="1" applyBorder="1" applyAlignment="1" applyProtection="1">
      <alignment horizontal="center" vertical="top" wrapText="1"/>
    </xf>
    <xf numFmtId="49" fontId="9" fillId="4" borderId="80" xfId="1" applyNumberFormat="1" applyFont="1" applyFill="1" applyBorder="1" applyAlignment="1" applyProtection="1">
      <alignment horizontal="center" vertical="top" wrapText="1"/>
    </xf>
    <xf numFmtId="49" fontId="9" fillId="4" borderId="85" xfId="1" applyNumberFormat="1" applyFont="1" applyFill="1" applyBorder="1" applyAlignment="1" applyProtection="1">
      <alignment horizontal="center" vertical="top" wrapText="1"/>
    </xf>
    <xf numFmtId="0" fontId="8" fillId="6" borderId="81" xfId="1" applyFont="1" applyFill="1" applyBorder="1" applyAlignment="1" applyProtection="1">
      <alignment horizontal="right" vertical="center" wrapText="1"/>
    </xf>
    <xf numFmtId="9" fontId="16" fillId="6" borderId="82" xfId="6" applyNumberFormat="1" applyFont="1" applyFill="1" applyBorder="1" applyAlignment="1" applyProtection="1">
      <alignment horizontal="center" vertical="center" wrapText="1" readingOrder="2"/>
    </xf>
    <xf numFmtId="9" fontId="16" fillId="6" borderId="86" xfId="6" applyNumberFormat="1" applyFont="1" applyFill="1" applyBorder="1" applyAlignment="1" applyProtection="1">
      <alignment horizontal="center" vertical="center" wrapText="1" readingOrder="2"/>
    </xf>
    <xf numFmtId="9" fontId="8" fillId="0" borderId="0" xfId="1" applyNumberFormat="1" applyFont="1" applyProtection="1"/>
    <xf numFmtId="0" fontId="9" fillId="0" borderId="0" xfId="1" applyFont="1" applyAlignment="1" applyProtection="1">
      <alignment horizontal="right" readingOrder="2"/>
    </xf>
    <xf numFmtId="0" fontId="8" fillId="0" borderId="0" xfId="1" applyFont="1" applyAlignment="1" applyProtection="1">
      <alignment horizontal="right" readingOrder="2"/>
    </xf>
    <xf numFmtId="0" fontId="1" fillId="0" borderId="0" xfId="1" applyAlignment="1" applyProtection="1">
      <alignment horizontal="right" readingOrder="2"/>
    </xf>
    <xf numFmtId="0" fontId="1" fillId="0" borderId="0" xfId="1" applyAlignment="1" applyProtection="1"/>
    <xf numFmtId="0" fontId="8" fillId="0" borderId="0" xfId="1" applyFont="1"/>
    <xf numFmtId="0" fontId="8" fillId="0" borderId="0" xfId="1" applyFont="1" applyFill="1" applyProtection="1"/>
    <xf numFmtId="0" fontId="9" fillId="4" borderId="64" xfId="1" applyFont="1" applyFill="1" applyBorder="1" applyAlignment="1" applyProtection="1">
      <alignment horizontal="center" vertical="top" wrapText="1" readingOrder="2"/>
    </xf>
    <xf numFmtId="0" fontId="9" fillId="4" borderId="87" xfId="1" applyFont="1" applyFill="1" applyBorder="1" applyAlignment="1" applyProtection="1">
      <alignment horizontal="right" vertical="top" wrapText="1"/>
    </xf>
    <xf numFmtId="49" fontId="9" fillId="4" borderId="82" xfId="1" applyNumberFormat="1" applyFont="1" applyFill="1" applyBorder="1" applyAlignment="1" applyProtection="1">
      <alignment horizontal="center" vertical="top" wrapText="1"/>
    </xf>
    <xf numFmtId="49" fontId="9" fillId="4" borderId="75" xfId="1" applyNumberFormat="1" applyFont="1" applyFill="1" applyBorder="1" applyAlignment="1" applyProtection="1">
      <alignment horizontal="center" vertical="top" wrapText="1"/>
    </xf>
    <xf numFmtId="0" fontId="8" fillId="0" borderId="0" xfId="1" applyFont="1" applyAlignment="1" applyProtection="1"/>
    <xf numFmtId="0" fontId="1" fillId="0" borderId="0" xfId="1" applyFill="1" applyBorder="1" applyAlignment="1" applyProtection="1">
      <alignment horizontal="center"/>
    </xf>
    <xf numFmtId="0" fontId="1" fillId="0" borderId="0" xfId="1" applyAlignment="1" applyProtection="1">
      <alignment horizontal="center"/>
    </xf>
    <xf numFmtId="0" fontId="1" fillId="0" borderId="0" xfId="1" applyFont="1" applyFill="1" applyBorder="1" applyAlignment="1" applyProtection="1">
      <alignment horizontal="center"/>
    </xf>
    <xf numFmtId="0" fontId="13" fillId="0" borderId="0" xfId="1" applyFont="1" applyFill="1" applyBorder="1" applyAlignment="1" applyProtection="1">
      <alignment horizontal="center"/>
    </xf>
    <xf numFmtId="0" fontId="6" fillId="4" borderId="1" xfId="1" applyFont="1" applyFill="1" applyBorder="1" applyAlignment="1" applyProtection="1">
      <alignment horizontal="center" vertical="center"/>
    </xf>
    <xf numFmtId="0" fontId="6" fillId="4" borderId="2" xfId="1" applyFont="1" applyFill="1" applyBorder="1" applyAlignment="1" applyProtection="1">
      <alignment horizontal="center" vertical="center"/>
    </xf>
    <xf numFmtId="0" fontId="6" fillId="4" borderId="3" xfId="1" applyFont="1" applyFill="1" applyBorder="1" applyAlignment="1" applyProtection="1">
      <alignment horizontal="center" vertical="center"/>
    </xf>
    <xf numFmtId="0" fontId="6" fillId="4" borderId="11" xfId="1" applyFont="1" applyFill="1" applyBorder="1" applyAlignment="1" applyProtection="1">
      <alignment horizontal="center" vertical="center"/>
    </xf>
    <xf numFmtId="0" fontId="6" fillId="4" borderId="0" xfId="1" applyFont="1" applyFill="1" applyBorder="1" applyAlignment="1" applyProtection="1">
      <alignment horizontal="center" vertical="center"/>
    </xf>
    <xf numFmtId="0" fontId="6" fillId="4" borderId="12" xfId="1" applyFont="1" applyFill="1" applyBorder="1" applyAlignment="1" applyProtection="1">
      <alignment horizontal="center" vertical="center"/>
    </xf>
    <xf numFmtId="0" fontId="6" fillId="4" borderId="23" xfId="1" applyFont="1" applyFill="1" applyBorder="1" applyAlignment="1" applyProtection="1">
      <alignment horizontal="center" vertical="center"/>
    </xf>
    <xf numFmtId="0" fontId="6" fillId="4" borderId="24" xfId="1" applyFont="1" applyFill="1" applyBorder="1" applyAlignment="1" applyProtection="1">
      <alignment horizontal="center" vertical="center"/>
    </xf>
    <xf numFmtId="0" fontId="6" fillId="4" borderId="25" xfId="1" applyFont="1" applyFill="1" applyBorder="1" applyAlignment="1" applyProtection="1">
      <alignment horizontal="center" vertical="center"/>
    </xf>
    <xf numFmtId="0" fontId="7" fillId="4" borderId="1" xfId="1" applyFont="1" applyFill="1" applyBorder="1" applyAlignment="1" applyProtection="1">
      <alignment horizontal="center" vertical="center"/>
    </xf>
    <xf numFmtId="0" fontId="7" fillId="4" borderId="2" xfId="1" applyFont="1" applyFill="1" applyBorder="1" applyAlignment="1" applyProtection="1">
      <alignment horizontal="center" vertical="center"/>
    </xf>
    <xf numFmtId="0" fontId="7" fillId="4" borderId="3" xfId="1" applyFont="1" applyFill="1" applyBorder="1" applyAlignment="1" applyProtection="1">
      <alignment horizontal="center" vertical="center"/>
    </xf>
    <xf numFmtId="0" fontId="7" fillId="4" borderId="13" xfId="1" applyFont="1" applyFill="1" applyBorder="1" applyAlignment="1" applyProtection="1">
      <alignment horizontal="center" vertical="center"/>
    </xf>
    <xf numFmtId="0" fontId="7" fillId="4" borderId="14" xfId="1" applyFont="1" applyFill="1" applyBorder="1" applyAlignment="1" applyProtection="1">
      <alignment horizontal="center" vertical="center"/>
    </xf>
    <xf numFmtId="0" fontId="7" fillId="4" borderId="15" xfId="1" applyFont="1" applyFill="1" applyBorder="1" applyAlignment="1" applyProtection="1">
      <alignment horizontal="center" vertical="center"/>
    </xf>
    <xf numFmtId="0" fontId="7" fillId="5" borderId="4" xfId="1" applyFont="1" applyFill="1" applyBorder="1" applyAlignment="1" applyProtection="1">
      <alignment horizontal="center" vertical="center"/>
    </xf>
    <xf numFmtId="0" fontId="7" fillId="5" borderId="5" xfId="1" applyFont="1" applyFill="1" applyBorder="1" applyAlignment="1" applyProtection="1">
      <alignment horizontal="center" vertical="center"/>
    </xf>
    <xf numFmtId="0" fontId="7" fillId="5" borderId="6" xfId="1" applyFont="1" applyFill="1" applyBorder="1" applyAlignment="1" applyProtection="1">
      <alignment horizontal="center" vertical="center"/>
    </xf>
    <xf numFmtId="0" fontId="7" fillId="5" borderId="7" xfId="1" applyFont="1" applyFill="1" applyBorder="1" applyAlignment="1" applyProtection="1">
      <alignment horizontal="center" vertical="center"/>
    </xf>
    <xf numFmtId="0" fontId="7" fillId="5" borderId="8" xfId="1" applyFont="1" applyFill="1" applyBorder="1" applyAlignment="1" applyProtection="1">
      <alignment horizontal="center" vertical="center"/>
    </xf>
    <xf numFmtId="0" fontId="7" fillId="5" borderId="9" xfId="1" applyFont="1" applyFill="1" applyBorder="1" applyAlignment="1" applyProtection="1">
      <alignment horizontal="center" vertical="center"/>
    </xf>
    <xf numFmtId="0" fontId="7" fillId="5" borderId="10" xfId="1" applyFont="1" applyFill="1" applyBorder="1" applyAlignment="1" applyProtection="1">
      <alignment horizontal="center" vertical="center"/>
    </xf>
    <xf numFmtId="0" fontId="7" fillId="4" borderId="16" xfId="1" applyFont="1" applyFill="1" applyBorder="1" applyAlignment="1" applyProtection="1">
      <alignment horizontal="center" vertical="center"/>
    </xf>
    <xf numFmtId="0" fontId="7" fillId="4" borderId="17" xfId="1" applyFont="1" applyFill="1" applyBorder="1" applyAlignment="1" applyProtection="1">
      <alignment horizontal="center" vertical="center"/>
    </xf>
    <xf numFmtId="0" fontId="7" fillId="4" borderId="18" xfId="1" applyFont="1" applyFill="1" applyBorder="1" applyAlignment="1" applyProtection="1">
      <alignment horizontal="center" vertical="center"/>
    </xf>
    <xf numFmtId="0" fontId="7" fillId="4" borderId="19" xfId="1" applyFont="1" applyFill="1" applyBorder="1" applyAlignment="1" applyProtection="1">
      <alignment horizontal="center" vertical="center"/>
    </xf>
    <xf numFmtId="0" fontId="7" fillId="4" borderId="59" xfId="1" applyFont="1" applyFill="1" applyBorder="1" applyAlignment="1" applyProtection="1">
      <alignment horizontal="center" vertical="center"/>
    </xf>
    <xf numFmtId="0" fontId="7" fillId="4" borderId="60" xfId="1" applyFont="1" applyFill="1" applyBorder="1" applyAlignment="1" applyProtection="1">
      <alignment horizontal="center" vertical="center"/>
    </xf>
    <xf numFmtId="0" fontId="7" fillId="4" borderId="61" xfId="1" applyFont="1" applyFill="1" applyBorder="1" applyAlignment="1" applyProtection="1">
      <alignment horizontal="center" vertical="center"/>
    </xf>
    <xf numFmtId="0" fontId="6" fillId="4" borderId="58" xfId="1" applyFont="1" applyFill="1" applyBorder="1" applyAlignment="1" applyProtection="1">
      <alignment horizontal="center" vertical="center"/>
    </xf>
    <xf numFmtId="0" fontId="6" fillId="4" borderId="62" xfId="1" applyFont="1" applyFill="1" applyBorder="1" applyAlignment="1" applyProtection="1">
      <alignment horizontal="center" vertical="center"/>
    </xf>
    <xf numFmtId="0" fontId="6" fillId="4" borderId="66" xfId="1" applyFont="1" applyFill="1" applyBorder="1" applyAlignment="1" applyProtection="1">
      <alignment horizontal="center" vertical="center"/>
    </xf>
    <xf numFmtId="0" fontId="8" fillId="6" borderId="69" xfId="1" applyFont="1" applyFill="1" applyBorder="1" applyAlignment="1" applyProtection="1">
      <alignment horizontal="right"/>
    </xf>
    <xf numFmtId="0" fontId="8" fillId="6" borderId="45" xfId="1" applyFont="1" applyFill="1" applyBorder="1" applyAlignment="1" applyProtection="1">
      <alignment horizontal="right"/>
    </xf>
    <xf numFmtId="0" fontId="8" fillId="6" borderId="70" xfId="1" applyFont="1" applyFill="1" applyBorder="1" applyAlignment="1" applyProtection="1">
      <alignment horizontal="right"/>
    </xf>
    <xf numFmtId="0" fontId="8" fillId="6" borderId="39" xfId="1" applyFont="1" applyFill="1" applyBorder="1" applyAlignment="1" applyProtection="1">
      <alignment horizontal="right"/>
    </xf>
    <xf numFmtId="0" fontId="8" fillId="6" borderId="40" xfId="1" applyFont="1" applyFill="1" applyBorder="1" applyAlignment="1" applyProtection="1">
      <alignment horizontal="right"/>
    </xf>
    <xf numFmtId="0" fontId="8" fillId="6" borderId="41" xfId="1" applyFont="1" applyFill="1" applyBorder="1" applyAlignment="1" applyProtection="1">
      <alignment horizontal="right"/>
    </xf>
    <xf numFmtId="0" fontId="8" fillId="6" borderId="71" xfId="1" applyFont="1" applyFill="1" applyBorder="1" applyAlignment="1" applyProtection="1">
      <alignment horizontal="right"/>
    </xf>
    <xf numFmtId="0" fontId="8" fillId="6" borderId="55" xfId="1" applyFont="1" applyFill="1" applyBorder="1" applyAlignment="1" applyProtection="1">
      <alignment horizontal="right"/>
    </xf>
    <xf numFmtId="0" fontId="8" fillId="6" borderId="72" xfId="1" applyFont="1" applyFill="1" applyBorder="1" applyAlignment="1" applyProtection="1">
      <alignment horizontal="right"/>
    </xf>
    <xf numFmtId="0" fontId="10" fillId="6" borderId="39" xfId="1" applyFont="1" applyFill="1" applyBorder="1" applyAlignment="1" applyProtection="1">
      <alignment horizontal="right"/>
    </xf>
    <xf numFmtId="0" fontId="10" fillId="6" borderId="40" xfId="1" applyFont="1" applyFill="1" applyBorder="1" applyAlignment="1" applyProtection="1">
      <alignment horizontal="right"/>
    </xf>
    <xf numFmtId="0" fontId="10" fillId="6" borderId="69" xfId="1" applyFont="1" applyFill="1" applyBorder="1" applyAlignment="1" applyProtection="1">
      <alignment horizontal="right"/>
    </xf>
    <xf numFmtId="0" fontId="10" fillId="6" borderId="45" xfId="1" applyFont="1" applyFill="1" applyBorder="1" applyAlignment="1" applyProtection="1">
      <alignment horizontal="right"/>
    </xf>
    <xf numFmtId="0" fontId="10" fillId="6" borderId="70" xfId="1" applyFont="1" applyFill="1" applyBorder="1" applyAlignment="1" applyProtection="1">
      <alignment horizontal="right"/>
    </xf>
    <xf numFmtId="0" fontId="10" fillId="6" borderId="31" xfId="1" applyFont="1" applyFill="1" applyBorder="1" applyAlignment="1" applyProtection="1">
      <alignment horizontal="right"/>
    </xf>
    <xf numFmtId="0" fontId="10" fillId="6" borderId="9" xfId="1" applyFont="1" applyFill="1" applyBorder="1" applyAlignment="1" applyProtection="1">
      <alignment horizontal="right"/>
    </xf>
    <xf numFmtId="0" fontId="6" fillId="4" borderId="73" xfId="1" applyFont="1" applyFill="1" applyBorder="1" applyAlignment="1" applyProtection="1">
      <alignment horizontal="center" vertical="center" wrapText="1"/>
    </xf>
    <xf numFmtId="0" fontId="6" fillId="4" borderId="77" xfId="1" applyFont="1" applyFill="1" applyBorder="1" applyAlignment="1" applyProtection="1">
      <alignment horizontal="center" vertical="center" wrapText="1"/>
    </xf>
    <xf numFmtId="0" fontId="6" fillId="4" borderId="81" xfId="1" applyFont="1" applyFill="1" applyBorder="1" applyAlignment="1" applyProtection="1">
      <alignment horizontal="center" vertical="center" wrapText="1"/>
    </xf>
    <xf numFmtId="0" fontId="9" fillId="4" borderId="74" xfId="1" applyFont="1" applyFill="1" applyBorder="1" applyAlignment="1" applyProtection="1">
      <alignment horizontal="center" vertical="top" wrapText="1"/>
    </xf>
    <xf numFmtId="0" fontId="9" fillId="4" borderId="75" xfId="1" applyFont="1" applyFill="1" applyBorder="1" applyAlignment="1" applyProtection="1">
      <alignment horizontal="center" vertical="top" wrapText="1"/>
    </xf>
    <xf numFmtId="0" fontId="9" fillId="4" borderId="76" xfId="1" applyFont="1" applyFill="1" applyBorder="1" applyAlignment="1" applyProtection="1">
      <alignment horizontal="center" vertical="top" wrapText="1"/>
    </xf>
    <xf numFmtId="0" fontId="8" fillId="0" borderId="0" xfId="1" applyFont="1" applyAlignment="1">
      <alignment horizontal="right" wrapText="1" readingOrder="2"/>
    </xf>
    <xf numFmtId="0" fontId="8" fillId="0" borderId="0" xfId="1" applyFont="1" applyAlignment="1" applyProtection="1">
      <alignment horizontal="right" wrapText="1" readingOrder="2"/>
    </xf>
    <xf numFmtId="0" fontId="9" fillId="0" borderId="0" xfId="1" applyFont="1" applyAlignment="1">
      <alignment horizontal="right" readingOrder="2"/>
    </xf>
  </cellXfs>
  <cellStyles count="7">
    <cellStyle name="Comma_~4758153" xfId="4" xr:uid="{00000000-0005-0000-0000-000000000000}"/>
    <cellStyle name="Normal" xfId="0" builtinId="0"/>
    <cellStyle name="Normal 2" xfId="1" xr:uid="{00000000-0005-0000-0000-000002000000}"/>
    <cellStyle name="Normal_Aform4v2" xfId="2" xr:uid="{00000000-0005-0000-0000-000003000000}"/>
    <cellStyle name="Normal_Aform4v2 2" xfId="6" xr:uid="{00000000-0005-0000-0000-000004000000}"/>
    <cellStyle name="Percent 2" xfId="5" xr:uid="{00000000-0005-0000-0000-000005000000}"/>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admin.hcsra.co.il/AboutUs/FinancialData/Documents/&#1491;&#1493;&#149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הכשרה חברה לביטוח בע"מ</v>
          </cell>
          <cell r="F13">
            <v>2019</v>
          </cell>
          <cell r="Z13" t="str">
            <v xml:space="preserve">הנתונים ביחידות בודדות לשנת </v>
          </cell>
        </row>
        <row r="27">
          <cell r="B27" t="str">
            <v>נספח ב1 מדדי תביעות בביטוח כללי</v>
          </cell>
        </row>
        <row r="28">
          <cell r="B28" t="str">
            <v>נספח ב2 מדדי תביעות בביטוח בריאות</v>
          </cell>
        </row>
        <row r="29">
          <cell r="B29" t="str">
            <v>נספח ב3 מדדי תביעות בקצבת נכות (א.כ.ע), ריסק מוות וקצבת שארים</v>
          </cell>
        </row>
        <row r="32">
          <cell r="B32" t="str">
            <v>נספח ב4 - מדדי בקשות למשיכת כספים או לקבלת קצבת זקנה (ביטוח)</v>
          </cell>
        </row>
        <row r="35">
          <cell r="B35" t="str">
            <v>נספח ב5 - מדדי בקשות להעברת כספים בין קופות גמל או בין מסלולי השקעה (ביטוח)</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row r="12">
          <cell r="D12">
            <v>0</v>
          </cell>
          <cell r="E12">
            <v>0</v>
          </cell>
          <cell r="F12">
            <v>0</v>
          </cell>
          <cell r="G12">
            <v>0</v>
          </cell>
          <cell r="H12">
            <v>0</v>
          </cell>
          <cell r="I12">
            <v>0</v>
          </cell>
          <cell r="K12">
            <v>2345</v>
          </cell>
          <cell r="L12">
            <v>2354</v>
          </cell>
          <cell r="M12">
            <v>947</v>
          </cell>
          <cell r="N12">
            <v>381</v>
          </cell>
          <cell r="O12">
            <v>85</v>
          </cell>
          <cell r="P12">
            <v>69</v>
          </cell>
          <cell r="R12">
            <v>694</v>
          </cell>
          <cell r="S12">
            <v>1039</v>
          </cell>
          <cell r="T12">
            <v>1269</v>
          </cell>
          <cell r="U12">
            <v>531</v>
          </cell>
          <cell r="V12">
            <v>111</v>
          </cell>
          <cell r="W12">
            <v>109</v>
          </cell>
          <cell r="Y12">
            <v>266</v>
          </cell>
          <cell r="Z12">
            <v>177</v>
          </cell>
          <cell r="AA12">
            <v>181</v>
          </cell>
          <cell r="AB12">
            <v>19</v>
          </cell>
          <cell r="AC12">
            <v>1</v>
          </cell>
          <cell r="AD12">
            <v>6</v>
          </cell>
          <cell r="AF12">
            <v>227</v>
          </cell>
          <cell r="AG12">
            <v>172</v>
          </cell>
          <cell r="AH12">
            <v>94</v>
          </cell>
          <cell r="AI12">
            <v>7</v>
          </cell>
          <cell r="AJ12">
            <v>3</v>
          </cell>
          <cell r="AK12">
            <v>0</v>
          </cell>
        </row>
        <row r="13">
          <cell r="D13">
            <v>0</v>
          </cell>
          <cell r="E13">
            <v>0</v>
          </cell>
          <cell r="F13">
            <v>0</v>
          </cell>
          <cell r="G13">
            <v>0</v>
          </cell>
          <cell r="H13">
            <v>0</v>
          </cell>
          <cell r="I13">
            <v>0</v>
          </cell>
          <cell r="K13">
            <v>1</v>
          </cell>
          <cell r="L13">
            <v>5</v>
          </cell>
          <cell r="M13">
            <v>2</v>
          </cell>
          <cell r="N13">
            <v>0</v>
          </cell>
          <cell r="O13">
            <v>0</v>
          </cell>
          <cell r="P13">
            <v>0</v>
          </cell>
          <cell r="R13">
            <v>82</v>
          </cell>
          <cell r="S13">
            <v>159</v>
          </cell>
          <cell r="T13">
            <v>261</v>
          </cell>
          <cell r="U13">
            <v>121</v>
          </cell>
          <cell r="V13">
            <v>28</v>
          </cell>
          <cell r="W13">
            <v>23</v>
          </cell>
          <cell r="Y13">
            <v>96</v>
          </cell>
          <cell r="Z13">
            <v>23</v>
          </cell>
          <cell r="AA13">
            <v>24</v>
          </cell>
          <cell r="AB13">
            <v>9</v>
          </cell>
          <cell r="AC13">
            <v>2</v>
          </cell>
          <cell r="AD13">
            <v>2</v>
          </cell>
          <cell r="AF13">
            <v>34</v>
          </cell>
          <cell r="AG13">
            <v>9</v>
          </cell>
          <cell r="AH13">
            <v>10</v>
          </cell>
          <cell r="AI13">
            <v>6</v>
          </cell>
          <cell r="AJ13">
            <v>0</v>
          </cell>
          <cell r="AK13">
            <v>1</v>
          </cell>
        </row>
        <row r="14">
          <cell r="D14">
            <v>55</v>
          </cell>
          <cell r="E14">
            <v>32</v>
          </cell>
          <cell r="F14">
            <v>42</v>
          </cell>
          <cell r="G14">
            <v>5</v>
          </cell>
          <cell r="H14">
            <v>2</v>
          </cell>
          <cell r="I14">
            <v>1</v>
          </cell>
          <cell r="K14">
            <v>7</v>
          </cell>
          <cell r="L14">
            <v>5</v>
          </cell>
          <cell r="M14">
            <v>17</v>
          </cell>
          <cell r="N14">
            <v>7</v>
          </cell>
          <cell r="O14">
            <v>9</v>
          </cell>
          <cell r="P14">
            <v>2</v>
          </cell>
          <cell r="R14">
            <v>556</v>
          </cell>
          <cell r="S14">
            <v>236</v>
          </cell>
          <cell r="T14">
            <v>301</v>
          </cell>
          <cell r="U14">
            <v>129</v>
          </cell>
          <cell r="V14">
            <v>20</v>
          </cell>
          <cell r="W14">
            <v>17</v>
          </cell>
          <cell r="Y14">
            <v>134</v>
          </cell>
          <cell r="Z14">
            <v>54</v>
          </cell>
          <cell r="AA14">
            <v>33</v>
          </cell>
          <cell r="AB14">
            <v>19</v>
          </cell>
          <cell r="AC14">
            <v>8</v>
          </cell>
          <cell r="AD14">
            <v>4</v>
          </cell>
          <cell r="AF14">
            <v>15</v>
          </cell>
          <cell r="AG14">
            <v>4</v>
          </cell>
          <cell r="AH14">
            <v>2</v>
          </cell>
          <cell r="AI14">
            <v>3</v>
          </cell>
          <cell r="AJ14">
            <v>0</v>
          </cell>
          <cell r="AK14">
            <v>2</v>
          </cell>
        </row>
        <row r="15">
          <cell r="D15">
            <v>570</v>
          </cell>
          <cell r="E15">
            <v>480</v>
          </cell>
          <cell r="F15">
            <v>630</v>
          </cell>
          <cell r="G15">
            <v>260</v>
          </cell>
          <cell r="H15">
            <v>127</v>
          </cell>
          <cell r="I15">
            <v>60</v>
          </cell>
          <cell r="K15">
            <v>1</v>
          </cell>
          <cell r="L15">
            <v>2</v>
          </cell>
          <cell r="M15">
            <v>0</v>
          </cell>
          <cell r="N15">
            <v>2</v>
          </cell>
          <cell r="O15">
            <v>2</v>
          </cell>
          <cell r="P15">
            <v>3</v>
          </cell>
          <cell r="R15">
            <v>0</v>
          </cell>
          <cell r="S15">
            <v>4</v>
          </cell>
          <cell r="T15">
            <v>17</v>
          </cell>
          <cell r="U15">
            <v>12</v>
          </cell>
          <cell r="V15">
            <v>8</v>
          </cell>
          <cell r="W15">
            <v>0</v>
          </cell>
          <cell r="Y15">
            <v>8</v>
          </cell>
          <cell r="Z15">
            <v>4</v>
          </cell>
          <cell r="AA15">
            <v>7</v>
          </cell>
          <cell r="AB15">
            <v>2</v>
          </cell>
          <cell r="AC15">
            <v>2</v>
          </cell>
          <cell r="AD15">
            <v>0</v>
          </cell>
          <cell r="AF15">
            <v>9</v>
          </cell>
          <cell r="AG15">
            <v>2</v>
          </cell>
          <cell r="AH15">
            <v>3</v>
          </cell>
          <cell r="AI15">
            <v>2</v>
          </cell>
          <cell r="AJ15">
            <v>0</v>
          </cell>
          <cell r="AK15">
            <v>1</v>
          </cell>
        </row>
        <row r="16">
          <cell r="D16">
            <v>3</v>
          </cell>
          <cell r="E16">
            <v>1</v>
          </cell>
          <cell r="F16">
            <v>1</v>
          </cell>
          <cell r="G16">
            <v>0</v>
          </cell>
          <cell r="H16">
            <v>0</v>
          </cell>
          <cell r="I16">
            <v>1</v>
          </cell>
          <cell r="K16">
            <v>40</v>
          </cell>
          <cell r="L16">
            <v>77</v>
          </cell>
          <cell r="M16">
            <v>35</v>
          </cell>
          <cell r="N16">
            <v>59</v>
          </cell>
          <cell r="O16">
            <v>21</v>
          </cell>
          <cell r="P16">
            <v>27</v>
          </cell>
          <cell r="R16">
            <v>9</v>
          </cell>
          <cell r="S16">
            <v>17</v>
          </cell>
          <cell r="T16">
            <v>24</v>
          </cell>
          <cell r="U16">
            <v>20</v>
          </cell>
          <cell r="V16">
            <v>6</v>
          </cell>
          <cell r="W16">
            <v>17</v>
          </cell>
          <cell r="Y16">
            <v>15</v>
          </cell>
          <cell r="Z16">
            <v>10</v>
          </cell>
          <cell r="AA16">
            <v>16</v>
          </cell>
          <cell r="AB16">
            <v>20</v>
          </cell>
          <cell r="AC16">
            <v>7</v>
          </cell>
          <cell r="AD16">
            <v>15</v>
          </cell>
          <cell r="AF16">
            <v>1</v>
          </cell>
          <cell r="AG16">
            <v>1</v>
          </cell>
          <cell r="AH16">
            <v>2</v>
          </cell>
          <cell r="AI16">
            <v>3</v>
          </cell>
          <cell r="AJ16">
            <v>4</v>
          </cell>
          <cell r="AK16">
            <v>5</v>
          </cell>
        </row>
        <row r="17">
          <cell r="C17">
            <v>2270</v>
          </cell>
          <cell r="J17">
            <v>6505</v>
          </cell>
          <cell r="Q17">
            <v>5820</v>
          </cell>
          <cell r="X17">
            <v>1164</v>
          </cell>
          <cell r="AE17">
            <v>622</v>
          </cell>
        </row>
        <row r="22">
          <cell r="C22">
            <v>0</v>
          </cell>
          <cell r="J22">
            <v>0</v>
          </cell>
          <cell r="Q22">
            <v>0</v>
          </cell>
          <cell r="X22">
            <v>0</v>
          </cell>
          <cell r="AE22">
            <v>0</v>
          </cell>
        </row>
        <row r="24">
          <cell r="D24">
            <v>0</v>
          </cell>
          <cell r="E24">
            <v>0</v>
          </cell>
          <cell r="F24">
            <v>0</v>
          </cell>
          <cell r="G24">
            <v>0</v>
          </cell>
          <cell r="H24">
            <v>0</v>
          </cell>
          <cell r="I24">
            <v>0</v>
          </cell>
          <cell r="K24">
            <v>6</v>
          </cell>
          <cell r="L24">
            <v>5</v>
          </cell>
          <cell r="M24">
            <v>4</v>
          </cell>
          <cell r="N24">
            <v>8</v>
          </cell>
          <cell r="O24">
            <v>2</v>
          </cell>
          <cell r="P24">
            <v>15</v>
          </cell>
          <cell r="R24">
            <v>51</v>
          </cell>
          <cell r="S24">
            <v>13</v>
          </cell>
          <cell r="T24">
            <v>38</v>
          </cell>
          <cell r="U24">
            <v>58</v>
          </cell>
          <cell r="V24">
            <v>72</v>
          </cell>
          <cell r="W24">
            <v>667</v>
          </cell>
          <cell r="Y24">
            <v>2</v>
          </cell>
          <cell r="Z24">
            <v>0</v>
          </cell>
          <cell r="AA24">
            <v>1</v>
          </cell>
          <cell r="AB24">
            <v>0</v>
          </cell>
          <cell r="AC24">
            <v>2</v>
          </cell>
          <cell r="AD24">
            <v>3</v>
          </cell>
          <cell r="AF24">
            <v>0</v>
          </cell>
          <cell r="AG24">
            <v>0</v>
          </cell>
          <cell r="AH24">
            <v>0</v>
          </cell>
          <cell r="AI24">
            <v>1</v>
          </cell>
          <cell r="AJ24">
            <v>2</v>
          </cell>
          <cell r="AK24">
            <v>3</v>
          </cell>
        </row>
        <row r="25">
          <cell r="D25">
            <v>15</v>
          </cell>
          <cell r="E25">
            <v>10</v>
          </cell>
          <cell r="F25">
            <v>7</v>
          </cell>
          <cell r="G25">
            <v>2</v>
          </cell>
          <cell r="H25">
            <v>1</v>
          </cell>
          <cell r="I25">
            <v>5</v>
          </cell>
          <cell r="K25">
            <v>0</v>
          </cell>
          <cell r="L25">
            <v>0</v>
          </cell>
          <cell r="M25">
            <v>1</v>
          </cell>
          <cell r="N25">
            <v>1</v>
          </cell>
          <cell r="O25">
            <v>0</v>
          </cell>
          <cell r="P25">
            <v>0</v>
          </cell>
          <cell r="R25">
            <v>20</v>
          </cell>
          <cell r="S25">
            <v>12</v>
          </cell>
          <cell r="T25">
            <v>22</v>
          </cell>
          <cell r="U25">
            <v>5</v>
          </cell>
          <cell r="V25">
            <v>2</v>
          </cell>
          <cell r="W25">
            <v>2</v>
          </cell>
          <cell r="Y25">
            <v>1</v>
          </cell>
          <cell r="Z25">
            <v>0</v>
          </cell>
          <cell r="AA25">
            <v>0</v>
          </cell>
          <cell r="AB25">
            <v>0</v>
          </cell>
          <cell r="AC25">
            <v>0</v>
          </cell>
          <cell r="AD25">
            <v>1</v>
          </cell>
          <cell r="AF25">
            <v>1</v>
          </cell>
          <cell r="AG25">
            <v>0</v>
          </cell>
          <cell r="AH25">
            <v>0</v>
          </cell>
          <cell r="AI25">
            <v>1</v>
          </cell>
          <cell r="AJ25">
            <v>1</v>
          </cell>
          <cell r="AK25">
            <v>1</v>
          </cell>
        </row>
        <row r="26">
          <cell r="D26">
            <v>321</v>
          </cell>
          <cell r="E26">
            <v>275</v>
          </cell>
          <cell r="F26">
            <v>595</v>
          </cell>
          <cell r="G26">
            <v>593</v>
          </cell>
          <cell r="H26">
            <v>391</v>
          </cell>
          <cell r="I26">
            <v>144</v>
          </cell>
          <cell r="K26">
            <v>0</v>
          </cell>
          <cell r="L26">
            <v>0</v>
          </cell>
          <cell r="M26">
            <v>0</v>
          </cell>
          <cell r="N26">
            <v>0</v>
          </cell>
          <cell r="O26">
            <v>0</v>
          </cell>
          <cell r="P26">
            <v>1</v>
          </cell>
          <cell r="R26">
            <v>17</v>
          </cell>
          <cell r="S26">
            <v>39</v>
          </cell>
          <cell r="T26">
            <v>28</v>
          </cell>
          <cell r="U26">
            <v>20</v>
          </cell>
          <cell r="V26">
            <v>11</v>
          </cell>
          <cell r="W26">
            <v>31</v>
          </cell>
          <cell r="Y26">
            <v>0</v>
          </cell>
          <cell r="Z26">
            <v>0</v>
          </cell>
          <cell r="AA26">
            <v>0</v>
          </cell>
          <cell r="AB26">
            <v>0</v>
          </cell>
          <cell r="AC26">
            <v>0</v>
          </cell>
          <cell r="AD26">
            <v>3</v>
          </cell>
          <cell r="AF26">
            <v>0</v>
          </cell>
          <cell r="AG26">
            <v>0</v>
          </cell>
          <cell r="AH26">
            <v>0</v>
          </cell>
          <cell r="AI26">
            <v>1</v>
          </cell>
          <cell r="AJ26">
            <v>0</v>
          </cell>
          <cell r="AK26">
            <v>2</v>
          </cell>
        </row>
        <row r="27">
          <cell r="D27">
            <v>0</v>
          </cell>
          <cell r="E27">
            <v>0</v>
          </cell>
          <cell r="F27">
            <v>0</v>
          </cell>
          <cell r="G27">
            <v>0</v>
          </cell>
          <cell r="H27">
            <v>0</v>
          </cell>
          <cell r="I27">
            <v>0</v>
          </cell>
          <cell r="K27">
            <v>0</v>
          </cell>
          <cell r="L27">
            <v>0</v>
          </cell>
          <cell r="M27">
            <v>0</v>
          </cell>
          <cell r="N27">
            <v>0</v>
          </cell>
          <cell r="O27">
            <v>0</v>
          </cell>
          <cell r="P27">
            <v>0</v>
          </cell>
          <cell r="R27">
            <v>0</v>
          </cell>
          <cell r="S27">
            <v>0</v>
          </cell>
          <cell r="T27">
            <v>0</v>
          </cell>
          <cell r="U27">
            <v>0</v>
          </cell>
          <cell r="V27">
            <v>0</v>
          </cell>
          <cell r="W27">
            <v>0</v>
          </cell>
          <cell r="Y27">
            <v>0</v>
          </cell>
          <cell r="Z27">
            <v>0</v>
          </cell>
          <cell r="AA27">
            <v>0</v>
          </cell>
          <cell r="AB27">
            <v>0</v>
          </cell>
          <cell r="AC27">
            <v>0</v>
          </cell>
          <cell r="AD27">
            <v>0</v>
          </cell>
          <cell r="AF27">
            <v>0</v>
          </cell>
          <cell r="AG27">
            <v>0</v>
          </cell>
          <cell r="AH27">
            <v>0</v>
          </cell>
          <cell r="AI27">
            <v>0</v>
          </cell>
          <cell r="AJ27">
            <v>0</v>
          </cell>
          <cell r="AK27">
            <v>0</v>
          </cell>
        </row>
        <row r="28">
          <cell r="C28">
            <v>2359</v>
          </cell>
          <cell r="J28">
            <v>43</v>
          </cell>
          <cell r="Q28">
            <v>1108</v>
          </cell>
          <cell r="X28">
            <v>13</v>
          </cell>
          <cell r="AE28">
            <v>13</v>
          </cell>
        </row>
      </sheetData>
      <sheetData sheetId="4"/>
      <sheetData sheetId="5">
        <row r="12">
          <cell r="D12">
            <v>50</v>
          </cell>
          <cell r="E12">
            <v>33</v>
          </cell>
          <cell r="F12">
            <v>17</v>
          </cell>
          <cell r="G12">
            <v>4</v>
          </cell>
          <cell r="H12">
            <v>2</v>
          </cell>
          <cell r="I12">
            <v>3</v>
          </cell>
          <cell r="R12">
            <v>1</v>
          </cell>
          <cell r="AG12">
            <v>1</v>
          </cell>
          <cell r="AJ12">
            <v>1</v>
          </cell>
          <cell r="AT12">
            <v>16</v>
          </cell>
          <cell r="AU12">
            <v>22</v>
          </cell>
          <cell r="AV12">
            <v>8</v>
          </cell>
          <cell r="AW12">
            <v>6</v>
          </cell>
          <cell r="AX12">
            <v>2</v>
          </cell>
          <cell r="AY12">
            <v>1</v>
          </cell>
          <cell r="BO12">
            <v>10</v>
          </cell>
          <cell r="BP12">
            <v>5</v>
          </cell>
          <cell r="BQ12">
            <v>8</v>
          </cell>
          <cell r="BR12">
            <v>14</v>
          </cell>
          <cell r="BS12">
            <v>2</v>
          </cell>
          <cell r="BT12">
            <v>5</v>
          </cell>
          <cell r="CC12">
            <v>54</v>
          </cell>
          <cell r="CD12">
            <v>84</v>
          </cell>
          <cell r="CE12">
            <v>137</v>
          </cell>
          <cell r="CF12">
            <v>44</v>
          </cell>
          <cell r="CG12">
            <v>21</v>
          </cell>
          <cell r="CH12">
            <v>30</v>
          </cell>
          <cell r="DF12">
            <v>2</v>
          </cell>
        </row>
        <row r="13">
          <cell r="CC13">
            <v>1</v>
          </cell>
          <cell r="CH13">
            <v>1</v>
          </cell>
        </row>
        <row r="14">
          <cell r="D14">
            <v>6</v>
          </cell>
          <cell r="E14">
            <v>11</v>
          </cell>
          <cell r="F14">
            <v>1</v>
          </cell>
          <cell r="G14">
            <v>4</v>
          </cell>
          <cell r="H14">
            <v>1</v>
          </cell>
          <cell r="I14">
            <v>2</v>
          </cell>
          <cell r="AT14">
            <v>7</v>
          </cell>
          <cell r="AU14">
            <v>3</v>
          </cell>
          <cell r="AV14">
            <v>6</v>
          </cell>
          <cell r="AW14">
            <v>4</v>
          </cell>
          <cell r="AX14">
            <v>3</v>
          </cell>
          <cell r="AY14">
            <v>2</v>
          </cell>
          <cell r="BO14">
            <v>1</v>
          </cell>
          <cell r="BP14">
            <v>1</v>
          </cell>
          <cell r="BQ14">
            <v>3</v>
          </cell>
          <cell r="BT14">
            <v>1</v>
          </cell>
          <cell r="CC14">
            <v>18</v>
          </cell>
          <cell r="CD14">
            <v>37</v>
          </cell>
          <cell r="CE14">
            <v>26</v>
          </cell>
          <cell r="CF14">
            <v>20</v>
          </cell>
          <cell r="CG14">
            <v>7</v>
          </cell>
          <cell r="CH14">
            <v>14</v>
          </cell>
          <cell r="DI14">
            <v>1</v>
          </cell>
          <cell r="DJ14">
            <v>1</v>
          </cell>
        </row>
        <row r="15">
          <cell r="AT15">
            <v>1</v>
          </cell>
          <cell r="AU15">
            <v>1</v>
          </cell>
          <cell r="AV15">
            <v>1</v>
          </cell>
          <cell r="BQ15">
            <v>1</v>
          </cell>
          <cell r="BR15">
            <v>1</v>
          </cell>
          <cell r="CC15">
            <v>1</v>
          </cell>
          <cell r="CD15">
            <v>1</v>
          </cell>
          <cell r="CE15">
            <v>2</v>
          </cell>
          <cell r="CF15">
            <v>4</v>
          </cell>
          <cell r="CG15">
            <v>1</v>
          </cell>
          <cell r="CH15">
            <v>2</v>
          </cell>
        </row>
        <row r="16">
          <cell r="D16">
            <v>3</v>
          </cell>
          <cell r="G16">
            <v>2</v>
          </cell>
          <cell r="I16">
            <v>6</v>
          </cell>
          <cell r="AF16">
            <v>1</v>
          </cell>
          <cell r="BT16">
            <v>1</v>
          </cell>
          <cell r="CF16">
            <v>2</v>
          </cell>
          <cell r="CG16">
            <v>4</v>
          </cell>
          <cell r="CH16">
            <v>30</v>
          </cell>
        </row>
        <row r="17">
          <cell r="C17">
            <v>145</v>
          </cell>
          <cell r="J17">
            <v>0</v>
          </cell>
          <cell r="Q17">
            <v>1</v>
          </cell>
          <cell r="X17">
            <v>0</v>
          </cell>
          <cell r="AE17">
            <v>3</v>
          </cell>
          <cell r="AL17">
            <v>0</v>
          </cell>
          <cell r="AS17">
            <v>83</v>
          </cell>
          <cell r="AZ17">
            <v>0</v>
          </cell>
          <cell r="BG17">
            <v>0</v>
          </cell>
          <cell r="BN17">
            <v>53</v>
          </cell>
          <cell r="BU17">
            <v>0</v>
          </cell>
          <cell r="CB17">
            <v>541</v>
          </cell>
          <cell r="CI17">
            <v>0</v>
          </cell>
          <cell r="CP17">
            <v>0</v>
          </cell>
          <cell r="CW17">
            <v>0</v>
          </cell>
          <cell r="DD17">
            <v>4</v>
          </cell>
          <cell r="DK17">
            <v>0</v>
          </cell>
        </row>
        <row r="22">
          <cell r="C22">
            <v>0</v>
          </cell>
          <cell r="J22">
            <v>0</v>
          </cell>
          <cell r="Q22">
            <v>0</v>
          </cell>
          <cell r="X22">
            <v>0</v>
          </cell>
          <cell r="AE22">
            <v>0</v>
          </cell>
          <cell r="AL22">
            <v>0</v>
          </cell>
          <cell r="AS22">
            <v>0</v>
          </cell>
          <cell r="BG22">
            <v>0</v>
          </cell>
          <cell r="BN22">
            <v>0</v>
          </cell>
          <cell r="BU22">
            <v>0</v>
          </cell>
          <cell r="CB22">
            <v>0</v>
          </cell>
          <cell r="CI22">
            <v>0</v>
          </cell>
          <cell r="CP22">
            <v>0</v>
          </cell>
          <cell r="CW22">
            <v>0</v>
          </cell>
          <cell r="DD22">
            <v>0</v>
          </cell>
          <cell r="DK22">
            <v>0</v>
          </cell>
        </row>
        <row r="26">
          <cell r="AT26">
            <v>1</v>
          </cell>
          <cell r="AY26">
            <v>1</v>
          </cell>
          <cell r="BT26">
            <v>12</v>
          </cell>
          <cell r="CD26">
            <v>4</v>
          </cell>
          <cell r="CH26">
            <v>9</v>
          </cell>
        </row>
        <row r="28">
          <cell r="C28">
            <v>0</v>
          </cell>
          <cell r="J28">
            <v>0</v>
          </cell>
          <cell r="Q28">
            <v>0</v>
          </cell>
          <cell r="X28">
            <v>0</v>
          </cell>
          <cell r="AE28">
            <v>0</v>
          </cell>
          <cell r="AL28">
            <v>0</v>
          </cell>
          <cell r="AS28">
            <v>2</v>
          </cell>
          <cell r="AZ28">
            <v>0</v>
          </cell>
          <cell r="BG28">
            <v>0</v>
          </cell>
          <cell r="BN28">
            <v>12</v>
          </cell>
          <cell r="BU28">
            <v>0</v>
          </cell>
          <cell r="CB28">
            <v>13</v>
          </cell>
          <cell r="CI28">
            <v>0</v>
          </cell>
          <cell r="CP28">
            <v>0</v>
          </cell>
          <cell r="CW28">
            <v>0</v>
          </cell>
          <cell r="DD28">
            <v>0</v>
          </cell>
          <cell r="DK28">
            <v>0</v>
          </cell>
        </row>
      </sheetData>
      <sheetData sheetId="6"/>
      <sheetData sheetId="7">
        <row r="12">
          <cell r="D12">
            <v>51</v>
          </cell>
          <cell r="E12">
            <v>59</v>
          </cell>
          <cell r="F12">
            <v>45</v>
          </cell>
          <cell r="G12">
            <v>1</v>
          </cell>
          <cell r="H12">
            <v>21</v>
          </cell>
          <cell r="I12">
            <v>20</v>
          </cell>
          <cell r="R12">
            <v>14</v>
          </cell>
          <cell r="S12">
            <v>32</v>
          </cell>
          <cell r="T12">
            <v>50</v>
          </cell>
          <cell r="U12">
            <v>31</v>
          </cell>
          <cell r="V12">
            <v>14</v>
          </cell>
          <cell r="W12">
            <v>16</v>
          </cell>
        </row>
        <row r="13">
          <cell r="U13">
            <v>2</v>
          </cell>
          <cell r="V13">
            <v>1</v>
          </cell>
        </row>
        <row r="14">
          <cell r="D14">
            <v>9</v>
          </cell>
          <cell r="E14">
            <v>9</v>
          </cell>
          <cell r="F14">
            <v>13</v>
          </cell>
          <cell r="H14">
            <v>13</v>
          </cell>
          <cell r="I14">
            <v>9</v>
          </cell>
          <cell r="R14">
            <v>2</v>
          </cell>
          <cell r="U14">
            <v>3</v>
          </cell>
          <cell r="V14">
            <v>1</v>
          </cell>
          <cell r="W14">
            <v>2</v>
          </cell>
        </row>
        <row r="15">
          <cell r="I15">
            <v>3</v>
          </cell>
          <cell r="V15">
            <v>1</v>
          </cell>
        </row>
        <row r="16">
          <cell r="D16">
            <v>1</v>
          </cell>
          <cell r="F16">
            <v>1</v>
          </cell>
          <cell r="H16">
            <v>2</v>
          </cell>
          <cell r="I16">
            <v>1</v>
          </cell>
          <cell r="U16">
            <v>3</v>
          </cell>
        </row>
        <row r="17">
          <cell r="C17">
            <v>258</v>
          </cell>
          <cell r="J17">
            <v>0</v>
          </cell>
          <cell r="Q17">
            <v>172</v>
          </cell>
          <cell r="X17">
            <v>0</v>
          </cell>
          <cell r="AE17">
            <v>0</v>
          </cell>
        </row>
        <row r="22">
          <cell r="C22">
            <v>0</v>
          </cell>
          <cell r="J22">
            <v>0</v>
          </cell>
          <cell r="Q22">
            <v>0</v>
          </cell>
          <cell r="X22">
            <v>0</v>
          </cell>
          <cell r="AE22">
            <v>0</v>
          </cell>
        </row>
        <row r="26">
          <cell r="I26">
            <v>17</v>
          </cell>
          <cell r="U26">
            <v>1</v>
          </cell>
          <cell r="W26">
            <v>6</v>
          </cell>
        </row>
        <row r="28">
          <cell r="C28">
            <v>17</v>
          </cell>
          <cell r="J28">
            <v>0</v>
          </cell>
          <cell r="Q28">
            <v>7</v>
          </cell>
          <cell r="X28">
            <v>0</v>
          </cell>
          <cell r="AE28">
            <v>0</v>
          </cell>
        </row>
      </sheetData>
      <sheetData sheetId="8"/>
      <sheetData sheetId="9"/>
      <sheetData sheetId="10"/>
      <sheetData sheetId="11">
        <row r="14">
          <cell r="D14">
            <v>20576</v>
          </cell>
          <cell r="E14">
            <v>16903</v>
          </cell>
          <cell r="F14">
            <v>1649</v>
          </cell>
          <cell r="G14">
            <v>483</v>
          </cell>
          <cell r="H14">
            <v>222</v>
          </cell>
          <cell r="I14">
            <v>505</v>
          </cell>
          <cell r="J14">
            <v>814</v>
          </cell>
          <cell r="K14">
            <v>240</v>
          </cell>
          <cell r="L14">
            <v>13</v>
          </cell>
          <cell r="M14">
            <v>25</v>
          </cell>
          <cell r="N14">
            <v>77</v>
          </cell>
          <cell r="O14">
            <v>76</v>
          </cell>
          <cell r="P14">
            <v>13</v>
          </cell>
          <cell r="Q14">
            <v>36</v>
          </cell>
        </row>
      </sheetData>
      <sheetData sheetId="12"/>
      <sheetData sheetId="13"/>
      <sheetData sheetId="14">
        <row r="14">
          <cell r="D14">
            <v>153</v>
          </cell>
          <cell r="E14">
            <v>1</v>
          </cell>
          <cell r="F14">
            <v>64</v>
          </cell>
          <cell r="G14">
            <v>49</v>
          </cell>
          <cell r="H14">
            <v>17</v>
          </cell>
          <cell r="I14">
            <v>6</v>
          </cell>
          <cell r="J14">
            <v>16</v>
          </cell>
          <cell r="K14">
            <v>4370</v>
          </cell>
          <cell r="L14">
            <v>28</v>
          </cell>
          <cell r="M14">
            <v>13</v>
          </cell>
          <cell r="N14">
            <v>702</v>
          </cell>
          <cell r="O14">
            <v>2659</v>
          </cell>
          <cell r="P14">
            <v>336</v>
          </cell>
          <cell r="Q14">
            <v>632</v>
          </cell>
          <cell r="R14">
            <v>6670</v>
          </cell>
          <cell r="S14">
            <v>6665</v>
          </cell>
          <cell r="T14">
            <v>1</v>
          </cell>
          <cell r="V14">
            <v>1</v>
          </cell>
          <cell r="X14">
            <v>3</v>
          </cell>
        </row>
      </sheetData>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AO39"/>
  <sheetViews>
    <sheetView showZeros="0" rightToLeft="1" zoomScaleNormal="100" zoomScaleSheetLayoutView="100" workbookViewId="0">
      <pane xSplit="4" ySplit="9" topLeftCell="E10" activePane="bottomRight" state="frozen"/>
      <selection activeCell="B32" sqref="B32:D32"/>
      <selection pane="topRight" activeCell="B32" sqref="B32:D32"/>
      <selection pane="bottomLeft" activeCell="B32" sqref="B32:D32"/>
      <selection pane="bottomRight" activeCell="B12" sqref="B12"/>
    </sheetView>
  </sheetViews>
  <sheetFormatPr defaultColWidth="8" defaultRowHeight="12.75" x14ac:dyDescent="0.2"/>
  <cols>
    <col min="1" max="1" width="1.875" style="1" bestFit="1" customWidth="1"/>
    <col min="2" max="2" width="52.75" style="1" bestFit="1" customWidth="1"/>
    <col min="3" max="3" width="8" style="1"/>
    <col min="4" max="4" width="15.5" style="1" customWidth="1"/>
    <col min="5" max="5" width="7.625" style="1" bestFit="1" customWidth="1"/>
    <col min="6" max="6" width="8.25" style="1" bestFit="1" customWidth="1"/>
    <col min="7" max="7" width="9.375" style="1" bestFit="1" customWidth="1"/>
    <col min="8" max="8" width="9.75" style="1" bestFit="1" customWidth="1"/>
    <col min="9" max="9" width="10.625" style="1" bestFit="1" customWidth="1"/>
    <col min="10" max="10" width="10" style="1" bestFit="1" customWidth="1"/>
    <col min="11" max="13" width="7.625" style="1" bestFit="1" customWidth="1"/>
    <col min="14" max="14" width="8.125" style="1" bestFit="1" customWidth="1"/>
    <col min="15" max="15" width="9" style="1" bestFit="1" customWidth="1"/>
    <col min="16" max="16" width="10.75" style="1" bestFit="1" customWidth="1"/>
    <col min="17" max="18" width="7.625" style="1" bestFit="1" customWidth="1"/>
    <col min="19" max="19" width="7.25" style="1" bestFit="1" customWidth="1"/>
    <col min="20" max="20" width="8.125" style="1" bestFit="1" customWidth="1"/>
    <col min="21" max="21" width="9" style="1" bestFit="1" customWidth="1"/>
    <col min="22" max="22" width="10.75" style="1" bestFit="1" customWidth="1"/>
    <col min="23" max="25" width="7.625" style="1" bestFit="1" customWidth="1"/>
    <col min="26" max="26" width="8.125" style="1" bestFit="1" customWidth="1"/>
    <col min="27" max="27" width="9" style="1" bestFit="1" customWidth="1"/>
    <col min="28" max="28" width="10.75" style="1" bestFit="1" customWidth="1"/>
    <col min="29" max="31" width="7.625" style="1" bestFit="1" customWidth="1"/>
    <col min="32" max="32" width="8.125" style="1" bestFit="1" customWidth="1"/>
    <col min="33" max="33" width="9" style="1" bestFit="1" customWidth="1"/>
    <col min="34" max="34" width="10.75" style="1" bestFit="1" customWidth="1"/>
    <col min="35" max="35" width="8.875" style="1" customWidth="1"/>
    <col min="36" max="36" width="6.25" style="1" customWidth="1"/>
    <col min="37" max="37" width="5" style="1" customWidth="1"/>
    <col min="38" max="38" width="8.75" style="1" customWidth="1"/>
    <col min="39" max="39" width="8" style="1"/>
    <col min="40" max="40" width="23.25" style="1" customWidth="1"/>
    <col min="41" max="41" width="5.5" style="1" customWidth="1"/>
    <col min="42" max="16384" width="8" style="1"/>
  </cols>
  <sheetData>
    <row r="1" spans="1:41" ht="18.75" x14ac:dyDescent="0.3">
      <c r="B1" s="2" t="str">
        <f>[5]הוראות!B27</f>
        <v>נספח ב1 מדדי תביעות בביטוח כללי</v>
      </c>
    </row>
    <row r="2" spans="1:41" ht="12.75" customHeight="1" x14ac:dyDescent="0.3">
      <c r="A2" s="3"/>
      <c r="B2" s="4" t="str">
        <f>[5]הוראות!B13</f>
        <v>הכשרה חברה לביטוח בע"מ</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41" ht="16.5" customHeight="1" x14ac:dyDescent="0.3">
      <c r="A3" s="2"/>
      <c r="B3" s="5" t="str">
        <f>CONCATENATE([5]הוראות!Z13,[5]הוראות!F13)</f>
        <v>הנתונים ביחידות בודדות לשנת 2019</v>
      </c>
    </row>
    <row r="4" spans="1:41" x14ac:dyDescent="0.2">
      <c r="B4" s="6" t="s">
        <v>0</v>
      </c>
    </row>
    <row r="5" spans="1:41" ht="13.5" thickBot="1" x14ac:dyDescent="0.25"/>
    <row r="6" spans="1:41" x14ac:dyDescent="0.2">
      <c r="B6" s="131" t="s">
        <v>1</v>
      </c>
      <c r="C6" s="132"/>
      <c r="D6" s="133"/>
      <c r="E6" s="140" t="s">
        <v>2</v>
      </c>
      <c r="F6" s="141"/>
      <c r="G6" s="141"/>
      <c r="H6" s="141"/>
      <c r="I6" s="141"/>
      <c r="J6" s="142"/>
      <c r="K6" s="146" t="s">
        <v>3</v>
      </c>
      <c r="L6" s="147"/>
      <c r="M6" s="148"/>
      <c r="N6" s="148"/>
      <c r="O6" s="148"/>
      <c r="P6" s="148"/>
      <c r="Q6" s="148"/>
      <c r="R6" s="148"/>
      <c r="S6" s="148"/>
      <c r="T6" s="148"/>
      <c r="U6" s="148"/>
      <c r="V6" s="149"/>
      <c r="W6" s="150" t="s">
        <v>4</v>
      </c>
      <c r="X6" s="151"/>
      <c r="Y6" s="151"/>
      <c r="Z6" s="151"/>
      <c r="AA6" s="151"/>
      <c r="AB6" s="151"/>
      <c r="AC6" s="151"/>
      <c r="AD6" s="151"/>
      <c r="AE6" s="151"/>
      <c r="AF6" s="151"/>
      <c r="AG6" s="151"/>
      <c r="AH6" s="152"/>
    </row>
    <row r="7" spans="1:41" ht="12.75" customHeight="1" x14ac:dyDescent="0.2">
      <c r="A7" s="7"/>
      <c r="B7" s="134"/>
      <c r="C7" s="135"/>
      <c r="D7" s="136"/>
      <c r="E7" s="143"/>
      <c r="F7" s="144"/>
      <c r="G7" s="144"/>
      <c r="H7" s="144"/>
      <c r="I7" s="144"/>
      <c r="J7" s="145"/>
      <c r="K7" s="153" t="s">
        <v>5</v>
      </c>
      <c r="L7" s="154"/>
      <c r="M7" s="155"/>
      <c r="N7" s="155"/>
      <c r="O7" s="155"/>
      <c r="P7" s="155"/>
      <c r="Q7" s="155" t="s">
        <v>6</v>
      </c>
      <c r="R7" s="155"/>
      <c r="S7" s="155"/>
      <c r="T7" s="155"/>
      <c r="U7" s="155"/>
      <c r="V7" s="156"/>
      <c r="W7" s="153" t="s">
        <v>7</v>
      </c>
      <c r="X7" s="154"/>
      <c r="Y7" s="155"/>
      <c r="Z7" s="155"/>
      <c r="AA7" s="155"/>
      <c r="AB7" s="155"/>
      <c r="AC7" s="155" t="s">
        <v>8</v>
      </c>
      <c r="AD7" s="155"/>
      <c r="AE7" s="155"/>
      <c r="AF7" s="155"/>
      <c r="AG7" s="155"/>
      <c r="AH7" s="156"/>
      <c r="AI7" s="8"/>
      <c r="AJ7" s="8"/>
      <c r="AK7" s="8"/>
      <c r="AL7" s="8"/>
      <c r="AM7" s="9"/>
    </row>
    <row r="8" spans="1:41" ht="25.5" customHeight="1" x14ac:dyDescent="0.2">
      <c r="A8" s="7"/>
      <c r="B8" s="134"/>
      <c r="C8" s="135"/>
      <c r="D8" s="136"/>
      <c r="E8" s="10" t="s">
        <v>9</v>
      </c>
      <c r="F8" s="11" t="s">
        <v>10</v>
      </c>
      <c r="G8" s="11" t="s">
        <v>11</v>
      </c>
      <c r="H8" s="11" t="s">
        <v>12</v>
      </c>
      <c r="I8" s="11" t="s">
        <v>13</v>
      </c>
      <c r="J8" s="12" t="s">
        <v>14</v>
      </c>
      <c r="K8" s="10" t="s">
        <v>9</v>
      </c>
      <c r="L8" s="11" t="s">
        <v>15</v>
      </c>
      <c r="M8" s="11" t="s">
        <v>16</v>
      </c>
      <c r="N8" s="11" t="s">
        <v>17</v>
      </c>
      <c r="O8" s="11" t="s">
        <v>18</v>
      </c>
      <c r="P8" s="12" t="s">
        <v>19</v>
      </c>
      <c r="Q8" s="10" t="s">
        <v>9</v>
      </c>
      <c r="R8" s="11" t="s">
        <v>15</v>
      </c>
      <c r="S8" s="11" t="s">
        <v>16</v>
      </c>
      <c r="T8" s="11" t="s">
        <v>17</v>
      </c>
      <c r="U8" s="11" t="s">
        <v>18</v>
      </c>
      <c r="V8" s="12" t="s">
        <v>19</v>
      </c>
      <c r="W8" s="10" t="s">
        <v>9</v>
      </c>
      <c r="X8" s="11" t="s">
        <v>15</v>
      </c>
      <c r="Y8" s="11" t="s">
        <v>16</v>
      </c>
      <c r="Z8" s="11" t="s">
        <v>17</v>
      </c>
      <c r="AA8" s="11" t="s">
        <v>18</v>
      </c>
      <c r="AB8" s="12" t="s">
        <v>19</v>
      </c>
      <c r="AC8" s="10" t="s">
        <v>9</v>
      </c>
      <c r="AD8" s="11" t="s">
        <v>15</v>
      </c>
      <c r="AE8" s="11" t="s">
        <v>16</v>
      </c>
      <c r="AF8" s="11" t="s">
        <v>17</v>
      </c>
      <c r="AG8" s="11" t="s">
        <v>18</v>
      </c>
      <c r="AH8" s="12" t="s">
        <v>19</v>
      </c>
      <c r="AI8" s="8"/>
      <c r="AJ8" s="8"/>
      <c r="AK8" s="8"/>
      <c r="AL8" s="8"/>
      <c r="AM8" s="9"/>
    </row>
    <row r="9" spans="1:41" ht="13.5" thickBot="1" x14ac:dyDescent="0.25">
      <c r="A9" s="13"/>
      <c r="B9" s="137"/>
      <c r="C9" s="138"/>
      <c r="D9" s="139"/>
      <c r="E9" s="14" t="s">
        <v>20</v>
      </c>
      <c r="F9" s="15" t="s">
        <v>21</v>
      </c>
      <c r="G9" s="15" t="s">
        <v>22</v>
      </c>
      <c r="H9" s="16" t="s">
        <v>23</v>
      </c>
      <c r="I9" s="16" t="s">
        <v>24</v>
      </c>
      <c r="J9" s="17" t="s">
        <v>25</v>
      </c>
      <c r="K9" s="14" t="s">
        <v>26</v>
      </c>
      <c r="L9" s="15" t="s">
        <v>27</v>
      </c>
      <c r="M9" s="15" t="s">
        <v>28</v>
      </c>
      <c r="N9" s="16" t="s">
        <v>29</v>
      </c>
      <c r="O9" s="16" t="s">
        <v>30</v>
      </c>
      <c r="P9" s="17" t="s">
        <v>31</v>
      </c>
      <c r="Q9" s="14" t="s">
        <v>32</v>
      </c>
      <c r="R9" s="15" t="s">
        <v>33</v>
      </c>
      <c r="S9" s="15" t="s">
        <v>34</v>
      </c>
      <c r="T9" s="16" t="s">
        <v>35</v>
      </c>
      <c r="U9" s="16" t="s">
        <v>36</v>
      </c>
      <c r="V9" s="17" t="s">
        <v>37</v>
      </c>
      <c r="W9" s="14" t="s">
        <v>38</v>
      </c>
      <c r="X9" s="15" t="s">
        <v>39</v>
      </c>
      <c r="Y9" s="15" t="s">
        <v>40</v>
      </c>
      <c r="Z9" s="16" t="s">
        <v>41</v>
      </c>
      <c r="AA9" s="16" t="s">
        <v>42</v>
      </c>
      <c r="AB9" s="17" t="s">
        <v>43</v>
      </c>
      <c r="AC9" s="14" t="s">
        <v>44</v>
      </c>
      <c r="AD9" s="15" t="s">
        <v>45</v>
      </c>
      <c r="AE9" s="15" t="s">
        <v>46</v>
      </c>
      <c r="AF9" s="16" t="s">
        <v>47</v>
      </c>
      <c r="AG9" s="16" t="s">
        <v>48</v>
      </c>
      <c r="AH9" s="17" t="s">
        <v>49</v>
      </c>
      <c r="AI9" s="8"/>
      <c r="AJ9" s="8"/>
      <c r="AK9" s="8"/>
      <c r="AL9" s="8"/>
      <c r="AM9" s="18"/>
      <c r="AN9" s="19"/>
      <c r="AO9" s="20"/>
    </row>
    <row r="10" spans="1:41" x14ac:dyDescent="0.2">
      <c r="A10" s="21" t="s">
        <v>50</v>
      </c>
      <c r="B10" s="22" t="s">
        <v>51</v>
      </c>
      <c r="C10" s="23"/>
      <c r="D10" s="24"/>
      <c r="E10" s="25"/>
      <c r="F10" s="26"/>
      <c r="G10" s="27"/>
      <c r="H10" s="27"/>
      <c r="I10" s="27"/>
      <c r="J10" s="28"/>
      <c r="K10" s="25"/>
      <c r="L10" s="27"/>
      <c r="M10" s="27"/>
      <c r="N10" s="27"/>
      <c r="O10" s="27"/>
      <c r="P10" s="29"/>
      <c r="Q10" s="30"/>
      <c r="R10" s="27"/>
      <c r="S10" s="27"/>
      <c r="T10" s="27"/>
      <c r="U10" s="27"/>
      <c r="V10" s="28"/>
      <c r="W10" s="25"/>
      <c r="X10" s="27"/>
      <c r="Y10" s="27"/>
      <c r="Z10" s="27"/>
      <c r="AA10" s="27"/>
      <c r="AB10" s="28"/>
      <c r="AC10" s="30"/>
      <c r="AD10" s="27"/>
      <c r="AE10" s="27"/>
      <c r="AF10" s="27"/>
      <c r="AG10" s="27"/>
      <c r="AH10" s="28"/>
      <c r="AI10" s="31"/>
      <c r="AJ10" s="31"/>
      <c r="AK10" s="31"/>
      <c r="AL10" s="31"/>
      <c r="AM10" s="9"/>
    </row>
    <row r="11" spans="1:41" x14ac:dyDescent="0.2">
      <c r="A11" s="32">
        <v>3</v>
      </c>
      <c r="B11" s="33" t="s">
        <v>52</v>
      </c>
      <c r="C11" s="34"/>
      <c r="D11" s="35"/>
      <c r="E11" s="36">
        <f>SUM(F11:J11)</f>
        <v>0</v>
      </c>
      <c r="F11" s="37">
        <f>IF(('[5]כללי א1'!D12+'[5]כללי א1'!E12+'[5]כללי א1'!D13+'[5]כללי א1'!E13)=0,0,('[5]כללי א1'!D12+'[5]כללי א1'!E12+'[5]כללי א1'!D13+'[5]כללי א1'!E13)/'[5]כללי א1'!$C$17)</f>
        <v>0</v>
      </c>
      <c r="G11" s="37">
        <f>IF(('[5]כללי א1'!F12+'[5]כללי א1'!F13)=0,0,('[5]כללי א1'!F12+'[5]כללי א1'!F13)/'[5]כללי א1'!$C$17)</f>
        <v>0</v>
      </c>
      <c r="H11" s="37">
        <f>IF(('[5]כללי א1'!G12+'[5]כללי א1'!G13)=0,0,('[5]כללי א1'!G12+'[5]כללי א1'!G13)/'[5]כללי א1'!$C$17)</f>
        <v>0</v>
      </c>
      <c r="I11" s="37">
        <f>IF(('[5]כללי א1'!H12+'[5]כללי א1'!H13)=0,0,('[5]כללי א1'!H12+'[5]כללי א1'!H13)/'[5]כללי א1'!$C$17)</f>
        <v>0</v>
      </c>
      <c r="J11" s="38">
        <f>IF(('[5]כללי א1'!I12+'[5]כללי א1'!I13)=0,0,('[5]כללי א1'!I12+'[5]כללי א1'!I13)/'[5]כללי א1'!$C$17)</f>
        <v>0</v>
      </c>
      <c r="K11" s="36">
        <f>SUM(L11:P11)</f>
        <v>0.95142198308993087</v>
      </c>
      <c r="L11" s="37">
        <f>IF(('[5]כללי א1'!L12+'[5]כללי א1'!K12+'[5]כללי א1'!L13+'[5]כללי א1'!K13)=0,0,('[5]כללי א1'!L12+'[5]כללי א1'!K12+'[5]כללי א1'!L13+'[5]כללי א1'!K13)/'[5]כללי א1'!$J$17)</f>
        <v>0.72328977709454267</v>
      </c>
      <c r="M11" s="37">
        <f>IF(('[5]כללי א1'!M12+'[5]כללי א1'!M13)=0,0,('[5]כללי א1'!M12+'[5]כללי א1'!M13)/'[5]כללי א1'!$J$17)</f>
        <v>0.14588777863182167</v>
      </c>
      <c r="N11" s="37">
        <f>IF(('[5]כללי א1'!N12+'[5]כללי א1'!N13)=0,0,('[5]כללי א1'!N12+'[5]כללי א1'!N13)/'[5]כללי א1'!$J$17)</f>
        <v>5.8570330514988472E-2</v>
      </c>
      <c r="O11" s="37">
        <f>IF(('[5]כללי א1'!O12+'[5]כללי א1'!O13)=0,0,('[5]כללי א1'!O12+'[5]כללי א1'!O13)/'[5]כללי א1'!$J$17)</f>
        <v>1.3066871637202153E-2</v>
      </c>
      <c r="P11" s="38">
        <f>IF(('[5]כללי א1'!P12+'[5]כללי א1'!P13)=0,0,('[5]כללי א1'!P12+'[5]כללי א1'!P13)/'[5]כללי א1'!$J$17)</f>
        <v>1.0607225211375864E-2</v>
      </c>
      <c r="Q11" s="36">
        <f>SUM(R11:V11)</f>
        <v>0.7606529209621995</v>
      </c>
      <c r="R11" s="37">
        <f>IF(('[5]כללי א1'!S12+'[5]כללי א1'!R12+'[5]כללי א1'!S13+'[5]כללי א1'!R13)=0,0,('[5]כללי א1'!S12+'[5]כללי א1'!R12+'[5]כללי א1'!S13+'[5]כללי א1'!R13)/'[5]כללי א1'!$Q$17)</f>
        <v>0.33917525773195878</v>
      </c>
      <c r="S11" s="37">
        <f>IF(('[5]כללי א1'!T12+'[5]כללי א1'!T13)=0,0,('[5]כללי א1'!T12+'[5]כללי א1'!T13)/'[5]כללי א1'!$Q$17)</f>
        <v>0.26288659793814434</v>
      </c>
      <c r="T11" s="37">
        <f>IF(('[5]כללי א1'!U12+'[5]כללי א1'!U13)=0,0,('[5]כללי א1'!U12+'[5]כללי א1'!U13)/'[5]כללי א1'!$Q$17)</f>
        <v>0.11202749140893471</v>
      </c>
      <c r="U11" s="37">
        <f>IF(('[5]כללי א1'!V12+'[5]כללי א1'!V13)=0,0,('[5]כללי א1'!V12+'[5]כללי א1'!V13)/'[5]כללי א1'!$Q$17)</f>
        <v>2.388316151202749E-2</v>
      </c>
      <c r="V11" s="38">
        <f>IF(('[5]כללי א1'!W12+'[5]כללי א1'!W13)=0,0,('[5]כללי א1'!W12+'[5]כללי א1'!W13)/'[5]כללי א1'!$Q$17)</f>
        <v>2.268041237113402E-2</v>
      </c>
      <c r="W11" s="36">
        <f>SUM(X11:AB11)</f>
        <v>0.69243986254295531</v>
      </c>
      <c r="X11" s="37">
        <f>IF(('[5]כללי א1'!Z12+'[5]כללי א1'!Y12+'[5]כללי א1'!Z13+'[5]כללי א1'!Y13)=0,0,('[5]כללי א1'!Z12+'[5]כללי א1'!Y12+'[5]כללי א1'!Z13+'[5]כללי א1'!Y13)/'[5]כללי א1'!$X$17)</f>
        <v>0.48281786941580757</v>
      </c>
      <c r="Y11" s="37">
        <f>IF(('[5]כללי א1'!AA13+'[5]כללי א1'!AA12)=0,0,('[5]כללי א1'!AA13+'[5]כללי א1'!AA12)/'[5]כללי א1'!$X$17)</f>
        <v>0.17611683848797252</v>
      </c>
      <c r="Z11" s="37">
        <f>IF(('[5]כללי א1'!AB13+'[5]כללי א1'!AB12)=0,0,('[5]כללי א1'!AB13+'[5]כללי א1'!AB12)/'[5]כללי א1'!$X$17)</f>
        <v>2.4054982817869417E-2</v>
      </c>
      <c r="AA11" s="37">
        <f>IF(('[5]כללי א1'!AC13+'[5]כללי א1'!AC12)=0,0,('[5]כללי א1'!AC13+'[5]כללי א1'!AC12)/'[5]כללי א1'!$X$17)</f>
        <v>2.5773195876288659E-3</v>
      </c>
      <c r="AB11" s="38">
        <f>IF(('[5]כללי א1'!AD13+'[5]כללי א1'!AD12)=0,0,('[5]כללי א1'!AD13+'[5]כללי א1'!AD12)/'[5]כללי א1'!$X$17)</f>
        <v>6.8728522336769758E-3</v>
      </c>
      <c r="AC11" s="36">
        <f>SUM(AD11:AH11)</f>
        <v>0.90514469453376201</v>
      </c>
      <c r="AD11" s="37">
        <f>IF(('[5]כללי א1'!AG12+'[5]כללי א1'!AF12+'[5]כללי א1'!AG13+'[5]כללי א1'!AF13)=0,0,('[5]כללי א1'!AG12+'[5]כללי א1'!AF12+'[5]כללי א1'!AG13+'[5]כללי א1'!AF13)/'[5]כללי א1'!$AE$17)</f>
        <v>0.71061093247588425</v>
      </c>
      <c r="AE11" s="37">
        <f>IF(('[5]כללי א1'!AH13+'[5]כללי א1'!AH12)=0,0,('[5]כללי א1'!AH13+'[5]כללי א1'!AH12)/'[5]כללי א1'!$AE$17)</f>
        <v>0.16720257234726688</v>
      </c>
      <c r="AF11" s="37">
        <f>IF(('[5]כללי א1'!AI13+'[5]כללי א1'!AI12)=0,0,('[5]כללי א1'!AI13+'[5]כללי א1'!AI12)/'[5]כללי א1'!$AE$17)</f>
        <v>2.0900321543408359E-2</v>
      </c>
      <c r="AG11" s="37">
        <f>IF(('[5]כללי א1'!AJ13+'[5]כללי א1'!AJ12)=0,0,('[5]כללי א1'!AJ13+'[5]כללי א1'!AJ12)/'[5]כללי א1'!$AE$17)</f>
        <v>4.8231511254019296E-3</v>
      </c>
      <c r="AH11" s="38">
        <f>IF(('[5]כללי א1'!AK13+'[5]כללי א1'!AK12)=0,0,('[5]כללי א1'!AK13+'[5]כללי א1'!AK12)/'[5]כללי א1'!$AE$17)</f>
        <v>1.6077170418006431E-3</v>
      </c>
      <c r="AI11" s="31"/>
      <c r="AJ11" s="31"/>
      <c r="AK11" s="31"/>
      <c r="AL11" s="31"/>
      <c r="AM11" s="9"/>
    </row>
    <row r="12" spans="1:41" x14ac:dyDescent="0.2">
      <c r="A12" s="32">
        <v>4</v>
      </c>
      <c r="B12" s="33" t="s">
        <v>53</v>
      </c>
      <c r="C12" s="34"/>
      <c r="D12" s="35"/>
      <c r="E12" s="36">
        <f>SUM(F12:J12)</f>
        <v>6.0352422907488983E-2</v>
      </c>
      <c r="F12" s="37">
        <f>IF(('[5]כללי א1'!D14+'[5]כללי א1'!E14)=0,0,('[5]כללי א1'!D14+'[5]כללי א1'!E14)/'[5]כללי א1'!$C$17)</f>
        <v>3.8325991189427311E-2</v>
      </c>
      <c r="G12" s="37">
        <f>IF('[5]כללי א1'!F14=0,0,'[5]כללי א1'!F14/'[5]כללי א1'!$C$17)</f>
        <v>1.8502202643171806E-2</v>
      </c>
      <c r="H12" s="37">
        <f>IF('[5]כללי א1'!G14=0,0,'[5]כללי א1'!G14/'[5]כללי א1'!$C$17)</f>
        <v>2.2026431718061676E-3</v>
      </c>
      <c r="I12" s="37">
        <f>IF('[5]כללי א1'!H14=0,0,'[5]כללי א1'!H14/'[5]כללי א1'!$C$17)</f>
        <v>8.81057268722467E-4</v>
      </c>
      <c r="J12" s="38">
        <f>IF('[5]כללי א1'!I14=0,0,'[5]כללי א1'!I14/'[5]כללי א1'!$C$17)</f>
        <v>4.405286343612335E-4</v>
      </c>
      <c r="K12" s="36">
        <f>SUM(L12:P12)</f>
        <v>7.2252113758647183E-3</v>
      </c>
      <c r="L12" s="37">
        <f>IF(('[5]כללי א1'!L14+'[5]כללי א1'!K14)=0,0,('[5]כללי א1'!L14+'[5]כללי א1'!K14)/'[5]כללי א1'!$J$17)</f>
        <v>1.8447348193697155E-3</v>
      </c>
      <c r="M12" s="37">
        <f>IF('[5]כללי א1'!M14=0,0,'[5]כללי א1'!M14/'[5]כללי א1'!$J$17)</f>
        <v>2.6133743274404306E-3</v>
      </c>
      <c r="N12" s="37">
        <f>IF('[5]כללי א1'!N14=0,0,'[5]כללי א1'!N14/'[5]כללי א1'!$J$17)</f>
        <v>1.0760953112990007E-3</v>
      </c>
      <c r="O12" s="37">
        <f>IF('[5]כללי א1'!O14=0,0,'[5]כללי א1'!O14/'[5]כללי א1'!$J$17)</f>
        <v>1.3835511145272868E-3</v>
      </c>
      <c r="P12" s="38">
        <f>IF('[5]כללי א1'!P14=0,0,'[5]כללי א1'!P14/'[5]כללי א1'!$J$17)</f>
        <v>3.0745580322828596E-4</v>
      </c>
      <c r="Q12" s="36">
        <f>SUM(R12:V12)</f>
        <v>0.2163230240549828</v>
      </c>
      <c r="R12" s="37">
        <f>IF(('[5]כללי א1'!S14+'[5]כללי א1'!R14)=0,0,('[5]כללי א1'!S14+'[5]כללי א1'!R14)/'[5]כללי א1'!$Q$17)</f>
        <v>0.13608247422680411</v>
      </c>
      <c r="S12" s="37">
        <f>IF('[5]כללי א1'!T14=0,0,'[5]כללי א1'!T14/'[5]כללי א1'!$Q$17)</f>
        <v>5.1718213058419241E-2</v>
      </c>
      <c r="T12" s="37">
        <f>IF('[5]כללי א1'!U14=0,0,'[5]כללי א1'!U14/'[5]כללי א1'!$Q$17)</f>
        <v>2.2164948453608248E-2</v>
      </c>
      <c r="U12" s="37">
        <f>IF('[5]כללי א1'!V14=0,0,'[5]כללי א1'!V14/'[5]כללי א1'!$Q$17)</f>
        <v>3.4364261168384879E-3</v>
      </c>
      <c r="V12" s="38">
        <f>IF('[5]כללי א1'!W14=0,0,'[5]כללי א1'!W14/'[5]כללי א1'!$Q$17)</f>
        <v>2.9209621993127148E-3</v>
      </c>
      <c r="W12" s="36">
        <f>SUM(X12:AB12)</f>
        <v>0.21649484536082475</v>
      </c>
      <c r="X12" s="37">
        <f>IF(('[5]כללי א1'!Z14+'[5]כללי א1'!Y14)=0,0,('[5]כללי א1'!Z14+'[5]כללי א1'!Y14)/'[5]כללי א1'!$X$17)</f>
        <v>0.16151202749140894</v>
      </c>
      <c r="Y12" s="37">
        <f>IF('[5]כללי א1'!AA14=0,0,'[5]כללי א1'!AA14/'[5]כללי א1'!$X$17)</f>
        <v>2.8350515463917526E-2</v>
      </c>
      <c r="Z12" s="37">
        <f>IF('[5]כללי א1'!AB14=0,0,'[5]כללי א1'!AB14/'[5]כללי א1'!$X$17)</f>
        <v>1.6323024054982819E-2</v>
      </c>
      <c r="AA12" s="37">
        <f>IF('[5]כללי א1'!AC14=0,0,'[5]כללי א1'!AC14/'[5]כללי א1'!$X$17)</f>
        <v>6.8728522336769758E-3</v>
      </c>
      <c r="AB12" s="38">
        <f>IF('[5]כללי א1'!AD14=0,0,'[5]כללי א1'!AD14/'[5]כללי א1'!$X$17)</f>
        <v>3.4364261168384879E-3</v>
      </c>
      <c r="AC12" s="36">
        <f>SUM(AD12:AH12)</f>
        <v>4.1800643086816726E-2</v>
      </c>
      <c r="AD12" s="37">
        <f>IF(('[5]כללי א1'!AG14+'[5]כללי א1'!AF14)=0,0,('[5]כללי א1'!AG14+'[5]כללי א1'!AF14)/'[5]כללי א1'!$AE$17)</f>
        <v>3.0546623794212219E-2</v>
      </c>
      <c r="AE12" s="37">
        <f>IF('[5]כללי א1'!AH14=0,0,'[5]כללי א1'!AH14/'[5]כללי א1'!$AE$17)</f>
        <v>3.2154340836012861E-3</v>
      </c>
      <c r="AF12" s="37">
        <f>IF('[5]כללי א1'!AI14=0,0,'[5]כללי א1'!AI14/'[5]כללי א1'!$AE$17)</f>
        <v>4.8231511254019296E-3</v>
      </c>
      <c r="AG12" s="37">
        <f>IF('[5]כללי א1'!AJ14=0,0,'[5]כללי א1'!AJ14/'[5]כללי א1'!$AE$17)</f>
        <v>0</v>
      </c>
      <c r="AH12" s="38">
        <f>IF('[5]כללי א1'!AK14=0,0,'[5]כללי א1'!AK14/'[5]כללי א1'!$AE$17)</f>
        <v>3.2154340836012861E-3</v>
      </c>
      <c r="AI12" s="31"/>
      <c r="AJ12" s="31"/>
      <c r="AK12" s="31"/>
      <c r="AL12" s="31"/>
      <c r="AM12" s="9"/>
    </row>
    <row r="13" spans="1:41" x14ac:dyDescent="0.2">
      <c r="A13" s="32">
        <v>5</v>
      </c>
      <c r="B13" s="39" t="s">
        <v>54</v>
      </c>
      <c r="C13" s="40"/>
      <c r="D13" s="40"/>
      <c r="E13" s="36">
        <f>SUM(F13:J13)</f>
        <v>0.93700440528634354</v>
      </c>
      <c r="F13" s="37">
        <f>IF(('[5]כללי א1'!D15+'[5]כללי א1'!E15)=0,0,('[5]כללי א1'!D15+'[5]כללי א1'!E15)/'[5]כללי א1'!$C$17)</f>
        <v>0.46255506607929514</v>
      </c>
      <c r="G13" s="37">
        <f>IF('[5]כללי א1'!F15=0,0,'[5]כללי א1'!F15/'[5]כללי א1'!$C$17)</f>
        <v>0.27753303964757708</v>
      </c>
      <c r="H13" s="37">
        <f>IF('[5]כללי א1'!G15=0,0,'[5]כללי א1'!G15/'[5]כללי א1'!$C$17)</f>
        <v>0.11453744493392071</v>
      </c>
      <c r="I13" s="37">
        <f>IF('[5]כללי א1'!H15=0,0,'[5]כללי א1'!H15/'[5]כללי א1'!$C$17)</f>
        <v>5.5947136563876655E-2</v>
      </c>
      <c r="J13" s="38">
        <f>IF('[5]כללי א1'!I15=0,0,'[5]כללי א1'!I15/'[5]כללי א1'!$C$17)</f>
        <v>2.643171806167401E-2</v>
      </c>
      <c r="K13" s="36">
        <f>SUM(L13:P13)</f>
        <v>1.5372790161414297E-3</v>
      </c>
      <c r="L13" s="37">
        <f>IF(('[5]כללי א1'!L15+'[5]כללי א1'!K15)=0,0,('[5]כללי א1'!L15+'[5]כללי א1'!K15)/'[5]כללי א1'!$J$17)</f>
        <v>4.6118370484242888E-4</v>
      </c>
      <c r="M13" s="37">
        <f>IF('[5]כללי א1'!M15=0,0,'[5]כללי א1'!M15/'[5]כללי א1'!$J$17)</f>
        <v>0</v>
      </c>
      <c r="N13" s="37">
        <f>IF('[5]כללי א1'!N15=0,0,'[5]כללי א1'!N15/'[5]כללי א1'!$J$17)</f>
        <v>3.0745580322828596E-4</v>
      </c>
      <c r="O13" s="37">
        <f>IF('[5]כללי א1'!O15=0,0,'[5]כללי א1'!O15/'[5]כללי א1'!$J$17)</f>
        <v>3.0745580322828596E-4</v>
      </c>
      <c r="P13" s="38">
        <f>IF('[5]כללי א1'!P15=0,0,'[5]כללי א1'!P15/'[5]כללי א1'!$J$17)</f>
        <v>4.6118370484242888E-4</v>
      </c>
      <c r="Q13" s="36">
        <f>SUM(R13:V13)</f>
        <v>7.0446735395189013E-3</v>
      </c>
      <c r="R13" s="37">
        <f>IF(('[5]כללי א1'!S15+'[5]כללי א1'!R15)=0,0,('[5]כללי א1'!S15+'[5]כללי א1'!R15)/'[5]כללי א1'!$Q$17)</f>
        <v>6.8728522336769765E-4</v>
      </c>
      <c r="S13" s="37">
        <f>IF('[5]כללי א1'!T15=0,0,'[5]כללי א1'!T15/'[5]כללי א1'!$Q$17)</f>
        <v>2.9209621993127148E-3</v>
      </c>
      <c r="T13" s="37">
        <f>IF('[5]כללי א1'!U15=0,0,'[5]כללי א1'!U15/'[5]כללי א1'!$Q$17)</f>
        <v>2.0618556701030928E-3</v>
      </c>
      <c r="U13" s="37">
        <f>IF('[5]כללי א1'!V15=0,0,'[5]כללי א1'!V15/'[5]כללי א1'!$Q$17)</f>
        <v>1.3745704467353953E-3</v>
      </c>
      <c r="V13" s="38">
        <f>IF('[5]כללי א1'!W15=0,0,'[5]כללי א1'!W15/'[5]כללי א1'!$Q$17)</f>
        <v>0</v>
      </c>
      <c r="W13" s="36">
        <f>SUM(X13:AB13)</f>
        <v>1.9759450171821309E-2</v>
      </c>
      <c r="X13" s="37">
        <f>IF(('[5]כללי א1'!Z15+'[5]כללי א1'!Y15)=0,0,('[5]כללי א1'!Z15+'[5]כללי א1'!Y15)/'[5]כללי א1'!$X$17)</f>
        <v>1.0309278350515464E-2</v>
      </c>
      <c r="Y13" s="37">
        <f>IF('[5]כללי א1'!AA15=0,0,'[5]כללי א1'!AA15/'[5]כללי א1'!$X$17)</f>
        <v>6.0137457044673543E-3</v>
      </c>
      <c r="Z13" s="37">
        <f>IF('[5]כללי א1'!AB15=0,0,'[5]כללי א1'!AB15/'[5]כללי א1'!$X$17)</f>
        <v>1.718213058419244E-3</v>
      </c>
      <c r="AA13" s="37">
        <f>IF('[5]כללי א1'!AC15=0,0,'[5]כללי א1'!AC15/'[5]כללי א1'!$X$17)</f>
        <v>1.718213058419244E-3</v>
      </c>
      <c r="AB13" s="38">
        <f>IF('[5]כללי א1'!AD15=0,0,'[5]כללי א1'!AD15/'[5]כללי א1'!$X$17)</f>
        <v>0</v>
      </c>
      <c r="AC13" s="36">
        <f>SUM(AD13:AH13)</f>
        <v>2.7331189710610933E-2</v>
      </c>
      <c r="AD13" s="37">
        <f>IF(('[5]כללי א1'!AG15+'[5]כללי א1'!AF15)=0,0,('[5]כללי א1'!AG15+'[5]כללי א1'!AF15)/'[5]כללי א1'!$AE$17)</f>
        <v>1.7684887459807074E-2</v>
      </c>
      <c r="AE13" s="37">
        <f>IF('[5]כללי א1'!AH15=0,0,'[5]כללי א1'!AH15/'[5]כללי א1'!$AE$17)</f>
        <v>4.8231511254019296E-3</v>
      </c>
      <c r="AF13" s="37">
        <f>IF('[5]כללי א1'!AI15=0,0,'[5]כללי א1'!AI15/'[5]כללי א1'!$AE$17)</f>
        <v>3.2154340836012861E-3</v>
      </c>
      <c r="AG13" s="37">
        <f>IF('[5]כללי א1'!AJ15=0,0,'[5]כללי א1'!AJ15/'[5]כללי א1'!$AE$17)</f>
        <v>0</v>
      </c>
      <c r="AH13" s="38">
        <f>IF('[5]כללי א1'!AK15=0,0,'[5]כללי א1'!AK15/'[5]כללי א1'!$AE$17)</f>
        <v>1.6077170418006431E-3</v>
      </c>
      <c r="AI13" s="31"/>
      <c r="AJ13" s="31"/>
      <c r="AK13" s="31"/>
      <c r="AL13" s="31"/>
      <c r="AM13" s="9"/>
    </row>
    <row r="14" spans="1:41" x14ac:dyDescent="0.2">
      <c r="A14" s="32">
        <v>6</v>
      </c>
      <c r="B14" s="39" t="s">
        <v>55</v>
      </c>
      <c r="C14" s="40"/>
      <c r="D14" s="40"/>
      <c r="E14" s="36">
        <f>SUM(F14:J14)</f>
        <v>2.6431718061674012E-3</v>
      </c>
      <c r="F14" s="37">
        <f>IF(('[5]כללי א1'!D16+'[5]כללי א1'!E16)=0,0,('[5]כללי א1'!D16+'[5]כללי א1'!E16)/'[5]כללי א1'!$C$17)</f>
        <v>1.762114537444934E-3</v>
      </c>
      <c r="G14" s="37">
        <f>IF('[5]כללי א1'!F16=0,0,'[5]כללי א1'!F16/'[5]כללי א1'!$C$17)</f>
        <v>4.405286343612335E-4</v>
      </c>
      <c r="H14" s="37">
        <f>IF('[5]כללי א1'!G16=0,0,'[5]כללי א1'!G16/'[5]כללי א1'!$C$17)</f>
        <v>0</v>
      </c>
      <c r="I14" s="37">
        <f>IF('[5]כללי א1'!H16=0,0,'[5]כללי א1'!H16/'[5]כללי א1'!$C$17)</f>
        <v>0</v>
      </c>
      <c r="J14" s="38">
        <f>IF('[5]כללי א1'!I16=0,0,'[5]כללי א1'!I16/'[5]כללי א1'!$C$17)</f>
        <v>4.405286343612335E-4</v>
      </c>
      <c r="K14" s="36">
        <f>SUM(L14:P14)</f>
        <v>3.9815526518063027E-2</v>
      </c>
      <c r="L14" s="37">
        <f>IF(('[5]כללי א1'!L16+'[5]כללי א1'!K16)=0,0,('[5]כללי א1'!L16+'[5]כללי א1'!K16)/'[5]כללי א1'!$J$17)</f>
        <v>1.7986164488854726E-2</v>
      </c>
      <c r="M14" s="37">
        <f>IF('[5]כללי א1'!M16=0,0,'[5]כללי א1'!M16/'[5]כללי א1'!$J$17)</f>
        <v>5.3804765564950041E-3</v>
      </c>
      <c r="N14" s="37">
        <f>IF('[5]כללי א1'!N16=0,0,'[5]כללי א1'!N16/'[5]כללי א1'!$J$17)</f>
        <v>9.0699461952344351E-3</v>
      </c>
      <c r="O14" s="37">
        <f>IF('[5]כללי א1'!O16=0,0,'[5]כללי א1'!O16/'[5]כללי א1'!$J$17)</f>
        <v>3.2282859338970023E-3</v>
      </c>
      <c r="P14" s="38">
        <f>IF('[5]כללי א1'!P16=0,0,'[5]כללי א1'!P16/'[5]כללי א1'!$J$17)</f>
        <v>4.1506533435818598E-3</v>
      </c>
      <c r="Q14" s="36">
        <f>SUM(R14:V14)</f>
        <v>1.5979381443298968E-2</v>
      </c>
      <c r="R14" s="37">
        <f>IF(('[5]כללי א1'!S16+'[5]כללי א1'!R16)=0,0,('[5]כללי א1'!S16+'[5]כללי א1'!R16)/'[5]כללי א1'!$Q$17)</f>
        <v>4.4673539518900341E-3</v>
      </c>
      <c r="S14" s="37">
        <f>IF('[5]כללי א1'!T16=0,0,'[5]כללי א1'!T16/'[5]כללי א1'!$Q$17)</f>
        <v>4.1237113402061857E-3</v>
      </c>
      <c r="T14" s="37">
        <f>IF('[5]כללי א1'!U16=0,0,'[5]כללי א1'!U16/'[5]כללי א1'!$Q$17)</f>
        <v>3.4364261168384879E-3</v>
      </c>
      <c r="U14" s="37">
        <f>IF('[5]כללי א1'!V16=0,0,'[5]כללי א1'!V16/'[5]כללי א1'!$Q$17)</f>
        <v>1.0309278350515464E-3</v>
      </c>
      <c r="V14" s="38">
        <f>IF('[5]כללי א1'!W16=0,0,'[5]כללי א1'!W16/'[5]כללי א1'!$Q$17)</f>
        <v>2.9209621993127148E-3</v>
      </c>
      <c r="W14" s="36">
        <f>SUM(X14:AB14)</f>
        <v>7.1305841924398622E-2</v>
      </c>
      <c r="X14" s="37">
        <f>IF(('[5]כללי א1'!Z16+'[5]כללי א1'!Y16)=0,0,('[5]כללי א1'!Z16+'[5]כללי א1'!Y16)/'[5]כללי א1'!$X$17)</f>
        <v>2.147766323024055E-2</v>
      </c>
      <c r="Y14" s="37">
        <f>IF('[5]כללי א1'!AA16=0,0,'[5]כללי א1'!AA16/'[5]כללי א1'!$X$17)</f>
        <v>1.3745704467353952E-2</v>
      </c>
      <c r="Z14" s="37">
        <f>IF('[5]כללי א1'!AB16=0,0,'[5]כללי א1'!AB16/'[5]כללי א1'!$X$17)</f>
        <v>1.7182130584192441E-2</v>
      </c>
      <c r="AA14" s="37">
        <f>IF('[5]כללי א1'!AC16=0,0,'[5]כללי א1'!AC16/'[5]כללי א1'!$X$17)</f>
        <v>6.0137457044673543E-3</v>
      </c>
      <c r="AB14" s="38">
        <f>IF('[5]כללי א1'!AD16=0,0,'[5]כללי א1'!AD16/'[5]כללי א1'!$X$17)</f>
        <v>1.2886597938144329E-2</v>
      </c>
      <c r="AC14" s="36">
        <f>SUM(AD14:AH14)</f>
        <v>2.5723472668810289E-2</v>
      </c>
      <c r="AD14" s="37">
        <f>IF(('[5]כללי א1'!AG16+'[5]כללי א1'!AF16)=0,0,('[5]כללי א1'!AG16+'[5]כללי א1'!AF16)/'[5]כללי א1'!$AE$17)</f>
        <v>3.2154340836012861E-3</v>
      </c>
      <c r="AE14" s="37">
        <f>IF('[5]כללי א1'!AH16=0,0,'[5]כללי א1'!AH16/'[5]כללי א1'!$AE$17)</f>
        <v>3.2154340836012861E-3</v>
      </c>
      <c r="AF14" s="37">
        <f>IF('[5]כללי א1'!AI16=0,0,'[5]כללי א1'!AI16/'[5]כללי א1'!$AE$17)</f>
        <v>4.8231511254019296E-3</v>
      </c>
      <c r="AG14" s="37">
        <f>IF('[5]כללי א1'!AJ16=0,0,'[5]כללי א1'!AJ16/'[5]כללי א1'!$AE$17)</f>
        <v>6.4308681672025723E-3</v>
      </c>
      <c r="AH14" s="38">
        <f>IF('[5]כללי א1'!AK16=0,0,'[5]כללי א1'!AK16/'[5]כללי א1'!$AE$17)</f>
        <v>8.0385852090032149E-3</v>
      </c>
      <c r="AI14" s="31"/>
      <c r="AJ14" s="31"/>
      <c r="AK14" s="31"/>
      <c r="AL14" s="31"/>
      <c r="AM14" s="9"/>
    </row>
    <row r="15" spans="1:41" x14ac:dyDescent="0.2">
      <c r="A15" s="32">
        <v>7</v>
      </c>
      <c r="B15" s="39" t="s">
        <v>56</v>
      </c>
      <c r="C15" s="40"/>
      <c r="D15" s="40"/>
      <c r="E15" s="36">
        <f t="shared" ref="E15:AH15" si="0">SUM(E11:E14)</f>
        <v>0.99999999999999989</v>
      </c>
      <c r="F15" s="41">
        <f t="shared" si="0"/>
        <v>0.50264317180616735</v>
      </c>
      <c r="G15" s="41">
        <f t="shared" si="0"/>
        <v>0.29647577092511013</v>
      </c>
      <c r="H15" s="41">
        <f t="shared" si="0"/>
        <v>0.11674008810572688</v>
      </c>
      <c r="I15" s="41">
        <f t="shared" si="0"/>
        <v>5.6828193832599121E-2</v>
      </c>
      <c r="J15" s="42">
        <f t="shared" si="0"/>
        <v>2.7312775330396475E-2</v>
      </c>
      <c r="K15" s="36">
        <f t="shared" si="0"/>
        <v>1</v>
      </c>
      <c r="L15" s="41">
        <f t="shared" si="0"/>
        <v>0.74358186010760952</v>
      </c>
      <c r="M15" s="41">
        <f t="shared" si="0"/>
        <v>0.15388162951575712</v>
      </c>
      <c r="N15" s="41">
        <f t="shared" si="0"/>
        <v>6.9023827824750195E-2</v>
      </c>
      <c r="O15" s="41">
        <f t="shared" si="0"/>
        <v>1.7986164488854726E-2</v>
      </c>
      <c r="P15" s="42">
        <f t="shared" si="0"/>
        <v>1.552651806302844E-2</v>
      </c>
      <c r="Q15" s="36">
        <f t="shared" si="0"/>
        <v>1.0000000000000002</v>
      </c>
      <c r="R15" s="41">
        <f t="shared" si="0"/>
        <v>0.48041237113402058</v>
      </c>
      <c r="S15" s="41">
        <f t="shared" si="0"/>
        <v>0.32164948453608244</v>
      </c>
      <c r="T15" s="41">
        <f t="shared" si="0"/>
        <v>0.13969072164948451</v>
      </c>
      <c r="U15" s="41">
        <f t="shared" si="0"/>
        <v>2.9725085910652919E-2</v>
      </c>
      <c r="V15" s="42">
        <f t="shared" si="0"/>
        <v>2.8522336769759449E-2</v>
      </c>
      <c r="W15" s="36">
        <f t="shared" si="0"/>
        <v>1</v>
      </c>
      <c r="X15" s="41">
        <f t="shared" si="0"/>
        <v>0.67611683848797255</v>
      </c>
      <c r="Y15" s="41">
        <f t="shared" si="0"/>
        <v>0.22422680412371138</v>
      </c>
      <c r="Z15" s="41">
        <f t="shared" si="0"/>
        <v>5.9278350515463922E-2</v>
      </c>
      <c r="AA15" s="41">
        <f t="shared" si="0"/>
        <v>1.7182130584192438E-2</v>
      </c>
      <c r="AB15" s="42">
        <f t="shared" si="0"/>
        <v>2.3195876288659795E-2</v>
      </c>
      <c r="AC15" s="36">
        <f t="shared" si="0"/>
        <v>0.99999999999999989</v>
      </c>
      <c r="AD15" s="41">
        <f t="shared" si="0"/>
        <v>0.76205787781350487</v>
      </c>
      <c r="AE15" s="41">
        <f t="shared" si="0"/>
        <v>0.17845659163987138</v>
      </c>
      <c r="AF15" s="41">
        <f t="shared" si="0"/>
        <v>3.3762057877813501E-2</v>
      </c>
      <c r="AG15" s="41">
        <f t="shared" si="0"/>
        <v>1.1254019292604502E-2</v>
      </c>
      <c r="AH15" s="42">
        <f t="shared" si="0"/>
        <v>1.4469453376205787E-2</v>
      </c>
      <c r="AI15" s="31"/>
      <c r="AJ15" s="31"/>
      <c r="AK15" s="31"/>
      <c r="AL15" s="31"/>
      <c r="AM15" s="9"/>
    </row>
    <row r="16" spans="1:41" x14ac:dyDescent="0.2">
      <c r="A16" s="43" t="s">
        <v>57</v>
      </c>
      <c r="B16" s="44" t="s">
        <v>58</v>
      </c>
      <c r="C16" s="45"/>
      <c r="D16" s="46"/>
      <c r="E16" s="47"/>
      <c r="F16" s="48"/>
      <c r="G16" s="49"/>
      <c r="H16" s="49"/>
      <c r="I16" s="49"/>
      <c r="J16" s="50"/>
      <c r="K16" s="47"/>
      <c r="L16" s="48"/>
      <c r="M16" s="49"/>
      <c r="N16" s="49"/>
      <c r="O16" s="49"/>
      <c r="P16" s="51"/>
      <c r="Q16" s="47"/>
      <c r="R16" s="48"/>
      <c r="S16" s="49"/>
      <c r="T16" s="49"/>
      <c r="U16" s="49"/>
      <c r="V16" s="50"/>
      <c r="W16" s="47"/>
      <c r="X16" s="48"/>
      <c r="Y16" s="49"/>
      <c r="Z16" s="49"/>
      <c r="AA16" s="49"/>
      <c r="AB16" s="50"/>
      <c r="AC16" s="47"/>
      <c r="AD16" s="48"/>
      <c r="AE16" s="49"/>
      <c r="AF16" s="49"/>
      <c r="AG16" s="49"/>
      <c r="AH16" s="50"/>
      <c r="AI16" s="52"/>
      <c r="AJ16" s="52"/>
      <c r="AK16" s="52"/>
      <c r="AL16" s="52"/>
      <c r="AM16" s="9"/>
    </row>
    <row r="17" spans="1:39" x14ac:dyDescent="0.2">
      <c r="A17" s="32">
        <v>1</v>
      </c>
      <c r="B17" s="33" t="s">
        <v>59</v>
      </c>
      <c r="C17" s="34"/>
      <c r="D17" s="35"/>
      <c r="E17" s="36">
        <f>SUM(F17:J17)</f>
        <v>0</v>
      </c>
      <c r="F17" s="37">
        <f>IF(('[5]כללי א1'!E20+'[5]כללי א1'!D20)=0,0,('[5]כללי א1'!E20+'[5]כללי א1'!D20)/'[5]כללי א1'!$C$22)</f>
        <v>0</v>
      </c>
      <c r="G17" s="37">
        <f>IF('[5]כללי א1'!F20=0,0,'[5]כללי א1'!F20/'[5]כללי א1'!$C$22)</f>
        <v>0</v>
      </c>
      <c r="H17" s="37">
        <f>IF('[5]כללי א1'!G20=0,0,'[5]כללי א1'!G20/'[5]כללי א1'!$C$22)</f>
        <v>0</v>
      </c>
      <c r="I17" s="37">
        <f>IF('[5]כללי א1'!H20=0,0,'[5]כללי א1'!H20/'[5]כללי א1'!$C$22)</f>
        <v>0</v>
      </c>
      <c r="J17" s="38">
        <f>IF('[5]כללי א1'!I20=0,0,'[5]כללי א1'!I20/'[5]כללי א1'!$C$22)</f>
        <v>0</v>
      </c>
      <c r="K17" s="36">
        <f>SUM(L17:P17)</f>
        <v>0</v>
      </c>
      <c r="L17" s="37">
        <f>IF(('[5]כללי א1'!L20+'[5]כללי א1'!K20)=0,0,('[5]כללי א1'!L20+'[5]כללי א1'!K20)/'[5]כללי א1'!$J$22)</f>
        <v>0</v>
      </c>
      <c r="M17" s="37">
        <f>IF('[5]כללי א1'!M20=0,0,'[5]כללי א1'!M20/'[5]כללי א1'!$J$22)</f>
        <v>0</v>
      </c>
      <c r="N17" s="37">
        <f>IF('[5]כללי א1'!N20=0,0,'[5]כללי א1'!N20/'[5]כללי א1'!$J$22)</f>
        <v>0</v>
      </c>
      <c r="O17" s="37">
        <f>IF('[5]כללי א1'!O20=0,0,'[5]כללי א1'!O20/'[5]כללי א1'!$J$22)</f>
        <v>0</v>
      </c>
      <c r="P17" s="53">
        <f>IF('[5]כללי א1'!P20=0,0,'[5]כללי א1'!P20/'[5]כללי א1'!$J$22)</f>
        <v>0</v>
      </c>
      <c r="Q17" s="36">
        <f>SUM(R17:V17)</f>
        <v>0</v>
      </c>
      <c r="R17" s="37">
        <f>IF(('[5]כללי א1'!S20+'[5]כללי א1'!R20)=0,0,('[5]כללי א1'!S20+'[5]כללי א1'!R20)/'[5]כללי א1'!$Q$22)</f>
        <v>0</v>
      </c>
      <c r="S17" s="37">
        <f>IF('[5]כללי א1'!T20=0,0,'[5]כללי א1'!T20/'[5]כללי א1'!$Q$22)</f>
        <v>0</v>
      </c>
      <c r="T17" s="37">
        <f>IF('[5]כללי א1'!U20=0,0,'[5]כללי א1'!U20/'[5]כללי א1'!$Q$22)</f>
        <v>0</v>
      </c>
      <c r="U17" s="37">
        <f>IF('[5]כללי א1'!V20=0,0,'[5]כללי א1'!V20/'[5]כללי א1'!$Q$22)</f>
        <v>0</v>
      </c>
      <c r="V17" s="38">
        <f>IF('[5]כללי א1'!W20=0,0,'[5]כללי א1'!W20/'[5]כללי א1'!$Q$22)</f>
        <v>0</v>
      </c>
      <c r="W17" s="36">
        <f>SUM(X17:AB17)</f>
        <v>0</v>
      </c>
      <c r="X17" s="37">
        <f>IF(('[5]כללי א1'!Z20+'[5]כללי א1'!Y20)=0,0,('[5]כללי א1'!Z20+'[5]כללי א1'!Y20)/'[5]כללי א1'!$X$22)</f>
        <v>0</v>
      </c>
      <c r="Y17" s="37">
        <f>IF('[5]כללי א1'!AA20=0,0,'[5]כללי א1'!AA20/'[5]כללי א1'!$X$22)</f>
        <v>0</v>
      </c>
      <c r="Z17" s="37">
        <f>IF('[5]כללי א1'!AB20=0,0,'[5]כללי א1'!AB20/'[5]כללי א1'!$X$22)</f>
        <v>0</v>
      </c>
      <c r="AA17" s="37">
        <f>IF('[5]כללי א1'!AC20=0,0,'[5]כללי א1'!AC20/'[5]כללי א1'!$X$22)</f>
        <v>0</v>
      </c>
      <c r="AB17" s="54">
        <f>IF('[5]כללי א1'!AD20=0,0,'[5]כללי א1'!AD20/'[5]כללי א1'!$X$22)</f>
        <v>0</v>
      </c>
      <c r="AC17" s="36">
        <f>SUM(AD17:AH17)</f>
        <v>0</v>
      </c>
      <c r="AD17" s="37">
        <f>IF(('[5]כללי א1'!AG20+'[5]כללי א1'!AF20)=0,0,('[5]כללי א1'!AG20+'[5]כללי א1'!AF20)/'[5]כללי א1'!$AE$22)</f>
        <v>0</v>
      </c>
      <c r="AE17" s="37">
        <f>IF('[5]כללי א1'!AH20=0,0,'[5]כללי א1'!AH20/'[5]כללי א1'!$AE$22)</f>
        <v>0</v>
      </c>
      <c r="AF17" s="37">
        <f>IF('[5]כללי א1'!AI20=0,0,'[5]כללי א1'!AI20/'[5]כללי א1'!$AE$22)</f>
        <v>0</v>
      </c>
      <c r="AG17" s="37">
        <f>IF('[5]כללי א1'!AJ20=0,0,'[5]כללי א1'!AJ20/'[5]כללי א1'!$AE$22)</f>
        <v>0</v>
      </c>
      <c r="AH17" s="38">
        <f>IF('[5]כללי א1'!AK20=0,0,'[5]כללי א1'!AK20/'[5]כללי א1'!$AE$22)</f>
        <v>0</v>
      </c>
      <c r="AI17" s="31"/>
      <c r="AJ17" s="31"/>
      <c r="AK17" s="31"/>
      <c r="AL17" s="31"/>
      <c r="AM17" s="9"/>
    </row>
    <row r="18" spans="1:39" x14ac:dyDescent="0.2">
      <c r="A18" s="32">
        <v>2</v>
      </c>
      <c r="B18" s="33" t="s">
        <v>53</v>
      </c>
      <c r="C18" s="34"/>
      <c r="D18" s="35"/>
      <c r="E18" s="36">
        <f>SUM(F18:J18)</f>
        <v>0</v>
      </c>
      <c r="F18" s="37">
        <f>IF(('[5]כללי א1'!E21+'[5]כללי א1'!D21)=0,0,('[5]כללי א1'!E21+'[5]כללי א1'!D21)/'[5]כללי א1'!$C$22)</f>
        <v>0</v>
      </c>
      <c r="G18" s="37">
        <f>IF('[5]כללי א1'!F21=0,0,'[5]כללי א1'!F21/'[5]כללי א1'!$C$22)</f>
        <v>0</v>
      </c>
      <c r="H18" s="37">
        <f>IF('[5]כללי א1'!G21=0,0,'[5]כללי א1'!G21/'[5]כללי א1'!$C$22)</f>
        <v>0</v>
      </c>
      <c r="I18" s="37">
        <f>IF('[5]כללי א1'!H21=0,0,'[5]כללי א1'!H21/'[5]כללי א1'!$C$22)</f>
        <v>0</v>
      </c>
      <c r="J18" s="38">
        <f>IF('[5]כללי א1'!I21=0,0,'[5]כללי א1'!I21/'[5]כללי א1'!$C$22)</f>
        <v>0</v>
      </c>
      <c r="K18" s="36">
        <f>SUM(L18:P18)</f>
        <v>0</v>
      </c>
      <c r="L18" s="37">
        <f>IF(('[5]כללי א1'!L21+'[5]כללי א1'!K21)=0,0,('[5]כללי א1'!L21+'[5]כללי א1'!K21)/'[5]כללי א1'!$J$22)</f>
        <v>0</v>
      </c>
      <c r="M18" s="37">
        <f>IF('[5]כללי א1'!M21=0,0,'[5]כללי א1'!M21/'[5]כללי א1'!$J$22)</f>
        <v>0</v>
      </c>
      <c r="N18" s="37">
        <f>IF('[5]כללי א1'!N21=0,0,'[5]כללי א1'!N21/'[5]כללי א1'!$J$22)</f>
        <v>0</v>
      </c>
      <c r="O18" s="37">
        <f>IF('[5]כללי א1'!O21=0,0,'[5]כללי א1'!O21/'[5]כללי א1'!$J$22)</f>
        <v>0</v>
      </c>
      <c r="P18" s="53">
        <f>IF('[5]כללי א1'!P21=0,0,'[5]כללי א1'!P21/'[5]כללי א1'!$J$22)</f>
        <v>0</v>
      </c>
      <c r="Q18" s="36">
        <f>SUM(R18:V18)</f>
        <v>0</v>
      </c>
      <c r="R18" s="37">
        <f>IF(('[5]כללי א1'!S21+'[5]כללי א1'!R21)=0,0,('[5]כללי א1'!S21+'[5]כללי א1'!R21)/'[5]כללי א1'!$Q$22)</f>
        <v>0</v>
      </c>
      <c r="S18" s="37">
        <f>IF('[5]כללי א1'!T21=0,0,'[5]כללי א1'!T21/'[5]כללי א1'!$Q$22)</f>
        <v>0</v>
      </c>
      <c r="T18" s="37">
        <f>IF('[5]כללי א1'!U21=0,0,'[5]כללי א1'!U21/'[5]כללי א1'!$Q$22)</f>
        <v>0</v>
      </c>
      <c r="U18" s="37">
        <f>IF('[5]כללי א1'!V21=0,0,'[5]כללי א1'!V21/'[5]כללי א1'!$Q$22)</f>
        <v>0</v>
      </c>
      <c r="V18" s="38">
        <f>IF('[5]כללי א1'!W21=0,0,'[5]כללי א1'!W21/'[5]כללי א1'!$Q$22)</f>
        <v>0</v>
      </c>
      <c r="W18" s="36">
        <f>SUM(X18:AB18)</f>
        <v>0</v>
      </c>
      <c r="X18" s="37">
        <f>IF(('[5]כללי א1'!Z21+'[5]כללי א1'!Y21)=0,0,('[5]כללי א1'!Z21+'[5]כללי א1'!Y21)/'[5]כללי א1'!$X$22)</f>
        <v>0</v>
      </c>
      <c r="Y18" s="37">
        <f>IF('[5]כללי א1'!AA21=0,0,'[5]כללי א1'!AA21/'[5]כללי א1'!$X$22)</f>
        <v>0</v>
      </c>
      <c r="Z18" s="37">
        <f>IF('[5]כללי א1'!AB21=0,0,'[5]כללי א1'!AB21/'[5]כללי א1'!$X$22)</f>
        <v>0</v>
      </c>
      <c r="AA18" s="37">
        <f>IF('[5]כללי א1'!AC21=0,0,'[5]כללי א1'!AC21/'[5]כללי א1'!$X$22)</f>
        <v>0</v>
      </c>
      <c r="AB18" s="54">
        <f>IF('[5]כללי א1'!AD21=0,0,'[5]כללי א1'!AD21/'[5]כללי א1'!$X$22)</f>
        <v>0</v>
      </c>
      <c r="AC18" s="36">
        <f>SUM(AD18:AH18)</f>
        <v>0</v>
      </c>
      <c r="AD18" s="37">
        <f>IF(('[5]כללי א1'!AG21+'[5]כללי א1'!AF21)=0,0,('[5]כללי א1'!AG21+'[5]כללי א1'!AF21)/'[5]כללי א1'!$AE$22)</f>
        <v>0</v>
      </c>
      <c r="AE18" s="37">
        <f>IF('[5]כללי א1'!AH21=0,0,'[5]כללי א1'!AH21/'[5]כללי א1'!$AE$22)</f>
        <v>0</v>
      </c>
      <c r="AF18" s="37">
        <f>IF('[5]כללי א1'!AI21=0,0,'[5]כללי א1'!AI21/'[5]כללי א1'!$AE$22)</f>
        <v>0</v>
      </c>
      <c r="AG18" s="37">
        <f>IF('[5]כללי א1'!AJ21=0,0,'[5]כללי א1'!AJ21/'[5]כללי א1'!$AE$22)</f>
        <v>0</v>
      </c>
      <c r="AH18" s="38">
        <f>IF('[5]כללי א1'!AK21=0,0,'[5]כללי א1'!AK21/'[5]כללי א1'!$AE$22)</f>
        <v>0</v>
      </c>
      <c r="AI18" s="31"/>
      <c r="AJ18" s="31"/>
      <c r="AK18" s="31"/>
      <c r="AL18" s="31"/>
      <c r="AM18" s="9"/>
    </row>
    <row r="19" spans="1:39" x14ac:dyDescent="0.2">
      <c r="A19" s="32">
        <v>3</v>
      </c>
      <c r="B19" s="33" t="s">
        <v>60</v>
      </c>
      <c r="C19" s="34"/>
      <c r="D19" s="35"/>
      <c r="E19" s="36">
        <f>SUM(E17:E18)</f>
        <v>0</v>
      </c>
      <c r="F19" s="41">
        <f t="shared" ref="F19:AH19" si="1">SUM(F17:F18)</f>
        <v>0</v>
      </c>
      <c r="G19" s="41">
        <f>SUM(G17:G18)</f>
        <v>0</v>
      </c>
      <c r="H19" s="41">
        <f>SUM(H17:H18)</f>
        <v>0</v>
      </c>
      <c r="I19" s="41">
        <f>SUM(I17:I18)</f>
        <v>0</v>
      </c>
      <c r="J19" s="42">
        <f>SUM(J17:J18)</f>
        <v>0</v>
      </c>
      <c r="K19" s="36">
        <f>SUM(K17:K18)</f>
        <v>0</v>
      </c>
      <c r="L19" s="41">
        <f t="shared" ref="L19" si="2">SUM(L17:L18)</f>
        <v>0</v>
      </c>
      <c r="M19" s="55">
        <f t="shared" si="1"/>
        <v>0</v>
      </c>
      <c r="N19" s="55">
        <f t="shared" si="1"/>
        <v>0</v>
      </c>
      <c r="O19" s="55">
        <f t="shared" si="1"/>
        <v>0</v>
      </c>
      <c r="P19" s="56">
        <f t="shared" si="1"/>
        <v>0</v>
      </c>
      <c r="Q19" s="36">
        <f>SUM(Q17:Q18)</f>
        <v>0</v>
      </c>
      <c r="R19" s="41">
        <f t="shared" ref="R19" si="3">SUM(R17:R18)</f>
        <v>0</v>
      </c>
      <c r="S19" s="55">
        <f t="shared" si="1"/>
        <v>0</v>
      </c>
      <c r="T19" s="55">
        <f t="shared" si="1"/>
        <v>0</v>
      </c>
      <c r="U19" s="55">
        <f t="shared" si="1"/>
        <v>0</v>
      </c>
      <c r="V19" s="42">
        <f t="shared" si="1"/>
        <v>0</v>
      </c>
      <c r="W19" s="36">
        <f>SUM(W17:W18)</f>
        <v>0</v>
      </c>
      <c r="X19" s="41">
        <f t="shared" ref="X19" si="4">SUM(X17:X18)</f>
        <v>0</v>
      </c>
      <c r="Y19" s="55">
        <f t="shared" si="1"/>
        <v>0</v>
      </c>
      <c r="Z19" s="55">
        <f t="shared" si="1"/>
        <v>0</v>
      </c>
      <c r="AA19" s="55">
        <f t="shared" si="1"/>
        <v>0</v>
      </c>
      <c r="AB19" s="42">
        <f t="shared" si="1"/>
        <v>0</v>
      </c>
      <c r="AC19" s="36">
        <f>SUM(AC17:AC18)</f>
        <v>0</v>
      </c>
      <c r="AD19" s="41">
        <f t="shared" ref="AD19" si="5">SUM(AD17:AD18)</f>
        <v>0</v>
      </c>
      <c r="AE19" s="55">
        <f t="shared" si="1"/>
        <v>0</v>
      </c>
      <c r="AF19" s="55">
        <f t="shared" si="1"/>
        <v>0</v>
      </c>
      <c r="AG19" s="55">
        <f t="shared" si="1"/>
        <v>0</v>
      </c>
      <c r="AH19" s="42">
        <f t="shared" si="1"/>
        <v>0</v>
      </c>
      <c r="AI19" s="31"/>
      <c r="AJ19" s="31"/>
      <c r="AK19" s="31"/>
      <c r="AL19" s="31"/>
      <c r="AM19" s="9"/>
    </row>
    <row r="20" spans="1:39" x14ac:dyDescent="0.2">
      <c r="A20" s="43" t="s">
        <v>61</v>
      </c>
      <c r="B20" s="44" t="s">
        <v>62</v>
      </c>
      <c r="C20" s="45"/>
      <c r="D20" s="46"/>
      <c r="E20" s="47"/>
      <c r="F20" s="48"/>
      <c r="G20" s="49"/>
      <c r="H20" s="49"/>
      <c r="I20" s="49"/>
      <c r="J20" s="50"/>
      <c r="K20" s="47"/>
      <c r="L20" s="48"/>
      <c r="M20" s="49"/>
      <c r="N20" s="49"/>
      <c r="O20" s="49"/>
      <c r="P20" s="51"/>
      <c r="Q20" s="47"/>
      <c r="R20" s="48"/>
      <c r="S20" s="49"/>
      <c r="T20" s="49"/>
      <c r="U20" s="49"/>
      <c r="V20" s="50"/>
      <c r="W20" s="47"/>
      <c r="X20" s="48"/>
      <c r="Y20" s="49"/>
      <c r="Z20" s="49"/>
      <c r="AA20" s="49"/>
      <c r="AB20" s="50"/>
      <c r="AC20" s="47"/>
      <c r="AD20" s="48"/>
      <c r="AE20" s="49"/>
      <c r="AF20" s="49"/>
      <c r="AG20" s="49"/>
      <c r="AH20" s="50"/>
      <c r="AI20" s="31"/>
      <c r="AJ20" s="31"/>
      <c r="AK20" s="31"/>
      <c r="AL20" s="31"/>
      <c r="AM20" s="9"/>
    </row>
    <row r="21" spans="1:39" x14ac:dyDescent="0.2">
      <c r="A21" s="32">
        <v>1</v>
      </c>
      <c r="B21" s="33" t="s">
        <v>59</v>
      </c>
      <c r="C21" s="34"/>
      <c r="D21" s="35"/>
      <c r="E21" s="57">
        <f>SUM(F21:J21)</f>
        <v>0</v>
      </c>
      <c r="F21" s="58">
        <f>IF(('[5]כללי א1'!E24+'[5]כללי א1'!D24)=0,0,('[5]כללי א1'!E24+'[5]כללי א1'!D24)/'[5]כללי א1'!$C$28)</f>
        <v>0</v>
      </c>
      <c r="G21" s="58">
        <f>IF('[5]כללי א1'!F24=0,0,'[5]כללי א1'!F24/'[5]כללי א1'!$C$28)</f>
        <v>0</v>
      </c>
      <c r="H21" s="58">
        <f>IF('[5]כללי א1'!G24=0,0,'[5]כללי א1'!G24/'[5]כללי א1'!$C$28)</f>
        <v>0</v>
      </c>
      <c r="I21" s="58">
        <f>IF('[5]כללי א1'!H24=0,0,'[5]כללי א1'!H24/'[5]כללי א1'!$C$28)</f>
        <v>0</v>
      </c>
      <c r="J21" s="59">
        <f>IF('[5]כללי א1'!I24=0,0,'[5]כללי א1'!I24/'[5]כללי א1'!$C$28)</f>
        <v>0</v>
      </c>
      <c r="K21" s="36">
        <f>SUM(L21:P21)</f>
        <v>0.93023255813953498</v>
      </c>
      <c r="L21" s="58">
        <f>IF(('[5]כללי א1'!L24+'[5]כללי א1'!K24)=0,0,('[5]כללי א1'!L24+'[5]כללי א1'!K24)/'[5]כללי א1'!$J$28)</f>
        <v>0.2558139534883721</v>
      </c>
      <c r="M21" s="58">
        <f>IF('[5]כללי א1'!M24=0,0,'[5]כללי א1'!M24/'[5]כללי א1'!$J$28)</f>
        <v>9.3023255813953487E-2</v>
      </c>
      <c r="N21" s="58">
        <f>IF('[5]כללי א1'!N24=0,0,'[5]כללי א1'!N24/'[5]כללי א1'!$J$28)</f>
        <v>0.18604651162790697</v>
      </c>
      <c r="O21" s="58">
        <f>IF('[5]כללי א1'!O24=0,0,'[5]כללי א1'!O24/'[5]כללי א1'!$J$28)</f>
        <v>4.6511627906976744E-2</v>
      </c>
      <c r="P21" s="60">
        <f>IF('[5]כללי א1'!P24=0,0,'[5]כללי א1'!P24/'[5]כללי א1'!$J$28)</f>
        <v>0.34883720930232559</v>
      </c>
      <c r="Q21" s="36">
        <f>SUM(R21:V21)</f>
        <v>0.81137184115523464</v>
      </c>
      <c r="R21" s="58">
        <f>IF(('[5]כללי א1'!S24+'[5]כללי א1'!R24)=0,0,('[5]כללי א1'!S24+'[5]כללי א1'!R24)/'[5]כללי א1'!$Q$28)</f>
        <v>5.7761732851985562E-2</v>
      </c>
      <c r="S21" s="58">
        <f>IF('[5]כללי א1'!T24=0,0,'[5]כללי א1'!T24/'[5]כללי א1'!$Q$28)</f>
        <v>3.4296028880866428E-2</v>
      </c>
      <c r="T21" s="58">
        <f>IF('[5]כללי א1'!U24=0,0,'[5]כללי א1'!U24/'[5]כללי א1'!$Q$28)</f>
        <v>5.2346570397111915E-2</v>
      </c>
      <c r="U21" s="58">
        <f>IF('[5]כללי א1'!V24=0,0,'[5]כללי א1'!V24/'[5]כללי א1'!$Q$28)</f>
        <v>6.4981949458483748E-2</v>
      </c>
      <c r="V21" s="59">
        <f>IF('[5]כללי א1'!W24=0,0,'[5]כללי א1'!W24/'[5]כללי א1'!$Q$28)</f>
        <v>0.60198555956678701</v>
      </c>
      <c r="W21" s="36">
        <f>SUM(X21:AB21)</f>
        <v>0.61538461538461542</v>
      </c>
      <c r="X21" s="58">
        <f>IF(('[5]כללי א1'!Z24+'[5]כללי א1'!Y24)=0,0,('[5]כללי א1'!Z24+'[5]כללי א1'!Y24)/'[5]כללי א1'!$X$28)</f>
        <v>0.15384615384615385</v>
      </c>
      <c r="Y21" s="58">
        <f>IF('[5]כללי א1'!AA24=0,0,'[5]כללי א1'!AA24/'[5]כללי א1'!$X$28)</f>
        <v>7.6923076923076927E-2</v>
      </c>
      <c r="Z21" s="58">
        <f>IF('[5]כללי א1'!AB24=0,0,'[5]כללי א1'!AB24/'[5]כללי א1'!$X$28)</f>
        <v>0</v>
      </c>
      <c r="AA21" s="58">
        <f>IF('[5]כללי א1'!AC24=0,0,'[5]כללי א1'!AC24/'[5]כללי א1'!$X$28)</f>
        <v>0.15384615384615385</v>
      </c>
      <c r="AB21" s="61">
        <f>IF('[5]כללי א1'!AD24=0,0,'[5]כללי א1'!AD24/'[5]כללי א1'!$X$28)</f>
        <v>0.23076923076923078</v>
      </c>
      <c r="AC21" s="36">
        <f>SUM(AD21:AH21)</f>
        <v>0.46153846153846156</v>
      </c>
      <c r="AD21" s="58">
        <f>IF(('[5]כללי א1'!AG24+'[5]כללי א1'!AF24)=0,0,('[5]כללי א1'!AG24+'[5]כללי א1'!AF24)/'[5]כללי א1'!$AE$28)</f>
        <v>0</v>
      </c>
      <c r="AE21" s="58">
        <f>IF('[5]כללי א1'!AH24=0,0,'[5]כללי א1'!AH24/'[5]כללי א1'!$AE$28)</f>
        <v>0</v>
      </c>
      <c r="AF21" s="58">
        <f>IF('[5]כללי א1'!AI24=0,0,'[5]כללי א1'!AI24/'[5]כללי א1'!$AE$28)</f>
        <v>7.6923076923076927E-2</v>
      </c>
      <c r="AG21" s="58">
        <f>IF('[5]כללי א1'!AJ24=0,0,'[5]כללי א1'!AJ24/'[5]כללי א1'!$AE$28)</f>
        <v>0.15384615384615385</v>
      </c>
      <c r="AH21" s="59">
        <f>IF('[5]כללי א1'!AK24=0,0,'[5]כללי א1'!AK24/'[5]כללי א1'!$AE$28)</f>
        <v>0.23076923076923078</v>
      </c>
      <c r="AI21" s="31"/>
      <c r="AJ21" s="31"/>
      <c r="AK21" s="31"/>
      <c r="AL21" s="31"/>
      <c r="AM21" s="9"/>
    </row>
    <row r="22" spans="1:39" x14ac:dyDescent="0.2">
      <c r="A22" s="32">
        <v>2</v>
      </c>
      <c r="B22" s="33" t="s">
        <v>53</v>
      </c>
      <c r="C22" s="34"/>
      <c r="D22" s="35"/>
      <c r="E22" s="57">
        <f>SUM(F22:J22)</f>
        <v>1.6956337431114878E-2</v>
      </c>
      <c r="F22" s="58">
        <f>IF(('[5]כללי א1'!E25+'[5]כללי א1'!D25)=0,0,('[5]כללי א1'!E25+'[5]כללי א1'!D25)/'[5]כללי א1'!$C$28)</f>
        <v>1.0597710894446799E-2</v>
      </c>
      <c r="G22" s="58">
        <f>IF('[5]כללי א1'!F25=0,0,'[5]כללי א1'!F25/'[5]כללי א1'!$C$28)</f>
        <v>2.967359050445104E-3</v>
      </c>
      <c r="H22" s="58">
        <f>IF('[5]כללי א1'!G25=0,0,'[5]כללי א1'!G25/'[5]כללי א1'!$C$28)</f>
        <v>8.4781687155574396E-4</v>
      </c>
      <c r="I22" s="58">
        <f>IF('[5]כללי א1'!H25=0,0,'[5]כללי א1'!H25/'[5]כללי א1'!$C$28)</f>
        <v>4.2390843577787198E-4</v>
      </c>
      <c r="J22" s="59">
        <f>IF('[5]כללי א1'!I25=0,0,'[5]כללי א1'!I25/'[5]כללי א1'!$C$28)</f>
        <v>2.1195421788893598E-3</v>
      </c>
      <c r="K22" s="36">
        <f>SUM(L22:P22)</f>
        <v>4.6511627906976744E-2</v>
      </c>
      <c r="L22" s="58">
        <f>IF(('[5]כללי א1'!L25+'[5]כללי א1'!K25)=0,0,('[5]כללי א1'!L25+'[5]כללי א1'!K25)/'[5]כללי א1'!$J$28)</f>
        <v>0</v>
      </c>
      <c r="M22" s="58">
        <f>IF('[5]כללי א1'!M25=0,0,'[5]כללי א1'!M25/'[5]כללי א1'!$J$28)</f>
        <v>2.3255813953488372E-2</v>
      </c>
      <c r="N22" s="58">
        <f>IF('[5]כללי א1'!N25=0,0,'[5]כללי א1'!N25/'[5]כללי א1'!$J$28)</f>
        <v>2.3255813953488372E-2</v>
      </c>
      <c r="O22" s="58">
        <f>IF('[5]כללי א1'!O25=0,0,'[5]כללי א1'!O25/'[5]כללי א1'!$J$28)</f>
        <v>0</v>
      </c>
      <c r="P22" s="60">
        <f>IF('[5]כללי א1'!P25=0,0,'[5]כללי א1'!P25/'[5]כללי א1'!$J$28)</f>
        <v>0</v>
      </c>
      <c r="Q22" s="36">
        <f>SUM(R22:V22)</f>
        <v>5.6859205776173281E-2</v>
      </c>
      <c r="R22" s="58">
        <f>IF(('[5]כללי א1'!S25+'[5]כללי א1'!R25)=0,0,('[5]כללי א1'!S25+'[5]כללי א1'!R25)/'[5]כללי א1'!$Q$28)</f>
        <v>2.8880866425992781E-2</v>
      </c>
      <c r="S22" s="58">
        <f>IF('[5]כללי א1'!T25=0,0,'[5]כללי א1'!T25/'[5]כללי א1'!$Q$28)</f>
        <v>1.9855595667870037E-2</v>
      </c>
      <c r="T22" s="58">
        <f>IF('[5]כללי א1'!U25=0,0,'[5]כללי א1'!U25/'[5]כללי א1'!$Q$28)</f>
        <v>4.5126353790613718E-3</v>
      </c>
      <c r="U22" s="58">
        <f>IF('[5]כללי א1'!V25=0,0,'[5]כללי א1'!V25/'[5]כללי א1'!$Q$28)</f>
        <v>1.8050541516245488E-3</v>
      </c>
      <c r="V22" s="59">
        <f>IF('[5]כללי א1'!W25=0,0,'[5]כללי א1'!W25/'[5]כללי א1'!$Q$28)</f>
        <v>1.8050541516245488E-3</v>
      </c>
      <c r="W22" s="36">
        <f>SUM(X22:AB22)</f>
        <v>0.15384615384615385</v>
      </c>
      <c r="X22" s="58">
        <f>IF(('[5]כללי א1'!Z25+'[5]כללי א1'!Y25)=0,0,('[5]כללי א1'!Z25+'[5]כללי א1'!Y25)/'[5]כללי א1'!$X$28)</f>
        <v>7.6923076923076927E-2</v>
      </c>
      <c r="Y22" s="58">
        <f>IF('[5]כללי א1'!AA25=0,0,'[5]כללי א1'!AA25/'[5]כללי א1'!$X$28)</f>
        <v>0</v>
      </c>
      <c r="Z22" s="58">
        <f>IF('[5]כללי א1'!AB25=0,0,'[5]כללי א1'!AB25/'[5]כללי א1'!$X$28)</f>
        <v>0</v>
      </c>
      <c r="AA22" s="58">
        <f>IF('[5]כללי א1'!AC25=0,0,'[5]כללי א1'!AC25/'[5]כללי א1'!$X$28)</f>
        <v>0</v>
      </c>
      <c r="AB22" s="61">
        <f>IF('[5]כללי א1'!AD25=0,0,'[5]כללי א1'!AD25/'[5]כללי א1'!$X$28)</f>
        <v>7.6923076923076927E-2</v>
      </c>
      <c r="AC22" s="36">
        <f>SUM(AD22:AH22)</f>
        <v>0.30769230769230771</v>
      </c>
      <c r="AD22" s="58">
        <f>IF(('[5]כללי א1'!AG25+'[5]כללי א1'!AF25)=0,0,('[5]כללי א1'!AG25+'[5]כללי א1'!AF25)/'[5]כללי א1'!$AE$28)</f>
        <v>7.6923076923076927E-2</v>
      </c>
      <c r="AE22" s="58">
        <f>IF('[5]כללי א1'!AH25=0,0,'[5]כללי א1'!AH25/'[5]כללי א1'!$AE$28)</f>
        <v>0</v>
      </c>
      <c r="AF22" s="58">
        <f>IF('[5]כללי א1'!AI25=0,0,'[5]כללי א1'!AI25/'[5]כללי א1'!$AE$28)</f>
        <v>7.6923076923076927E-2</v>
      </c>
      <c r="AG22" s="58">
        <f>IF('[5]כללי א1'!AJ25=0,0,'[5]כללי א1'!AJ25/'[5]כללי א1'!$AE$28)</f>
        <v>7.6923076923076927E-2</v>
      </c>
      <c r="AH22" s="59">
        <f>IF('[5]כללי א1'!AK25=0,0,'[5]כללי א1'!AK25/'[5]כללי א1'!$AE$28)</f>
        <v>7.6923076923076927E-2</v>
      </c>
      <c r="AI22" s="31"/>
      <c r="AJ22" s="31"/>
      <c r="AK22" s="31"/>
      <c r="AL22" s="31"/>
      <c r="AM22" s="9"/>
    </row>
    <row r="23" spans="1:39" x14ac:dyDescent="0.2">
      <c r="A23" s="32">
        <v>3</v>
      </c>
      <c r="B23" s="33" t="s">
        <v>63</v>
      </c>
      <c r="C23" s="34"/>
      <c r="D23" s="35"/>
      <c r="E23" s="57">
        <f>SUM(F23:J23)</f>
        <v>0.98304366256888509</v>
      </c>
      <c r="F23" s="58">
        <f>IF(('[5]כללי א1'!E26+'[5]כללי א1'!D26)=0,0,('[5]כללי א1'!E26+'[5]כללי א1'!D26)/'[5]כללי א1'!$C$28)</f>
        <v>0.25264942772361171</v>
      </c>
      <c r="G23" s="58">
        <f>IF('[5]כללי א1'!F26=0,0,'[5]כללי א1'!F26/'[5]כללי א1'!$C$28)</f>
        <v>0.25222551928783382</v>
      </c>
      <c r="H23" s="58">
        <f>IF('[5]כללי א1'!G26=0,0,'[5]כללי א1'!G26/'[5]כללי א1'!$C$28)</f>
        <v>0.2513777024162781</v>
      </c>
      <c r="I23" s="58">
        <f>IF('[5]כללי א1'!H26=0,0,'[5]כללי א1'!H26/'[5]כללי א1'!$C$28)</f>
        <v>0.16574819838914795</v>
      </c>
      <c r="J23" s="59">
        <f>IF('[5]כללי א1'!I26=0,0,'[5]כללי א1'!I26/'[5]כללי א1'!$C$28)</f>
        <v>6.1042814752013563E-2</v>
      </c>
      <c r="K23" s="36">
        <f>SUM(L23:P23)</f>
        <v>2.3255813953488372E-2</v>
      </c>
      <c r="L23" s="58">
        <f>IF(('[5]כללי א1'!L26+'[5]כללי א1'!K26)=0,0,('[5]כללי א1'!L26+'[5]כללי א1'!K26)/'[5]כללי א1'!$J$28)</f>
        <v>0</v>
      </c>
      <c r="M23" s="58">
        <f>IF('[5]כללי א1'!M26=0,0,'[5]כללי א1'!M26/'[5]כללי א1'!$J$28)</f>
        <v>0</v>
      </c>
      <c r="N23" s="58">
        <f>IF('[5]כללי א1'!N26=0,0,'[5]כללי א1'!N26/'[5]כללי א1'!$J$28)</f>
        <v>0</v>
      </c>
      <c r="O23" s="58">
        <f>IF('[5]כללי א1'!O26=0,0,'[5]כללי א1'!O26/'[5]כללי א1'!$J$28)</f>
        <v>0</v>
      </c>
      <c r="P23" s="60">
        <f>IF('[5]כללי א1'!P26=0,0,'[5]כללי א1'!P26/'[5]כללי א1'!$J$28)</f>
        <v>2.3255813953488372E-2</v>
      </c>
      <c r="Q23" s="36">
        <f>SUM(R23:V23)</f>
        <v>0.13176895306859207</v>
      </c>
      <c r="R23" s="58">
        <f>IF(('[5]כללי א1'!S26+'[5]כללי א1'!R26)=0,0,('[5]כללי א1'!S26+'[5]כללי א1'!R26)/'[5]כללי א1'!$Q$28)</f>
        <v>5.0541516245487361E-2</v>
      </c>
      <c r="S23" s="58">
        <f>IF('[5]כללי א1'!T26=0,0,'[5]כללי א1'!T26/'[5]כללי א1'!$Q$28)</f>
        <v>2.5270758122743681E-2</v>
      </c>
      <c r="T23" s="58">
        <f>IF('[5]כללי א1'!U26=0,0,'[5]כללי א1'!U26/'[5]כללי א1'!$Q$28)</f>
        <v>1.8050541516245487E-2</v>
      </c>
      <c r="U23" s="58">
        <f>IF('[5]כללי א1'!V26=0,0,'[5]כללי א1'!V26/'[5]כללי א1'!$Q$28)</f>
        <v>9.9277978339350186E-3</v>
      </c>
      <c r="V23" s="59">
        <f>IF('[5]כללי א1'!W26=0,0,'[5]כללי א1'!W26/'[5]כללי א1'!$Q$28)</f>
        <v>2.7978339350180504E-2</v>
      </c>
      <c r="W23" s="36">
        <f>SUM(X23:AB23)</f>
        <v>0.23076923076923078</v>
      </c>
      <c r="X23" s="58">
        <f>IF(('[5]כללי א1'!Z26+'[5]כללי א1'!Y26)=0,0,('[5]כללי א1'!Z26+'[5]כללי א1'!Y26)/'[5]כללי א1'!$X$28)</f>
        <v>0</v>
      </c>
      <c r="Y23" s="58">
        <f>IF('[5]כללי א1'!AA26=0,0,'[5]כללי א1'!AA26/'[5]כללי א1'!$X$28)</f>
        <v>0</v>
      </c>
      <c r="Z23" s="58">
        <f>IF('[5]כללי א1'!AB26=0,0,'[5]כללי א1'!AB26/'[5]כללי א1'!$X$28)</f>
        <v>0</v>
      </c>
      <c r="AA23" s="58">
        <f>IF('[5]כללי א1'!AC26=0,0,'[5]כללי א1'!AC26/'[5]כללי א1'!$X$28)</f>
        <v>0</v>
      </c>
      <c r="AB23" s="61">
        <f>IF('[5]כללי א1'!AD26=0,0,'[5]כללי א1'!AD26/'[5]כללי א1'!$X$28)</f>
        <v>0.23076923076923078</v>
      </c>
      <c r="AC23" s="36">
        <f>SUM(AD23:AH23)</f>
        <v>0.23076923076923078</v>
      </c>
      <c r="AD23" s="58">
        <f>IF(('[5]כללי א1'!AG26+'[5]כללי א1'!AF26)=0,0,('[5]כללי א1'!AG26+'[5]כללי א1'!AF26)/'[5]כללי א1'!$AE$28)</f>
        <v>0</v>
      </c>
      <c r="AE23" s="58">
        <f>IF('[5]כללי א1'!AH26=0,0,'[5]כללי א1'!AH26/'[5]כללי א1'!$AE$28)</f>
        <v>0</v>
      </c>
      <c r="AF23" s="58">
        <f>IF('[5]כללי א1'!AI26=0,0,'[5]כללי א1'!AI26/'[5]כללי א1'!$AE$28)</f>
        <v>7.6923076923076927E-2</v>
      </c>
      <c r="AG23" s="58">
        <f>IF('[5]כללי א1'!AJ26=0,0,'[5]כללי א1'!AJ26/'[5]כללי א1'!$AE$28)</f>
        <v>0</v>
      </c>
      <c r="AH23" s="59">
        <f>IF('[5]כללי א1'!AK26=0,0,'[5]כללי א1'!AK26/'[5]כללי א1'!$AE$28)</f>
        <v>0.15384615384615385</v>
      </c>
      <c r="AI23" s="31"/>
      <c r="AJ23" s="31"/>
      <c r="AK23" s="31"/>
      <c r="AL23" s="31"/>
      <c r="AM23" s="9"/>
    </row>
    <row r="24" spans="1:39" x14ac:dyDescent="0.2">
      <c r="A24" s="32">
        <v>4</v>
      </c>
      <c r="B24" s="33" t="s">
        <v>64</v>
      </c>
      <c r="C24" s="34"/>
      <c r="D24" s="35"/>
      <c r="E24" s="57">
        <f>SUM(F24:J24)</f>
        <v>0</v>
      </c>
      <c r="F24" s="58">
        <f>IF(('[5]כללי א1'!E27+'[5]כללי א1'!D27)=0,0,('[5]כללי א1'!E27+'[5]כללי א1'!D27)/'[5]כללי א1'!$C$28)</f>
        <v>0</v>
      </c>
      <c r="G24" s="58">
        <f>IF('[5]כללי א1'!F27=0,0,'[5]כללי א1'!F27/'[5]כללי א1'!$C$28)</f>
        <v>0</v>
      </c>
      <c r="H24" s="58">
        <f>IF('[5]כללי א1'!G27=0,0,'[5]כללי א1'!G27/'[5]כללי א1'!$C$28)</f>
        <v>0</v>
      </c>
      <c r="I24" s="58">
        <f>IF('[5]כללי א1'!H27=0,0,'[5]כללי א1'!H27/'[5]כללי א1'!$C$28)</f>
        <v>0</v>
      </c>
      <c r="J24" s="59">
        <f>IF('[5]כללי א1'!I27=0,0,'[5]כללי א1'!I27/'[5]כללי א1'!$C$28)</f>
        <v>0</v>
      </c>
      <c r="K24" s="36">
        <f>SUM(L24:P24)</f>
        <v>0</v>
      </c>
      <c r="L24" s="58">
        <f>IF(('[5]כללי א1'!L27+'[5]כללי א1'!K27)=0,0,('[5]כללי א1'!L27+'[5]כללי א1'!K27)/'[5]כללי א1'!$J$28)</f>
        <v>0</v>
      </c>
      <c r="M24" s="58">
        <f>IF('[5]כללי א1'!M27=0,0,'[5]כללי א1'!M27/'[5]כללי א1'!$J$28)</f>
        <v>0</v>
      </c>
      <c r="N24" s="58">
        <f>IF('[5]כללי א1'!N27=0,0,'[5]כללי א1'!N27/'[5]כללי א1'!$J$28)</f>
        <v>0</v>
      </c>
      <c r="O24" s="58">
        <f>IF('[5]כללי א1'!O27=0,0,'[5]כללי א1'!O27/'[5]כללי א1'!$J$28)</f>
        <v>0</v>
      </c>
      <c r="P24" s="60">
        <f>IF('[5]כללי א1'!P27=0,0,'[5]כללי א1'!P27/'[5]כללי א1'!$J$28)</f>
        <v>0</v>
      </c>
      <c r="Q24" s="36">
        <f>SUM(R24:V24)</f>
        <v>0</v>
      </c>
      <c r="R24" s="58">
        <f>IF(('[5]כללי א1'!S27+'[5]כללי א1'!R27)=0,0,('[5]כללי א1'!S27+'[5]כללי א1'!R27)/'[5]כללי א1'!$Q$28)</f>
        <v>0</v>
      </c>
      <c r="S24" s="58">
        <f>IF('[5]כללי א1'!T27=0,0,'[5]כללי א1'!T27/'[5]כללי א1'!$Q$28)</f>
        <v>0</v>
      </c>
      <c r="T24" s="58">
        <f>IF('[5]כללי א1'!U27=0,0,'[5]כללי א1'!U27/'[5]כללי א1'!$Q$28)</f>
        <v>0</v>
      </c>
      <c r="U24" s="58">
        <f>IF('[5]כללי א1'!V27=0,0,'[5]כללי א1'!V27/'[5]כללי א1'!$Q$28)</f>
        <v>0</v>
      </c>
      <c r="V24" s="59">
        <f>IF('[5]כללי א1'!W27=0,0,'[5]כללי א1'!W27/'[5]כללי א1'!$Q$28)</f>
        <v>0</v>
      </c>
      <c r="W24" s="36">
        <f>SUM(X24:AB24)</f>
        <v>0</v>
      </c>
      <c r="X24" s="58">
        <f>IF(('[5]כללי א1'!Z27+'[5]כללי א1'!Y27)=0,0,('[5]כללי א1'!Z27+'[5]כללי א1'!Y27)/'[5]כללי א1'!$X$28)</f>
        <v>0</v>
      </c>
      <c r="Y24" s="58">
        <f>IF('[5]כללי א1'!AA27=0,0,'[5]כללי א1'!AA27/'[5]כללי א1'!$X$28)</f>
        <v>0</v>
      </c>
      <c r="Z24" s="58">
        <f>IF('[5]כללי א1'!AB27=0,0,'[5]כללי א1'!AB27/'[5]כללי א1'!$X$28)</f>
        <v>0</v>
      </c>
      <c r="AA24" s="58">
        <f>IF('[5]כללי א1'!AC27=0,0,'[5]כללי א1'!AC27/'[5]כללי א1'!$X$28)</f>
        <v>0</v>
      </c>
      <c r="AB24" s="61">
        <f>IF('[5]כללי א1'!AD27=0,0,'[5]כללי א1'!AD27/'[5]כללי א1'!$X$28)</f>
        <v>0</v>
      </c>
      <c r="AC24" s="36">
        <f>SUM(AD24:AH24)</f>
        <v>0</v>
      </c>
      <c r="AD24" s="58">
        <f>IF(('[5]כללי א1'!AG27+'[5]כללי א1'!AF27)=0,0,('[5]כללי א1'!AG27+'[5]כללי א1'!AF27)/'[5]כללי א1'!$AE$28)</f>
        <v>0</v>
      </c>
      <c r="AE24" s="58">
        <f>IF('[5]כללי א1'!AH27=0,0,'[5]כללי א1'!AH27/'[5]כללי א1'!$AE$28)</f>
        <v>0</v>
      </c>
      <c r="AF24" s="58">
        <f>IF('[5]כללי א1'!AI27=0,0,'[5]כללי א1'!AI27/'[5]כללי א1'!$AE$28)</f>
        <v>0</v>
      </c>
      <c r="AG24" s="58">
        <f>IF('[5]כללי א1'!AJ27=0,0,'[5]כללי א1'!AJ27/'[5]כללי א1'!$AE$28)</f>
        <v>0</v>
      </c>
      <c r="AH24" s="59">
        <f>IF('[5]כללי א1'!AK27=0,0,'[5]כללי א1'!AK27/'[5]כללי א1'!$AE$28)</f>
        <v>0</v>
      </c>
      <c r="AI24" s="31"/>
      <c r="AJ24" s="31"/>
      <c r="AK24" s="31"/>
      <c r="AL24" s="31"/>
      <c r="AM24" s="9"/>
    </row>
    <row r="25" spans="1:39" ht="13.5" thickBot="1" x14ac:dyDescent="0.25">
      <c r="A25" s="62">
        <v>5</v>
      </c>
      <c r="B25" s="63" t="s">
        <v>65</v>
      </c>
      <c r="C25" s="64"/>
      <c r="D25" s="65"/>
      <c r="E25" s="66">
        <f>SUM(E21:E24)</f>
        <v>1</v>
      </c>
      <c r="F25" s="67">
        <f t="shared" ref="F25:AH25" si="6">SUM(F21:F24)</f>
        <v>0.26324713861805848</v>
      </c>
      <c r="G25" s="67">
        <f>SUM(G21:G24)</f>
        <v>0.25519287833827892</v>
      </c>
      <c r="H25" s="67">
        <f>SUM(H21:H24)</f>
        <v>0.25222551928783382</v>
      </c>
      <c r="I25" s="67">
        <f>SUM(I21:I24)</f>
        <v>0.16617210682492581</v>
      </c>
      <c r="J25" s="68">
        <f>SUM(J21:J24)</f>
        <v>6.3162356930902927E-2</v>
      </c>
      <c r="K25" s="66">
        <f t="shared" si="6"/>
        <v>1</v>
      </c>
      <c r="L25" s="67">
        <f t="shared" si="6"/>
        <v>0.2558139534883721</v>
      </c>
      <c r="M25" s="69">
        <f t="shared" si="6"/>
        <v>0.11627906976744186</v>
      </c>
      <c r="N25" s="69">
        <f t="shared" si="6"/>
        <v>0.20930232558139533</v>
      </c>
      <c r="O25" s="69">
        <f t="shared" si="6"/>
        <v>4.6511627906976744E-2</v>
      </c>
      <c r="P25" s="70">
        <f t="shared" si="6"/>
        <v>0.37209302325581395</v>
      </c>
      <c r="Q25" s="66">
        <f t="shared" si="6"/>
        <v>1</v>
      </c>
      <c r="R25" s="67">
        <f t="shared" si="6"/>
        <v>0.13718411552346571</v>
      </c>
      <c r="S25" s="69">
        <f t="shared" si="6"/>
        <v>7.9422382671480149E-2</v>
      </c>
      <c r="T25" s="69">
        <f t="shared" si="6"/>
        <v>7.4909747292418782E-2</v>
      </c>
      <c r="U25" s="69">
        <f t="shared" si="6"/>
        <v>7.6714801444043315E-2</v>
      </c>
      <c r="V25" s="68">
        <f t="shared" si="6"/>
        <v>0.63176895306859204</v>
      </c>
      <c r="W25" s="66">
        <f t="shared" si="6"/>
        <v>1</v>
      </c>
      <c r="X25" s="67">
        <f t="shared" si="6"/>
        <v>0.23076923076923078</v>
      </c>
      <c r="Y25" s="69">
        <f t="shared" si="6"/>
        <v>7.6923076923076927E-2</v>
      </c>
      <c r="Z25" s="69">
        <f t="shared" si="6"/>
        <v>0</v>
      </c>
      <c r="AA25" s="69">
        <f t="shared" si="6"/>
        <v>0.15384615384615385</v>
      </c>
      <c r="AB25" s="68">
        <f t="shared" si="6"/>
        <v>0.53846153846153855</v>
      </c>
      <c r="AC25" s="66">
        <f t="shared" si="6"/>
        <v>1</v>
      </c>
      <c r="AD25" s="67">
        <f t="shared" si="6"/>
        <v>7.6923076923076927E-2</v>
      </c>
      <c r="AE25" s="69">
        <f t="shared" si="6"/>
        <v>0</v>
      </c>
      <c r="AF25" s="69">
        <f t="shared" si="6"/>
        <v>0.23076923076923078</v>
      </c>
      <c r="AG25" s="69">
        <f t="shared" si="6"/>
        <v>0.23076923076923078</v>
      </c>
      <c r="AH25" s="68">
        <f t="shared" si="6"/>
        <v>0.46153846153846156</v>
      </c>
      <c r="AI25" s="31"/>
      <c r="AJ25" s="31"/>
      <c r="AK25" s="31"/>
      <c r="AL25" s="31"/>
      <c r="AM25" s="9"/>
    </row>
    <row r="26" spans="1:39" x14ac:dyDescent="0.2">
      <c r="A26" s="71"/>
      <c r="B26" s="128"/>
      <c r="C26" s="128"/>
      <c r="D26" s="128"/>
      <c r="E26" s="72"/>
      <c r="F26" s="72"/>
      <c r="G26" s="72"/>
      <c r="H26" s="72"/>
      <c r="I26" s="72"/>
      <c r="J26" s="72"/>
    </row>
    <row r="27" spans="1:39" x14ac:dyDescent="0.2">
      <c r="B27" s="73" t="s">
        <v>66</v>
      </c>
      <c r="C27" s="74"/>
      <c r="H27" s="31"/>
      <c r="I27" s="31"/>
      <c r="J27" s="31"/>
    </row>
    <row r="28" spans="1:39" x14ac:dyDescent="0.2">
      <c r="A28" s="71"/>
      <c r="B28" s="127"/>
      <c r="C28" s="127"/>
      <c r="D28" s="127"/>
      <c r="E28" s="75"/>
      <c r="F28" s="75"/>
      <c r="G28" s="75"/>
      <c r="H28" s="75"/>
      <c r="I28" s="75"/>
      <c r="J28" s="75"/>
    </row>
    <row r="29" spans="1:39" x14ac:dyDescent="0.2">
      <c r="A29" s="31"/>
      <c r="B29" s="129"/>
      <c r="C29" s="130"/>
      <c r="D29" s="130"/>
      <c r="E29" s="76"/>
      <c r="F29" s="76"/>
      <c r="G29" s="76"/>
      <c r="H29" s="76"/>
      <c r="I29" s="76"/>
      <c r="J29" s="76"/>
    </row>
    <row r="30" spans="1:39" x14ac:dyDescent="0.2">
      <c r="A30" s="31"/>
      <c r="B30" s="129"/>
      <c r="C30" s="129"/>
      <c r="D30" s="129"/>
      <c r="E30" s="77"/>
      <c r="F30" s="77"/>
      <c r="G30" s="77"/>
      <c r="H30" s="77"/>
      <c r="I30" s="77"/>
      <c r="J30" s="77"/>
    </row>
    <row r="31" spans="1:39" x14ac:dyDescent="0.2">
      <c r="A31" s="31"/>
      <c r="B31" s="129"/>
      <c r="C31" s="129"/>
      <c r="D31" s="129"/>
      <c r="E31" s="77"/>
      <c r="F31" s="77"/>
      <c r="G31" s="77"/>
      <c r="H31" s="77"/>
      <c r="I31" s="77"/>
      <c r="J31" s="77"/>
    </row>
    <row r="32" spans="1:39" x14ac:dyDescent="0.2">
      <c r="A32" s="78"/>
      <c r="B32" s="127"/>
      <c r="C32" s="127"/>
      <c r="D32" s="127"/>
      <c r="E32" s="75"/>
      <c r="F32" s="75"/>
      <c r="G32" s="75"/>
      <c r="H32" s="75"/>
      <c r="I32" s="75"/>
      <c r="J32" s="75"/>
    </row>
    <row r="33" spans="1:10" x14ac:dyDescent="0.2">
      <c r="A33" s="31"/>
      <c r="B33" s="127"/>
      <c r="C33" s="127"/>
      <c r="D33" s="127"/>
      <c r="E33" s="75"/>
      <c r="F33" s="75"/>
      <c r="G33" s="75"/>
      <c r="H33" s="75"/>
      <c r="I33" s="75"/>
      <c r="J33" s="75"/>
    </row>
    <row r="34" spans="1:10" x14ac:dyDescent="0.2">
      <c r="A34" s="31"/>
      <c r="B34" s="127"/>
      <c r="C34" s="127"/>
      <c r="D34" s="127"/>
      <c r="E34" s="75"/>
      <c r="F34" s="75"/>
      <c r="G34" s="75"/>
      <c r="H34" s="75"/>
      <c r="I34" s="75"/>
      <c r="J34" s="75"/>
    </row>
    <row r="35" spans="1:10" x14ac:dyDescent="0.2">
      <c r="A35" s="78"/>
      <c r="B35" s="127"/>
      <c r="C35" s="127"/>
      <c r="D35" s="127"/>
      <c r="E35" s="75"/>
      <c r="F35" s="75"/>
      <c r="G35" s="75"/>
      <c r="H35" s="75"/>
      <c r="I35" s="75"/>
      <c r="J35" s="75"/>
    </row>
    <row r="36" spans="1:10" x14ac:dyDescent="0.2">
      <c r="A36" s="31"/>
      <c r="B36" s="127"/>
      <c r="C36" s="127"/>
      <c r="D36" s="127"/>
      <c r="E36" s="75"/>
      <c r="F36" s="75"/>
      <c r="G36" s="75"/>
      <c r="H36" s="75"/>
      <c r="I36" s="75"/>
      <c r="J36" s="75"/>
    </row>
    <row r="37" spans="1:10" x14ac:dyDescent="0.2">
      <c r="A37" s="31"/>
      <c r="B37" s="127"/>
      <c r="C37" s="127"/>
      <c r="D37" s="127"/>
      <c r="E37" s="75"/>
      <c r="F37" s="75"/>
      <c r="G37" s="75"/>
      <c r="H37" s="75"/>
      <c r="I37" s="75"/>
      <c r="J37" s="75"/>
    </row>
    <row r="38" spans="1:10" x14ac:dyDescent="0.2">
      <c r="A38" s="31"/>
      <c r="B38" s="127"/>
      <c r="C38" s="127"/>
      <c r="D38" s="127"/>
      <c r="E38" s="75"/>
      <c r="F38" s="75"/>
      <c r="G38" s="75"/>
      <c r="H38" s="75"/>
      <c r="I38" s="75"/>
      <c r="J38" s="75"/>
    </row>
    <row r="39" spans="1:10" x14ac:dyDescent="0.2">
      <c r="A39" s="31"/>
    </row>
  </sheetData>
  <sheetProtection password="CC43" sheet="1" formatCells="0" formatColumns="0" formatRows="0"/>
  <mergeCells count="20">
    <mergeCell ref="B6:D9"/>
    <mergeCell ref="E6:J7"/>
    <mergeCell ref="K6:V6"/>
    <mergeCell ref="W6:AH6"/>
    <mergeCell ref="K7:P7"/>
    <mergeCell ref="Q7:V7"/>
    <mergeCell ref="W7:AB7"/>
    <mergeCell ref="AC7:AH7"/>
    <mergeCell ref="B38:D38"/>
    <mergeCell ref="B26:D26"/>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0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sheetPr>
  <dimension ref="A1:BP38"/>
  <sheetViews>
    <sheetView showZeros="0" rightToLeft="1" zoomScaleNormal="100" zoomScaleSheetLayoutView="100" workbookViewId="0">
      <pane xSplit="4" ySplit="8" topLeftCell="E9" activePane="bottomRight" state="frozen"/>
      <selection activeCell="B32" sqref="B32:D32"/>
      <selection pane="topRight" activeCell="B32" sqref="B32:D32"/>
      <selection pane="bottomLeft" activeCell="B32" sqref="B32:D32"/>
      <selection pane="bottomRight" activeCell="B32" sqref="B32:D32"/>
    </sheetView>
  </sheetViews>
  <sheetFormatPr defaultColWidth="8" defaultRowHeight="12.75" x14ac:dyDescent="0.2"/>
  <cols>
    <col min="1" max="1" width="3.5" style="1" customWidth="1"/>
    <col min="2" max="3" width="8" style="1"/>
    <col min="4" max="4" width="15.5" style="1" customWidth="1"/>
    <col min="5" max="6" width="6.75" style="1" customWidth="1"/>
    <col min="7" max="7" width="6.375" style="1" customWidth="1"/>
    <col min="8" max="12" width="6.75" style="1" customWidth="1"/>
    <col min="13" max="13" width="6.25" style="1" customWidth="1"/>
    <col min="14" max="18" width="6.75" style="1" customWidth="1"/>
    <col min="19" max="19" width="6.625" style="1" customWidth="1"/>
    <col min="20" max="24" width="6.75" style="1" customWidth="1"/>
    <col min="25" max="25" width="6.375" style="1" customWidth="1"/>
    <col min="26" max="30" width="6.75" style="1" customWidth="1"/>
    <col min="31" max="31" width="6.625" style="1" customWidth="1"/>
    <col min="32" max="36" width="6.75" style="1" customWidth="1"/>
    <col min="37" max="37" width="6.375" style="1" customWidth="1"/>
    <col min="38" max="42" width="6.75" style="1" customWidth="1"/>
    <col min="43" max="43" width="6.5" style="1" customWidth="1"/>
    <col min="44" max="48" width="6.75" style="1" customWidth="1"/>
    <col min="49" max="49" width="6.25" style="1" customWidth="1"/>
    <col min="50" max="54" width="6.75" style="1" customWidth="1"/>
    <col min="55" max="55" width="6.25" style="1" customWidth="1"/>
    <col min="56" max="58" width="6.75" style="1" customWidth="1"/>
    <col min="59" max="59" width="5.875" style="1" customWidth="1"/>
    <col min="60" max="60" width="8.875" style="1" customWidth="1"/>
    <col min="61" max="61" width="6.25" style="1" customWidth="1"/>
    <col min="62" max="62" width="5" style="1" customWidth="1"/>
    <col min="63" max="63" width="8.75" style="1" customWidth="1"/>
    <col min="64" max="64" width="8" style="1"/>
    <col min="65" max="65" width="23.25" style="1" customWidth="1"/>
    <col min="66" max="66" width="5.5" style="1" customWidth="1"/>
    <col min="67" max="16384" width="8" style="1"/>
  </cols>
  <sheetData>
    <row r="1" spans="1:68" ht="18.75" x14ac:dyDescent="0.3">
      <c r="B1" s="2" t="str">
        <f>[5]הוראות!B28</f>
        <v>נספח ב2 מדדי תביעות בביטוח בריאות</v>
      </c>
    </row>
    <row r="2" spans="1:68" ht="12.75" customHeight="1" x14ac:dyDescent="0.3">
      <c r="A2" s="3"/>
      <c r="B2" s="4" t="str">
        <f>[5]הוראות!B13</f>
        <v>הכשרה חברה לביטוח בע"מ</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row>
    <row r="3" spans="1:68" ht="13.5" customHeight="1" x14ac:dyDescent="0.3">
      <c r="A3" s="2"/>
      <c r="B3" s="5" t="str">
        <f>CONCATENATE([5]הוראות!Z13,[5]הוראות!F13)</f>
        <v>הנתונים ביחידות בודדות לשנת 2019</v>
      </c>
      <c r="F3" s="1">
        <f>E3-1</f>
        <v>-1</v>
      </c>
    </row>
    <row r="4" spans="1:68" x14ac:dyDescent="0.2">
      <c r="B4" s="6" t="s">
        <v>0</v>
      </c>
    </row>
    <row r="5" spans="1:68" ht="13.5" thickBot="1" x14ac:dyDescent="0.25"/>
    <row r="6" spans="1:68" x14ac:dyDescent="0.2">
      <c r="A6" s="79"/>
      <c r="B6" s="160" t="s">
        <v>1</v>
      </c>
      <c r="C6" s="132"/>
      <c r="D6" s="133"/>
      <c r="E6" s="157" t="s">
        <v>67</v>
      </c>
      <c r="F6" s="158"/>
      <c r="G6" s="158"/>
      <c r="H6" s="158"/>
      <c r="I6" s="158"/>
      <c r="J6" s="159"/>
      <c r="K6" s="157" t="s">
        <v>68</v>
      </c>
      <c r="L6" s="158"/>
      <c r="M6" s="158"/>
      <c r="N6" s="158"/>
      <c r="O6" s="158"/>
      <c r="P6" s="159"/>
      <c r="Q6" s="157" t="s">
        <v>69</v>
      </c>
      <c r="R6" s="158"/>
      <c r="S6" s="158"/>
      <c r="T6" s="158"/>
      <c r="U6" s="158"/>
      <c r="V6" s="159"/>
      <c r="W6" s="157" t="s">
        <v>70</v>
      </c>
      <c r="X6" s="158"/>
      <c r="Y6" s="158"/>
      <c r="Z6" s="158"/>
      <c r="AA6" s="158"/>
      <c r="AB6" s="159"/>
      <c r="AC6" s="157" t="s">
        <v>71</v>
      </c>
      <c r="AD6" s="158"/>
      <c r="AE6" s="158"/>
      <c r="AF6" s="158"/>
      <c r="AG6" s="158"/>
      <c r="AH6" s="159"/>
      <c r="AI6" s="157" t="s">
        <v>72</v>
      </c>
      <c r="AJ6" s="158"/>
      <c r="AK6" s="158"/>
      <c r="AL6" s="158"/>
      <c r="AM6" s="158"/>
      <c r="AN6" s="159"/>
      <c r="AO6" s="157" t="s">
        <v>73</v>
      </c>
      <c r="AP6" s="158"/>
      <c r="AQ6" s="158"/>
      <c r="AR6" s="158"/>
      <c r="AS6" s="158"/>
      <c r="AT6" s="159"/>
      <c r="AU6" s="157" t="s">
        <v>74</v>
      </c>
      <c r="AV6" s="158"/>
      <c r="AW6" s="158"/>
      <c r="AX6" s="158"/>
      <c r="AY6" s="158"/>
      <c r="AZ6" s="159"/>
      <c r="BA6" s="157" t="s">
        <v>75</v>
      </c>
      <c r="BB6" s="158"/>
      <c r="BC6" s="158"/>
      <c r="BD6" s="158"/>
      <c r="BE6" s="158"/>
      <c r="BF6" s="159"/>
      <c r="BG6" s="8"/>
      <c r="BH6" s="8"/>
      <c r="BI6" s="8"/>
      <c r="BJ6" s="8"/>
      <c r="BK6" s="8"/>
      <c r="BL6" s="9"/>
    </row>
    <row r="7" spans="1:68" ht="25.5" customHeight="1" x14ac:dyDescent="0.2">
      <c r="A7" s="80"/>
      <c r="B7" s="161"/>
      <c r="C7" s="135"/>
      <c r="D7" s="136"/>
      <c r="E7" s="81" t="s">
        <v>9</v>
      </c>
      <c r="F7" s="11" t="s">
        <v>15</v>
      </c>
      <c r="G7" s="11" t="s">
        <v>16</v>
      </c>
      <c r="H7" s="11" t="s">
        <v>17</v>
      </c>
      <c r="I7" s="11" t="s">
        <v>18</v>
      </c>
      <c r="J7" s="82" t="s">
        <v>19</v>
      </c>
      <c r="K7" s="81" t="s">
        <v>9</v>
      </c>
      <c r="L7" s="11" t="s">
        <v>15</v>
      </c>
      <c r="M7" s="11" t="s">
        <v>16</v>
      </c>
      <c r="N7" s="11" t="s">
        <v>17</v>
      </c>
      <c r="O7" s="11" t="s">
        <v>18</v>
      </c>
      <c r="P7" s="82" t="s">
        <v>19</v>
      </c>
      <c r="Q7" s="81" t="s">
        <v>9</v>
      </c>
      <c r="R7" s="11" t="s">
        <v>15</v>
      </c>
      <c r="S7" s="11" t="s">
        <v>16</v>
      </c>
      <c r="T7" s="11" t="s">
        <v>17</v>
      </c>
      <c r="U7" s="11" t="s">
        <v>18</v>
      </c>
      <c r="V7" s="82" t="s">
        <v>19</v>
      </c>
      <c r="W7" s="81" t="s">
        <v>9</v>
      </c>
      <c r="X7" s="11" t="s">
        <v>15</v>
      </c>
      <c r="Y7" s="11" t="s">
        <v>16</v>
      </c>
      <c r="Z7" s="11" t="s">
        <v>17</v>
      </c>
      <c r="AA7" s="11" t="s">
        <v>18</v>
      </c>
      <c r="AB7" s="82" t="s">
        <v>19</v>
      </c>
      <c r="AC7" s="81" t="s">
        <v>9</v>
      </c>
      <c r="AD7" s="11" t="s">
        <v>15</v>
      </c>
      <c r="AE7" s="11" t="s">
        <v>16</v>
      </c>
      <c r="AF7" s="11" t="s">
        <v>17</v>
      </c>
      <c r="AG7" s="11" t="s">
        <v>18</v>
      </c>
      <c r="AH7" s="82" t="s">
        <v>19</v>
      </c>
      <c r="AI7" s="81" t="s">
        <v>9</v>
      </c>
      <c r="AJ7" s="11" t="s">
        <v>15</v>
      </c>
      <c r="AK7" s="11" t="s">
        <v>16</v>
      </c>
      <c r="AL7" s="11" t="s">
        <v>17</v>
      </c>
      <c r="AM7" s="11" t="s">
        <v>18</v>
      </c>
      <c r="AN7" s="82" t="s">
        <v>19</v>
      </c>
      <c r="AO7" s="81" t="s">
        <v>9</v>
      </c>
      <c r="AP7" s="11" t="s">
        <v>15</v>
      </c>
      <c r="AQ7" s="11" t="s">
        <v>16</v>
      </c>
      <c r="AR7" s="11" t="s">
        <v>17</v>
      </c>
      <c r="AS7" s="11" t="s">
        <v>18</v>
      </c>
      <c r="AT7" s="82" t="s">
        <v>19</v>
      </c>
      <c r="AU7" s="81" t="s">
        <v>9</v>
      </c>
      <c r="AV7" s="11" t="s">
        <v>15</v>
      </c>
      <c r="AW7" s="11" t="s">
        <v>16</v>
      </c>
      <c r="AX7" s="11" t="s">
        <v>17</v>
      </c>
      <c r="AY7" s="11" t="s">
        <v>18</v>
      </c>
      <c r="AZ7" s="82" t="s">
        <v>19</v>
      </c>
      <c r="BA7" s="81" t="s">
        <v>9</v>
      </c>
      <c r="BB7" s="11" t="s">
        <v>15</v>
      </c>
      <c r="BC7" s="11" t="s">
        <v>16</v>
      </c>
      <c r="BD7" s="11" t="s">
        <v>17</v>
      </c>
      <c r="BE7" s="11" t="s">
        <v>18</v>
      </c>
      <c r="BF7" s="83" t="s">
        <v>19</v>
      </c>
      <c r="BG7" s="8"/>
      <c r="BH7" s="8"/>
      <c r="BI7" s="8"/>
      <c r="BJ7" s="8"/>
      <c r="BK7" s="8"/>
      <c r="BL7" s="9"/>
    </row>
    <row r="8" spans="1:68" ht="13.5" thickBot="1" x14ac:dyDescent="0.25">
      <c r="A8" s="84"/>
      <c r="B8" s="162"/>
      <c r="C8" s="138"/>
      <c r="D8" s="139"/>
      <c r="E8" s="14" t="s">
        <v>20</v>
      </c>
      <c r="F8" s="16" t="s">
        <v>21</v>
      </c>
      <c r="G8" s="16" t="s">
        <v>22</v>
      </c>
      <c r="H8" s="16" t="s">
        <v>23</v>
      </c>
      <c r="I8" s="16" t="s">
        <v>24</v>
      </c>
      <c r="J8" s="17" t="s">
        <v>25</v>
      </c>
      <c r="K8" s="14" t="s">
        <v>26</v>
      </c>
      <c r="L8" s="16" t="s">
        <v>27</v>
      </c>
      <c r="M8" s="16" t="s">
        <v>28</v>
      </c>
      <c r="N8" s="16" t="s">
        <v>29</v>
      </c>
      <c r="O8" s="16" t="s">
        <v>30</v>
      </c>
      <c r="P8" s="17" t="s">
        <v>31</v>
      </c>
      <c r="Q8" s="14" t="s">
        <v>32</v>
      </c>
      <c r="R8" s="16" t="s">
        <v>33</v>
      </c>
      <c r="S8" s="16" t="s">
        <v>34</v>
      </c>
      <c r="T8" s="16" t="s">
        <v>35</v>
      </c>
      <c r="U8" s="16" t="s">
        <v>36</v>
      </c>
      <c r="V8" s="17" t="s">
        <v>37</v>
      </c>
      <c r="W8" s="14" t="s">
        <v>38</v>
      </c>
      <c r="X8" s="16" t="s">
        <v>39</v>
      </c>
      <c r="Y8" s="16" t="s">
        <v>40</v>
      </c>
      <c r="Z8" s="16" t="s">
        <v>41</v>
      </c>
      <c r="AA8" s="16" t="s">
        <v>42</v>
      </c>
      <c r="AB8" s="17" t="s">
        <v>43</v>
      </c>
      <c r="AC8" s="14" t="s">
        <v>44</v>
      </c>
      <c r="AD8" s="16" t="s">
        <v>45</v>
      </c>
      <c r="AE8" s="16" t="s">
        <v>46</v>
      </c>
      <c r="AF8" s="16" t="s">
        <v>47</v>
      </c>
      <c r="AG8" s="16" t="s">
        <v>48</v>
      </c>
      <c r="AH8" s="17" t="s">
        <v>49</v>
      </c>
      <c r="AI8" s="14" t="s">
        <v>76</v>
      </c>
      <c r="AJ8" s="16" t="s">
        <v>77</v>
      </c>
      <c r="AK8" s="16" t="s">
        <v>78</v>
      </c>
      <c r="AL8" s="16" t="s">
        <v>79</v>
      </c>
      <c r="AM8" s="16" t="s">
        <v>80</v>
      </c>
      <c r="AN8" s="17" t="s">
        <v>81</v>
      </c>
      <c r="AO8" s="14" t="s">
        <v>82</v>
      </c>
      <c r="AP8" s="16" t="s">
        <v>83</v>
      </c>
      <c r="AQ8" s="16" t="s">
        <v>84</v>
      </c>
      <c r="AR8" s="16" t="s">
        <v>85</v>
      </c>
      <c r="AS8" s="16" t="s">
        <v>86</v>
      </c>
      <c r="AT8" s="17" t="s">
        <v>87</v>
      </c>
      <c r="AU8" s="14" t="s">
        <v>88</v>
      </c>
      <c r="AV8" s="16" t="s">
        <v>89</v>
      </c>
      <c r="AW8" s="16" t="s">
        <v>90</v>
      </c>
      <c r="AX8" s="16" t="s">
        <v>91</v>
      </c>
      <c r="AY8" s="16" t="s">
        <v>92</v>
      </c>
      <c r="AZ8" s="17" t="s">
        <v>93</v>
      </c>
      <c r="BA8" s="14" t="s">
        <v>94</v>
      </c>
      <c r="BB8" s="16" t="s">
        <v>95</v>
      </c>
      <c r="BC8" s="16" t="s">
        <v>96</v>
      </c>
      <c r="BD8" s="16" t="s">
        <v>97</v>
      </c>
      <c r="BE8" s="16" t="s">
        <v>98</v>
      </c>
      <c r="BF8" s="17" t="s">
        <v>99</v>
      </c>
      <c r="BG8" s="85"/>
      <c r="BH8" s="85"/>
      <c r="BI8" s="85"/>
      <c r="BJ8" s="85"/>
      <c r="BK8" s="85"/>
      <c r="BL8" s="85"/>
      <c r="BM8" s="85"/>
      <c r="BN8" s="85"/>
      <c r="BO8" s="85"/>
      <c r="BP8" s="85"/>
    </row>
    <row r="9" spans="1:68" x14ac:dyDescent="0.2">
      <c r="A9" s="84" t="s">
        <v>50</v>
      </c>
      <c r="B9" s="22" t="s">
        <v>51</v>
      </c>
      <c r="C9" s="23"/>
      <c r="D9" s="24"/>
      <c r="E9" s="25"/>
      <c r="F9" s="27"/>
      <c r="G9" s="27"/>
      <c r="H9" s="27"/>
      <c r="I9" s="27"/>
      <c r="J9" s="28"/>
      <c r="K9" s="25"/>
      <c r="L9" s="27"/>
      <c r="M9" s="27"/>
      <c r="N9" s="27"/>
      <c r="O9" s="27"/>
      <c r="P9" s="28"/>
      <c r="Q9" s="25"/>
      <c r="R9" s="27"/>
      <c r="S9" s="27"/>
      <c r="T9" s="27"/>
      <c r="U9" s="27"/>
      <c r="V9" s="86"/>
      <c r="W9" s="25"/>
      <c r="X9" s="27"/>
      <c r="Y9" s="27"/>
      <c r="Z9" s="27"/>
      <c r="AA9" s="27"/>
      <c r="AB9" s="28"/>
      <c r="AC9" s="25"/>
      <c r="AD9" s="27"/>
      <c r="AE9" s="27"/>
      <c r="AF9" s="27"/>
      <c r="AG9" s="27"/>
      <c r="AH9" s="28"/>
      <c r="AI9" s="25"/>
      <c r="AJ9" s="27"/>
      <c r="AK9" s="27"/>
      <c r="AL9" s="27"/>
      <c r="AM9" s="27"/>
      <c r="AN9" s="86"/>
      <c r="AO9" s="25"/>
      <c r="AP9" s="27"/>
      <c r="AQ9" s="27"/>
      <c r="AR9" s="27"/>
      <c r="AS9" s="27"/>
      <c r="AT9" s="28"/>
      <c r="AU9" s="25"/>
      <c r="AV9" s="27"/>
      <c r="AW9" s="27"/>
      <c r="AX9" s="27"/>
      <c r="AY9" s="27"/>
      <c r="AZ9" s="28"/>
      <c r="BA9" s="25"/>
      <c r="BB9" s="27"/>
      <c r="BC9" s="27"/>
      <c r="BD9" s="27"/>
      <c r="BE9" s="27"/>
      <c r="BF9" s="28"/>
      <c r="BG9" s="31"/>
      <c r="BH9" s="31"/>
      <c r="BI9" s="31"/>
      <c r="BJ9" s="31"/>
      <c r="BK9" s="31"/>
      <c r="BL9" s="9"/>
    </row>
    <row r="10" spans="1:68" x14ac:dyDescent="0.2">
      <c r="A10" s="32">
        <v>3</v>
      </c>
      <c r="B10" s="33" t="s">
        <v>52</v>
      </c>
      <c r="C10" s="34"/>
      <c r="D10" s="35"/>
      <c r="E10" s="36">
        <f>SUM(F10:J10)</f>
        <v>0.75172413793103465</v>
      </c>
      <c r="F10" s="37">
        <f>IF(('[5] בריאות א2'!D12+'[5] בריאות א2'!K12+'[5] בריאות א2'!E12+'[5] בריאות א2'!L12+'[5] בריאות א2'!D13+'[5] בריאות א2'!K13+'[5] בריאות א2'!E13+'[5] בריאות א2'!L13)=0,0,('[5] בריאות א2'!D12+'[5] בריאות א2'!K12+'[5] בריאות א2'!E12+'[5] בריאות א2'!L12+'[5] בריאות א2'!D13+'[5] בריאות א2'!K13+'[5] בריאות א2'!E13+'[5] בריאות א2'!L13)/('[5] בריאות א2'!$C$17+'[5] בריאות א2'!$J$17))</f>
        <v>0.57241379310344831</v>
      </c>
      <c r="G10" s="37">
        <f>IF(('[5] בריאות א2'!F12+'[5] בריאות א2'!M12+'[5] בריאות א2'!F13+'[5] בריאות א2'!M13)=0,0,('[5] בריאות א2'!F12+'[5] בריאות א2'!M12+'[5] בריאות א2'!F13+'[5] בריאות א2'!M13)/('[5] בריאות א2'!$C$17+'[5] בריאות א2'!$J$17))</f>
        <v>0.11724137931034483</v>
      </c>
      <c r="H10" s="37">
        <f>IF(('[5] בריאות א2'!G12+'[5] בריאות א2'!N12+'[5] בריאות א2'!G13+'[5] בריאות א2'!N13)=0,0,('[5] בריאות א2'!G12+'[5] בריאות א2'!N12+'[5] בריאות א2'!G13+'[5] בריאות א2'!N13)/('[5] בריאות א2'!$C$17+'[5] בריאות א2'!$J$17))</f>
        <v>2.7586206896551724E-2</v>
      </c>
      <c r="I10" s="37">
        <f>IF(('[5] בריאות א2'!H12+'[5] בריאות א2'!O12+'[5] בריאות א2'!H13+'[5] בריאות א2'!O13)=0,0,('[5] בריאות א2'!H12+'[5] בריאות א2'!O12+'[5] בריאות א2'!H13+'[5] בריאות א2'!O13)/('[5] בריאות א2'!$C$17+'[5] בריאות א2'!$J$17))</f>
        <v>1.3793103448275862E-2</v>
      </c>
      <c r="J10" s="37">
        <f>IF(('[5] בריאות א2'!I12+'[5] בריאות א2'!P12+'[5] בריאות א2'!I13+'[5] בריאות א2'!P13)=0,0,('[5] בריאות א2'!I12+'[5] בריאות א2'!P12+'[5] בריאות א2'!I13+'[5] בריאות א2'!P13)/('[5] בריאות א2'!$C$17+'[5] בריאות א2'!$J$17))</f>
        <v>2.0689655172413793E-2</v>
      </c>
      <c r="K10" s="36">
        <f>SUM(L10:P10)</f>
        <v>1</v>
      </c>
      <c r="L10" s="37">
        <f>IF(('[5] בריאות א2'!R12+'[5] בריאות א2'!Y12+'[5] בריאות א2'!S12+'[5] בריאות א2'!Z12+'[5] בריאות א2'!R13+'[5] בריאות א2'!Y13+'[5] בריאות א2'!S13+'[5] בריאות א2'!Z13)=0,0,('[5] בריאות א2'!R12+'[5] בריאות א2'!Y12+'[5] בריאות א2'!S12+'[5] בריאות א2'!Z12+'[5] בריאות א2'!R13+'[5] בריאות א2'!Y13+'[5] בריאות א2'!S13+'[5] בריאות א2'!Z13)/('[5] בריאות א2'!$Q$17+'[5] בריאות א2'!$X$17))</f>
        <v>1</v>
      </c>
      <c r="M10" s="37">
        <f>IF(('[5] בריאות א2'!T12+'[5] בריאות א2'!AA12+'[5] בריאות א2'!T13+'[5] בריאות א2'!AA13)=0,0,('[5] בריאות א2'!T12+'[5] בריאות א2'!AA12+'[5] בריאות א2'!T13+'[5] בריאות א2'!AA13)/('[5] בריאות א2'!$Q$17+'[5] בריאות א2'!$X$17))</f>
        <v>0</v>
      </c>
      <c r="N10" s="37">
        <f>IF(('[5] בריאות א2'!U12+'[5] בריאות א2'!AB12+'[5] בריאות א2'!U13+'[5] בריאות א2'!AB13)=0,0,('[5] בריאות א2'!U12+'[5] בריאות א2'!AB12+'[5] בריאות א2'!U13+'[5] בריאות א2'!AB13)/('[5] בריאות א2'!$Q$17+'[5] בריאות א2'!$X$17))</f>
        <v>0</v>
      </c>
      <c r="O10" s="37">
        <f>IF(('[5] בריאות א2'!V12+'[5] בריאות א2'!AC12+'[5] בריאות א2'!V13+'[5] בריאות א2'!AC13)=0,0,('[5] בריאות א2'!V12+'[5] בריאות א2'!AC12+'[5] בריאות א2'!V13+'[5] בריאות א2'!AC13)/('[5] בריאות א2'!$Q$17+'[5] בריאות א2'!$X$17))</f>
        <v>0</v>
      </c>
      <c r="P10" s="37">
        <f>IF(('[5] בריאות א2'!W12+'[5] בריאות א2'!AD12+'[5] בריאות א2'!W13+'[5] בריאות א2'!AD13)=0,0,('[5] בריאות א2'!W12+'[5] בריאות א2'!AD12+'[5] בריאות א2'!W13+'[5] בריאות א2'!AD13)/('[5] בריאות א2'!$Q$17+'[5] בריאות א2'!$X$17))</f>
        <v>0</v>
      </c>
      <c r="Q10" s="36">
        <f>SUM(R10:V10)</f>
        <v>0.66666666666666663</v>
      </c>
      <c r="R10" s="37">
        <f>IF(('[5] בריאות א2'!AF12+'[5] בריאות א2'!AM12+'[5] בריאות א2'!AG12+'[5] בריאות א2'!AN12+'[5] בריאות א2'!AF13+'[5] בריאות א2'!AM13+'[5] בריאות א2'!AG13+'[5] בריאות א2'!AN13)=0,0,('[5] בריאות א2'!AF12+'[5] בריאות א2'!AM12+'[5] בריאות א2'!AG12+'[5] בריאות א2'!AN12+'[5] בריאות א2'!AF13+'[5] בריאות א2'!AM13+'[5] בריאות א2'!AG13+'[5] בריאות א2'!AN13)/('[5] בריאות א2'!$AE$17+'[5] בריאות א2'!$AL$17))</f>
        <v>0.33333333333333331</v>
      </c>
      <c r="S10" s="37">
        <f>IF(('[5] בריאות א2'!AH12+'[5] בריאות א2'!AO12+'[5] בריאות א2'!AH13+'[5] בריאות א2'!AO13)=0,0,('[5] בריאות א2'!AH12+'[5] בריאות א2'!AO12+'[5] בריאות א2'!AH13+'[5] בריאות א2'!AO13)/('[5] בריאות א2'!$AE$17+'[5] בריאות א2'!$AL$17))</f>
        <v>0</v>
      </c>
      <c r="T10" s="37">
        <f>IF(('[5] בריאות א2'!AI12+'[5] בריאות א2'!AP12+'[5] בריאות א2'!AI13+'[5] בריאות א2'!AP13)=0,0,('[5] בריאות א2'!AI12+'[5] בריאות א2'!AP12+'[5] בריאות א2'!AI13+'[5] בריאות א2'!AP13)/('[5] בריאות א2'!$AE$17+'[5] בריאות א2'!$AL$17))</f>
        <v>0</v>
      </c>
      <c r="U10" s="37">
        <f>IF(('[5] בריאות א2'!AJ12+'[5] בריאות א2'!AQ12+'[5] בריאות א2'!AJ13+'[5] בריאות א2'!AQ13)=0,0,('[5] בריאות א2'!AJ12+'[5] בריאות א2'!AQ12+'[5] בריאות א2'!AJ13+'[5] בריאות א2'!AQ13)/('[5] בריאות א2'!$AE$17+'[5] בריאות א2'!$AL$17))</f>
        <v>0.33333333333333331</v>
      </c>
      <c r="V10" s="37">
        <f>IF(('[5] בריאות א2'!AK12+'[5] בריאות א2'!AR12+'[5] בריאות א2'!AK13+'[5] בריאות א2'!AR13)=0,0,('[5] בריאות א2'!AK12+'[5] בריאות א2'!AR12+'[5] בריאות א2'!AK13+'[5] בריאות א2'!AR13)/('[5] בריאות א2'!$AE$17+'[5] בריאות א2'!$AL$17))</f>
        <v>0</v>
      </c>
      <c r="W10" s="36">
        <f>SUM(X10:AB10)</f>
        <v>0.66265060240963858</v>
      </c>
      <c r="X10" s="37">
        <f>IF(('[5] בריאות א2'!AT12+'[5] בריאות א2'!BA12+'[5] בריאות א2'!AU12+'[5] בריאות א2'!BB12+'[5] בריאות א2'!AT13+'[5] בריאות א2'!BA13+'[5] בריאות א2'!AU13+'[5] בריאות א2'!BB13)=0,0,('[5] בריאות א2'!AT12+'[5] בריאות א2'!BA12+'[5] בריאות א2'!AU12+'[5] בריאות א2'!BB12+'[5] בריאות א2'!AT13+'[5] בריאות א2'!BA13+'[5] בריאות א2'!AU13+'[5] בריאות א2'!BB13)/('[5] בריאות א2'!$AZ$17+'[5] בריאות א2'!$AS$17))</f>
        <v>0.45783132530120479</v>
      </c>
      <c r="Y10" s="37">
        <f>IF(('[5] בריאות א2'!AV12+'[5] בריאות א2'!BC12+'[5] בריאות א2'!AV13+'[5] בריאות א2'!BC13)=0,0,('[5] בריאות א2'!AV12+'[5] בריאות א2'!BC12+'[5] בריאות א2'!AV13+'[5] בריאות א2'!BC13)/('[5] בריאות א2'!$AZ$17+'[5] בריאות א2'!$AS$17))</f>
        <v>9.6385542168674704E-2</v>
      </c>
      <c r="Z10" s="37">
        <f>IF(('[5] בריאות א2'!AW12+'[5] בריאות א2'!BD12+'[5] בריאות א2'!AW13+'[5] בריאות א2'!BD13)=0,0,('[5] בריאות א2'!AW12+'[5] בריאות א2'!BD12+'[5] בריאות א2'!AW13+'[5] בריאות א2'!BD13)/('[5] בריאות א2'!$AZ$17+'[5] בריאות א2'!$AS$17))</f>
        <v>7.2289156626506021E-2</v>
      </c>
      <c r="AA10" s="37">
        <f>IF(('[5] בריאות א2'!AX12+'[5] בריאות א2'!BE12+'[5] בריאות א2'!AX13+'[5] בריאות א2'!BE13)=0,0,('[5] בריאות א2'!AX12+'[5] בריאות א2'!BE12+'[5] בריאות א2'!AX13+'[5] בריאות א2'!BE13)/('[5] בריאות א2'!$AZ$17+'[5] בריאות א2'!$AS$17))</f>
        <v>2.4096385542168676E-2</v>
      </c>
      <c r="AB10" s="37">
        <f>IF(('[5] בריאות א2'!AY12+'[5] בריאות א2'!BF12+'[5] בריאות א2'!AY13+'[5] בריאות א2'!BF13)=0,0,('[5] בריאות א2'!AY12+'[5] בריאות א2'!BF12+'[5] בריאות א2'!AY13+'[5] בריאות א2'!BF13)/('[5] בריאות א2'!$AZ$17+'[5] בריאות א2'!$AS$17))</f>
        <v>1.2048192771084338E-2</v>
      </c>
      <c r="AC10" s="36">
        <f>SUM(AD10:AH10)</f>
        <v>0</v>
      </c>
      <c r="AD10" s="37">
        <f>IF('[5] בריאות א2'!BH12+'[5] בריאות א2'!BI12+'[5] בריאות א2'!BH13+'[5] בריאות א2'!BI13=0,0,('[5] בריאות א2'!BH12+'[5] בריאות א2'!BI12+'[5] בריאות א2'!BH13+'[5] בריאות א2'!BI13)/'[5] בריאות א2'!$BG$17)</f>
        <v>0</v>
      </c>
      <c r="AE10" s="37">
        <f>IF('[5] בריאות א2'!BJ12+'[5] בריאות א2'!BJ13=0,0,('[5] בריאות א2'!BJ12+'[5] בריאות א2'!BJ13)/'[5] בריאות א2'!$BG$17)</f>
        <v>0</v>
      </c>
      <c r="AF10" s="37">
        <f>IF('[5] בריאות א2'!BK12+'[5] בריאות א2'!BK13=0,0,('[5] בריאות א2'!BK12+'[5] בריאות א2'!BK13)/'[5] בריאות א2'!$BG$17)</f>
        <v>0</v>
      </c>
      <c r="AG10" s="37">
        <f>IF('[5] בריאות א2'!BL12+'[5] בריאות א2'!BL13=0,0,('[5] בריאות א2'!BL12+'[5] בריאות א2'!BL13)/'[5] בריאות א2'!$BG$17)</f>
        <v>0</v>
      </c>
      <c r="AH10" s="37">
        <f>IF('[5] בריאות א2'!BM12+'[5] בריאות א2'!BM13=0,0,('[5] בריאות א2'!BM12+'[5] בריאות א2'!BM13)/'[5] בריאות א2'!$BG$17)</f>
        <v>0</v>
      </c>
      <c r="AI10" s="36">
        <f>SUM(AJ10:AN10)</f>
        <v>0.83018867924528306</v>
      </c>
      <c r="AJ10" s="37">
        <f>IF(('[5] בריאות א2'!BO12+'[5] בריאות א2'!BV12+'[5] בריאות א2'!BP12+'[5] בריאות א2'!BW12+'[5] בריאות א2'!BO13+'[5] בריאות א2'!BV13+'[5] בריאות א2'!BP13+'[5] בריאות א2'!BW13)=0,0,('[5] בריאות א2'!BO12+'[5] בריאות א2'!BV12+'[5] בריאות א2'!BP12+'[5] בריאות א2'!BW12+'[5] בריאות א2'!BO13+'[5] בריאות א2'!BV13+'[5] בריאות א2'!BP13+'[5] בריאות א2'!BW13)/('[5] בריאות א2'!$BN$17+'[5] בריאות א2'!$BU$17))</f>
        <v>0.28301886792452829</v>
      </c>
      <c r="AK10" s="37">
        <f>IF(('[5] בריאות א2'!BQ12+'[5] בריאות א2'!BX12+'[5] בריאות א2'!BQ13+'[5] בריאות א2'!BX13)=0,0,('[5] בריאות א2'!BQ12+'[5] בריאות א2'!BX12+'[5] בריאות א2'!BQ13+'[5] בריאות א2'!BX13)/('[5] בריאות א2'!$BN$17+'[5] בריאות א2'!$BU$17))</f>
        <v>0.15094339622641509</v>
      </c>
      <c r="AL10" s="37">
        <f>IF(('[5] בריאות א2'!BR12+'[5] בריאות א2'!BY12+'[5] בריאות א2'!BR13+'[5] בריאות א2'!BY13)=0,0,('[5] בריאות א2'!BR12+'[5] בריאות א2'!BY12+'[5] בריאות א2'!BR13+'[5] בריאות א2'!BY13)/('[5] בריאות א2'!$BN$17+'[5] בריאות א2'!$BU$17))</f>
        <v>0.26415094339622641</v>
      </c>
      <c r="AM10" s="37">
        <f>IF(('[5] בריאות א2'!BS12+'[5] בריאות א2'!BZ12+'[5] בריאות א2'!BS13+'[5] בריאות א2'!BZ13)=0,0,('[5] בריאות א2'!BS12+'[5] בריאות א2'!BZ12+'[5] בריאות א2'!BS13+'[5] בריאות א2'!BZ13)/('[5] בריאות א2'!$BN$17+'[5] בריאות א2'!$BU$17))</f>
        <v>3.7735849056603772E-2</v>
      </c>
      <c r="AN10" s="37">
        <f>IF(('[5] בריאות א2'!BT12+'[5] בריאות א2'!CA12+'[5] בריאות א2'!BT13+'[5] בריאות א2'!CA13)=0,0,('[5] בריאות א2'!BT12+'[5] בריאות א2'!CA12+'[5] בריאות א2'!BT13+'[5] בריאות א2'!CA13)/('[5] בריאות א2'!$BN$17+'[5] בריאות א2'!$BU$17))</f>
        <v>9.4339622641509441E-2</v>
      </c>
      <c r="AO10" s="36">
        <f>SUM(AP10:AT10)</f>
        <v>0.68761552680221816</v>
      </c>
      <c r="AP10" s="37">
        <f>IF(('[5] בריאות א2'!CC12+'[5] בריאות א2'!CJ12+'[5] בריאות א2'!CD12+'[5] בריאות א2'!CK12+'[5] בריאות א2'!CC13+'[5] בריאות א2'!CJ13+'[5] בריאות א2'!CD13+'[5] בריאות א2'!CK13)=0,0,('[5] בריאות א2'!CC12+'[5] בריאות א2'!CJ12+'[5] בריאות א2'!CD12+'[5] בריאות א2'!CK12+'[5] בריאות א2'!CC13+'[5] בריאות א2'!CJ13+'[5] בריאות א2'!CD13+'[5] בריאות א2'!CK13)/('[5] בריאות א2'!$CB$17+'[5] בריאות א2'!$CI$17))</f>
        <v>0.25693160813308685</v>
      </c>
      <c r="AQ10" s="37">
        <f>IF(('[5] בריאות א2'!CE12+'[5] בריאות א2'!CL12+'[5] בריאות א2'!CE13+'[5] בריאות א2'!CL13)=0,0,('[5] בריאות א2'!CE12+'[5] בריאות א2'!CL12+'[5] בריאות א2'!CE13+'[5] בריאות א2'!CL13)/('[5] בריאות א2'!$CB$17+'[5] בריאות א2'!$CI$17))</f>
        <v>0.25323475046210719</v>
      </c>
      <c r="AR10" s="37">
        <f>IF(('[5] בריאות א2'!CF12+'[5] בריאות א2'!CM12+'[5] בריאות א2'!CF13+'[5] בריאות א2'!CM13)=0,0,('[5] בריאות א2'!CF12+'[5] בריאות א2'!CM12+'[5] בריאות א2'!CF13+'[5] בריאות א2'!CM13)/('[5] בריאות א2'!$CB$17+'[5] בריאות א2'!$CI$17))</f>
        <v>8.1330868761552683E-2</v>
      </c>
      <c r="AS10" s="37">
        <f>IF(('[5] בריאות א2'!CG12+'[5] בריאות א2'!CN12+'[5] בריאות א2'!CG13+'[5] בריאות א2'!CN13)=0,0,('[5] בריאות א2'!CG12+'[5] בריאות א2'!CN12+'[5] בריאות א2'!CG13+'[5] בריאות א2'!CN13)/('[5] בריאות א2'!$CB$17+'[5] בריאות א2'!$CI$17))</f>
        <v>3.8817005545286505E-2</v>
      </c>
      <c r="AT10" s="37">
        <f>IF(('[5] בריאות א2'!CH12+'[5] בריאות א2'!CO12+'[5] בריאות א2'!CH13+'[5] בריאות א2'!CO13)=0,0,('[5] בריאות א2'!CH12+'[5] בריאות א2'!CO12+'[5] בריאות א2'!CH13+'[5] בריאות א2'!CO13)/('[5] בריאות א2'!$CB$17+'[5] בריאות א2'!$CI$17))</f>
        <v>5.730129390018484E-2</v>
      </c>
      <c r="AU10" s="36">
        <f>SUM(AV10:AZ10)</f>
        <v>0</v>
      </c>
      <c r="AV10" s="37">
        <f>IF(('[5] בריאות א2'!CQ12+'[5] בריאות א2'!CX12+'[5] בריאות א2'!CR12+'[5] בריאות א2'!CY12+'[5] בריאות א2'!CQ13+'[5] בריאות א2'!CX13+'[5] בריאות א2'!CR13+'[5] בריאות א2'!CY13)=0,0,('[5] בריאות א2'!CQ12+'[5] בריאות א2'!CX12+'[5] בריאות א2'!CR12+'[5] בריאות א2'!CY12+'[5] בריאות א2'!CQ13+'[5] בריאות א2'!CX13+'[5] בריאות א2'!CR13+'[5] בריאות א2'!CY13)/('[5] בריאות א2'!$CP$17+'[5] בריאות א2'!$CW$17))</f>
        <v>0</v>
      </c>
      <c r="AW10" s="37">
        <f>IF(('[5] בריאות א2'!CS12+'[5] בריאות א2'!CZ12+'[5] בריאות א2'!CS13+'[5] בריאות א2'!CZ13)=0,0,('[5] בריאות א2'!CS12+'[5] בריאות א2'!CZ12+'[5] בריאות א2'!CS13+'[5] בריאות א2'!CZ13)/('[5] בריאות א2'!$CP$17+'[5] בריאות א2'!$CW$17))</f>
        <v>0</v>
      </c>
      <c r="AX10" s="37">
        <f>IF(('[5] בריאות א2'!CT12+'[5] בריאות א2'!DA12+'[5] בריאות א2'!CT13+'[5] בריאות א2'!DA13)=0,0,('[5] בריאות א2'!CT12+'[5] בריאות א2'!DA12+'[5] בריאות א2'!CT13+'[5] בריאות א2'!DA13)/('[5] בריאות א2'!$CP$17+'[5] בריאות א2'!$CW$17))</f>
        <v>0</v>
      </c>
      <c r="AY10" s="37">
        <f>IF(('[5] בריאות א2'!CU12+'[5] בריאות א2'!DB12+'[5] בריאות א2'!CU13+'[5] בריאות א2'!DB13)=0,0,('[5] בריאות א2'!CU12+'[5] בריאות א2'!DB12+'[5] בריאות א2'!CU13+'[5] בריאות א2'!DB13)/('[5] בריאות א2'!$CP$17+'[5] בריאות א2'!$CW$17))</f>
        <v>0</v>
      </c>
      <c r="AZ10" s="37">
        <f>IF(('[5] בריאות א2'!CV12+'[5] בריאות א2'!DC12+'[5] בריאות א2'!CV13+'[5] בריאות א2'!DC13)=0,0,('[5] בריאות א2'!CV12+'[5] בריאות א2'!DC12+'[5] בריאות א2'!CV13+'[5] בריאות א2'!DC13)/('[5] בריאות א2'!$CP$17+'[5] בריאות א2'!$CW$17))</f>
        <v>0</v>
      </c>
      <c r="BA10" s="36">
        <f>SUM(BB10:BF10)</f>
        <v>0.5</v>
      </c>
      <c r="BB10" s="37">
        <f>IF(('[5] בריאות א2'!DE12+'[5] בריאות א2'!DL12+'[5] בריאות א2'!DF12+'[5] בריאות א2'!DM12+'[5] בריאות א2'!DE13+'[5] בריאות א2'!DL13+'[5] בריאות א2'!DF13+'[5] בריאות א2'!DM13)=0,0,('[5] בריאות א2'!DE12+'[5] בריאות א2'!DL12+'[5] בריאות א2'!DF12+'[5] בריאות א2'!DM12+'[5] בריאות א2'!DE13+'[5] בריאות א2'!DL13+'[5] בריאות א2'!DF13+'[5] בריאות א2'!DM13)/('[5] בריאות א2'!$DD$17+'[5] בריאות א2'!$DK$17))</f>
        <v>0.5</v>
      </c>
      <c r="BC10" s="37">
        <f>IF(('[5] בריאות א2'!DG12+'[5] בריאות א2'!DN12+'[5] בריאות א2'!DG13+'[5] בריאות א2'!DN13)=0,0,('[5] בריאות א2'!DG12+'[5] בריאות א2'!DN12+'[5] בריאות א2'!DG13+'[5] בריאות א2'!DN13)/('[5] בריאות א2'!$DD$17+'[5] בריאות א2'!$DK$17))</f>
        <v>0</v>
      </c>
      <c r="BD10" s="37">
        <f>IF(('[5] בריאות א2'!DH12+'[5] בריאות א2'!DO12+'[5] בריאות א2'!DH13+'[5] בריאות א2'!DO13)=0,0,('[5] בריאות א2'!DH12+'[5] בריאות א2'!DO12+'[5] בריאות א2'!DH13+'[5] בריאות א2'!DO13)/('[5] בריאות א2'!$DD$17+'[5] בריאות א2'!$DK$17))</f>
        <v>0</v>
      </c>
      <c r="BE10" s="37">
        <f>IF(('[5] בריאות א2'!DI12+'[5] בריאות א2'!DP12+'[5] בריאות א2'!DI13+'[5] בריאות א2'!DP13)=0,0,('[5] בריאות א2'!DI12+'[5] בריאות א2'!DP12+'[5] בריאות א2'!DI13+'[5] בריאות א2'!DP13)/('[5] בריאות א2'!$DD$17+'[5] בריאות א2'!$DK$17))</f>
        <v>0</v>
      </c>
      <c r="BF10" s="54">
        <f>IF(('[5] בריאות א2'!DJ12+'[5] בריאות א2'!DQ12+'[5] בריאות א2'!DJ13+'[5] בריאות א2'!DQ13)=0,0,('[5] בריאות א2'!DJ12+'[5] בריאות א2'!DQ12+'[5] בריאות א2'!DJ13+'[5] בריאות א2'!DQ13)/('[5] בריאות א2'!$DD$17+'[5] בריאות א2'!$DK$17))</f>
        <v>0</v>
      </c>
    </row>
    <row r="11" spans="1:68" x14ac:dyDescent="0.2">
      <c r="A11" s="32">
        <v>4</v>
      </c>
      <c r="B11" s="33" t="s">
        <v>53</v>
      </c>
      <c r="C11" s="34"/>
      <c r="D11" s="35"/>
      <c r="E11" s="36">
        <f>SUM(F11:J11)</f>
        <v>0.17241379310344826</v>
      </c>
      <c r="F11" s="37">
        <f>IF(('[5] בריאות א2'!D14+'[5] בריאות א2'!K14+'[5] בריאות א2'!E14+'[5] בריאות א2'!L14)=0,0,('[5] בריאות א2'!D14+'[5] בריאות א2'!K14+'[5] בריאות א2'!E14+'[5] בריאות א2'!L14)/('[5] בריאות א2'!$C$17+'[5] בריאות א2'!$J$17))</f>
        <v>0.11724137931034483</v>
      </c>
      <c r="G11" s="37">
        <f>IF(('[5] בריאות א2'!F14+'[5] בריאות א2'!M14)=0,0,('[5] בריאות א2'!F14+'[5] בריאות א2'!M14)/('[5] בריאות א2'!$C$17+'[5] בריאות א2'!$J$17))</f>
        <v>6.8965517241379309E-3</v>
      </c>
      <c r="H11" s="37">
        <f>IF(('[5] בריאות א2'!G14+'[5] בריאות א2'!N14)=0,0,('[5] בריאות א2'!G14+'[5] בריאות א2'!N14)/('[5] בריאות א2'!$C$17+'[5] בריאות א2'!$J$17))</f>
        <v>2.7586206896551724E-2</v>
      </c>
      <c r="I11" s="37">
        <f>IF(('[5] בריאות א2'!H14+'[5] בריאות א2'!O14)=0,0,('[5] בריאות א2'!H14+'[5] בריאות א2'!O14)/('[5] בריאות א2'!$C$17+'[5] בריאות א2'!$J$17))</f>
        <v>6.8965517241379309E-3</v>
      </c>
      <c r="J11" s="37">
        <f>IF(('[5] בריאות א2'!I14+'[5] בריאות א2'!P14)=0,0,('[5] בריאות א2'!I14+'[5] בריאות א2'!P14)/('[5] בריאות א2'!$C$17+'[5] בריאות א2'!$J$17))</f>
        <v>1.3793103448275862E-2</v>
      </c>
      <c r="K11" s="36">
        <f>SUM(L11:P11)</f>
        <v>0</v>
      </c>
      <c r="L11" s="37">
        <f>IF(('[5] בריאות א2'!R14+'[5] בריאות א2'!Y14+'[5] בריאות א2'!S14+'[5] בריאות א2'!Z14)=0,0,('[5] בריאות א2'!R14+'[5] בריאות א2'!Y14+'[5] בריאות א2'!S14+'[5] בריאות א2'!Z14)/('[5] בריאות א2'!$Q$17+'[5] בריאות א2'!$X$17))</f>
        <v>0</v>
      </c>
      <c r="M11" s="37">
        <f>IF(('[5] בריאות א2'!T14+'[5] בריאות א2'!AA14)=0,0,('[5] בריאות א2'!T14+'[5] בריאות א2'!AA14)/('[5] בריאות א2'!$Q$17+'[5] בריאות א2'!$X$17))</f>
        <v>0</v>
      </c>
      <c r="N11" s="37">
        <f>IF(('[5] בריאות א2'!U14+'[5] בריאות א2'!AB14)=0,0,('[5] בריאות א2'!U14+'[5] בריאות א2'!AB14)/('[5] בריאות א2'!$Q$17+'[5] בריאות א2'!$X$17))</f>
        <v>0</v>
      </c>
      <c r="O11" s="37">
        <f>IF(('[5] בריאות א2'!V14+'[5] בריאות א2'!AC14)=0,0,('[5] בריאות א2'!V14+'[5] בריאות א2'!AC14)/('[5] בריאות א2'!$Q$17+'[5] בריאות א2'!$X$17))</f>
        <v>0</v>
      </c>
      <c r="P11" s="37">
        <f>IF(('[5] בריאות א2'!W14+'[5] בריאות א2'!AD14)=0,0,('[5] בריאות א2'!W14+'[5] בריאות א2'!AD14)/('[5] בריאות א2'!$Q$17+'[5] בריאות א2'!$X$17))</f>
        <v>0</v>
      </c>
      <c r="Q11" s="36">
        <f>SUM(R11:V11)</f>
        <v>0</v>
      </c>
      <c r="R11" s="37">
        <f>IF(('[5] בריאות א2'!AF14+'[5] בריאות א2'!AM14+'[5] בריאות א2'!AG14+'[5] בריאות א2'!AN14)=0,0,('[5] בריאות א2'!AF14+'[5] בריאות א2'!AM14+'[5] בריאות א2'!AG14+'[5] בריאות א2'!AN14)/('[5] בריאות א2'!$AE$17+'[5] בריאות א2'!$AL$17))</f>
        <v>0</v>
      </c>
      <c r="S11" s="37">
        <f>IF(('[5] בריאות א2'!AH14+'[5] בריאות א2'!AO14)=0,0,('[5] בריאות א2'!AH14+'[5] בריאות א2'!AO14)/('[5] בריאות א2'!$AE$17+'[5] בריאות א2'!$AL$17))</f>
        <v>0</v>
      </c>
      <c r="T11" s="37">
        <f>IF(('[5] בריאות א2'!AI14+'[5] בריאות א2'!AP14)=0,0,('[5] בריאות א2'!AI14+'[5] בריאות א2'!AP14)/('[5] בריאות א2'!$AE$17+'[5] בריאות א2'!$AL$17))</f>
        <v>0</v>
      </c>
      <c r="U11" s="37">
        <f>IF(('[5] בריאות א2'!AJ14+'[5] בריאות א2'!AQ14)=0,0,('[5] בריאות א2'!AJ14+'[5] בריאות א2'!AQ14)/('[5] בריאות א2'!$AE$17+'[5] בריאות א2'!$AL$17))</f>
        <v>0</v>
      </c>
      <c r="V11" s="37">
        <f>IF(('[5] בריאות א2'!AK14+'[5] בריאות א2'!AR14)=0,0,('[5] בריאות א2'!AK14+'[5] בריאות א2'!AR14)/('[5] בריאות א2'!$AE$17+'[5] בריאות א2'!$AL$17))</f>
        <v>0</v>
      </c>
      <c r="W11" s="36">
        <f>SUM(X11:AB11)</f>
        <v>0.30120481927710846</v>
      </c>
      <c r="X11" s="37">
        <f>IF(('[5] בריאות א2'!AT14+'[5] בריאות א2'!BA14+'[5] בריאות א2'!AU14+'[5] בריאות א2'!BB14)=0,0,('[5] בריאות א2'!AT14+'[5] בריאות א2'!BA14+'[5] בריאות א2'!AU14+'[5] בריאות א2'!BB14)/('[5] בריאות א2'!$AZ$17+'[5] בריאות א2'!$AS$17))</f>
        <v>0.12048192771084337</v>
      </c>
      <c r="Y11" s="37">
        <f>IF(('[5] בריאות א2'!AV14+'[5] בריאות א2'!BC14)=0,0,('[5] בריאות א2'!AV14+'[5] בריאות א2'!BC14)/('[5] בריאות א2'!$AZ$17+'[5] בריאות א2'!$AS$17))</f>
        <v>7.2289156626506021E-2</v>
      </c>
      <c r="Z11" s="37">
        <f>IF(('[5] בריאות א2'!AW14+'[5] בריאות א2'!BD14)=0,0,('[5] בריאות א2'!AW14+'[5] בריאות א2'!BD14)/('[5] בריאות א2'!$AZ$17+'[5] בריאות א2'!$AS$17))</f>
        <v>4.8192771084337352E-2</v>
      </c>
      <c r="AA11" s="37">
        <f>IF(('[5] בריאות א2'!AX14+'[5] בריאות א2'!BE14)=0,0,('[5] בריאות א2'!AX14+'[5] בריאות א2'!BE14)/('[5] בריאות א2'!$AZ$17+'[5] בריאות א2'!$AS$17))</f>
        <v>3.614457831325301E-2</v>
      </c>
      <c r="AB11" s="37">
        <f>IF(('[5] בריאות א2'!AY14+'[5] בריאות א2'!BF14)=0,0,('[5] בריאות א2'!AY14+'[5] בריאות א2'!BF14)/('[5] בריאות א2'!$AZ$17+'[5] בריאות א2'!$AS$17))</f>
        <v>2.4096385542168676E-2</v>
      </c>
      <c r="AC11" s="36">
        <f>SUM(AD11:AH11)</f>
        <v>0</v>
      </c>
      <c r="AD11" s="37">
        <f>IF('[5] בריאות א2'!BH14+'[5] בריאות א2'!BI14=0,0,('[5] בריאות א2'!BH14+'[5] בריאות א2'!BI14)/'[5] בריאות א2'!$BG$17)</f>
        <v>0</v>
      </c>
      <c r="AE11" s="37">
        <f>IF('[5] בריאות א2'!BJ14=0,0,'[5] בריאות א2'!BJ14/'[5] בריאות א2'!$BG$17)</f>
        <v>0</v>
      </c>
      <c r="AF11" s="37">
        <f>IF('[5] בריאות א2'!BK14=0,0,'[5] בריאות א2'!BK14/'[5] בריאות א2'!$BG$17)</f>
        <v>0</v>
      </c>
      <c r="AG11" s="37">
        <f>IF('[5] בריאות א2'!BL14=0,0,'[5] בריאות א2'!BL14/'[5] בריאות א2'!$BG$17)</f>
        <v>0</v>
      </c>
      <c r="AH11" s="37">
        <f>IF('[5] בריאות א2'!BM14=0,0,'[5] בריאות א2'!BM14/'[5] בריאות א2'!$BG$17)</f>
        <v>0</v>
      </c>
      <c r="AI11" s="36">
        <f>SUM(AJ11:AN11)</f>
        <v>0.11320754716981132</v>
      </c>
      <c r="AJ11" s="37">
        <f>IF(('[5] בריאות א2'!BO14+'[5] בריאות א2'!BV14+'[5] בריאות א2'!BP14+'[5] בריאות א2'!BW14)=0,0,('[5] בריאות א2'!BO14+'[5] בריאות א2'!BV14+'[5] בריאות א2'!BP14+'[5] בריאות א2'!BW14)/('[5] בריאות א2'!$BN$17+'[5] בריאות א2'!$BU$17))</f>
        <v>3.7735849056603772E-2</v>
      </c>
      <c r="AK11" s="37">
        <f>IF(('[5] בריאות א2'!BQ14+'[5] בריאות א2'!BX14)=0,0,('[5] בריאות א2'!BQ14+'[5] בריאות א2'!BX14)/('[5] בריאות א2'!$BN$17+'[5] בריאות א2'!$BU$17))</f>
        <v>5.6603773584905662E-2</v>
      </c>
      <c r="AL11" s="37">
        <f>IF(('[5] בריאות א2'!BR14+'[5] בריאות א2'!BY14)=0,0,('[5] בריאות א2'!BR14+'[5] בריאות א2'!BY14)/('[5] בריאות א2'!$BN$17+'[5] בריאות א2'!$BU$17))</f>
        <v>0</v>
      </c>
      <c r="AM11" s="37">
        <f>IF(('[5] בריאות א2'!BS14+'[5] בריאות א2'!BZ14)=0,0,('[5] בריאות א2'!BS14+'[5] בריאות א2'!BZ14)/('[5] בריאות א2'!$BN$17+'[5] בריאות א2'!$BU$17))</f>
        <v>0</v>
      </c>
      <c r="AN11" s="37">
        <f>IF(('[5] בריאות א2'!BT14+'[5] בריאות א2'!CA14)=0,0,('[5] בריאות א2'!BT14+'[5] בריאות א2'!CA14)/('[5] בריאות א2'!$BN$17+'[5] בריאות א2'!$BU$17))</f>
        <v>1.8867924528301886E-2</v>
      </c>
      <c r="AO11" s="36">
        <f>SUM(AP11:AT11)</f>
        <v>0.2255083179297597</v>
      </c>
      <c r="AP11" s="37">
        <f>IF(('[5] בריאות א2'!CC14+'[5] בריאות א2'!CJ14+'[5] בריאות א2'!CD14+'[5] בריאות א2'!CK14)=0,0,('[5] בריאות א2'!CC14+'[5] בריאות א2'!CJ14+'[5] בריאות א2'!CD14+'[5] בריאות א2'!CK14)/('[5] בריאות א2'!$CB$17+'[5] בריאות א2'!$CI$17))</f>
        <v>0.10166358595194085</v>
      </c>
      <c r="AQ11" s="37">
        <f>IF(('[5] בריאות א2'!CE14+'[5] בריאות א2'!CL14)=0,0,('[5] בריאות א2'!CE14+'[5] בריאות א2'!CL14)/('[5] בריאות א2'!$CB$17+'[5] בריאות א2'!$CI$17))</f>
        <v>4.8059149722735672E-2</v>
      </c>
      <c r="AR11" s="37">
        <f>IF(('[5] בריאות א2'!CF14+'[5] בריאות א2'!CM14)=0,0,('[5] בריאות א2'!CF14+'[5] בריאות א2'!CM14)/('[5] בריאות א2'!$CB$17+'[5] בריאות א2'!$CI$17))</f>
        <v>3.6968576709796676E-2</v>
      </c>
      <c r="AS11" s="37">
        <f>IF(('[5] בריאות א2'!CG14+'[5] בריאות א2'!CN14)=0,0,('[5] בריאות א2'!CG14+'[5] בריאות א2'!CN14)/('[5] בריאות א2'!$CB$17+'[5] בריאות א2'!$CI$17))</f>
        <v>1.2939001848428836E-2</v>
      </c>
      <c r="AT11" s="37">
        <f>IF(('[5] בריאות א2'!CH14+'[5] בריאות א2'!CO14)=0,0,('[5] בריאות א2'!CH14+'[5] בריאות א2'!CO14)/('[5] בריאות א2'!$CB$17+'[5] בריאות א2'!$CI$17))</f>
        <v>2.5878003696857672E-2</v>
      </c>
      <c r="AU11" s="36">
        <f>SUM(AV11:AZ11)</f>
        <v>0</v>
      </c>
      <c r="AV11" s="37">
        <f>IF(('[5] בריאות א2'!CQ14+'[5] בריאות א2'!CX14+'[5] בריאות א2'!CR14+'[5] בריאות א2'!CY14)=0,0,('[5] בריאות א2'!CQ14+'[5] בריאות א2'!CX14+'[5] בריאות א2'!CR14+'[5] בריאות א2'!CY14)/('[5] בריאות א2'!$CP$17+'[5] בריאות א2'!$CW$17))</f>
        <v>0</v>
      </c>
      <c r="AW11" s="37">
        <f>IF(('[5] בריאות א2'!CS14+'[5] בריאות א2'!CZ14)=0,0,('[5] בריאות א2'!CS14+'[5] בריאות א2'!CZ14)/('[5] בריאות א2'!$CP$17+'[5] בריאות א2'!$CW$17))</f>
        <v>0</v>
      </c>
      <c r="AX11" s="37">
        <f>IF(('[5] בריאות א2'!CT14+'[5] בריאות א2'!DA14)=0,0,('[5] בריאות א2'!CT14+'[5] בריאות א2'!DA14)/('[5] בריאות א2'!$CP$17+'[5] בריאות א2'!$CW$17))</f>
        <v>0</v>
      </c>
      <c r="AY11" s="37">
        <f>IF(('[5] בריאות א2'!CU14+'[5] בריאות א2'!DB14)=0,0,('[5] בריאות א2'!CU14+'[5] בריאות א2'!DB14)/('[5] בריאות א2'!$CP$17+'[5] בריאות א2'!$CW$17))</f>
        <v>0</v>
      </c>
      <c r="AZ11" s="37">
        <f>IF(('[5] בריאות א2'!CV14+'[5] בריאות א2'!DC14)=0,0,('[5] בריאות א2'!CV14+'[5] בריאות א2'!DC14)/('[5] בריאות א2'!$CP$17+'[5] בריאות א2'!$CW$17))</f>
        <v>0</v>
      </c>
      <c r="BA11" s="36">
        <f>SUM(BB11:BF11)</f>
        <v>0.5</v>
      </c>
      <c r="BB11" s="37">
        <f>IF(('[5] בריאות א2'!DE14+'[5] בריאות א2'!DL14+'[5] בריאות א2'!DF14+'[5] בריאות א2'!DM14)=0,0,('[5] בריאות א2'!DE14+'[5] בריאות א2'!DL14+'[5] בריאות א2'!DF14+'[5] בריאות א2'!DM14)/('[5] בריאות א2'!$DD$17+'[5] בריאות א2'!$DK$17))</f>
        <v>0</v>
      </c>
      <c r="BC11" s="37">
        <f>IF(('[5] בריאות א2'!DG14+'[5] בריאות א2'!DN14)=0,0,('[5] בריאות א2'!DG14+'[5] בריאות א2'!DN14)/('[5] בריאות א2'!$DD$17+'[5] בריאות א2'!$DK$17))</f>
        <v>0</v>
      </c>
      <c r="BD11" s="37">
        <f>IF(('[5] בריאות א2'!DH14+'[5] בריאות א2'!DO14)=0,0,('[5] בריאות א2'!DH14+'[5] בריאות א2'!DO14)/('[5] בריאות א2'!$DD$17+'[5] בריאות א2'!$DK$17))</f>
        <v>0</v>
      </c>
      <c r="BE11" s="37">
        <f>IF(('[5] בריאות א2'!DI14+'[5] בריאות א2'!DP14)=0,0,('[5] בריאות א2'!DI14+'[5] בריאות א2'!DP14)/('[5] בריאות א2'!$DD$17+'[5] בריאות א2'!$DK$17))</f>
        <v>0.25</v>
      </c>
      <c r="BF11" s="54">
        <f>IF(('[5] בריאות א2'!DJ14+'[5] בריאות א2'!DQ14)=0,0,('[5] בריאות א2'!DJ14+'[5] בריאות א2'!DQ14)/('[5] בריאות א2'!$DD$17+'[5] בריאות א2'!$DK$17))</f>
        <v>0.25</v>
      </c>
    </row>
    <row r="12" spans="1:68" x14ac:dyDescent="0.2">
      <c r="A12" s="32">
        <v>5</v>
      </c>
      <c r="B12" s="39" t="s">
        <v>54</v>
      </c>
      <c r="C12" s="40"/>
      <c r="D12" s="40"/>
      <c r="E12" s="36">
        <f>SUM(F12:J12)</f>
        <v>0</v>
      </c>
      <c r="F12" s="37">
        <f>IF(('[5] בריאות א2'!D15+'[5] בריאות א2'!K15+'[5] בריאות א2'!E15+'[5] בריאות א2'!L15)=0,0,('[5] בריאות א2'!D15+'[5] בריאות א2'!K15+'[5] בריאות א2'!E15+'[5] בריאות א2'!L15)/('[5] בריאות א2'!$C$17+'[5] בריאות א2'!$J$17))</f>
        <v>0</v>
      </c>
      <c r="G12" s="37">
        <f>IF(('[5] בריאות א2'!F15+'[5] בריאות א2'!M15)=0,0,('[5] בריאות א2'!F15+'[5] בריאות א2'!M15)/('[5] בריאות א2'!$C$17+'[5] בריאות א2'!$J$17))</f>
        <v>0</v>
      </c>
      <c r="H12" s="37">
        <f>IF(('[5] בריאות א2'!G15+'[5] בריאות א2'!N15)=0,0,('[5] בריאות א2'!G15+'[5] בריאות א2'!N15)/('[5] בריאות א2'!$C$17+'[5] בריאות א2'!$J$17))</f>
        <v>0</v>
      </c>
      <c r="I12" s="37">
        <f>IF(('[5] בריאות א2'!H15+'[5] בריאות א2'!O15)=0,0,('[5] בריאות א2'!H15+'[5] בריאות א2'!O15)/('[5] בריאות א2'!$C$17+'[5] בריאות א2'!$J$17))</f>
        <v>0</v>
      </c>
      <c r="J12" s="37">
        <f>IF(('[5] בריאות א2'!I15+'[5] בריאות א2'!P15)=0,0,('[5] בריאות א2'!I15+'[5] בריאות א2'!P15)/('[5] בריאות א2'!$C$17+'[5] בריאות א2'!$J$17))</f>
        <v>0</v>
      </c>
      <c r="K12" s="36">
        <f>SUM(L12:P12)</f>
        <v>0</v>
      </c>
      <c r="L12" s="37">
        <f>IF(('[5] בריאות א2'!R15+'[5] בריאות א2'!Y15+'[5] בריאות א2'!S15+'[5] בריאות א2'!Z15)=0,0,('[5] בריאות א2'!R15+'[5] בריאות א2'!Y15+'[5] בריאות א2'!S15+'[5] בריאות א2'!Z15)/('[5] בריאות א2'!$Q$17+'[5] בריאות א2'!$X$17))</f>
        <v>0</v>
      </c>
      <c r="M12" s="37">
        <f>IF(('[5] בריאות א2'!T15+'[5] בריאות א2'!AA15)=0,0,('[5] בריאות א2'!T15+'[5] בריאות א2'!AA15)/('[5] בריאות א2'!$Q$17+'[5] בריאות א2'!$X$17))</f>
        <v>0</v>
      </c>
      <c r="N12" s="37">
        <f>IF(('[5] בריאות א2'!U15+'[5] בריאות א2'!AB15)=0,0,('[5] בריאות א2'!U15+'[5] בריאות א2'!AB15)/('[5] בריאות א2'!$Q$17+'[5] בריאות א2'!$X$17))</f>
        <v>0</v>
      </c>
      <c r="O12" s="37">
        <f>IF(('[5] בריאות א2'!V15+'[5] בריאות א2'!AC15)=0,0,('[5] בריאות א2'!V15+'[5] בריאות א2'!AC15)/('[5] בריאות א2'!$Q$17+'[5] בריאות א2'!$X$17))</f>
        <v>0</v>
      </c>
      <c r="P12" s="37">
        <f>IF(('[5] בריאות א2'!W15+'[5] בריאות א2'!AD15)=0,0,('[5] בריאות א2'!W15+'[5] בריאות א2'!AD15)/('[5] בריאות א2'!$Q$17+'[5] בריאות א2'!$X$17))</f>
        <v>0</v>
      </c>
      <c r="Q12" s="36">
        <f>SUM(R12:V12)</f>
        <v>0</v>
      </c>
      <c r="R12" s="37">
        <f>IF(('[5] בריאות א2'!AF15+'[5] בריאות א2'!AM15+'[5] בריאות א2'!AG15+'[5] בריאות א2'!AN15)=0,0,('[5] בריאות א2'!AF15+'[5] בריאות א2'!AM15+'[5] בריאות א2'!AG15+'[5] בריאות א2'!AN15)/('[5] בריאות א2'!$AE$17+'[5] בריאות א2'!$AL$17))</f>
        <v>0</v>
      </c>
      <c r="S12" s="37">
        <f>IF(('[5] בריאות א2'!AH15+'[5] בריאות א2'!AO15)=0,0,('[5] בריאות א2'!AH15+'[5] בריאות א2'!AO15)/('[5] בריאות א2'!$AE$17+'[5] בריאות א2'!$AL$17))</f>
        <v>0</v>
      </c>
      <c r="T12" s="37">
        <f>IF(('[5] בריאות א2'!AI15+'[5] בריאות א2'!AP15)=0,0,('[5] בריאות א2'!AI15+'[5] בריאות א2'!AP15)/('[5] בריאות א2'!$AE$17+'[5] בריאות א2'!$AL$17))</f>
        <v>0</v>
      </c>
      <c r="U12" s="37">
        <f>IF(('[5] בריאות א2'!AJ15+'[5] בריאות א2'!AQ15)=0,0,('[5] בריאות א2'!AJ15+'[5] בריאות א2'!AQ15)/('[5] בריאות א2'!$AE$17+'[5] בריאות א2'!$AL$17))</f>
        <v>0</v>
      </c>
      <c r="V12" s="37">
        <f>IF(('[5] בריאות א2'!AK15+'[5] בריאות א2'!AR15)=0,0,('[5] בריאות א2'!AK15+'[5] בריאות א2'!AR15)/('[5] בריאות א2'!$AE$17+'[5] בריאות א2'!$AL$17))</f>
        <v>0</v>
      </c>
      <c r="W12" s="36">
        <f>SUM(X12:AB12)</f>
        <v>3.6144578313253017E-2</v>
      </c>
      <c r="X12" s="37">
        <f>IF(('[5] בריאות א2'!AT15+'[5] בריאות א2'!BA15+'[5] בריאות א2'!AU15+'[5] בריאות א2'!BB15)=0,0,('[5] בריאות א2'!AT15+'[5] בריאות א2'!BA15+'[5] בריאות א2'!AU15+'[5] בריאות א2'!BB15)/('[5] בריאות א2'!$AZ$17+'[5] בריאות א2'!$AS$17))</f>
        <v>2.4096385542168676E-2</v>
      </c>
      <c r="Y12" s="37">
        <f>IF(('[5] בריאות א2'!AV15+'[5] בריאות א2'!BC15)=0,0,('[5] בריאות א2'!AV15+'[5] בריאות א2'!BC15)/('[5] בריאות א2'!$AZ$17+'[5] בריאות א2'!$AS$17))</f>
        <v>1.2048192771084338E-2</v>
      </c>
      <c r="Z12" s="37">
        <f>IF(('[5] בריאות א2'!AW15+'[5] בריאות א2'!BD15)=0,0,('[5] בריאות א2'!AW15+'[5] בריאות א2'!BD15)/('[5] בריאות א2'!$AZ$17+'[5] בריאות א2'!$AS$17))</f>
        <v>0</v>
      </c>
      <c r="AA12" s="37">
        <f>IF(('[5] בריאות א2'!AX15+'[5] בריאות א2'!BE15)=0,0,('[5] בריאות א2'!AX15+'[5] בריאות א2'!BE15)/('[5] בריאות א2'!$AZ$17+'[5] בריאות א2'!$AS$17))</f>
        <v>0</v>
      </c>
      <c r="AB12" s="37">
        <f>IF(('[5] בריאות א2'!AY15+'[5] בריאות א2'!BF15)=0,0,('[5] בריאות א2'!AY15+'[5] בריאות א2'!BF15)/('[5] בריאות א2'!$AZ$17+'[5] בריאות א2'!$AS$17))</f>
        <v>0</v>
      </c>
      <c r="AC12" s="36">
        <f>SUM(AD12:AH12)</f>
        <v>0</v>
      </c>
      <c r="AD12" s="37">
        <f>IF('[5] בריאות א2'!BH15+'[5] בריאות א2'!BI15=0,0,('[5] בריאות א2'!BH15+'[5] בריאות א2'!BI15)/'[5] בריאות א2'!$BG$17)</f>
        <v>0</v>
      </c>
      <c r="AE12" s="37">
        <f>IF('[5] בריאות א2'!BJ15=0,0,'[5] בריאות א2'!BJ15/'[5] בריאות א2'!$BG$17)</f>
        <v>0</v>
      </c>
      <c r="AF12" s="37">
        <f>IF('[5] בריאות א2'!BK15=0,0,'[5] בריאות א2'!BK15/'[5] בריאות א2'!$BG$17)</f>
        <v>0</v>
      </c>
      <c r="AG12" s="37">
        <f>IF('[5] בריאות א2'!BL15=0,0,'[5] בריאות א2'!BL15/'[5] בריאות א2'!$BG$17)</f>
        <v>0</v>
      </c>
      <c r="AH12" s="37">
        <f>IF('[5] בריאות א2'!BM15=0,0,'[5] בריאות א2'!BM15/'[5] בריאות א2'!$BG$17)</f>
        <v>0</v>
      </c>
      <c r="AI12" s="36">
        <f>SUM(AJ12:AN12)</f>
        <v>3.7735849056603772E-2</v>
      </c>
      <c r="AJ12" s="37">
        <f>IF(('[5] בריאות א2'!BO15+'[5] בריאות א2'!BV15+'[5] בריאות א2'!BP15+'[5] בריאות א2'!BW15)=0,0,('[5] בריאות א2'!BO15+'[5] בריאות א2'!BV15+'[5] בריאות א2'!BP15+'[5] בריאות א2'!BW15)/('[5] בריאות א2'!$BN$17+'[5] בריאות א2'!$BU$17))</f>
        <v>0</v>
      </c>
      <c r="AK12" s="37">
        <f>IF(('[5] בריאות א2'!BQ15+'[5] בריאות א2'!BX15)=0,0,('[5] בריאות א2'!BQ15+'[5] בריאות א2'!BX15)/('[5] בריאות א2'!$BN$17+'[5] בריאות א2'!$BU$17))</f>
        <v>1.8867924528301886E-2</v>
      </c>
      <c r="AL12" s="37">
        <f>IF(('[5] בריאות א2'!BR15+'[5] בריאות א2'!BY15)=0,0,('[5] בריאות א2'!BR15+'[5] בריאות א2'!BY15)/('[5] בריאות א2'!$BN$17+'[5] בריאות א2'!$BU$17))</f>
        <v>1.8867924528301886E-2</v>
      </c>
      <c r="AM12" s="37">
        <f>IF(('[5] בריאות א2'!BS15+'[5] בריאות א2'!BZ15)=0,0,('[5] בריאות א2'!BS15+'[5] בריאות א2'!BZ15)/('[5] בריאות א2'!$BN$17+'[5] בריאות א2'!$BU$17))</f>
        <v>0</v>
      </c>
      <c r="AN12" s="37">
        <f>IF(('[5] בריאות א2'!BT15+'[5] בריאות א2'!CA15)=0,0,('[5] בריאות א2'!BT15+'[5] בריאות א2'!CA15)/('[5] בריאות א2'!$BN$17+'[5] בריאות א2'!$BU$17))</f>
        <v>0</v>
      </c>
      <c r="AO12" s="36">
        <f>SUM(AP12:AT12)</f>
        <v>2.0332717190388171E-2</v>
      </c>
      <c r="AP12" s="37">
        <f>IF(('[5] בריאות א2'!CC15+'[5] בריאות א2'!CJ15+'[5] בריאות א2'!CD15+'[5] בריאות א2'!CK15)=0,0,('[5] בריאות א2'!CC15+'[5] בריאות א2'!CJ15+'[5] בריאות א2'!CD15+'[5] בריאות א2'!CK15)/('[5] בריאות א2'!$CB$17+'[5] בריאות א2'!$CI$17))</f>
        <v>3.6968576709796672E-3</v>
      </c>
      <c r="AQ12" s="37">
        <f>IF(('[5] בריאות א2'!CE15+'[5] בריאות א2'!CL15)=0,0,('[5] בריאות א2'!CE15+'[5] בריאות א2'!CL15)/('[5] בריאות א2'!$CB$17+'[5] בריאות א2'!$CI$17))</f>
        <v>3.6968576709796672E-3</v>
      </c>
      <c r="AR12" s="37">
        <f>IF(('[5] בריאות א2'!CF15+'[5] בריאות א2'!CM15)=0,0,('[5] בריאות א2'!CF15+'[5] בריאות א2'!CM15)/('[5] בריאות א2'!$CB$17+'[5] בריאות א2'!$CI$17))</f>
        <v>7.3937153419593345E-3</v>
      </c>
      <c r="AS12" s="37">
        <f>IF(('[5] בריאות א2'!CG15+'[5] בריאות א2'!CN15)=0,0,('[5] בריאות א2'!CG15+'[5] בריאות א2'!CN15)/('[5] בריאות א2'!$CB$17+'[5] בריאות א2'!$CI$17))</f>
        <v>1.8484288354898336E-3</v>
      </c>
      <c r="AT12" s="37">
        <f>IF(('[5] בריאות א2'!CH15+'[5] בריאות א2'!CO15)=0,0,('[5] בריאות א2'!CH15+'[5] בריאות א2'!CO15)/('[5] בריאות א2'!$CB$17+'[5] בריאות א2'!$CI$17))</f>
        <v>3.6968576709796672E-3</v>
      </c>
      <c r="AU12" s="36">
        <f>SUM(AV12:AZ12)</f>
        <v>0</v>
      </c>
      <c r="AV12" s="37">
        <f>IF(('[5] בריאות א2'!CQ15+'[5] בריאות א2'!CX15+'[5] בריאות א2'!CR15+'[5] בריאות א2'!CY15)=0,0,('[5] בריאות א2'!CQ15+'[5] בריאות א2'!CX15+'[5] בריאות א2'!CR15+'[5] בריאות א2'!CY15)/('[5] בריאות א2'!$CP$17+'[5] בריאות א2'!$CW$17))</f>
        <v>0</v>
      </c>
      <c r="AW12" s="37">
        <f>IF(('[5] בריאות א2'!CS15+'[5] בריאות א2'!CZ15)=0,0,('[5] בריאות א2'!CS15+'[5] בריאות א2'!CZ15)/('[5] בריאות א2'!$CP$17+'[5] בריאות א2'!$CW$17))</f>
        <v>0</v>
      </c>
      <c r="AX12" s="37">
        <f>IF(('[5] בריאות א2'!CT15+'[5] בריאות א2'!DA15)=0,0,('[5] בריאות א2'!CT15+'[5] בריאות א2'!DA15)/('[5] בריאות א2'!$CP$17+'[5] בריאות א2'!$CW$17))</f>
        <v>0</v>
      </c>
      <c r="AY12" s="37">
        <f>IF(('[5] בריאות א2'!CU15+'[5] בריאות א2'!DB15)=0,0,('[5] בריאות א2'!CU15+'[5] בריאות א2'!DB15)/('[5] בריאות א2'!$CP$17+'[5] בריאות א2'!$CW$17))</f>
        <v>0</v>
      </c>
      <c r="AZ12" s="37">
        <f>IF(('[5] בריאות א2'!CV15+'[5] בריאות א2'!DC15)=0,0,('[5] בריאות א2'!CV15+'[5] בריאות א2'!DC15)/('[5] בריאות א2'!$CP$17+'[5] בריאות א2'!$CW$17))</f>
        <v>0</v>
      </c>
      <c r="BA12" s="36">
        <f>SUM(BB12:BF12)</f>
        <v>0</v>
      </c>
      <c r="BB12" s="37">
        <f>IF(('[5] בריאות א2'!DE15+'[5] בריאות א2'!DL15+'[5] בריאות א2'!DF15+'[5] בריאות א2'!DM15)=0,0,('[5] בריאות א2'!DE15+'[5] בריאות א2'!DL15+'[5] בריאות א2'!DF15+'[5] בריאות א2'!DM15)/('[5] בריאות א2'!$DD$17+'[5] בריאות א2'!$DK$17))</f>
        <v>0</v>
      </c>
      <c r="BC12" s="37">
        <f>IF(('[5] בריאות א2'!DG15+'[5] בריאות א2'!DN15)=0,0,('[5] בריאות א2'!DG15+'[5] בריאות א2'!DN15)/('[5] בריאות א2'!$DD$17+'[5] בריאות א2'!$DK$17))</f>
        <v>0</v>
      </c>
      <c r="BD12" s="37">
        <f>IF(('[5] בריאות א2'!DH15+'[5] בריאות א2'!DO15)=0,0,('[5] בריאות א2'!DH15+'[5] בריאות א2'!DO15)/('[5] בריאות א2'!$DD$17+'[5] בריאות א2'!$DK$17))</f>
        <v>0</v>
      </c>
      <c r="BE12" s="37">
        <f>IF(('[5] בריאות א2'!DI15+'[5] בריאות א2'!DP15)=0,0,('[5] בריאות א2'!DI15+'[5] בריאות א2'!DP15)/('[5] בריאות א2'!$DD$17+'[5] בריאות א2'!$DK$17))</f>
        <v>0</v>
      </c>
      <c r="BF12" s="54">
        <f>IF(('[5] בריאות א2'!DJ15+'[5] בריאות א2'!DQ15)=0,0,('[5] בריאות א2'!DJ15+'[5] בריאות א2'!DQ15)/('[5] בריאות א2'!$DD$17+'[5] בריאות א2'!$DK$17))</f>
        <v>0</v>
      </c>
    </row>
    <row r="13" spans="1:68" x14ac:dyDescent="0.2">
      <c r="A13" s="32">
        <v>6</v>
      </c>
      <c r="B13" s="39" t="s">
        <v>55</v>
      </c>
      <c r="C13" s="40"/>
      <c r="D13" s="40"/>
      <c r="E13" s="36">
        <f>SUM(F13:J13)</f>
        <v>7.586206896551724E-2</v>
      </c>
      <c r="F13" s="37">
        <f>IF(('[5] בריאות א2'!D16+'[5] בריאות א2'!K16+'[5] בריאות א2'!E16+'[5] בריאות א2'!L16)=0,0,('[5] בריאות א2'!D16+'[5] בריאות א2'!K16+'[5] בריאות א2'!E16+'[5] בריאות א2'!L16)/('[5] בריאות א2'!$C$17+'[5] בריאות א2'!$J$17))</f>
        <v>2.0689655172413793E-2</v>
      </c>
      <c r="G13" s="37">
        <f>IF(('[5] בריאות א2'!F16+'[5] בריאות א2'!M16)=0,0,('[5] בריאות א2'!F16+'[5] בריאות א2'!M16)/('[5] בריאות א2'!$C$17+'[5] בריאות א2'!$J$17))</f>
        <v>0</v>
      </c>
      <c r="H13" s="37">
        <f>IF(('[5] בריאות א2'!G16+'[5] בריאות א2'!N16)=0,0,('[5] בריאות א2'!G16+'[5] בריאות א2'!N16)/('[5] בריאות א2'!$C$17+'[5] בריאות א2'!$J$17))</f>
        <v>1.3793103448275862E-2</v>
      </c>
      <c r="I13" s="37">
        <f>IF(('[5] בריאות א2'!H16+'[5] בריאות א2'!O16)=0,0,('[5] בריאות א2'!H16+'[5] בריאות א2'!O16)/('[5] בריאות א2'!$C$17+'[5] בריאות א2'!$J$17))</f>
        <v>0</v>
      </c>
      <c r="J13" s="37">
        <f>IF(('[5] בריאות א2'!I16+'[5] בריאות א2'!P16)=0,0,('[5] בריאות א2'!I16+'[5] בריאות א2'!P16)/('[5] בריאות א2'!$C$17+'[5] בריאות א2'!$J$17))</f>
        <v>4.1379310344827586E-2</v>
      </c>
      <c r="K13" s="36">
        <f>SUM(L13:P13)</f>
        <v>0</v>
      </c>
      <c r="L13" s="37">
        <f>IF(('[5] בריאות א2'!R16+'[5] בריאות א2'!Y16+'[5] בריאות א2'!S16+'[5] בריאות א2'!Z16)=0,0,('[5] בריאות א2'!R16+'[5] בריאות א2'!Y16+'[5] בריאות א2'!S16+'[5] בריאות א2'!Z16)/('[5] בריאות א2'!$Q$17+'[5] בריאות א2'!$X$17))</f>
        <v>0</v>
      </c>
      <c r="M13" s="37">
        <f>IF(('[5] בריאות א2'!T16+'[5] בריאות א2'!AA16)=0,0,('[5] בריאות א2'!T16+'[5] בריאות א2'!AA16)/('[5] בריאות א2'!$Q$17+'[5] בריאות א2'!$X$17))</f>
        <v>0</v>
      </c>
      <c r="N13" s="37">
        <f>IF(('[5] בריאות א2'!U16+'[5] בריאות א2'!AB16)=0,0,('[5] בריאות א2'!U16+'[5] בריאות א2'!AB16)/('[5] בריאות א2'!$Q$17+'[5] בריאות א2'!$X$17))</f>
        <v>0</v>
      </c>
      <c r="O13" s="37">
        <f>IF(('[5] בריאות א2'!V16+'[5] בריאות א2'!AC16)=0,0,('[5] בריאות א2'!V16+'[5] בריאות א2'!AC16)/('[5] בריאות א2'!$Q$17+'[5] בריאות א2'!$X$17))</f>
        <v>0</v>
      </c>
      <c r="P13" s="37">
        <f>IF(('[5] בריאות א2'!W16+'[5] בריאות א2'!AD16)=0,0,('[5] בריאות א2'!W16+'[5] בריאות א2'!AD16)/('[5] בריאות א2'!$Q$17+'[5] בריאות א2'!$X$17))</f>
        <v>0</v>
      </c>
      <c r="Q13" s="36">
        <f>SUM(R13:V13)</f>
        <v>0.33333333333333331</v>
      </c>
      <c r="R13" s="37">
        <f>IF(('[5] בריאות א2'!AF16+'[5] בריאות א2'!AM16+'[5] בריאות א2'!AG16+'[5] בריאות א2'!AN16)=0,0,('[5] בריאות א2'!AF16+'[5] בריאות א2'!AM16+'[5] בריאות א2'!AG16+'[5] בריאות א2'!AN16)/('[5] בריאות א2'!$AE$17+'[5] בריאות א2'!$AL$17))</f>
        <v>0.33333333333333331</v>
      </c>
      <c r="S13" s="37">
        <f>IF(('[5] בריאות א2'!AH16+'[5] בריאות א2'!AO16)=0,0,('[5] בריאות א2'!AH16+'[5] בריאות א2'!AO16)/('[5] בריאות א2'!$AE$17+'[5] בריאות א2'!$AL$17))</f>
        <v>0</v>
      </c>
      <c r="T13" s="37">
        <f>IF(('[5] בריאות א2'!AI16+'[5] בריאות א2'!AP16)=0,0,('[5] בריאות א2'!AI16+'[5] בריאות א2'!AP16)/('[5] בריאות א2'!$AE$17+'[5] בריאות א2'!$AL$17))</f>
        <v>0</v>
      </c>
      <c r="U13" s="37">
        <f>IF(('[5] בריאות א2'!AJ16+'[5] בריאות א2'!AQ16)=0,0,('[5] בריאות א2'!AJ16+'[5] בריאות א2'!AQ16)/('[5] בריאות א2'!$AE$17+'[5] בריאות א2'!$AL$17))</f>
        <v>0</v>
      </c>
      <c r="V13" s="37">
        <f>IF(('[5] בריאות א2'!AK16+'[5] בריאות א2'!AR16)=0,0,('[5] בריאות א2'!AK16+'[5] בריאות א2'!AR16)/('[5] בריאות א2'!$AE$17+'[5] בריאות א2'!$AL$17))</f>
        <v>0</v>
      </c>
      <c r="W13" s="36">
        <f>SUM(X13:AB13)</f>
        <v>0</v>
      </c>
      <c r="X13" s="37">
        <f>IF(('[5] בריאות א2'!AT16+'[5] בריאות א2'!BA16+'[5] בריאות א2'!AU16+'[5] בריאות א2'!BB16)=0,0,('[5] בריאות א2'!AT16+'[5] בריאות א2'!BA16+'[5] בריאות א2'!AU16+'[5] בריאות א2'!BB16)/('[5] בריאות א2'!$AZ$17+'[5] בריאות א2'!$AS$17))</f>
        <v>0</v>
      </c>
      <c r="Y13" s="37">
        <f>IF(('[5] בריאות א2'!AV16+'[5] בריאות א2'!BC16)=0,0,('[5] בריאות א2'!AV16+'[5] בריאות א2'!BC16)/('[5] בריאות א2'!$AZ$17+'[5] בריאות א2'!$AS$17))</f>
        <v>0</v>
      </c>
      <c r="Z13" s="37">
        <f>IF(('[5] בריאות א2'!AW16+'[5] בריאות א2'!BD16)=0,0,('[5] בריאות א2'!AW16+'[5] בריאות א2'!BD16)/('[5] בריאות א2'!$AZ$17+'[5] בריאות א2'!$AS$17))</f>
        <v>0</v>
      </c>
      <c r="AA13" s="37">
        <f>IF(('[5] בריאות א2'!AX16+'[5] בריאות א2'!BE16)=0,0,('[5] בריאות א2'!AX16+'[5] בריאות א2'!BE16)/('[5] בריאות א2'!$AZ$17+'[5] בריאות א2'!$AS$17))</f>
        <v>0</v>
      </c>
      <c r="AB13" s="37">
        <f>IF(('[5] בריאות א2'!AY16+'[5] בריאות א2'!BF16)=0,0,('[5] בריאות א2'!AY16+'[5] בריאות א2'!BF16)/('[5] בריאות א2'!$AZ$17+'[5] בריאות א2'!$AS$17))</f>
        <v>0</v>
      </c>
      <c r="AC13" s="36">
        <f>SUM(AD13:AH13)</f>
        <v>0</v>
      </c>
      <c r="AD13" s="37">
        <f>IF('[5] בריאות א2'!BH16+'[5] בריאות א2'!BI16=0,0,('[5] בריאות א2'!BH16+'[5] בריאות א2'!BI16)/'[5] בריאות א2'!$BG$17)</f>
        <v>0</v>
      </c>
      <c r="AE13" s="37">
        <f>IF('[5] בריאות א2'!BJ16=0,0,'[5] בריאות א2'!BJ16/'[5] בריאות א2'!$BG$17)</f>
        <v>0</v>
      </c>
      <c r="AF13" s="37">
        <f>IF('[5] בריאות א2'!BK16=0,0,'[5] בריאות א2'!BK16/'[5] בריאות א2'!$BG$17)</f>
        <v>0</v>
      </c>
      <c r="AG13" s="37">
        <f>IF('[5] בריאות א2'!BL16=0,0,'[5] בריאות א2'!BL16/'[5] בריאות א2'!$BG$17)</f>
        <v>0</v>
      </c>
      <c r="AH13" s="37">
        <f>IF('[5] בריאות א2'!BM16=0,0,'[5] בריאות א2'!BM16/'[5] בריאות א2'!$BG$17)</f>
        <v>0</v>
      </c>
      <c r="AI13" s="36">
        <f>SUM(AJ13:AN13)</f>
        <v>1.8867924528301886E-2</v>
      </c>
      <c r="AJ13" s="37">
        <f>IF(('[5] בריאות א2'!BO16+'[5] בריאות א2'!BV16+'[5] בריאות א2'!BP16+'[5] בריאות א2'!BW16)=0,0,('[5] בריאות א2'!BO16+'[5] בריאות א2'!BV16+'[5] בריאות א2'!BP16+'[5] בריאות א2'!BW16)/('[5] בריאות א2'!$BN$17+'[5] בריאות א2'!$BU$17))</f>
        <v>0</v>
      </c>
      <c r="AK13" s="37">
        <f>IF(('[5] בריאות א2'!BQ16+'[5] בריאות א2'!BX16)=0,0,('[5] בריאות א2'!BQ16+'[5] בריאות א2'!BX16)/('[5] בריאות א2'!$BN$17+'[5] בריאות א2'!$BU$17))</f>
        <v>0</v>
      </c>
      <c r="AL13" s="37">
        <f>IF(('[5] בריאות א2'!BR16+'[5] בריאות א2'!BY16)=0,0,('[5] בריאות א2'!BR16+'[5] בריאות א2'!BY16)/('[5] בריאות א2'!$BN$17+'[5] בריאות א2'!$BU$17))</f>
        <v>0</v>
      </c>
      <c r="AM13" s="37">
        <f>IF(('[5] בריאות א2'!BS16+'[5] בריאות א2'!BZ16)=0,0,('[5] בריאות א2'!BS16+'[5] בריאות א2'!BZ16)/('[5] בריאות א2'!$BN$17+'[5] בריאות א2'!$BU$17))</f>
        <v>0</v>
      </c>
      <c r="AN13" s="37">
        <f>IF(('[5] בריאות א2'!BT16+'[5] בריאות א2'!CA16)=0,0,('[5] בריאות א2'!BT16+'[5] בריאות א2'!CA16)/('[5] בריאות א2'!$BN$17+'[5] בריאות א2'!$BU$17))</f>
        <v>1.8867924528301886E-2</v>
      </c>
      <c r="AO13" s="36">
        <f>SUM(AP13:AT13)</f>
        <v>6.6543438077634007E-2</v>
      </c>
      <c r="AP13" s="37">
        <f>IF(('[5] בריאות א2'!CC16+'[5] בריאות א2'!CJ16+'[5] בריאות א2'!CD16+'[5] בריאות א2'!CK16)=0,0,('[5] בריאות א2'!CC16+'[5] בריאות א2'!CJ16+'[5] בריאות א2'!CD16+'[5] בריאות א2'!CK16)/('[5] בריאות א2'!$CB$17+'[5] בריאות א2'!$CI$17))</f>
        <v>0</v>
      </c>
      <c r="AQ13" s="37">
        <f>IF(('[5] בריאות א2'!CE16+'[5] בריאות א2'!CL16)=0,0,('[5] בריאות א2'!CE16+'[5] בריאות א2'!CL16)/('[5] בריאות א2'!$CB$17+'[5] בריאות א2'!$CI$17))</f>
        <v>0</v>
      </c>
      <c r="AR13" s="37">
        <f>IF(('[5] בריאות א2'!CF16+'[5] בריאות א2'!CM16)=0,0,('[5] בריאות א2'!CF16+'[5] בריאות א2'!CM16)/('[5] בריאות א2'!$CB$17+'[5] בריאות א2'!$CI$17))</f>
        <v>3.6968576709796672E-3</v>
      </c>
      <c r="AS13" s="37">
        <f>IF(('[5] בריאות א2'!CG16+'[5] בריאות א2'!CN16)=0,0,('[5] בריאות א2'!CG16+'[5] בריאות א2'!CN16)/('[5] בריאות א2'!$CB$17+'[5] בריאות א2'!$CI$17))</f>
        <v>7.3937153419593345E-3</v>
      </c>
      <c r="AT13" s="37">
        <f>IF(('[5] בריאות א2'!CH16+'[5] בריאות א2'!CO16)=0,0,('[5] בריאות א2'!CH16+'[5] בריאות א2'!CO16)/('[5] בריאות א2'!$CB$17+'[5] בריאות א2'!$CI$17))</f>
        <v>5.545286506469501E-2</v>
      </c>
      <c r="AU13" s="36">
        <f>SUM(AV13:AZ13)</f>
        <v>0</v>
      </c>
      <c r="AV13" s="37">
        <f>IF(('[5] בריאות א2'!CQ16+'[5] בריאות א2'!CX16+'[5] בריאות א2'!CR16+'[5] בריאות א2'!CY16)=0,0,('[5] בריאות א2'!CQ16+'[5] בריאות א2'!CX16+'[5] בריאות א2'!CR16+'[5] בריאות א2'!CY16)/('[5] בריאות א2'!$CP$17+'[5] בריאות א2'!$CW$17))</f>
        <v>0</v>
      </c>
      <c r="AW13" s="37">
        <f>IF(('[5] בריאות א2'!CS16+'[5] בריאות א2'!CZ16)=0,0,('[5] בריאות א2'!CS16+'[5] בריאות א2'!CZ16)/('[5] בריאות א2'!$CP$17+'[5] בריאות א2'!$CW$17))</f>
        <v>0</v>
      </c>
      <c r="AX13" s="37">
        <f>IF(('[5] בריאות א2'!CT16+'[5] בריאות א2'!DA16)=0,0,('[5] בריאות א2'!CT16+'[5] בריאות א2'!DA16)/('[5] בריאות א2'!$CP$17+'[5] בריאות א2'!$CW$17))</f>
        <v>0</v>
      </c>
      <c r="AY13" s="37">
        <f>IF(('[5] בריאות א2'!CU16+'[5] בריאות א2'!DB16)=0,0,('[5] בריאות א2'!CU16+'[5] בריאות א2'!DB16)/('[5] בריאות א2'!$CP$17+'[5] בריאות א2'!$CW$17))</f>
        <v>0</v>
      </c>
      <c r="AZ13" s="37">
        <f>IF(('[5] בריאות א2'!CV16+'[5] בריאות א2'!DC16)=0,0,('[5] בריאות א2'!CV16+'[5] בריאות א2'!DC16)/('[5] בריאות א2'!$CP$17+'[5] בריאות א2'!$CW$17))</f>
        <v>0</v>
      </c>
      <c r="BA13" s="36">
        <f>SUM(BB13:BF13)</f>
        <v>0</v>
      </c>
      <c r="BB13" s="37">
        <f>IF(('[5] בריאות א2'!DE16+'[5] בריאות א2'!DL16+'[5] בריאות א2'!DF16+'[5] בריאות א2'!DM16)=0,0,('[5] בריאות א2'!DE16+'[5] בריאות א2'!DL16+'[5] בריאות א2'!DF16+'[5] בריאות א2'!DM16)/('[5] בריאות א2'!$DD$17+'[5] בריאות א2'!$DK$17))</f>
        <v>0</v>
      </c>
      <c r="BC13" s="37">
        <f>IF(('[5] בריאות א2'!DG16+'[5] בריאות א2'!DN16)=0,0,('[5] בריאות א2'!DG16+'[5] בריאות א2'!DN16)/('[5] בריאות א2'!$DD$17+'[5] בריאות א2'!$DK$17))</f>
        <v>0</v>
      </c>
      <c r="BD13" s="37">
        <f>IF(('[5] בריאות א2'!DH16+'[5] בריאות א2'!DO16)=0,0,('[5] בריאות א2'!DH16+'[5] בריאות א2'!DO16)/('[5] בריאות א2'!$DD$17+'[5] בריאות א2'!$DK$17))</f>
        <v>0</v>
      </c>
      <c r="BE13" s="37">
        <f>IF(('[5] בריאות א2'!DI16+'[5] בריאות א2'!DP16)=0,0,('[5] בריאות א2'!DI16+'[5] בריאות א2'!DP16)/('[5] בריאות א2'!$DD$17+'[5] בריאות א2'!$DK$17))</f>
        <v>0</v>
      </c>
      <c r="BF13" s="54">
        <f>IF(('[5] בריאות א2'!DJ16+'[5] בריאות א2'!DQ16)=0,0,('[5] בריאות א2'!DJ16+'[5] בריאות א2'!DQ16)/('[5] בריאות א2'!$DD$17+'[5] בריאות א2'!$DK$17))</f>
        <v>0</v>
      </c>
    </row>
    <row r="14" spans="1:68" x14ac:dyDescent="0.2">
      <c r="A14" s="32">
        <v>7</v>
      </c>
      <c r="B14" s="39" t="s">
        <v>56</v>
      </c>
      <c r="C14" s="40"/>
      <c r="D14" s="40"/>
      <c r="E14" s="36">
        <f t="shared" ref="E14:AJ14" si="0">SUM(E10:E13)</f>
        <v>1.0000000000000002</v>
      </c>
      <c r="F14" s="55">
        <f t="shared" si="0"/>
        <v>0.71034482758620698</v>
      </c>
      <c r="G14" s="55">
        <f t="shared" si="0"/>
        <v>0.12413793103448276</v>
      </c>
      <c r="H14" s="55">
        <f t="shared" si="0"/>
        <v>6.8965517241379309E-2</v>
      </c>
      <c r="I14" s="55">
        <f t="shared" si="0"/>
        <v>2.0689655172413793E-2</v>
      </c>
      <c r="J14" s="42">
        <f t="shared" si="0"/>
        <v>7.586206896551724E-2</v>
      </c>
      <c r="K14" s="36">
        <f t="shared" si="0"/>
        <v>1</v>
      </c>
      <c r="L14" s="55">
        <f t="shared" si="0"/>
        <v>1</v>
      </c>
      <c r="M14" s="55">
        <f t="shared" si="0"/>
        <v>0</v>
      </c>
      <c r="N14" s="55">
        <f t="shared" si="0"/>
        <v>0</v>
      </c>
      <c r="O14" s="55">
        <f t="shared" si="0"/>
        <v>0</v>
      </c>
      <c r="P14" s="42">
        <f t="shared" si="0"/>
        <v>0</v>
      </c>
      <c r="Q14" s="36">
        <f t="shared" si="0"/>
        <v>1</v>
      </c>
      <c r="R14" s="55">
        <f t="shared" si="0"/>
        <v>0.66666666666666663</v>
      </c>
      <c r="S14" s="55">
        <f t="shared" si="0"/>
        <v>0</v>
      </c>
      <c r="T14" s="55">
        <f t="shared" si="0"/>
        <v>0</v>
      </c>
      <c r="U14" s="55">
        <f t="shared" si="0"/>
        <v>0.33333333333333331</v>
      </c>
      <c r="V14" s="42">
        <f t="shared" si="0"/>
        <v>0</v>
      </c>
      <c r="W14" s="36">
        <f t="shared" si="0"/>
        <v>1</v>
      </c>
      <c r="X14" s="55">
        <f t="shared" si="0"/>
        <v>0.60240963855421681</v>
      </c>
      <c r="Y14" s="55">
        <f t="shared" si="0"/>
        <v>0.18072289156626506</v>
      </c>
      <c r="Z14" s="55">
        <f t="shared" si="0"/>
        <v>0.12048192771084337</v>
      </c>
      <c r="AA14" s="55">
        <f t="shared" si="0"/>
        <v>6.0240963855421686E-2</v>
      </c>
      <c r="AB14" s="42">
        <f t="shared" si="0"/>
        <v>3.6144578313253017E-2</v>
      </c>
      <c r="AC14" s="36">
        <f t="shared" si="0"/>
        <v>0</v>
      </c>
      <c r="AD14" s="55">
        <f t="shared" si="0"/>
        <v>0</v>
      </c>
      <c r="AE14" s="55">
        <f t="shared" si="0"/>
        <v>0</v>
      </c>
      <c r="AF14" s="55">
        <f t="shared" si="0"/>
        <v>0</v>
      </c>
      <c r="AG14" s="55">
        <f t="shared" si="0"/>
        <v>0</v>
      </c>
      <c r="AH14" s="42">
        <f t="shared" si="0"/>
        <v>0</v>
      </c>
      <c r="AI14" s="36">
        <f t="shared" si="0"/>
        <v>1</v>
      </c>
      <c r="AJ14" s="55">
        <f t="shared" si="0"/>
        <v>0.32075471698113206</v>
      </c>
      <c r="AK14" s="55">
        <f t="shared" ref="AK14:BF14" si="1">SUM(AK10:AK13)</f>
        <v>0.22641509433962265</v>
      </c>
      <c r="AL14" s="55">
        <f t="shared" si="1"/>
        <v>0.28301886792452829</v>
      </c>
      <c r="AM14" s="55">
        <f t="shared" si="1"/>
        <v>3.7735849056603772E-2</v>
      </c>
      <c r="AN14" s="42">
        <f t="shared" si="1"/>
        <v>0.13207547169811321</v>
      </c>
      <c r="AO14" s="36">
        <f t="shared" si="1"/>
        <v>1</v>
      </c>
      <c r="AP14" s="55">
        <f t="shared" si="1"/>
        <v>0.36229205175600737</v>
      </c>
      <c r="AQ14" s="55">
        <f t="shared" si="1"/>
        <v>0.30499075785582253</v>
      </c>
      <c r="AR14" s="55">
        <f t="shared" si="1"/>
        <v>0.12939001848428835</v>
      </c>
      <c r="AS14" s="55">
        <f t="shared" si="1"/>
        <v>6.0998151571164519E-2</v>
      </c>
      <c r="AT14" s="42">
        <f t="shared" si="1"/>
        <v>0.14232902033271719</v>
      </c>
      <c r="AU14" s="36">
        <f t="shared" si="1"/>
        <v>0</v>
      </c>
      <c r="AV14" s="55">
        <f t="shared" si="1"/>
        <v>0</v>
      </c>
      <c r="AW14" s="55">
        <f t="shared" si="1"/>
        <v>0</v>
      </c>
      <c r="AX14" s="55">
        <f t="shared" si="1"/>
        <v>0</v>
      </c>
      <c r="AY14" s="55">
        <f t="shared" si="1"/>
        <v>0</v>
      </c>
      <c r="AZ14" s="42">
        <f t="shared" si="1"/>
        <v>0</v>
      </c>
      <c r="BA14" s="36">
        <f t="shared" si="1"/>
        <v>1</v>
      </c>
      <c r="BB14" s="55">
        <f t="shared" si="1"/>
        <v>0.5</v>
      </c>
      <c r="BC14" s="55">
        <f t="shared" si="1"/>
        <v>0</v>
      </c>
      <c r="BD14" s="55">
        <f t="shared" si="1"/>
        <v>0</v>
      </c>
      <c r="BE14" s="55">
        <f t="shared" si="1"/>
        <v>0.25</v>
      </c>
      <c r="BF14" s="42">
        <f t="shared" si="1"/>
        <v>0.25</v>
      </c>
    </row>
    <row r="15" spans="1:68" x14ac:dyDescent="0.2">
      <c r="A15" s="43" t="s">
        <v>57</v>
      </c>
      <c r="B15" s="44" t="s">
        <v>58</v>
      </c>
      <c r="C15" s="45"/>
      <c r="D15" s="46"/>
      <c r="E15" s="87"/>
      <c r="F15" s="88"/>
      <c r="G15" s="88"/>
      <c r="H15" s="88"/>
      <c r="I15" s="88"/>
      <c r="J15" s="89"/>
      <c r="K15" s="87"/>
      <c r="L15" s="88"/>
      <c r="M15" s="88"/>
      <c r="N15" s="88"/>
      <c r="O15" s="88"/>
      <c r="P15" s="89"/>
      <c r="Q15" s="87"/>
      <c r="R15" s="88"/>
      <c r="S15" s="88"/>
      <c r="T15" s="88"/>
      <c r="U15" s="88"/>
      <c r="V15" s="89"/>
      <c r="W15" s="87"/>
      <c r="X15" s="88"/>
      <c r="Y15" s="88"/>
      <c r="Z15" s="88"/>
      <c r="AA15" s="88"/>
      <c r="AB15" s="89"/>
      <c r="AC15" s="87"/>
      <c r="AD15" s="88"/>
      <c r="AE15" s="88"/>
      <c r="AF15" s="88"/>
      <c r="AG15" s="88"/>
      <c r="AH15" s="89"/>
      <c r="AI15" s="87"/>
      <c r="AJ15" s="88"/>
      <c r="AK15" s="88"/>
      <c r="AL15" s="88"/>
      <c r="AM15" s="88"/>
      <c r="AN15" s="89"/>
      <c r="AO15" s="87"/>
      <c r="AP15" s="88"/>
      <c r="AQ15" s="88"/>
      <c r="AR15" s="88"/>
      <c r="AS15" s="88"/>
      <c r="AT15" s="89"/>
      <c r="AU15" s="87"/>
      <c r="AV15" s="88"/>
      <c r="AW15" s="88"/>
      <c r="AX15" s="88"/>
      <c r="AY15" s="88"/>
      <c r="AZ15" s="89"/>
      <c r="BA15" s="87"/>
      <c r="BB15" s="88"/>
      <c r="BC15" s="88"/>
      <c r="BD15" s="88"/>
      <c r="BE15" s="88"/>
      <c r="BF15" s="89"/>
      <c r="BG15" s="52"/>
      <c r="BH15" s="52"/>
      <c r="BI15" s="52"/>
      <c r="BJ15" s="52"/>
      <c r="BK15" s="52"/>
      <c r="BL15" s="9"/>
    </row>
    <row r="16" spans="1:68" x14ac:dyDescent="0.2">
      <c r="A16" s="32">
        <v>1</v>
      </c>
      <c r="B16" s="33" t="s">
        <v>59</v>
      </c>
      <c r="C16" s="34"/>
      <c r="D16" s="35"/>
      <c r="E16" s="36">
        <f>SUM(F16:J16)</f>
        <v>0</v>
      </c>
      <c r="F16" s="37">
        <f>IF('[5] בריאות א2'!D20+'[5] בריאות א2'!K20+'[5] בריאות א2'!E20+'[5] בריאות א2'!L20=0,0,('[5] בריאות א2'!D20+'[5] בריאות א2'!K20+'[5] בריאות א2'!E20+'[5] בריאות א2'!L20)/('[5] בריאות א2'!$C$22+'[5] בריאות א2'!$J$22))</f>
        <v>0</v>
      </c>
      <c r="G16" s="37">
        <f>IF('[5] בריאות א2'!F20+'[5] בריאות א2'!M20=0,0,('[5] בריאות א2'!F20+'[5] בריאות א2'!M20)/('[5] בריאות א2'!$C$22+'[5] בריאות א2'!$J$22))</f>
        <v>0</v>
      </c>
      <c r="H16" s="37">
        <f>IF('[5] בריאות א2'!G20+'[5] בריאות א2'!N20=0,0,('[5] בריאות א2'!G20+'[5] בריאות א2'!N20)/('[5] בריאות א2'!$C$22+'[5] בריאות א2'!$J$22))</f>
        <v>0</v>
      </c>
      <c r="I16" s="37">
        <f>IF('[5] בריאות א2'!H20+'[5] בריאות א2'!O20=0,0,('[5] בריאות א2'!H20+'[5] בריאות א2'!O20)/('[5] בריאות א2'!$C$22+'[5] בריאות א2'!$J$22))</f>
        <v>0</v>
      </c>
      <c r="J16" s="54">
        <f>IF('[5] בריאות א2'!I20+'[5] בריאות א2'!P20=0,0,('[5] בריאות א2'!I20+'[5] בריאות א2'!P20)/('[5] בריאות א2'!$C$22+'[5] בריאות א2'!$J$22))</f>
        <v>0</v>
      </c>
      <c r="K16" s="36">
        <f>SUM(L16:P16)</f>
        <v>0</v>
      </c>
      <c r="L16" s="37">
        <f>IF('[5] בריאות א2'!R20+'[5] בריאות א2'!Y20+'[5] בריאות א2'!S20+'[5] בריאות א2'!Z20=0,0,('[5] בריאות א2'!R20+'[5] בריאות א2'!Y20+'[5] בריאות א2'!S20+'[5] בריאות א2'!Z20)/('[5] בריאות א2'!$Q$22+'[5] בריאות א2'!$X$22))</f>
        <v>0</v>
      </c>
      <c r="M16" s="37">
        <f>IF('[5] בריאות א2'!T20+'[5] בריאות א2'!AA20=0,0,('[5] בריאות א2'!T20+'[5] בריאות א2'!AA20)/('[5] בריאות א2'!$Q$22+'[5] בריאות א2'!$X$22))</f>
        <v>0</v>
      </c>
      <c r="N16" s="37">
        <f>IF('[5] בריאות א2'!U20+'[5] בריאות א2'!AB20=0,0,('[5] בריאות א2'!U20+'[5] בריאות א2'!AB20)/('[5] בריאות א2'!$Q$22+'[5] בריאות א2'!$X$22))</f>
        <v>0</v>
      </c>
      <c r="O16" s="37">
        <f>IF('[5] בריאות א2'!V20+'[5] בריאות א2'!AC20=0,0,('[5] בריאות א2'!V20+'[5] בריאות א2'!AC20)/('[5] בריאות א2'!$Q$22+'[5] בריאות א2'!$X$22))</f>
        <v>0</v>
      </c>
      <c r="P16" s="54">
        <f>IF('[5] בריאות א2'!W20+'[5] בריאות א2'!AD20=0,0,('[5] בריאות א2'!W20+'[5] בריאות א2'!AD20)/('[5] בריאות א2'!$Q$22+'[5] בריאות א2'!$X$22))</f>
        <v>0</v>
      </c>
      <c r="Q16" s="36">
        <f>SUM(R16:V16)</f>
        <v>0</v>
      </c>
      <c r="R16" s="37">
        <f>IF('[5] בריאות א2'!AF20+'[5] בריאות א2'!AM20+'[5] בריאות א2'!AG20+'[5] בריאות א2'!AN20=0,0,('[5] בריאות א2'!AF20+'[5] בריאות א2'!AM20+'[5] בריאות א2'!AG20+'[5] בריאות א2'!AN20)/('[5] בריאות א2'!$AE$22+'[5] בריאות א2'!$AL$22))</f>
        <v>0</v>
      </c>
      <c r="S16" s="37">
        <f>IF('[5] בריאות א2'!AH20+'[5] בריאות א2'!AO20=0,0,('[5] בריאות א2'!AH20+'[5] בריאות א2'!AO20)/('[5] בריאות א2'!$AE$22+'[5] בריאות א2'!$AL$22))</f>
        <v>0</v>
      </c>
      <c r="T16" s="37">
        <f>IF('[5] בריאות א2'!AI20+'[5] בריאות א2'!AP20=0,0,('[5] בריאות א2'!AI20+'[5] בריאות א2'!AP20)/('[5] בריאות א2'!$AE$22+'[5] בריאות א2'!$AL$22))</f>
        <v>0</v>
      </c>
      <c r="U16" s="37">
        <f>IF('[5] בריאות א2'!AJ20+'[5] בריאות א2'!AQ20=0,0,('[5] בריאות א2'!AJ20+'[5] בריאות א2'!AQ20)/('[5] בריאות א2'!$AE$22+'[5] בריאות א2'!$AL$22))</f>
        <v>0</v>
      </c>
      <c r="V16" s="38">
        <f>IF('[5] בריאות א2'!AK20+'[5] בריאות א2'!AR20=0,0,('[5] בריאות א2'!AK20+'[5] בריאות א2'!AR20)/('[5] בריאות א2'!$AE$22+'[5] בריאות א2'!$AL$22))</f>
        <v>0</v>
      </c>
      <c r="W16" s="36">
        <f>SUM(X16:AB16)</f>
        <v>0</v>
      </c>
      <c r="X16" s="37">
        <f>IF(('[5] בריאות א2'!AT20+'[5] בריאות א2'!BA20+'[5] בריאות א2'!AU20+'[5] בריאות א2'!BB20)=0,0,('[5] בריאות א2'!AT20+'[5] בריאות א2'!BA20+'[5] בריאות א2'!AU20+'[5] בריאות א2'!BB20)/('[5] בריאות א2'!$AL$22+'[5] בריאות א2'!$AS$22))</f>
        <v>0</v>
      </c>
      <c r="Y16" s="37">
        <f>IF(('[5] בריאות א2'!AV20+'[5] בריאות א2'!BC20)=0,0,('[5] בריאות א2'!AV20+'[5] בריאות א2'!BC20)/('[5] בריאות א2'!$AL$22+'[5] בריאות א2'!$AS$22))</f>
        <v>0</v>
      </c>
      <c r="Z16" s="37">
        <f>IF(('[5] בריאות א2'!AW20+'[5] בריאות א2'!BD20)=0,0,('[5] בריאות א2'!AW20+'[5] בריאות א2'!BD20)/('[5] בריאות א2'!$AL$22+'[5] בריאות א2'!$AS$22))</f>
        <v>0</v>
      </c>
      <c r="AA16" s="37">
        <f>IF(('[5] בריאות א2'!AX20+'[5] בריאות א2'!BE20)=0,0,('[5] בריאות א2'!AX20+'[5] בריאות א2'!BE20)/('[5] בריאות א2'!$AL$22+'[5] בריאות א2'!$AS$22))</f>
        <v>0</v>
      </c>
      <c r="AB16" s="37">
        <f>IF(('[5] בריאות א2'!AY20+'[5] בריאות א2'!BF20)=0,0,('[5] בריאות א2'!AY20+'[5] בריאות א2'!BF20)/('[5] בריאות א2'!$AL$22+'[5] בריאות א2'!$AS$22))</f>
        <v>0</v>
      </c>
      <c r="AC16" s="36">
        <f>SUM(AD16:AH16)</f>
        <v>0</v>
      </c>
      <c r="AD16" s="37">
        <f>IF('[5] בריאות א2'!BH20+'[5] בריאות א2'!BI20=0,0,('[5] בריאות א2'!BH20+'[5] בריאות א2'!BI20)/'[5] בריאות א2'!$BG$22)</f>
        <v>0</v>
      </c>
      <c r="AE16" s="37">
        <f>IF('[5] בריאות א2'!BJ20=0,0,'[5] בריאות א2'!BJ20/'[5] בריאות א2'!$BG$22)</f>
        <v>0</v>
      </c>
      <c r="AF16" s="37">
        <f>IF('[5] בריאות א2'!BK20=0,0,'[5] בריאות א2'!BK20/'[5] בריאות א2'!$BG$22)</f>
        <v>0</v>
      </c>
      <c r="AG16" s="37">
        <f>IF('[5] בריאות א2'!BL20=0,0,'[5] בריאות א2'!BL20/'[5] בריאות א2'!$BG$22)</f>
        <v>0</v>
      </c>
      <c r="AH16" s="54">
        <f>IF('[5] בריאות א2'!BM20=0,0,'[5] בריאות א2'!BM20/'[5] בריאות א2'!$BG$22)</f>
        <v>0</v>
      </c>
      <c r="AI16" s="36">
        <f>SUM(AJ16:AN16)</f>
        <v>0</v>
      </c>
      <c r="AJ16" s="37">
        <f>IF(('[5] בריאות א2'!BO20+'[5] בריאות א2'!BV20+'[5] בריאות א2'!BP20+'[5] בריאות א2'!BW20)=0,0,('[5] בריאות א2'!BO20+'[5] בריאות א2'!BV20+'[5] בריאות א2'!BP20+'[5] בריאות א2'!BW20)/('[5] בריאות א2'!$BN$22+'[5] בריאות א2'!$BU$22))</f>
        <v>0</v>
      </c>
      <c r="AK16" s="37">
        <f>IF(('[5] בריאות א2'!BQ20+'[5] בריאות א2'!BX20)=0,0,('[5] בריאות א2'!BQ20+'[5] בריאות א2'!BX20)/('[5] בריאות א2'!$BN$22+'[5] בריאות א2'!$BU$22))</f>
        <v>0</v>
      </c>
      <c r="AL16" s="37">
        <f>IF(('[5] בריאות א2'!BR20+'[5] בריאות א2'!BY20)=0,0,('[5] בריאות א2'!BR20+'[5] בריאות א2'!BY20)/('[5] בריאות א2'!$BN$22+'[5] בריאות א2'!$BU$22))</f>
        <v>0</v>
      </c>
      <c r="AM16" s="37">
        <f>IF(('[5] בריאות א2'!BS20+'[5] בריאות א2'!BZ20)=0,0,('[5] בריאות א2'!BS20+'[5] בריאות א2'!BZ20)/('[5] בריאות א2'!$BN$22+'[5] בריאות א2'!$BU$22))</f>
        <v>0</v>
      </c>
      <c r="AN16" s="37">
        <f>IF(('[5] בריאות א2'!BT20+'[5] בריאות א2'!CA20)=0,0,('[5] בריאות א2'!BT20+'[5] בריאות א2'!CA20)/('[5] בריאות א2'!$BN$22+'[5] בריאות א2'!$BU$22))</f>
        <v>0</v>
      </c>
      <c r="AO16" s="36">
        <f>SUM(AP16:AT16)</f>
        <v>0</v>
      </c>
      <c r="AP16" s="37">
        <f>IF(('[5] בריאות א2'!CC20+'[5] בריאות א2'!CJ20+'[5] בריאות א2'!CD20+'[5] בריאות א2'!CK20)=0,0,('[5] בריאות א2'!CC20+'[5] בריאות א2'!CJ20+'[5] בריאות א2'!CD20+'[5] בריאות א2'!CK20)/('[5] בריאות א2'!$CB$22+'[5] בריאות א2'!$CI$22))</f>
        <v>0</v>
      </c>
      <c r="AQ16" s="37">
        <f>IF(('[5] בריאות א2'!CE20+'[5] בריאות א2'!CL20)=0,0,('[5] בריאות א2'!CE20+'[5] בריאות א2'!CL20)/('[5] בריאות א2'!$CB$22+'[5] בריאות א2'!$CI$22))</f>
        <v>0</v>
      </c>
      <c r="AR16" s="37">
        <f>IF(('[5] בריאות א2'!CF20+'[5] בריאות א2'!CM20)=0,0,('[5] בריאות א2'!CF20+'[5] בריאות א2'!CM20)/('[5] בריאות א2'!$CB$22+'[5] בריאות א2'!$CI$22))</f>
        <v>0</v>
      </c>
      <c r="AS16" s="37">
        <f>IF(('[5] בריאות א2'!CG20+'[5] בריאות א2'!CN20)=0,0,('[5] בריאות א2'!CG20+'[5] בריאות א2'!CN20)/('[5] בריאות א2'!$CB$22+'[5] בריאות א2'!$CI$22))</f>
        <v>0</v>
      </c>
      <c r="AT16" s="37">
        <f>IF(('[5] בריאות א2'!CH20+'[5] בריאות א2'!CO20)=0,0,('[5] בריאות א2'!CH20+'[5] בריאות א2'!CO20)/('[5] בריאות א2'!$CB$22+'[5] בריאות א2'!$CI$22))</f>
        <v>0</v>
      </c>
      <c r="AU16" s="36">
        <f>SUM(AV16:AZ16)</f>
        <v>0</v>
      </c>
      <c r="AV16" s="37">
        <f>IF(('[5] בריאות א2'!CQ20+'[5] בריאות א2'!CX20+'[5] בריאות א2'!CR20+'[5] בריאות א2'!CY20)=0,0,('[5] בריאות א2'!CQ20+'[5] בריאות א2'!CX20+'[5] בריאות א2'!CR20+'[5] בריאות א2'!CY20)/('[5] בריאות א2'!$CP$22+'[5] בריאות א2'!$CW$22))</f>
        <v>0</v>
      </c>
      <c r="AW16" s="37">
        <f>IF(('[5] בריאות א2'!CS20+'[5] בריאות א2'!CZ20)=0,0,('[5] בריאות א2'!CS20+'[5] בריאות א2'!CZ20)/('[5] בריאות א2'!$CP$22+'[5] בריאות א2'!$CW$22))</f>
        <v>0</v>
      </c>
      <c r="AX16" s="37">
        <f>IF(('[5] בריאות א2'!CT20+'[5] בריאות א2'!DA20)=0,0,('[5] בריאות א2'!CT20+'[5] בריאות א2'!DA20)/('[5] בריאות א2'!$CP$22+'[5] בריאות א2'!$CW$22))</f>
        <v>0</v>
      </c>
      <c r="AY16" s="37">
        <f>IF(('[5] בריאות א2'!CU20+'[5] בריאות א2'!DB20)=0,0,('[5] בריאות א2'!CU20+'[5] בריאות א2'!DB20)/('[5] בריאות א2'!$CP$22+'[5] בריאות א2'!$CW$22))</f>
        <v>0</v>
      </c>
      <c r="AZ16" s="37">
        <f>IF(('[5] בריאות א2'!CV20+'[5] בריאות א2'!DC20)=0,0,('[5] בריאות א2'!CV20+'[5] בריאות א2'!DC20)/('[5] בריאות א2'!$CP$22+'[5] בריאות א2'!$CW$22))</f>
        <v>0</v>
      </c>
      <c r="BA16" s="36">
        <f>SUM(BB16:BF16)</f>
        <v>0</v>
      </c>
      <c r="BB16" s="37">
        <f>IF(('[5] בריאות א2'!DE20+'[5] בריאות א2'!DL20+'[5] בריאות א2'!DF20+'[5] בריאות א2'!DM20)=0,0,('[5] בריאות א2'!DE20+'[5] בריאות א2'!DL20+'[5] בריאות א2'!DF20+'[5] בריאות א2'!DM20)/('[5] בריאות א2'!$DD$22+'[5] בריאות א2'!$DK$22))</f>
        <v>0</v>
      </c>
      <c r="BC16" s="37">
        <f>IF(('[5] בריאות א2'!DG20+'[5] בריאות א2'!DN20)=0,0,('[5] בריאות א2'!DG20+'[5] בריאות א2'!DN20)/('[5] בריאות א2'!$DD$22+'[5] בריאות א2'!$DK$22))</f>
        <v>0</v>
      </c>
      <c r="BD16" s="37">
        <f>IF(('[5] בריאות א2'!DH20+'[5] בריאות א2'!DO20)=0,0,('[5] בריאות א2'!DH20+'[5] בריאות א2'!DO20)/('[5] בריאות א2'!$DD$22+'[5] בריאות א2'!$DK$22))</f>
        <v>0</v>
      </c>
      <c r="BE16" s="37">
        <f>IF(('[5] בריאות א2'!DI20+'[5] בריאות א2'!DP20)=0,0,('[5] בריאות א2'!DI20+'[5] בריאות א2'!DP20)/('[5] בריאות א2'!$DD$22+'[5] בריאות א2'!$DK$22))</f>
        <v>0</v>
      </c>
      <c r="BF16" s="54">
        <f>IF(('[5] בריאות א2'!DJ20+'[5] בריאות א2'!DQ20)=0,0,('[5] בריאות א2'!DJ20+'[5] בריאות א2'!DQ20)/('[5] בריאות א2'!$DD$22+'[5] בריאות א2'!$DK$22))</f>
        <v>0</v>
      </c>
      <c r="BG16" s="31"/>
      <c r="BH16" s="31"/>
      <c r="BI16" s="31"/>
      <c r="BJ16" s="31"/>
      <c r="BK16" s="31"/>
      <c r="BL16" s="9"/>
    </row>
    <row r="17" spans="1:64" x14ac:dyDescent="0.2">
      <c r="A17" s="32">
        <v>2</v>
      </c>
      <c r="B17" s="33" t="s">
        <v>53</v>
      </c>
      <c r="C17" s="34"/>
      <c r="D17" s="35"/>
      <c r="E17" s="36">
        <f>SUM(F17:J17)</f>
        <v>0</v>
      </c>
      <c r="F17" s="37">
        <f>IF('[5] בריאות א2'!D21+'[5] בריאות א2'!K21+'[5] בריאות א2'!E21+'[5] בריאות א2'!L21=0,0,('[5] בריאות א2'!D21+'[5] בריאות א2'!K21+'[5] בריאות א2'!E21+'[5] בריאות א2'!L21)/('[5] בריאות א2'!$C$22+'[5] בריאות א2'!$J$22))</f>
        <v>0</v>
      </c>
      <c r="G17" s="37">
        <f>IF('[5] בריאות א2'!F21+'[5] בריאות א2'!M21=0,0,('[5] בריאות א2'!F21+'[5] בריאות א2'!M21)/('[5] בריאות א2'!$C$22+'[5] בריאות א2'!$J$22))</f>
        <v>0</v>
      </c>
      <c r="H17" s="37">
        <f>IF('[5] בריאות א2'!G21+'[5] בריאות א2'!N21=0,0,('[5] בריאות א2'!G21+'[5] בריאות א2'!N21)/('[5] בריאות א2'!$C$22+'[5] בריאות א2'!$J$22))</f>
        <v>0</v>
      </c>
      <c r="I17" s="37">
        <f>IF('[5] בריאות א2'!H21+'[5] בריאות א2'!O21=0,0,('[5] בריאות א2'!H21+'[5] בריאות א2'!O21)/('[5] בריאות א2'!$C$22+'[5] בריאות א2'!$J$22))</f>
        <v>0</v>
      </c>
      <c r="J17" s="54">
        <f>IF('[5] בריאות א2'!I21+'[5] בריאות א2'!P21=0,0,('[5] בריאות א2'!I21+'[5] בריאות א2'!P21)/('[5] בריאות א2'!$C$22+'[5] בריאות א2'!$J$22))</f>
        <v>0</v>
      </c>
      <c r="K17" s="36">
        <f>SUM(L17:P17)</f>
        <v>0</v>
      </c>
      <c r="L17" s="37">
        <f>IF('[5] בריאות א2'!R21+'[5] בריאות א2'!Y21+'[5] בריאות א2'!S21+'[5] בריאות א2'!Z21=0,0,('[5] בריאות א2'!R21+'[5] בריאות א2'!Y21+'[5] בריאות א2'!S21+'[5] בריאות א2'!Z21)/('[5] בריאות א2'!$Q$22+'[5] בריאות א2'!$X$22))</f>
        <v>0</v>
      </c>
      <c r="M17" s="37">
        <f>IF('[5] בריאות א2'!T21+'[5] בריאות א2'!AA21=0,0,('[5] בריאות א2'!T21+'[5] בריאות א2'!AA21)/('[5] בריאות א2'!$Q$22+'[5] בריאות א2'!$X$22))</f>
        <v>0</v>
      </c>
      <c r="N17" s="37">
        <f>IF('[5] בריאות א2'!U21+'[5] בריאות א2'!AB21=0,0,('[5] בריאות א2'!U21+'[5] בריאות א2'!AB21)/('[5] בריאות א2'!$Q$22+'[5] בריאות א2'!$X$22))</f>
        <v>0</v>
      </c>
      <c r="O17" s="37">
        <f>IF('[5] בריאות א2'!V21+'[5] בריאות א2'!AC21=0,0,('[5] בריאות א2'!V21+'[5] בריאות א2'!AC21)/('[5] בריאות א2'!$Q$22+'[5] בריאות א2'!$X$22))</f>
        <v>0</v>
      </c>
      <c r="P17" s="54">
        <f>IF('[5] בריאות א2'!W21+'[5] בריאות א2'!AD21=0,0,('[5] בריאות א2'!W21+'[5] בריאות א2'!AD21)/('[5] בריאות א2'!$Q$22+'[5] בריאות א2'!$X$22))</f>
        <v>0</v>
      </c>
      <c r="Q17" s="36">
        <f>SUM(R17:V17)</f>
        <v>0</v>
      </c>
      <c r="R17" s="37">
        <f>IF('[5] בריאות א2'!AF21+'[5] בריאות א2'!AM21+'[5] בריאות א2'!AG21+'[5] בריאות א2'!AN21=0,0,('[5] בריאות א2'!AF21+'[5] בריאות א2'!AM21+'[5] בריאות א2'!AG21+'[5] בריאות א2'!AN21)/('[5] בריאות א2'!$AE$22+'[5] בריאות א2'!$AL$22))</f>
        <v>0</v>
      </c>
      <c r="S17" s="37">
        <f>IF('[5] בריאות א2'!AH21+'[5] בריאות א2'!AO21=0,0,('[5] בריאות א2'!AH21+'[5] בריאות א2'!AO21)/('[5] בריאות א2'!$AE$22+'[5] בריאות א2'!$AL$22))</f>
        <v>0</v>
      </c>
      <c r="T17" s="37">
        <f>IF('[5] בריאות א2'!AI21+'[5] בריאות א2'!AP21=0,0,('[5] בריאות א2'!AI21+'[5] בריאות א2'!AP21)/('[5] בריאות א2'!$AE$22+'[5] בריאות א2'!$AL$22))</f>
        <v>0</v>
      </c>
      <c r="U17" s="37">
        <f>IF('[5] בריאות א2'!AJ21+'[5] בריאות א2'!AQ21=0,0,('[5] בריאות א2'!AJ21+'[5] בריאות א2'!AQ21)/('[5] בריאות א2'!$AE$22+'[5] בריאות א2'!$AL$22))</f>
        <v>0</v>
      </c>
      <c r="V17" s="38">
        <f>IF('[5] בריאות א2'!AK21+'[5] בריאות א2'!AR21=0,0,('[5] בריאות א2'!AK21+'[5] בריאות א2'!AR21)/('[5] בריאות א2'!$AE$22+'[5] בריאות א2'!$AL$22))</f>
        <v>0</v>
      </c>
      <c r="W17" s="36">
        <f>SUM(X17:AB17)</f>
        <v>0</v>
      </c>
      <c r="X17" s="37">
        <f>IF(('[5] בריאות א2'!AT21+'[5] בריאות א2'!BA21+'[5] בריאות א2'!AU21+'[5] בריאות א2'!BB21)=0,0,('[5] בריאות א2'!AT21+'[5] בריאות א2'!BA21+'[5] בריאות א2'!AU21+'[5] בריאות א2'!BB21)/('[5] בריאות א2'!$AL$22+'[5] בריאות א2'!$AS$22))</f>
        <v>0</v>
      </c>
      <c r="Y17" s="37">
        <f>IF(('[5] בריאות א2'!AV21+'[5] בריאות א2'!BC21)=0,0,('[5] בריאות א2'!AV21+'[5] בריאות א2'!BC21)/('[5] בריאות א2'!$AL$22+'[5] בריאות א2'!$AS$22))</f>
        <v>0</v>
      </c>
      <c r="Z17" s="37">
        <f>IF(('[5] בריאות א2'!AW21+'[5] בריאות א2'!BD21)=0,0,('[5] בריאות א2'!AW21+'[5] בריאות א2'!BD21)/('[5] בריאות א2'!$AL$22+'[5] בריאות א2'!$AS$22))</f>
        <v>0</v>
      </c>
      <c r="AA17" s="37">
        <f>IF(('[5] בריאות א2'!AX21+'[5] בריאות א2'!BE21)=0,0,('[5] בריאות א2'!AX21+'[5] בריאות א2'!BE21)/('[5] בריאות א2'!$AL$22+'[5] בריאות א2'!$AS$22))</f>
        <v>0</v>
      </c>
      <c r="AB17" s="37">
        <f>IF(('[5] בריאות א2'!AY21+'[5] בריאות א2'!BF21)=0,0,('[5] בריאות א2'!AY21+'[5] בריאות א2'!BF21)/('[5] בריאות א2'!$AL$22+'[5] בריאות א2'!$AS$22))</f>
        <v>0</v>
      </c>
      <c r="AC17" s="36">
        <f>SUM(AD17:AH17)</f>
        <v>0</v>
      </c>
      <c r="AD17" s="37">
        <f>IF('[5] בריאות א2'!BH21+'[5] בריאות א2'!BI21=0,0,('[5] בריאות א2'!BH21+'[5] בריאות א2'!BI21)/'[5] בריאות א2'!$BG$22)</f>
        <v>0</v>
      </c>
      <c r="AE17" s="37">
        <f>IF('[5] בריאות א2'!BJ21=0,0,'[5] בריאות א2'!BJ21/'[5] בריאות א2'!$BG$22)</f>
        <v>0</v>
      </c>
      <c r="AF17" s="37">
        <f>IF('[5] בריאות א2'!BK21=0,0,'[5] בריאות א2'!BK21/'[5] בריאות א2'!$BG$22)</f>
        <v>0</v>
      </c>
      <c r="AG17" s="37">
        <f>IF('[5] בריאות א2'!BL21=0,0,'[5] בריאות א2'!BL21/'[5] בריאות א2'!$BG$22)</f>
        <v>0</v>
      </c>
      <c r="AH17" s="54">
        <f>IF('[5] בריאות א2'!BM21=0,0,'[5] בריאות א2'!BM21/'[5] בריאות א2'!$BG$22)</f>
        <v>0</v>
      </c>
      <c r="AI17" s="36">
        <f>SUM(AJ17:AN17)</f>
        <v>0</v>
      </c>
      <c r="AJ17" s="37">
        <f>IF(('[5] בריאות א2'!BO21+'[5] בריאות א2'!BV21+'[5] בריאות א2'!BP21+'[5] בריאות א2'!BW21)=0,0,('[5] בריאות א2'!BO21+'[5] בריאות א2'!BV21+'[5] בריאות א2'!BP21+'[5] בריאות א2'!BW21)/('[5] בריאות א2'!$BN$22+'[5] בריאות א2'!$BU$22))</f>
        <v>0</v>
      </c>
      <c r="AK17" s="37">
        <f>IF(('[5] בריאות א2'!BQ21+'[5] בריאות א2'!BX21)=0,0,('[5] בריאות א2'!BQ21+'[5] בריאות א2'!BX21)/('[5] בריאות א2'!$BN$22+'[5] בריאות א2'!$BU$22))</f>
        <v>0</v>
      </c>
      <c r="AL17" s="37">
        <f>IF(('[5] בריאות א2'!BR21+'[5] בריאות א2'!BY21)=0,0,('[5] בריאות א2'!BR21+'[5] בריאות א2'!BY21)/('[5] בריאות א2'!$BN$22+'[5] בריאות א2'!$BU$22))</f>
        <v>0</v>
      </c>
      <c r="AM17" s="37">
        <f>IF(('[5] בריאות א2'!BS21+'[5] בריאות א2'!BZ21)=0,0,('[5] בריאות א2'!BS21+'[5] בריאות א2'!BZ21)/('[5] בריאות א2'!$BN$22+'[5] בריאות א2'!$BU$22))</f>
        <v>0</v>
      </c>
      <c r="AN17" s="37">
        <f>IF(('[5] בריאות א2'!BT21+'[5] בריאות א2'!CA21)=0,0,('[5] בריאות א2'!BT21+'[5] בריאות א2'!CA21)/('[5] בריאות א2'!$BN$22+'[5] בריאות א2'!$BU$22))</f>
        <v>0</v>
      </c>
      <c r="AO17" s="36">
        <f>SUM(AP17:AT17)</f>
        <v>0</v>
      </c>
      <c r="AP17" s="37">
        <f>IF(('[5] בריאות א2'!CC21+'[5] בריאות א2'!CJ21+'[5] בריאות א2'!CD21+'[5] בריאות א2'!CK21)=0,0,('[5] בריאות א2'!CC21+'[5] בריאות א2'!CJ21+'[5] בריאות א2'!CD21+'[5] בריאות א2'!CK21)/('[5] בריאות א2'!$CB$22+'[5] בריאות א2'!$CI$22))</f>
        <v>0</v>
      </c>
      <c r="AQ17" s="37">
        <f>IF(('[5] בריאות א2'!CE21+'[5] בריאות א2'!CL21)=0,0,('[5] בריאות א2'!CE21+'[5] בריאות א2'!CL21)/('[5] בריאות א2'!$CB$22+'[5] בריאות א2'!$CI$22))</f>
        <v>0</v>
      </c>
      <c r="AR17" s="37">
        <f>IF(('[5] בריאות א2'!CF21+'[5] בריאות א2'!CM21)=0,0,('[5] בריאות א2'!CF21+'[5] בריאות א2'!CM21)/('[5] בריאות א2'!$CB$22+'[5] בריאות א2'!$CI$22))</f>
        <v>0</v>
      </c>
      <c r="AS17" s="37">
        <f>IF(('[5] בריאות א2'!CG21+'[5] בריאות א2'!CN21)=0,0,('[5] בריאות א2'!CG21+'[5] בריאות א2'!CN21)/('[5] בריאות א2'!$CB$22+'[5] בריאות א2'!$CI$22))</f>
        <v>0</v>
      </c>
      <c r="AT17" s="37">
        <f>IF(('[5] בריאות א2'!CH21+'[5] בריאות א2'!CO21)=0,0,('[5] בריאות א2'!CH21+'[5] בריאות א2'!CO21)/('[5] בריאות א2'!$CB$22+'[5] בריאות א2'!$CI$22))</f>
        <v>0</v>
      </c>
      <c r="AU17" s="36">
        <f>SUM(AV17:AZ17)</f>
        <v>0</v>
      </c>
      <c r="AV17" s="37">
        <f>IF(('[5] בריאות א2'!CQ21+'[5] בריאות א2'!CX21+'[5] בריאות א2'!CR21+'[5] בריאות א2'!CY21)=0,0,('[5] בריאות א2'!CQ21+'[5] בריאות א2'!CX21+'[5] בריאות א2'!CR21+'[5] בריאות א2'!CY21)/('[5] בריאות א2'!$CP$22+'[5] בריאות א2'!$CW$22))</f>
        <v>0</v>
      </c>
      <c r="AW17" s="37">
        <f>IF(('[5] בריאות א2'!CS21+'[5] בריאות א2'!CZ21)=0,0,('[5] בריאות א2'!CS21+'[5] בריאות א2'!CZ21)/('[5] בריאות א2'!$CP$22+'[5] בריאות א2'!$CW$22))</f>
        <v>0</v>
      </c>
      <c r="AX17" s="37">
        <f>IF(('[5] בריאות א2'!CT21+'[5] בריאות א2'!DA21)=0,0,('[5] בריאות א2'!CT21+'[5] בריאות א2'!DA21)/('[5] בריאות א2'!$CP$22+'[5] בריאות א2'!$CW$22))</f>
        <v>0</v>
      </c>
      <c r="AY17" s="37">
        <f>IF(('[5] בריאות א2'!CU21+'[5] בריאות א2'!DB21)=0,0,('[5] בריאות א2'!CU21+'[5] בריאות א2'!DB21)/('[5] בריאות א2'!$CP$22+'[5] בריאות א2'!$CW$22))</f>
        <v>0</v>
      </c>
      <c r="AZ17" s="37">
        <f>IF(('[5] בריאות א2'!CV21+'[5] בריאות א2'!DC21)=0,0,('[5] בריאות א2'!CV21+'[5] בריאות א2'!DC21)/('[5] בריאות א2'!$CP$22+'[5] בריאות א2'!$CW$22))</f>
        <v>0</v>
      </c>
      <c r="BA17" s="36">
        <f>SUM(BB17:BF17)</f>
        <v>0</v>
      </c>
      <c r="BB17" s="37">
        <f>IF(('[5] בריאות א2'!DE21+'[5] בריאות א2'!DL21+'[5] בריאות א2'!DF21+'[5] בריאות א2'!DM21)=0,0,('[5] בריאות א2'!DE21+'[5] בריאות א2'!DL21+'[5] בריאות א2'!DF21+'[5] בריאות א2'!DM21)/('[5] בריאות א2'!$DD$22+'[5] בריאות א2'!$DK$22))</f>
        <v>0</v>
      </c>
      <c r="BC17" s="37">
        <f>IF(('[5] בריאות א2'!DG21+'[5] בריאות א2'!DN21)=0,0,('[5] בריאות א2'!DG21+'[5] בריאות א2'!DN21)/('[5] בריאות א2'!$DD$22+'[5] בריאות א2'!$DK$22))</f>
        <v>0</v>
      </c>
      <c r="BD17" s="37">
        <f>IF(('[5] בריאות א2'!DH21+'[5] בריאות א2'!DO21)=0,0,('[5] בריאות א2'!DH21+'[5] בריאות א2'!DO21)/('[5] בריאות א2'!$DD$22+'[5] בריאות א2'!$DK$22))</f>
        <v>0</v>
      </c>
      <c r="BE17" s="37">
        <f>IF(('[5] בריאות א2'!DI21+'[5] בריאות א2'!DP21)=0,0,('[5] בריאות א2'!DI21+'[5] בריאות א2'!DP21)/('[5] בריאות א2'!$DD$22+'[5] בריאות א2'!$DK$22))</f>
        <v>0</v>
      </c>
      <c r="BF17" s="54">
        <f>IF(('[5] בריאות א2'!DJ21+'[5] בריאות א2'!DQ21)=0,0,('[5] בריאות א2'!DJ21+'[5] בריאות א2'!DQ21)/('[5] בריאות א2'!$DD$22+'[5] בריאות א2'!$DK$22))</f>
        <v>0</v>
      </c>
      <c r="BG17" s="31"/>
      <c r="BH17" s="31"/>
      <c r="BI17" s="31"/>
      <c r="BJ17" s="31"/>
      <c r="BK17" s="31"/>
      <c r="BL17" s="9"/>
    </row>
    <row r="18" spans="1:64" x14ac:dyDescent="0.2">
      <c r="A18" s="32">
        <v>3</v>
      </c>
      <c r="B18" s="33" t="s">
        <v>60</v>
      </c>
      <c r="C18" s="34"/>
      <c r="D18" s="35"/>
      <c r="E18" s="36">
        <f>SUM(E16:E17)</f>
        <v>0</v>
      </c>
      <c r="F18" s="55">
        <f t="shared" ref="F18:BF18" si="2">SUM(F16:F17)</f>
        <v>0</v>
      </c>
      <c r="G18" s="55">
        <f t="shared" si="2"/>
        <v>0</v>
      </c>
      <c r="H18" s="55">
        <f t="shared" si="2"/>
        <v>0</v>
      </c>
      <c r="I18" s="55">
        <f t="shared" si="2"/>
        <v>0</v>
      </c>
      <c r="J18" s="42">
        <f t="shared" si="2"/>
        <v>0</v>
      </c>
      <c r="K18" s="36">
        <f>SUM(K16:K17)</f>
        <v>0</v>
      </c>
      <c r="L18" s="55">
        <f t="shared" ref="L18" si="3">SUM(L16:L17)</f>
        <v>0</v>
      </c>
      <c r="M18" s="55">
        <f t="shared" si="2"/>
        <v>0</v>
      </c>
      <c r="N18" s="55">
        <f t="shared" si="2"/>
        <v>0</v>
      </c>
      <c r="O18" s="55">
        <f t="shared" si="2"/>
        <v>0</v>
      </c>
      <c r="P18" s="42">
        <f t="shared" si="2"/>
        <v>0</v>
      </c>
      <c r="Q18" s="36">
        <f>SUM(Q16:Q17)</f>
        <v>0</v>
      </c>
      <c r="R18" s="55">
        <f t="shared" ref="R18" si="4">SUM(R16:R17)</f>
        <v>0</v>
      </c>
      <c r="S18" s="55">
        <f t="shared" si="2"/>
        <v>0</v>
      </c>
      <c r="T18" s="55">
        <f t="shared" si="2"/>
        <v>0</v>
      </c>
      <c r="U18" s="55">
        <f t="shared" si="2"/>
        <v>0</v>
      </c>
      <c r="V18" s="42">
        <f t="shared" si="2"/>
        <v>0</v>
      </c>
      <c r="W18" s="36">
        <f>SUM(W16:W17)</f>
        <v>0</v>
      </c>
      <c r="X18" s="55">
        <f t="shared" si="2"/>
        <v>0</v>
      </c>
      <c r="Y18" s="55">
        <f t="shared" si="2"/>
        <v>0</v>
      </c>
      <c r="Z18" s="55">
        <f t="shared" si="2"/>
        <v>0</v>
      </c>
      <c r="AA18" s="55">
        <f t="shared" si="2"/>
        <v>0</v>
      </c>
      <c r="AB18" s="42">
        <f t="shared" si="2"/>
        <v>0</v>
      </c>
      <c r="AC18" s="36">
        <f>SUM(AC16:AC17)</f>
        <v>0</v>
      </c>
      <c r="AD18" s="55">
        <f t="shared" ref="AD18" si="5">SUM(AD16:AD17)</f>
        <v>0</v>
      </c>
      <c r="AE18" s="55">
        <f t="shared" si="2"/>
        <v>0</v>
      </c>
      <c r="AF18" s="55">
        <f t="shared" si="2"/>
        <v>0</v>
      </c>
      <c r="AG18" s="55">
        <f t="shared" si="2"/>
        <v>0</v>
      </c>
      <c r="AH18" s="42">
        <f t="shared" si="2"/>
        <v>0</v>
      </c>
      <c r="AI18" s="36">
        <f>SUM(AI16:AI17)</f>
        <v>0</v>
      </c>
      <c r="AJ18" s="55">
        <f t="shared" ref="AJ18" si="6">SUM(AJ16:AJ17)</f>
        <v>0</v>
      </c>
      <c r="AK18" s="55">
        <f t="shared" si="2"/>
        <v>0</v>
      </c>
      <c r="AL18" s="55">
        <f t="shared" si="2"/>
        <v>0</v>
      </c>
      <c r="AM18" s="55">
        <f t="shared" si="2"/>
        <v>0</v>
      </c>
      <c r="AN18" s="42">
        <f t="shared" si="2"/>
        <v>0</v>
      </c>
      <c r="AO18" s="36">
        <f>SUM(AO16:AO17)</f>
        <v>0</v>
      </c>
      <c r="AP18" s="55">
        <f t="shared" ref="AP18" si="7">SUM(AP16:AP17)</f>
        <v>0</v>
      </c>
      <c r="AQ18" s="55">
        <f t="shared" si="2"/>
        <v>0</v>
      </c>
      <c r="AR18" s="55">
        <f t="shared" si="2"/>
        <v>0</v>
      </c>
      <c r="AS18" s="55">
        <f t="shared" si="2"/>
        <v>0</v>
      </c>
      <c r="AT18" s="42">
        <f t="shared" si="2"/>
        <v>0</v>
      </c>
      <c r="AU18" s="36">
        <f>SUM(AU16:AU17)</f>
        <v>0</v>
      </c>
      <c r="AV18" s="55">
        <f t="shared" si="2"/>
        <v>0</v>
      </c>
      <c r="AW18" s="55">
        <f t="shared" si="2"/>
        <v>0</v>
      </c>
      <c r="AX18" s="55">
        <f t="shared" si="2"/>
        <v>0</v>
      </c>
      <c r="AY18" s="55">
        <f t="shared" si="2"/>
        <v>0</v>
      </c>
      <c r="AZ18" s="42">
        <f t="shared" si="2"/>
        <v>0</v>
      </c>
      <c r="BA18" s="36">
        <f>SUM(BA16:BA17)</f>
        <v>0</v>
      </c>
      <c r="BB18" s="55">
        <f t="shared" si="2"/>
        <v>0</v>
      </c>
      <c r="BC18" s="55">
        <f t="shared" si="2"/>
        <v>0</v>
      </c>
      <c r="BD18" s="55">
        <f t="shared" si="2"/>
        <v>0</v>
      </c>
      <c r="BE18" s="55">
        <f t="shared" si="2"/>
        <v>0</v>
      </c>
      <c r="BF18" s="42">
        <f t="shared" si="2"/>
        <v>0</v>
      </c>
      <c r="BG18" s="31"/>
      <c r="BH18" s="31"/>
      <c r="BI18" s="31"/>
      <c r="BJ18" s="31"/>
      <c r="BK18" s="31"/>
      <c r="BL18" s="9"/>
    </row>
    <row r="19" spans="1:64" x14ac:dyDescent="0.2">
      <c r="A19" s="43" t="s">
        <v>61</v>
      </c>
      <c r="B19" s="44" t="s">
        <v>62</v>
      </c>
      <c r="C19" s="45"/>
      <c r="D19" s="46"/>
      <c r="E19" s="87"/>
      <c r="F19" s="88"/>
      <c r="G19" s="88"/>
      <c r="H19" s="88"/>
      <c r="I19" s="88"/>
      <c r="J19" s="89"/>
      <c r="K19" s="87"/>
      <c r="L19" s="88"/>
      <c r="M19" s="88"/>
      <c r="N19" s="88"/>
      <c r="O19" s="88"/>
      <c r="P19" s="89"/>
      <c r="Q19" s="87"/>
      <c r="R19" s="88"/>
      <c r="S19" s="88"/>
      <c r="T19" s="88"/>
      <c r="U19" s="88"/>
      <c r="V19" s="89"/>
      <c r="W19" s="87"/>
      <c r="X19" s="88"/>
      <c r="Y19" s="88"/>
      <c r="Z19" s="88"/>
      <c r="AA19" s="88"/>
      <c r="AB19" s="89"/>
      <c r="AC19" s="87"/>
      <c r="AD19" s="88"/>
      <c r="AE19" s="88"/>
      <c r="AF19" s="88"/>
      <c r="AG19" s="88"/>
      <c r="AH19" s="89"/>
      <c r="AI19" s="87"/>
      <c r="AJ19" s="88"/>
      <c r="AK19" s="88"/>
      <c r="AL19" s="88"/>
      <c r="AM19" s="88"/>
      <c r="AN19" s="89"/>
      <c r="AO19" s="87"/>
      <c r="AP19" s="88"/>
      <c r="AQ19" s="88"/>
      <c r="AR19" s="88"/>
      <c r="AS19" s="88"/>
      <c r="AT19" s="89"/>
      <c r="AU19" s="87"/>
      <c r="AV19" s="88"/>
      <c r="AW19" s="88"/>
      <c r="AX19" s="88"/>
      <c r="AY19" s="88"/>
      <c r="AZ19" s="89"/>
      <c r="BA19" s="87"/>
      <c r="BB19" s="88"/>
      <c r="BC19" s="88"/>
      <c r="BD19" s="88"/>
      <c r="BE19" s="88"/>
      <c r="BF19" s="89"/>
      <c r="BG19" s="31"/>
      <c r="BH19" s="31"/>
      <c r="BI19" s="31"/>
      <c r="BJ19" s="31"/>
      <c r="BK19" s="31"/>
      <c r="BL19" s="9"/>
    </row>
    <row r="20" spans="1:64" x14ac:dyDescent="0.2">
      <c r="A20" s="32">
        <v>1</v>
      </c>
      <c r="B20" s="33" t="s">
        <v>59</v>
      </c>
      <c r="C20" s="34"/>
      <c r="D20" s="35"/>
      <c r="E20" s="57">
        <f>SUM(F20:J20)</f>
        <v>0</v>
      </c>
      <c r="F20" s="58">
        <f>IF('[5] בריאות א2'!D24+'[5] בריאות א2'!K24+'[5] בריאות א2'!E24+'[5] בריאות א2'!L24=0,0,('[5] בריאות א2'!D24+'[5] בריאות א2'!K24+'[5] בריאות א2'!E24+'[5] בריאות א2'!L24)/('[5] בריאות א2'!$C$28+'[5] בריאות א2'!$J$28))</f>
        <v>0</v>
      </c>
      <c r="G20" s="58">
        <f>IF('[5] בריאות א2'!F24+'[5] בריאות א2'!M24=0,0,('[5] בריאות א2'!F24+'[5] בריאות א2'!M24)/('[5] בריאות א2'!$C$28+'[5] בריאות א2'!$J$28))</f>
        <v>0</v>
      </c>
      <c r="H20" s="58">
        <f>IF('[5] בריאות א2'!G24+'[5] בריאות א2'!N24=0,0,('[5] בריאות א2'!G24+'[5] בריאות א2'!N24)/('[5] בריאות א2'!$C$28+'[5] בריאות א2'!$J$28))</f>
        <v>0</v>
      </c>
      <c r="I20" s="58">
        <f>IF('[5] בריאות א2'!H24+'[5] בריאות א2'!O24=0,0,('[5] בריאות א2'!H24+'[5] בריאות א2'!O24)/('[5] בריאות א2'!$C$28+'[5] בריאות א2'!$J$28))</f>
        <v>0</v>
      </c>
      <c r="J20" s="61">
        <f>IF('[5] בריאות א2'!I24+'[5] בריאות א2'!P24=0,0,('[5] בריאות א2'!I24+'[5] בריאות א2'!P24)/('[5] בריאות א2'!$C$28+'[5] בריאות א2'!$J$28))</f>
        <v>0</v>
      </c>
      <c r="K20" s="57">
        <f>SUM(L20:P20)</f>
        <v>0</v>
      </c>
      <c r="L20" s="58">
        <f>IF('[5] בריאות א2'!R24+'[5] בריאות א2'!Y24+'[5] בריאות א2'!S24+'[5] בריאות א2'!Z24=0,0,('[5] בריאות א2'!R24+'[5] בריאות א2'!Y24+'[5] בריאות א2'!S24+'[5] בריאות א2'!Z24)/('[5] בריאות א2'!$Q$28+'[5] בריאות א2'!$X$28))</f>
        <v>0</v>
      </c>
      <c r="M20" s="58">
        <f>IF('[5] בריאות א2'!T24+'[5] בריאות א2'!AA24=0,0,('[5] בריאות א2'!T24+'[5] בריאות א2'!AA24)/('[5] בריאות א2'!$Q$28+'[5] בריאות א2'!$X$28))</f>
        <v>0</v>
      </c>
      <c r="N20" s="58">
        <f>IF('[5] בריאות א2'!U24+'[5] בריאות א2'!AB24=0,0,('[5] בריאות א2'!U24+'[5] בריאות א2'!AB24)/('[5] בריאות א2'!$Q$28+'[5] בריאות א2'!$X$28))</f>
        <v>0</v>
      </c>
      <c r="O20" s="58">
        <f>IF('[5] בריאות א2'!V24+'[5] בריאות א2'!AC24=0,0,('[5] בריאות א2'!V24+'[5] בריאות א2'!AC24)/('[5] בריאות א2'!$Q$28+'[5] בריאות א2'!$X$28))</f>
        <v>0</v>
      </c>
      <c r="P20" s="61">
        <f>IF('[5] בריאות א2'!W24+'[5] בריאות א2'!AD24=0,0,('[5] בריאות א2'!W24+'[5] בריאות א2'!AD24)/('[5] בריאות א2'!$Q$28+'[5] בריאות א2'!$X$28))</f>
        <v>0</v>
      </c>
      <c r="Q20" s="57">
        <f>SUM(R20:V20)</f>
        <v>0</v>
      </c>
      <c r="R20" s="58">
        <f>IF('[5] בריאות א2'!AF24+'[5] בריאות א2'!AM24+'[5] בריאות א2'!AG24+'[5] בריאות א2'!AN24=0,0,('[5] בריאות א2'!AF24+'[5] בריאות א2'!AM24+'[5] בריאות א2'!AG24+'[5] בריאות א2'!AN24)/('[5] בריאות א2'!$AE$28+'[5] בריאות א2'!$AL$28))</f>
        <v>0</v>
      </c>
      <c r="S20" s="58">
        <f>IF('[5] בריאות א2'!AH24+'[5] בריאות א2'!AO24=0,0,('[5] בריאות א2'!AH24+'[5] בריאות א2'!AO24)/('[5] בריאות א2'!$AE$28+'[5] בריאות א2'!$AL$28))</f>
        <v>0</v>
      </c>
      <c r="T20" s="58">
        <f>IF('[5] בריאות א2'!AI24+'[5] בריאות א2'!AP24=0,0,('[5] בריאות א2'!AI24+'[5] בריאות א2'!AP24)/('[5] בריאות א2'!$AE$28+'[5] בריאות א2'!$AL$28))</f>
        <v>0</v>
      </c>
      <c r="U20" s="58">
        <f>IF('[5] בריאות א2'!AJ24+'[5] בריאות א2'!AQ24=0,0,('[5] בריאות א2'!AJ24+'[5] בריאות א2'!AQ24)/('[5] בריאות א2'!$AE$28+'[5] בריאות א2'!$AL$28))</f>
        <v>0</v>
      </c>
      <c r="V20" s="59">
        <f>IF('[5] בריאות א2'!AK24+'[5] בריאות א2'!AR24=0,0,('[5] בריאות א2'!AK24+'[5] בריאות א2'!AR24)/('[5] בריאות א2'!$AE$28+'[5] בריאות א2'!$AL$28))</f>
        <v>0</v>
      </c>
      <c r="W20" s="57">
        <f>SUM(X20:AB20)</f>
        <v>0</v>
      </c>
      <c r="X20" s="37">
        <f>IF(('[5] בריאות א2'!AT24+'[5] בריאות א2'!BA24+'[5] בריאות א2'!AU24+'[5] בריאות א2'!BB24)=0,0,('[5] בריאות א2'!AT24+'[5] בריאות א2'!BA24+'[5] בריאות א2'!AU24+'[5] בריאות א2'!BB24)/('[5] בריאות א2'!$AZ$28+'[5] בריאות א2'!$AS$28))</f>
        <v>0</v>
      </c>
      <c r="Y20" s="37">
        <f>IF(('[5] בריאות א2'!AV24+'[5] בריאות א2'!BC24)=0,0,('[5] בריאות א2'!AV24+'[5] בריאות א2'!BC24)/('[5] בריאות א2'!$AZ$28+'[5] בריאות א2'!$AS$28))</f>
        <v>0</v>
      </c>
      <c r="Z20" s="37">
        <f>IF(('[5] בריאות א2'!AW24+'[5] בריאות א2'!BD24)=0,0,('[5] בריאות א2'!AW24+'[5] בריאות א2'!BD24)/('[5] בריאות א2'!$AZ$28+'[5] בריאות א2'!$AS$28))</f>
        <v>0</v>
      </c>
      <c r="AA20" s="37">
        <f>IF(('[5] בריאות א2'!AX24+'[5] בריאות א2'!BE24)=0,0,('[5] בריאות א2'!AX24+'[5] בריאות א2'!BE24)/('[5] בריאות א2'!$AZ$28+'[5] בריאות א2'!$AS$28))</f>
        <v>0</v>
      </c>
      <c r="AB20" s="37">
        <f>IF(('[5] בריאות א2'!AY24+'[5] בריאות א2'!BF24)=0,0,('[5] בריאות א2'!AY24+'[5] בריאות א2'!BF24)/('[5] בריאות א2'!$AZ$28+'[5] בריאות א2'!$AS$28))</f>
        <v>0</v>
      </c>
      <c r="AC20" s="57">
        <f>SUM(AD20:AH20)</f>
        <v>0</v>
      </c>
      <c r="AD20" s="37">
        <f>IF('[5] בריאות א2'!BH24+'[5] בריאות א2'!BI24=0,0,('[5] בריאות א2'!BH24+'[5] בריאות א2'!BI24)/'[5] בריאות א2'!$BG$28)</f>
        <v>0</v>
      </c>
      <c r="AE20" s="37">
        <f>IF('[5] בריאות א2'!BJ24=0,0,'[5] בריאות א2'!BJ24/'[5] בריאות א2'!$BG$28)</f>
        <v>0</v>
      </c>
      <c r="AF20" s="37">
        <f>IF('[5] בריאות א2'!BK24=0,0,'[5] בריאות א2'!BK24/'[5] בריאות א2'!$BG$28)</f>
        <v>0</v>
      </c>
      <c r="AG20" s="37">
        <f>IF('[5] בריאות א2'!BL24=0,0,'[5] בריאות א2'!BL24/'[5] בריאות א2'!$BG$28)</f>
        <v>0</v>
      </c>
      <c r="AH20" s="54">
        <f>IF('[5] בריאות א2'!BM24=0,0,'[5] בריאות א2'!BM24/'[5] בריאות א2'!$BG$28)</f>
        <v>0</v>
      </c>
      <c r="AI20" s="57">
        <f>SUM(AJ20:AN20)</f>
        <v>0</v>
      </c>
      <c r="AJ20" s="37">
        <f>IF(('[5] בריאות א2'!BO24+'[5] בריאות א2'!BV24+'[5] בריאות א2'!BP24+'[5] בריאות א2'!BW24)=0,0,('[5] בריאות א2'!BO24+'[5] בריאות א2'!BV24+'[5] בריאות א2'!BP24+'[5] בריאות א2'!BW24)/('[5] בריאות א2'!$BN$28+'[5] בריאות א2'!$BU$28))</f>
        <v>0</v>
      </c>
      <c r="AK20" s="37">
        <f>IF(('[5] בריאות א2'!BQ24+'[5] בריאות א2'!BX24)=0,0,('[5] בריאות א2'!BQ24+'[5] בריאות א2'!BX24)/('[5] בריאות א2'!$BN$28+'[5] בריאות א2'!$BU$28))</f>
        <v>0</v>
      </c>
      <c r="AL20" s="37">
        <f>IF(('[5] בריאות א2'!BR24+'[5] בריאות א2'!BY24)=0,0,('[5] בריאות א2'!BR24+'[5] בריאות א2'!BY24)/('[5] בריאות א2'!$BN$28+'[5] בריאות א2'!$BU$28))</f>
        <v>0</v>
      </c>
      <c r="AM20" s="37">
        <f>IF(('[5] בריאות א2'!BS24+'[5] בריאות א2'!BZ24)=0,0,('[5] בריאות א2'!BS24+'[5] בריאות א2'!BZ24)/('[5] בריאות א2'!$BN$28+'[5] בריאות א2'!$BU$28))</f>
        <v>0</v>
      </c>
      <c r="AN20" s="37">
        <f>IF(('[5] בריאות א2'!BT24+'[5] בריאות א2'!CA24)=0,0,('[5] בריאות א2'!BT24+'[5] בריאות א2'!CA24)/('[5] בריאות א2'!$BN$28+'[5] בריאות א2'!$BU$28))</f>
        <v>0</v>
      </c>
      <c r="AO20" s="57">
        <f>SUM(AP20:AT20)</f>
        <v>0</v>
      </c>
      <c r="AP20" s="37">
        <f>IF(('[5] בריאות א2'!CC24+'[5] בריאות א2'!CJ24+'[5] בריאות א2'!CD24+'[5] בריאות א2'!CK24)=0,0,('[5] בריאות א2'!CC24+'[5] בריאות א2'!CJ24+'[5] בריאות א2'!CD24+'[5] בריאות א2'!CK24)/('[5] בריאות א2'!$CB$28+'[5] בריאות א2'!$CI$28))</f>
        <v>0</v>
      </c>
      <c r="AQ20" s="37">
        <f>IF(('[5] בריאות א2'!CE24+'[5] בריאות א2'!CL24)=0,0,('[5] בריאות א2'!CE24+'[5] בריאות א2'!CL24)/('[5] בריאות א2'!$CB$28+'[5] בריאות א2'!$CI$28))</f>
        <v>0</v>
      </c>
      <c r="AR20" s="37">
        <f>IF(('[5] בריאות א2'!CF24+'[5] בריאות א2'!CM24)=0,0,('[5] בריאות א2'!CF24+'[5] בריאות א2'!CM24)/('[5] בריאות א2'!$CB$28+'[5] בריאות א2'!$CI$28))</f>
        <v>0</v>
      </c>
      <c r="AS20" s="37">
        <f>IF(('[5] בריאות א2'!CG24+'[5] בריאות א2'!CN24)=0,0,('[5] בריאות א2'!CG24+'[5] בריאות א2'!CN24)/('[5] בריאות א2'!$CB$28+'[5] בריאות א2'!$CI$28))</f>
        <v>0</v>
      </c>
      <c r="AT20" s="37">
        <f>IF(('[5] בריאות א2'!CH24+'[5] בריאות א2'!CO24)=0,0,('[5] בריאות א2'!CH24+'[5] בריאות א2'!CO24)/('[5] בריאות א2'!$CB$28+'[5] בריאות א2'!$CI$28))</f>
        <v>0</v>
      </c>
      <c r="AU20" s="57">
        <f>SUM(AV20:AZ20)</f>
        <v>0</v>
      </c>
      <c r="AV20" s="37">
        <f>IF(('[5] בריאות א2'!CQ24+'[5] בריאות א2'!CX24+'[5] בריאות א2'!CR24+'[5] בריאות א2'!CY24)=0,0,('[5] בריאות א2'!CQ24+'[5] בריאות א2'!CX24+'[5] בריאות א2'!CR24+'[5] בריאות א2'!CY24)/('[5] בריאות א2'!$CP$28+'[5] בריאות א2'!$CW$28))</f>
        <v>0</v>
      </c>
      <c r="AW20" s="37">
        <f>IF(('[5] בריאות א2'!CS24+'[5] בריאות א2'!CZ24)=0,0,('[5] בריאות א2'!CS24+'[5] בריאות א2'!CZ24)/('[5] בריאות א2'!$CP$28+'[5] בריאות א2'!$CW$28))</f>
        <v>0</v>
      </c>
      <c r="AX20" s="37">
        <f>IF(('[5] בריאות א2'!CT24+'[5] בריאות א2'!DA24)=0,0,('[5] בריאות א2'!CT24+'[5] בריאות א2'!DA24)/('[5] בריאות א2'!$CP$28+'[5] בריאות א2'!$CW$28))</f>
        <v>0</v>
      </c>
      <c r="AY20" s="37">
        <f>IF(('[5] בריאות א2'!CU24+'[5] בריאות א2'!DB24)=0,0,('[5] בריאות א2'!CU24+'[5] בריאות א2'!DB24)/('[5] בריאות א2'!$CP$28+'[5] בריאות א2'!$CW$28))</f>
        <v>0</v>
      </c>
      <c r="AZ20" s="37">
        <f>IF(('[5] בריאות א2'!CV24+'[5] בריאות א2'!DC24)=0,0,('[5] בריאות א2'!CV24+'[5] בריאות א2'!DC24)/('[5] בריאות א2'!$CP$28+'[5] בריאות א2'!$CW$28))</f>
        <v>0</v>
      </c>
      <c r="BA20" s="57">
        <f>SUM(BB20:BF20)</f>
        <v>0</v>
      </c>
      <c r="BB20" s="37">
        <f>IF(('[5] בריאות א2'!DE24+'[5] בריאות א2'!DL24+'[5] בריאות א2'!DF24+'[5] בריאות א2'!DM24)=0,0,('[5] בריאות א2'!DE24+'[5] בריאות א2'!DL24+'[5] בריאות א2'!DF24+'[5] בריאות א2'!DM24)/('[5] בריאות א2'!$DD$28+'[5] בריאות א2'!$DK$28))</f>
        <v>0</v>
      </c>
      <c r="BC20" s="37">
        <f>IF(('[5] בריאות א2'!DG24+'[5] בריאות א2'!DN24)=0,0,('[5] בריאות א2'!DG24+'[5] בריאות א2'!DN24)/('[5] בריאות א2'!$DD$28+'[5] בריאות א2'!$DK$28))</f>
        <v>0</v>
      </c>
      <c r="BD20" s="37">
        <f>IF(('[5] בריאות א2'!DH24+'[5] בריאות א2'!DO24)=0,0,('[5] בריאות א2'!DH24+'[5] בריאות א2'!DO24)/('[5] בריאות א2'!$DD$28+'[5] בריאות א2'!$DK$28))</f>
        <v>0</v>
      </c>
      <c r="BE20" s="37">
        <f>IF(('[5] בריאות א2'!DI24+'[5] בריאות א2'!DP24)=0,0,('[5] בריאות א2'!DI24+'[5] בריאות א2'!DP24)/('[5] בריאות א2'!$DD$28+'[5] בריאות א2'!$DK$28))</f>
        <v>0</v>
      </c>
      <c r="BF20" s="54">
        <f>IF(('[5] בריאות א2'!DJ24+'[5] בריאות א2'!DQ24)=0,0,('[5] בריאות א2'!DJ24+'[5] בריאות א2'!DQ24)/('[5] בריאות א2'!$DD$28+'[5] בריאות א2'!$DK$28))</f>
        <v>0</v>
      </c>
      <c r="BG20" s="31"/>
      <c r="BH20" s="31"/>
      <c r="BI20" s="31"/>
      <c r="BJ20" s="31"/>
      <c r="BK20" s="31"/>
      <c r="BL20" s="9"/>
    </row>
    <row r="21" spans="1:64" x14ac:dyDescent="0.2">
      <c r="A21" s="32">
        <v>2</v>
      </c>
      <c r="B21" s="33" t="s">
        <v>53</v>
      </c>
      <c r="C21" s="34"/>
      <c r="D21" s="35"/>
      <c r="E21" s="57">
        <f>SUM(F21:J21)</f>
        <v>0</v>
      </c>
      <c r="F21" s="58">
        <f>IF('[5] בריאות א2'!D25+'[5] בריאות א2'!K25+'[5] בריאות א2'!E25+'[5] בריאות א2'!L25=0,0,('[5] בריאות א2'!D25+'[5] בריאות א2'!K25+'[5] בריאות א2'!E25+'[5] בריאות א2'!L25)/('[5] בריאות א2'!$C$28+'[5] בריאות א2'!$J$28))</f>
        <v>0</v>
      </c>
      <c r="G21" s="58">
        <f>IF('[5] בריאות א2'!F25+'[5] בריאות א2'!M25=0,0,('[5] בריאות א2'!F25+'[5] בריאות א2'!M25)/('[5] בריאות א2'!$C$28+'[5] בריאות א2'!$J$28))</f>
        <v>0</v>
      </c>
      <c r="H21" s="58">
        <f>IF('[5] בריאות א2'!G25+'[5] בריאות א2'!N25=0,0,('[5] בריאות א2'!G25+'[5] בריאות א2'!N25)/('[5] בריאות א2'!$C$28+'[5] בריאות א2'!$J$28))</f>
        <v>0</v>
      </c>
      <c r="I21" s="58">
        <f>IF('[5] בריאות א2'!H25+'[5] בריאות א2'!O25=0,0,('[5] בריאות א2'!H25+'[5] בריאות א2'!O25)/('[5] בריאות א2'!$C$28+'[5] בריאות א2'!$J$28))</f>
        <v>0</v>
      </c>
      <c r="J21" s="61">
        <f>IF('[5] בריאות א2'!I25+'[5] בריאות א2'!P25=0,0,('[5] בריאות א2'!I25+'[5] בריאות א2'!P25)/('[5] בריאות א2'!$C$28+'[5] בריאות א2'!$J$28))</f>
        <v>0</v>
      </c>
      <c r="K21" s="57">
        <f>SUM(L21:P21)</f>
        <v>0</v>
      </c>
      <c r="L21" s="58">
        <f>IF('[5] בריאות א2'!R25+'[5] בריאות א2'!Y25+'[5] בריאות א2'!S25+'[5] בריאות א2'!Z25=0,0,('[5] בריאות א2'!R25+'[5] בריאות א2'!Y25+'[5] בריאות א2'!S25+'[5] בריאות א2'!Z25)/('[5] בריאות א2'!$Q$28+'[5] בריאות א2'!$X$28))</f>
        <v>0</v>
      </c>
      <c r="M21" s="58">
        <f>IF('[5] בריאות א2'!T25+'[5] בריאות א2'!AA25=0,0,('[5] בריאות א2'!T25+'[5] בריאות א2'!AA25)/('[5] בריאות א2'!$Q$28+'[5] בריאות א2'!$X$28))</f>
        <v>0</v>
      </c>
      <c r="N21" s="58">
        <f>IF('[5] בריאות א2'!U25+'[5] בריאות א2'!AB25=0,0,('[5] בריאות א2'!U25+'[5] בריאות א2'!AB25)/('[5] בריאות א2'!$Q$28+'[5] בריאות א2'!$X$28))</f>
        <v>0</v>
      </c>
      <c r="O21" s="58">
        <f>IF('[5] בריאות א2'!V25+'[5] בריאות א2'!AC25=0,0,('[5] בריאות א2'!V25+'[5] בריאות א2'!AC25)/('[5] בריאות א2'!$Q$28+'[5] בריאות א2'!$X$28))</f>
        <v>0</v>
      </c>
      <c r="P21" s="61">
        <f>IF('[5] בריאות א2'!W25+'[5] בריאות א2'!AD25=0,0,('[5] בריאות א2'!W25+'[5] בריאות א2'!AD25)/('[5] בריאות א2'!$Q$28+'[5] בריאות א2'!$X$28))</f>
        <v>0</v>
      </c>
      <c r="Q21" s="57">
        <f>SUM(R21:V21)</f>
        <v>0</v>
      </c>
      <c r="R21" s="58">
        <f>IF('[5] בריאות א2'!AF25+'[5] בריאות א2'!AM25+'[5] בריאות א2'!AG25+'[5] בריאות א2'!AN25=0,0,('[5] בריאות א2'!AF25+'[5] בריאות א2'!AM25+'[5] בריאות א2'!AG25+'[5] בריאות א2'!AN25)/('[5] בריאות א2'!$AE$28+'[5] בריאות א2'!$AL$28))</f>
        <v>0</v>
      </c>
      <c r="S21" s="58">
        <f>IF('[5] בריאות א2'!AH25+'[5] בריאות א2'!AO25=0,0,('[5] בריאות א2'!AH25+'[5] בריאות א2'!AO25)/('[5] בריאות א2'!$AE$28+'[5] בריאות א2'!$AL$28))</f>
        <v>0</v>
      </c>
      <c r="T21" s="58">
        <f>IF('[5] בריאות א2'!AI25+'[5] בריאות א2'!AP25=0,0,('[5] בריאות א2'!AI25+'[5] בריאות א2'!AP25)/('[5] בריאות א2'!$AE$28+'[5] בריאות א2'!$AL$28))</f>
        <v>0</v>
      </c>
      <c r="U21" s="58">
        <f>IF('[5] בריאות א2'!AJ25+'[5] בריאות א2'!AQ25=0,0,('[5] בריאות א2'!AJ25+'[5] בריאות א2'!AQ25)/('[5] בריאות א2'!$AE$28+'[5] בריאות א2'!$AL$28))</f>
        <v>0</v>
      </c>
      <c r="V21" s="59">
        <f>IF('[5] בריאות א2'!AK25+'[5] בריאות א2'!AR25=0,0,('[5] בריאות א2'!AK25+'[5] בריאות א2'!AR25)/('[5] בריאות א2'!$AE$28+'[5] בריאות א2'!$AL$28))</f>
        <v>0</v>
      </c>
      <c r="W21" s="57">
        <f>SUM(X21:AB21)</f>
        <v>0</v>
      </c>
      <c r="X21" s="37">
        <f>IF(('[5] בריאות א2'!AT25+'[5] בריאות א2'!BA25+'[5] בריאות א2'!AU25+'[5] בריאות א2'!BB25)=0,0,('[5] בריאות א2'!AT25+'[5] בריאות א2'!BA25+'[5] בריאות א2'!AU25+'[5] בריאות א2'!BB25)/('[5] בריאות א2'!$AZ$28+'[5] בריאות א2'!$AS$28))</f>
        <v>0</v>
      </c>
      <c r="Y21" s="37">
        <f>IF(('[5] בריאות א2'!AV25+'[5] בריאות א2'!BC25)=0,0,('[5] בריאות א2'!AV25+'[5] בריאות א2'!BC25)/('[5] בריאות א2'!$AZ$28+'[5] בריאות א2'!$AS$28))</f>
        <v>0</v>
      </c>
      <c r="Z21" s="37">
        <f>IF(('[5] בריאות א2'!AW25+'[5] בריאות א2'!BD25)=0,0,('[5] בריאות א2'!AW25+'[5] בריאות א2'!BD25)/('[5] בריאות א2'!$AZ$28+'[5] בריאות א2'!$AS$28))</f>
        <v>0</v>
      </c>
      <c r="AA21" s="37">
        <f>IF(('[5] בריאות א2'!AX25+'[5] בריאות א2'!BE25)=0,0,('[5] בריאות א2'!AX25+'[5] בריאות א2'!BE25)/('[5] בריאות א2'!$AZ$28+'[5] בריאות א2'!$AS$28))</f>
        <v>0</v>
      </c>
      <c r="AB21" s="37">
        <f>IF(('[5] בריאות א2'!AY25+'[5] בריאות א2'!BF25)=0,0,('[5] בריאות א2'!AY25+'[5] בריאות א2'!BF25)/('[5] בריאות א2'!$AZ$28+'[5] בריאות א2'!$AS$28))</f>
        <v>0</v>
      </c>
      <c r="AC21" s="57">
        <f>SUM(AD21:AH21)</f>
        <v>0</v>
      </c>
      <c r="AD21" s="37">
        <f>IF('[5] בריאות א2'!BH25+'[5] בריאות א2'!BI25=0,0,('[5] בריאות א2'!BH25+'[5] בריאות א2'!BI25)/'[5] בריאות א2'!$BG$28)</f>
        <v>0</v>
      </c>
      <c r="AE21" s="37">
        <f>IF('[5] בריאות א2'!BJ25=0,0,'[5] בריאות א2'!BJ25/'[5] בריאות א2'!$BG$28)</f>
        <v>0</v>
      </c>
      <c r="AF21" s="37">
        <f>IF('[5] בריאות א2'!BK25=0,0,'[5] בריאות א2'!BK25/'[5] בריאות א2'!$BG$28)</f>
        <v>0</v>
      </c>
      <c r="AG21" s="37">
        <f>IF('[5] בריאות א2'!BL25=0,0,'[5] בריאות א2'!BL25/'[5] בריאות א2'!$BG$28)</f>
        <v>0</v>
      </c>
      <c r="AH21" s="54">
        <f>IF('[5] בריאות א2'!BM25=0,0,'[5] בריאות א2'!BM25/'[5] בריאות א2'!$BG$28)</f>
        <v>0</v>
      </c>
      <c r="AI21" s="57">
        <f>SUM(AJ21:AN21)</f>
        <v>0</v>
      </c>
      <c r="AJ21" s="37">
        <f>IF(('[5] בריאות א2'!BO25+'[5] בריאות א2'!BV25+'[5] בריאות א2'!BP25+'[5] בריאות א2'!BW25)=0,0,('[5] בריאות א2'!BO25+'[5] בריאות א2'!BV25+'[5] בריאות א2'!BP25+'[5] בריאות א2'!BW25)/('[5] בריאות א2'!$BN$28+'[5] בריאות א2'!$BU$28))</f>
        <v>0</v>
      </c>
      <c r="AK21" s="37">
        <f>IF(('[5] בריאות א2'!BQ25+'[5] בריאות א2'!BX25)=0,0,('[5] בריאות א2'!BQ25+'[5] בריאות א2'!BX25)/('[5] בריאות א2'!$BN$28+'[5] בריאות א2'!$BU$28))</f>
        <v>0</v>
      </c>
      <c r="AL21" s="37">
        <f>IF(('[5] בריאות א2'!BR25+'[5] בריאות א2'!BY25)=0,0,('[5] בריאות א2'!BR25+'[5] בריאות א2'!BY25)/('[5] בריאות א2'!$BN$28+'[5] בריאות א2'!$BU$28))</f>
        <v>0</v>
      </c>
      <c r="AM21" s="37">
        <f>IF(('[5] בריאות א2'!BS25+'[5] בריאות א2'!BZ25)=0,0,('[5] בריאות א2'!BS25+'[5] בריאות א2'!BZ25)/('[5] בריאות א2'!$BN$28+'[5] בריאות א2'!$BU$28))</f>
        <v>0</v>
      </c>
      <c r="AN21" s="37">
        <f>IF(('[5] בריאות א2'!BT25+'[5] בריאות א2'!CA25)=0,0,('[5] בריאות א2'!BT25+'[5] בריאות א2'!CA25)/('[5] בריאות א2'!$BN$28+'[5] בריאות א2'!$BU$28))</f>
        <v>0</v>
      </c>
      <c r="AO21" s="57">
        <f>SUM(AP21:AT21)</f>
        <v>0</v>
      </c>
      <c r="AP21" s="37">
        <f>IF(('[5] בריאות א2'!CC25+'[5] בריאות א2'!CJ25+'[5] בריאות א2'!CD25+'[5] בריאות א2'!CK25)=0,0,('[5] בריאות א2'!CC25+'[5] בריאות א2'!CJ25+'[5] בריאות א2'!CD25+'[5] בריאות א2'!CK25)/('[5] בריאות א2'!$CB$28+'[5] בריאות א2'!$CI$28))</f>
        <v>0</v>
      </c>
      <c r="AQ21" s="37">
        <f>IF(('[5] בריאות א2'!CE25+'[5] בריאות א2'!CL25)=0,0,('[5] בריאות א2'!CE25+'[5] בריאות א2'!CL25)/('[5] בריאות א2'!$CB$28+'[5] בריאות א2'!$CI$28))</f>
        <v>0</v>
      </c>
      <c r="AR21" s="37">
        <f>IF(('[5] בריאות א2'!CF25+'[5] בריאות א2'!CM25)=0,0,('[5] בריאות א2'!CF25+'[5] בריאות א2'!CM25)/('[5] בריאות א2'!$CB$28+'[5] בריאות א2'!$CI$28))</f>
        <v>0</v>
      </c>
      <c r="AS21" s="37">
        <f>IF(('[5] בריאות א2'!CG25+'[5] בריאות א2'!CN25)=0,0,('[5] בריאות א2'!CG25+'[5] בריאות א2'!CN25)/('[5] בריאות א2'!$CB$28+'[5] בריאות א2'!$CI$28))</f>
        <v>0</v>
      </c>
      <c r="AT21" s="37">
        <f>IF(('[5] בריאות א2'!CH25+'[5] בריאות א2'!CO25)=0,0,('[5] בריאות א2'!CH25+'[5] בריאות א2'!CO25)/('[5] בריאות א2'!$CB$28+'[5] בריאות א2'!$CI$28))</f>
        <v>0</v>
      </c>
      <c r="AU21" s="57">
        <f>SUM(AV21:AZ21)</f>
        <v>0</v>
      </c>
      <c r="AV21" s="37">
        <f>IF(('[5] בריאות א2'!CQ25+'[5] בריאות א2'!CX25+'[5] בריאות א2'!CR25+'[5] בריאות א2'!CY25)=0,0,('[5] בריאות א2'!CQ25+'[5] בריאות א2'!CX25+'[5] בריאות א2'!CR25+'[5] בריאות א2'!CY25)/('[5] בריאות א2'!$CP$28+'[5] בריאות א2'!$CW$28))</f>
        <v>0</v>
      </c>
      <c r="AW21" s="37">
        <f>IF(('[5] בריאות א2'!CS25+'[5] בריאות א2'!CZ25)=0,0,('[5] בריאות א2'!CS25+'[5] בריאות א2'!CZ25)/('[5] בריאות א2'!$CP$28+'[5] בריאות א2'!$CW$28))</f>
        <v>0</v>
      </c>
      <c r="AX21" s="37">
        <f>IF(('[5] בריאות א2'!CT25+'[5] בריאות א2'!DA25)=0,0,('[5] בריאות א2'!CT25+'[5] בריאות א2'!DA25)/('[5] בריאות א2'!$CP$28+'[5] בריאות א2'!$CW$28))</f>
        <v>0</v>
      </c>
      <c r="AY21" s="37">
        <f>IF(('[5] בריאות א2'!CU25+'[5] בריאות א2'!DB25)=0,0,('[5] בריאות א2'!CU25+'[5] בריאות א2'!DB25)/('[5] בריאות א2'!$CP$28+'[5] בריאות א2'!$CW$28))</f>
        <v>0</v>
      </c>
      <c r="AZ21" s="37">
        <f>IF(('[5] בריאות א2'!CV25+'[5] בריאות א2'!DC25)=0,0,('[5] בריאות א2'!CV25+'[5] בריאות א2'!DC25)/('[5] בריאות א2'!$CP$28+'[5] בריאות א2'!$CW$28))</f>
        <v>0</v>
      </c>
      <c r="BA21" s="57">
        <f>SUM(BB21:BF21)</f>
        <v>0</v>
      </c>
      <c r="BB21" s="37">
        <f>IF(('[5] בריאות א2'!DE25+'[5] בריאות א2'!DL25+'[5] בריאות א2'!DF25+'[5] בריאות א2'!DM25)=0,0,('[5] בריאות א2'!DE25+'[5] בריאות א2'!DL25+'[5] בריאות א2'!DF25+'[5] בריאות א2'!DM25)/('[5] בריאות א2'!$DD$28+'[5] בריאות א2'!$DK$28))</f>
        <v>0</v>
      </c>
      <c r="BC21" s="37">
        <f>IF(('[5] בריאות א2'!DG25+'[5] בריאות א2'!DN25)=0,0,('[5] בריאות א2'!DG25+'[5] בריאות א2'!DN25)/('[5] בריאות א2'!$DD$28+'[5] בריאות א2'!$DK$28))</f>
        <v>0</v>
      </c>
      <c r="BD21" s="37">
        <f>IF(('[5] בריאות א2'!DH25+'[5] בריאות א2'!DO25)=0,0,('[5] בריאות א2'!DH25+'[5] בריאות א2'!DO25)/('[5] בריאות א2'!$DD$28+'[5] בריאות א2'!$DK$28))</f>
        <v>0</v>
      </c>
      <c r="BE21" s="37">
        <f>IF(('[5] בריאות א2'!DI25+'[5] בריאות א2'!DP25)=0,0,('[5] בריאות א2'!DI25+'[5] בריאות א2'!DP25)/('[5] בריאות א2'!$DD$28+'[5] בריאות א2'!$DK$28))</f>
        <v>0</v>
      </c>
      <c r="BF21" s="54">
        <f>IF(('[5] בריאות א2'!DJ25+'[5] בריאות א2'!DQ25)=0,0,('[5] בריאות א2'!DJ25+'[5] בריאות א2'!DQ25)/('[5] בריאות א2'!$DD$28+'[5] בריאות א2'!$DK$28))</f>
        <v>0</v>
      </c>
      <c r="BG21" s="31"/>
      <c r="BH21" s="31"/>
      <c r="BI21" s="31"/>
      <c r="BJ21" s="31"/>
      <c r="BK21" s="31"/>
      <c r="BL21" s="9"/>
    </row>
    <row r="22" spans="1:64" x14ac:dyDescent="0.2">
      <c r="A22" s="32">
        <v>3</v>
      </c>
      <c r="B22" s="33" t="s">
        <v>63</v>
      </c>
      <c r="C22" s="34"/>
      <c r="D22" s="35"/>
      <c r="E22" s="57">
        <f>SUM(F22:J22)</f>
        <v>0</v>
      </c>
      <c r="F22" s="58">
        <f>IF('[5] בריאות א2'!D26+'[5] בריאות א2'!K26+'[5] בריאות א2'!E26+'[5] בריאות א2'!L26=0,0,('[5] בריאות א2'!D26+'[5] בריאות א2'!K26+'[5] בריאות א2'!E26+'[5] בריאות א2'!L26)/('[5] בריאות א2'!$C$28+'[5] בריאות א2'!$J$28))</f>
        <v>0</v>
      </c>
      <c r="G22" s="58">
        <f>IF('[5] בריאות א2'!F26+'[5] בריאות א2'!M26=0,0,('[5] בריאות א2'!F26+'[5] בריאות א2'!M26)/('[5] בריאות א2'!$C$28+'[5] בריאות א2'!$J$28))</f>
        <v>0</v>
      </c>
      <c r="H22" s="58">
        <f>IF('[5] בריאות א2'!G26+'[5] בריאות א2'!N26=0,0,('[5] בריאות א2'!G26+'[5] בריאות א2'!N26)/('[5] בריאות א2'!$C$28+'[5] בריאות א2'!$J$28))</f>
        <v>0</v>
      </c>
      <c r="I22" s="58">
        <f>IF('[5] בריאות א2'!H26+'[5] בריאות א2'!O26=0,0,('[5] בריאות א2'!H26+'[5] בריאות א2'!O26)/('[5] בריאות א2'!$C$28+'[5] בריאות א2'!$J$28))</f>
        <v>0</v>
      </c>
      <c r="J22" s="61">
        <f>IF('[5] בריאות א2'!I26+'[5] בריאות א2'!P26=0,0,('[5] בריאות א2'!I26+'[5] בריאות א2'!P26)/('[5] בריאות א2'!$C$28+'[5] בריאות א2'!$J$28))</f>
        <v>0</v>
      </c>
      <c r="K22" s="57">
        <f>SUM(L22:P22)</f>
        <v>0</v>
      </c>
      <c r="L22" s="58">
        <f>IF('[5] בריאות א2'!R26+'[5] בריאות א2'!Y26+'[5] בריאות א2'!S26+'[5] בריאות א2'!Z26=0,0,('[5] בריאות א2'!R26+'[5] בריאות א2'!Y26+'[5] בריאות א2'!S26+'[5] בריאות א2'!Z26)/('[5] בריאות א2'!$Q$28+'[5] בריאות א2'!$X$28))</f>
        <v>0</v>
      </c>
      <c r="M22" s="58">
        <f>IF('[5] בריאות א2'!T26+'[5] בריאות א2'!AA26=0,0,('[5] בריאות א2'!T26+'[5] בריאות א2'!AA26)/('[5] בריאות א2'!$Q$28+'[5] בריאות א2'!$X$28))</f>
        <v>0</v>
      </c>
      <c r="N22" s="58">
        <f>IF('[5] בריאות א2'!U26+'[5] בריאות א2'!AB26=0,0,('[5] בריאות א2'!U26+'[5] בריאות א2'!AB26)/('[5] בריאות א2'!$Q$28+'[5] בריאות א2'!$X$28))</f>
        <v>0</v>
      </c>
      <c r="O22" s="58">
        <f>IF('[5] בריאות א2'!V26+'[5] בריאות א2'!AC26=0,0,('[5] בריאות א2'!V26+'[5] בריאות א2'!AC26)/('[5] בריאות א2'!$Q$28+'[5] בריאות א2'!$X$28))</f>
        <v>0</v>
      </c>
      <c r="P22" s="61">
        <f>IF('[5] בריאות א2'!W26+'[5] בריאות א2'!AD26=0,0,('[5] בריאות א2'!W26+'[5] בריאות א2'!AD26)/('[5] בריאות א2'!$Q$28+'[5] בריאות א2'!$X$28))</f>
        <v>0</v>
      </c>
      <c r="Q22" s="57">
        <f>SUM(R22:V22)</f>
        <v>0</v>
      </c>
      <c r="R22" s="58">
        <f>IF('[5] בריאות א2'!AF26+'[5] בריאות א2'!AM26+'[5] בריאות א2'!AG26+'[5] בריאות א2'!AN26=0,0,('[5] בריאות א2'!AF26+'[5] בריאות א2'!AM26+'[5] בריאות א2'!AG26+'[5] בריאות א2'!AN26)/('[5] בריאות א2'!$AE$28+'[5] בריאות א2'!$AL$28))</f>
        <v>0</v>
      </c>
      <c r="S22" s="58">
        <f>IF('[5] בריאות א2'!AH26+'[5] בריאות א2'!AO26=0,0,('[5] בריאות א2'!AH26+'[5] בריאות א2'!AO26)/('[5] בריאות א2'!$AE$28+'[5] בריאות א2'!$AL$28))</f>
        <v>0</v>
      </c>
      <c r="T22" s="58">
        <f>IF('[5] בריאות א2'!AI26+'[5] בריאות א2'!AP26=0,0,('[5] בריאות א2'!AI26+'[5] בריאות א2'!AP26)/('[5] בריאות א2'!$AE$28+'[5] בריאות א2'!$AL$28))</f>
        <v>0</v>
      </c>
      <c r="U22" s="58">
        <f>IF('[5] בריאות א2'!AJ26+'[5] בריאות א2'!AQ26=0,0,('[5] בריאות א2'!AJ26+'[5] בריאות א2'!AQ26)/('[5] בריאות א2'!$AE$28+'[5] בריאות א2'!$AL$28))</f>
        <v>0</v>
      </c>
      <c r="V22" s="59">
        <f>IF('[5] בריאות א2'!AK26+'[5] בריאות א2'!AR26=0,0,('[5] בריאות א2'!AK26+'[5] בריאות א2'!AR26)/('[5] בריאות א2'!$AE$28+'[5] בריאות א2'!$AL$28))</f>
        <v>0</v>
      </c>
      <c r="W22" s="57">
        <f>SUM(X22:AB22)</f>
        <v>1</v>
      </c>
      <c r="X22" s="37">
        <f>IF(('[5] בריאות א2'!AT26+'[5] בריאות א2'!BA26+'[5] בריאות א2'!AU26+'[5] בריאות א2'!BB26)=0,0,('[5] בריאות א2'!AT26+'[5] בריאות א2'!BA26+'[5] בריאות א2'!AU26+'[5] בריאות א2'!BB26)/('[5] בריאות א2'!$AZ$28+'[5] בריאות א2'!$AS$28))</f>
        <v>0.5</v>
      </c>
      <c r="Y22" s="37">
        <f>IF(('[5] בריאות א2'!AV26+'[5] בריאות א2'!BC26)=0,0,('[5] בריאות א2'!AV26+'[5] בריאות א2'!BC26)/('[5] בריאות א2'!$AZ$28+'[5] בריאות א2'!$AS$28))</f>
        <v>0</v>
      </c>
      <c r="Z22" s="37">
        <f>IF(('[5] בריאות א2'!AW26+'[5] בריאות א2'!BD26)=0,0,('[5] בריאות א2'!AW26+'[5] בריאות א2'!BD26)/('[5] בריאות א2'!$AZ$28+'[5] בריאות א2'!$AS$28))</f>
        <v>0</v>
      </c>
      <c r="AA22" s="37">
        <f>IF(('[5] בריאות א2'!AX26+'[5] בריאות א2'!BE26)=0,0,('[5] בריאות א2'!AX26+'[5] בריאות א2'!BE26)/('[5] בריאות א2'!$AZ$28+'[5] בריאות א2'!$AS$28))</f>
        <v>0</v>
      </c>
      <c r="AB22" s="37">
        <f>IF(('[5] בריאות א2'!AY26+'[5] בריאות א2'!BF26)=0,0,('[5] בריאות א2'!AY26+'[5] בריאות א2'!BF26)/('[5] בריאות א2'!$AZ$28+'[5] בריאות א2'!$AS$28))</f>
        <v>0.5</v>
      </c>
      <c r="AC22" s="57">
        <f>SUM(AD22:AH22)</f>
        <v>0</v>
      </c>
      <c r="AD22" s="37">
        <f>IF('[5] בריאות א2'!BH26+'[5] בריאות א2'!BI26=0,0,('[5] בריאות א2'!BH26+'[5] בריאות א2'!BI26)/'[5] בריאות א2'!$BG$28)</f>
        <v>0</v>
      </c>
      <c r="AE22" s="37">
        <f>IF('[5] בריאות א2'!BJ26=0,0,'[5] בריאות א2'!BJ26/'[5] בריאות א2'!$BG$28)</f>
        <v>0</v>
      </c>
      <c r="AF22" s="37">
        <f>IF('[5] בריאות א2'!BK26=0,0,'[5] בריאות א2'!BK26/'[5] בריאות א2'!$BG$28)</f>
        <v>0</v>
      </c>
      <c r="AG22" s="37">
        <f>IF('[5] בריאות א2'!BL26=0,0,'[5] בריאות א2'!BL26/'[5] בריאות א2'!$BG$28)</f>
        <v>0</v>
      </c>
      <c r="AH22" s="54">
        <f>IF('[5] בריאות א2'!BM26=0,0,'[5] בריאות א2'!BM26/'[5] בריאות א2'!$BG$28)</f>
        <v>0</v>
      </c>
      <c r="AI22" s="57">
        <f>SUM(AJ22:AN22)</f>
        <v>1</v>
      </c>
      <c r="AJ22" s="37">
        <f>IF(('[5] בריאות א2'!BO26+'[5] בריאות א2'!BV26+'[5] בריאות א2'!BP26+'[5] בריאות א2'!BW26)=0,0,('[5] בריאות א2'!BO26+'[5] בריאות א2'!BV26+'[5] בריאות א2'!BP26+'[5] בריאות א2'!BW26)/('[5] בריאות א2'!$BN$28+'[5] בריאות א2'!$BU$28))</f>
        <v>0</v>
      </c>
      <c r="AK22" s="37">
        <f>IF(('[5] בריאות א2'!BQ26+'[5] בריאות א2'!BX26)=0,0,('[5] בריאות א2'!BQ26+'[5] בריאות א2'!BX26)/('[5] בריאות א2'!$BN$28+'[5] בריאות א2'!$BU$28))</f>
        <v>0</v>
      </c>
      <c r="AL22" s="37">
        <f>IF(('[5] בריאות א2'!BR26+'[5] בריאות א2'!BY26)=0,0,('[5] בריאות א2'!BR26+'[5] בריאות א2'!BY26)/('[5] בריאות א2'!$BN$28+'[5] בריאות א2'!$BU$28))</f>
        <v>0</v>
      </c>
      <c r="AM22" s="37">
        <f>IF(('[5] בריאות א2'!BS26+'[5] בריאות א2'!BZ26)=0,0,('[5] בריאות א2'!BS26+'[5] בריאות א2'!BZ26)/('[5] בריאות א2'!$BN$28+'[5] בריאות א2'!$BU$28))</f>
        <v>0</v>
      </c>
      <c r="AN22" s="37">
        <f>IF(('[5] בריאות א2'!BT26+'[5] בריאות א2'!CA26)=0,0,('[5] בריאות א2'!BT26+'[5] בריאות א2'!CA26)/('[5] בריאות א2'!$BN$28+'[5] בריאות א2'!$BU$28))</f>
        <v>1</v>
      </c>
      <c r="AO22" s="57">
        <f>SUM(AP22:AT22)</f>
        <v>1</v>
      </c>
      <c r="AP22" s="37">
        <f>IF(('[5] בריאות א2'!CC26+'[5] בריאות א2'!CJ26+'[5] בריאות א2'!CD26+'[5] בריאות א2'!CK26)=0,0,('[5] בריאות א2'!CC26+'[5] בריאות א2'!CJ26+'[5] בריאות א2'!CD26+'[5] בריאות א2'!CK26)/('[5] בריאות א2'!$CB$28+'[5] בריאות א2'!$CI$28))</f>
        <v>0.30769230769230771</v>
      </c>
      <c r="AQ22" s="37">
        <f>IF(('[5] בריאות א2'!CE26+'[5] בריאות א2'!CL26)=0,0,('[5] בריאות א2'!CE26+'[5] בריאות א2'!CL26)/('[5] בריאות א2'!$CB$28+'[5] בריאות א2'!$CI$28))</f>
        <v>0</v>
      </c>
      <c r="AR22" s="37">
        <f>IF(('[5] בריאות א2'!CF26+'[5] בריאות א2'!CM26)=0,0,('[5] בריאות א2'!CF26+'[5] בריאות א2'!CM26)/('[5] בריאות א2'!$CB$28+'[5] בריאות א2'!$CI$28))</f>
        <v>0</v>
      </c>
      <c r="AS22" s="37">
        <f>IF(('[5] בריאות א2'!CG26+'[5] בריאות א2'!CN26)=0,0,('[5] בריאות א2'!CG26+'[5] בריאות א2'!CN26)/('[5] בריאות א2'!$CB$28+'[5] בריאות א2'!$CI$28))</f>
        <v>0</v>
      </c>
      <c r="AT22" s="37">
        <f>IF(('[5] בריאות א2'!CH26+'[5] בריאות א2'!CO26)=0,0,('[5] בריאות א2'!CH26+'[5] בריאות א2'!CO26)/('[5] בריאות א2'!$CB$28+'[5] בריאות א2'!$CI$28))</f>
        <v>0.69230769230769229</v>
      </c>
      <c r="AU22" s="57">
        <f>SUM(AV22:AZ22)</f>
        <v>0</v>
      </c>
      <c r="AV22" s="37">
        <f>IF(('[5] בריאות א2'!CQ26+'[5] בריאות א2'!CX26+'[5] בריאות א2'!CR26+'[5] בריאות א2'!CY26)=0,0,('[5] בריאות א2'!CQ26+'[5] בריאות א2'!CX26+'[5] בריאות א2'!CR26+'[5] בריאות א2'!CY26)/('[5] בריאות א2'!$CP$28+'[5] בריאות א2'!$CW$28))</f>
        <v>0</v>
      </c>
      <c r="AW22" s="37">
        <f>IF(('[5] בריאות א2'!CS26+'[5] בריאות א2'!CZ26)=0,0,('[5] בריאות א2'!CS26+'[5] בריאות א2'!CZ26)/('[5] בריאות א2'!$CP$28+'[5] בריאות א2'!$CW$28))</f>
        <v>0</v>
      </c>
      <c r="AX22" s="37">
        <f>IF(('[5] בריאות א2'!CT26+'[5] בריאות א2'!DA26)=0,0,('[5] בריאות א2'!CT26+'[5] בריאות א2'!DA26)/('[5] בריאות א2'!$CP$28+'[5] בריאות א2'!$CW$28))</f>
        <v>0</v>
      </c>
      <c r="AY22" s="37">
        <f>IF(('[5] בריאות א2'!CU26+'[5] בריאות א2'!DB26)=0,0,('[5] בריאות א2'!CU26+'[5] בריאות א2'!DB26)/('[5] בריאות א2'!$CP$28+'[5] בריאות א2'!$CW$28))</f>
        <v>0</v>
      </c>
      <c r="AZ22" s="37">
        <f>IF(('[5] בריאות א2'!CV26+'[5] בריאות א2'!DC26)=0,0,('[5] בריאות א2'!CV26+'[5] בריאות א2'!DC26)/('[5] בריאות א2'!$CP$28+'[5] בריאות א2'!$CW$28))</f>
        <v>0</v>
      </c>
      <c r="BA22" s="57">
        <f>SUM(BB22:BF22)</f>
        <v>0</v>
      </c>
      <c r="BB22" s="37">
        <f>IF(('[5] בריאות א2'!DE26+'[5] בריאות א2'!DL26+'[5] בריאות א2'!DF26+'[5] בריאות א2'!DM26)=0,0,('[5] בריאות א2'!DE26+'[5] בריאות א2'!DL26+'[5] בריאות א2'!DF26+'[5] בריאות א2'!DM26)/('[5] בריאות א2'!$DD$28+'[5] בריאות א2'!$DK$28))</f>
        <v>0</v>
      </c>
      <c r="BC22" s="37">
        <f>IF(('[5] בריאות א2'!DG26+'[5] בריאות א2'!DN26)=0,0,('[5] בריאות א2'!DG26+'[5] בריאות א2'!DN26)/('[5] בריאות א2'!$DD$28+'[5] בריאות א2'!$DK$28))</f>
        <v>0</v>
      </c>
      <c r="BD22" s="37">
        <f>IF(('[5] בריאות א2'!DH26+'[5] בריאות א2'!DO26)=0,0,('[5] בריאות א2'!DH26+'[5] בריאות א2'!DO26)/('[5] בריאות א2'!$DD$28+'[5] בריאות א2'!$DK$28))</f>
        <v>0</v>
      </c>
      <c r="BE22" s="37">
        <f>IF(('[5] בריאות א2'!DI26+'[5] בריאות א2'!DP26)=0,0,('[5] בריאות א2'!DI26+'[5] בריאות א2'!DP26)/('[5] בריאות א2'!$DD$28+'[5] בריאות א2'!$DK$28))</f>
        <v>0</v>
      </c>
      <c r="BF22" s="54">
        <f>IF(('[5] בריאות א2'!DJ26+'[5] בריאות א2'!DQ26)=0,0,('[5] בריאות א2'!DJ26+'[5] בריאות א2'!DQ26)/('[5] בריאות א2'!$DD$28+'[5] בריאות א2'!$DK$28))</f>
        <v>0</v>
      </c>
      <c r="BG22" s="31"/>
      <c r="BH22" s="31"/>
      <c r="BI22" s="31"/>
      <c r="BJ22" s="31"/>
      <c r="BK22" s="31"/>
      <c r="BL22" s="9"/>
    </row>
    <row r="23" spans="1:64" x14ac:dyDescent="0.2">
      <c r="A23" s="32">
        <v>4</v>
      </c>
      <c r="B23" s="33" t="s">
        <v>64</v>
      </c>
      <c r="C23" s="34"/>
      <c r="D23" s="35"/>
      <c r="E23" s="90">
        <f>SUM(F23:J23)</f>
        <v>0</v>
      </c>
      <c r="F23" s="58">
        <f>IF('[5] בריאות א2'!D27+'[5] בריאות א2'!K27+'[5] בריאות א2'!E27+'[5] בריאות א2'!L27=0,0,('[5] בריאות א2'!D27+'[5] בריאות א2'!K27+'[5] בריאות א2'!E27+'[5] בריאות א2'!L27)/('[5] בריאות א2'!$C$28+'[5] בריאות א2'!$J$28))</f>
        <v>0</v>
      </c>
      <c r="G23" s="58">
        <f>IF('[5] בריאות א2'!F27+'[5] בריאות א2'!M27=0,0,('[5] בריאות א2'!F27+'[5] בריאות א2'!M27)/('[5] בריאות א2'!$C$28+'[5] בריאות א2'!$J$28))</f>
        <v>0</v>
      </c>
      <c r="H23" s="58">
        <f>IF('[5] בריאות א2'!G27+'[5] בריאות א2'!N27=0,0,('[5] בריאות א2'!G27+'[5] בריאות א2'!N27)/('[5] בריאות א2'!$C$28+'[5] בריאות א2'!$J$28))</f>
        <v>0</v>
      </c>
      <c r="I23" s="58">
        <f>IF('[5] בריאות א2'!H27+'[5] בריאות א2'!O27=0,0,('[5] בריאות א2'!H27+'[5] בריאות א2'!O27)/('[5] בריאות א2'!$C$28+'[5] בריאות א2'!$J$28))</f>
        <v>0</v>
      </c>
      <c r="J23" s="61">
        <f>IF('[5] בריאות א2'!I27+'[5] בריאות א2'!P27=0,0,('[5] בריאות א2'!I27+'[5] בריאות א2'!P27)/('[5] בריאות א2'!$C$28+'[5] בריאות א2'!$J$28))</f>
        <v>0</v>
      </c>
      <c r="K23" s="90">
        <f>SUM(L23:P23)</f>
        <v>0</v>
      </c>
      <c r="L23" s="58">
        <f>IF('[5] בריאות א2'!R27+'[5] בריאות א2'!Y27+'[5] בריאות א2'!S27+'[5] בריאות א2'!Z27=0,0,('[5] בריאות א2'!R27+'[5] בריאות א2'!Y27+'[5] בריאות א2'!S27+'[5] בריאות א2'!Z27)/('[5] בריאות א2'!$Q$28+'[5] בריאות א2'!$X$28))</f>
        <v>0</v>
      </c>
      <c r="M23" s="58">
        <f>IF('[5] בריאות א2'!T27+'[5] בריאות א2'!AA27=0,0,('[5] בריאות א2'!T27+'[5] בריאות א2'!AA27)/('[5] בריאות א2'!$Q$28+'[5] בריאות א2'!$X$28))</f>
        <v>0</v>
      </c>
      <c r="N23" s="58">
        <f>IF('[5] בריאות א2'!U27+'[5] בריאות א2'!AB27=0,0,('[5] בריאות א2'!U27+'[5] בריאות א2'!AB27)/('[5] בריאות א2'!$Q$28+'[5] בריאות א2'!$X$28))</f>
        <v>0</v>
      </c>
      <c r="O23" s="58">
        <f>IF('[5] בריאות א2'!V27+'[5] בריאות א2'!AC27=0,0,('[5] בריאות א2'!V27+'[5] בריאות א2'!AC27)/('[5] בריאות א2'!$Q$28+'[5] בריאות א2'!$X$28))</f>
        <v>0</v>
      </c>
      <c r="P23" s="61">
        <f>IF('[5] בריאות א2'!W27+'[5] בריאות א2'!AD27=0,0,('[5] בריאות א2'!W27+'[5] בריאות א2'!AD27)/('[5] בריאות א2'!$Q$28+'[5] בריאות א2'!$X$28))</f>
        <v>0</v>
      </c>
      <c r="Q23" s="90">
        <f>SUM(R23:V23)</f>
        <v>0</v>
      </c>
      <c r="R23" s="58">
        <f>IF('[5] בריאות א2'!AF27+'[5] בריאות א2'!AM27+'[5] בריאות א2'!AG27+'[5] בריאות א2'!AN27=0,0,('[5] בריאות א2'!AF27+'[5] בריאות א2'!AM27+'[5] בריאות א2'!AG27+'[5] בריאות א2'!AN27)/('[5] בריאות א2'!$AE$28+'[5] בריאות א2'!$AL$28))</f>
        <v>0</v>
      </c>
      <c r="S23" s="58">
        <f>IF('[5] בריאות א2'!AH27+'[5] בריאות א2'!AO27=0,0,('[5] בריאות א2'!AH27+'[5] בריאות א2'!AO27)/('[5] בריאות א2'!$AE$28+'[5] בריאות א2'!$AL$28))</f>
        <v>0</v>
      </c>
      <c r="T23" s="58">
        <f>IF('[5] בריאות א2'!AI27+'[5] בריאות א2'!AP27=0,0,('[5] בריאות א2'!AI27+'[5] בריאות א2'!AP27)/('[5] בריאות א2'!$AE$28+'[5] בריאות א2'!$AL$28))</f>
        <v>0</v>
      </c>
      <c r="U23" s="58">
        <f>IF('[5] בריאות א2'!AJ27+'[5] בריאות א2'!AQ27=0,0,('[5] בריאות א2'!AJ27+'[5] בריאות א2'!AQ27)/('[5] בריאות א2'!$AE$28+'[5] בריאות א2'!$AL$28))</f>
        <v>0</v>
      </c>
      <c r="V23" s="59">
        <f>IF('[5] בריאות א2'!AK27+'[5] בריאות א2'!AR27=0,0,('[5] בריאות א2'!AK27+'[5] בריאות א2'!AR27)/('[5] בריאות א2'!$AE$28+'[5] בריאות א2'!$AL$28))</f>
        <v>0</v>
      </c>
      <c r="W23" s="90">
        <f>SUM(X23:AB23)</f>
        <v>0</v>
      </c>
      <c r="X23" s="37">
        <f>IF(('[5] בריאות א2'!AT27+'[5] בריאות א2'!BA27+'[5] בריאות א2'!AU27+'[5] בריאות א2'!BB27)=0,0,('[5] בריאות א2'!AT27+'[5] בריאות א2'!BA27+'[5] בריאות א2'!AU27+'[5] בריאות א2'!BB27)/('[5] בריאות א2'!$AZ$28+'[5] בריאות א2'!$AS$28))</f>
        <v>0</v>
      </c>
      <c r="Y23" s="37">
        <f>IF(('[5] בריאות א2'!AV27+'[5] בריאות א2'!BC27)=0,0,('[5] בריאות א2'!AV27+'[5] בריאות א2'!BC27)/('[5] בריאות א2'!$AZ$28+'[5] בריאות א2'!$AS$28))</f>
        <v>0</v>
      </c>
      <c r="Z23" s="37">
        <f>IF(('[5] בריאות א2'!AW27+'[5] בריאות א2'!BD27)=0,0,('[5] בריאות א2'!AW27+'[5] בריאות א2'!BD27)/('[5] בריאות א2'!$AZ$28+'[5] בריאות א2'!$AS$28))</f>
        <v>0</v>
      </c>
      <c r="AA23" s="37">
        <f>IF(('[5] בריאות א2'!AX27+'[5] בריאות א2'!BE27)=0,0,('[5] בריאות א2'!AX27+'[5] בריאות א2'!BE27)/('[5] בריאות א2'!$AZ$28+'[5] בריאות א2'!$AS$28))</f>
        <v>0</v>
      </c>
      <c r="AB23" s="37">
        <f>IF(('[5] בריאות א2'!AY27+'[5] בריאות א2'!BF27)=0,0,('[5] בריאות א2'!AY27+'[5] בריאות א2'!BF27)/('[5] בריאות א2'!$AZ$28+'[5] בריאות א2'!$AS$28))</f>
        <v>0</v>
      </c>
      <c r="AC23" s="90">
        <f>SUM(AD23:AH23)</f>
        <v>0</v>
      </c>
      <c r="AD23" s="37">
        <f>IF('[5] בריאות א2'!BH27+'[5] בריאות א2'!BI27=0,0,('[5] בריאות א2'!BH27+'[5] בריאות א2'!BI27)/'[5] בריאות א2'!$BG$28)</f>
        <v>0</v>
      </c>
      <c r="AE23" s="37">
        <f>IF('[5] בריאות א2'!BJ27=0,0,'[5] בריאות א2'!BJ27/'[5] בריאות א2'!$BG$28)</f>
        <v>0</v>
      </c>
      <c r="AF23" s="37">
        <f>IF('[5] בריאות א2'!BK27=0,0,'[5] בריאות א2'!BK27/'[5] בריאות א2'!$BG$28)</f>
        <v>0</v>
      </c>
      <c r="AG23" s="37">
        <f>IF('[5] בריאות א2'!BL27=0,0,'[5] בריאות א2'!BL27/'[5] בריאות א2'!$BG$28)</f>
        <v>0</v>
      </c>
      <c r="AH23" s="54">
        <f>IF('[5] בריאות א2'!BM27=0,0,'[5] בריאות א2'!BM27/'[5] בריאות א2'!$BG$28)</f>
        <v>0</v>
      </c>
      <c r="AI23" s="90">
        <f>SUM(AJ23:AN23)</f>
        <v>0</v>
      </c>
      <c r="AJ23" s="37">
        <f>IF(('[5] בריאות א2'!BO27+'[5] בריאות א2'!BV27+'[5] בריאות א2'!BP27+'[5] בריאות א2'!BW27)=0,0,('[5] בריאות א2'!BO27+'[5] בריאות א2'!BV27+'[5] בריאות א2'!BP27+'[5] בריאות א2'!BW27)/('[5] בריאות א2'!$BN$28+'[5] בריאות א2'!$BU$28))</f>
        <v>0</v>
      </c>
      <c r="AK23" s="37">
        <f>IF(('[5] בריאות א2'!BQ27+'[5] בריאות א2'!BX27)=0,0,('[5] בריאות א2'!BQ27+'[5] בריאות א2'!BX27)/('[5] בריאות א2'!$BN$28+'[5] בריאות א2'!$BU$28))</f>
        <v>0</v>
      </c>
      <c r="AL23" s="37">
        <f>IF(('[5] בריאות א2'!BR27+'[5] בריאות א2'!BY27)=0,0,('[5] בריאות א2'!BR27+'[5] בריאות א2'!BY27)/('[5] בריאות א2'!$BN$28+'[5] בריאות א2'!$BU$28))</f>
        <v>0</v>
      </c>
      <c r="AM23" s="37">
        <f>IF(('[5] בריאות א2'!BS27+'[5] בריאות א2'!BZ27)=0,0,('[5] בריאות א2'!BS27+'[5] בריאות א2'!BZ27)/('[5] בריאות א2'!$BN$28+'[5] בריאות א2'!$BU$28))</f>
        <v>0</v>
      </c>
      <c r="AN23" s="37">
        <f>IF(('[5] בריאות א2'!BT27+'[5] בריאות א2'!CA27)=0,0,('[5] בריאות א2'!BT27+'[5] בריאות א2'!CA27)/('[5] בריאות א2'!$BN$28+'[5] בריאות א2'!$BU$28))</f>
        <v>0</v>
      </c>
      <c r="AO23" s="90">
        <f>SUM(AP23:AT23)</f>
        <v>0</v>
      </c>
      <c r="AP23" s="37">
        <f>IF(('[5] בריאות א2'!CC27+'[5] בריאות א2'!CJ27+'[5] בריאות א2'!CD27+'[5] בריאות א2'!CK27)=0,0,('[5] בריאות א2'!CC27+'[5] בריאות א2'!CJ27+'[5] בריאות א2'!CD27+'[5] בריאות א2'!CK27)/('[5] בריאות א2'!$CB$28+'[5] בריאות א2'!$CI$28))</f>
        <v>0</v>
      </c>
      <c r="AQ23" s="37">
        <f>IF(('[5] בריאות א2'!CE27+'[5] בריאות א2'!CL27)=0,0,('[5] בריאות א2'!CE27+'[5] בריאות א2'!CL27)/('[5] בריאות א2'!$CB$28+'[5] בריאות א2'!$CI$28))</f>
        <v>0</v>
      </c>
      <c r="AR23" s="37">
        <f>IF(('[5] בריאות א2'!CF27+'[5] בריאות א2'!CM27)=0,0,('[5] בריאות א2'!CF27+'[5] בריאות א2'!CM27)/('[5] בריאות א2'!$CB$28+'[5] בריאות א2'!$CI$28))</f>
        <v>0</v>
      </c>
      <c r="AS23" s="37">
        <f>IF(('[5] בריאות א2'!CG27+'[5] בריאות א2'!CN27)=0,0,('[5] בריאות א2'!CG27+'[5] בריאות א2'!CN27)/('[5] בריאות א2'!$CB$28+'[5] בריאות א2'!$CI$28))</f>
        <v>0</v>
      </c>
      <c r="AT23" s="37">
        <f>IF(('[5] בריאות א2'!CH27+'[5] בריאות א2'!CO27)=0,0,('[5] בריאות א2'!CH27+'[5] בריאות א2'!CO27)/('[5] בריאות א2'!$CB$28+'[5] בריאות א2'!$CI$28))</f>
        <v>0</v>
      </c>
      <c r="AU23" s="90">
        <f>SUM(AV23:AZ23)</f>
        <v>0</v>
      </c>
      <c r="AV23" s="37">
        <f>IF(('[5] בריאות א2'!CQ27+'[5] בריאות א2'!CX27+'[5] בריאות א2'!CR27+'[5] בריאות א2'!CY27)=0,0,('[5] בריאות א2'!CQ27+'[5] בריאות א2'!CX27+'[5] בריאות א2'!CR27+'[5] בריאות א2'!CY27)/('[5] בריאות א2'!$CP$28+'[5] בריאות א2'!$CW$28))</f>
        <v>0</v>
      </c>
      <c r="AW23" s="37">
        <f>IF(('[5] בריאות א2'!CS27+'[5] בריאות א2'!CZ27)=0,0,('[5] בריאות א2'!CS27+'[5] בריאות א2'!CZ27)/('[5] בריאות א2'!$CP$28+'[5] בריאות א2'!$CW$28))</f>
        <v>0</v>
      </c>
      <c r="AX23" s="37">
        <f>IF(('[5] בריאות א2'!CT27+'[5] בריאות א2'!DA27)=0,0,('[5] בריאות א2'!CT27+'[5] בריאות א2'!DA27)/('[5] בריאות א2'!$CP$28+'[5] בריאות א2'!$CW$28))</f>
        <v>0</v>
      </c>
      <c r="AY23" s="37">
        <f>IF(('[5] בריאות א2'!CU27+'[5] בריאות א2'!DB27)=0,0,('[5] בריאות א2'!CU27+'[5] בריאות א2'!DB27)/('[5] בריאות א2'!$CP$28+'[5] בריאות א2'!$CW$28))</f>
        <v>0</v>
      </c>
      <c r="AZ23" s="37">
        <f>IF(('[5] בריאות א2'!CV27+'[5] בריאות א2'!DC27)=0,0,('[5] בריאות א2'!CV27+'[5] בריאות א2'!DC27)/('[5] בריאות א2'!$CP$28+'[5] בריאות א2'!$CW$28))</f>
        <v>0</v>
      </c>
      <c r="BA23" s="90">
        <f>SUM(BB23:BF23)</f>
        <v>0</v>
      </c>
      <c r="BB23" s="37">
        <f>IF(('[5] בריאות א2'!DE27+'[5] בריאות א2'!DL27+'[5] בריאות א2'!DF27+'[5] בריאות א2'!DM27)=0,0,('[5] בריאות א2'!DE27+'[5] בריאות א2'!DL27+'[5] בריאות א2'!DF27+'[5] בריאות א2'!DM27)/('[5] בריאות א2'!$DD$28+'[5] בריאות א2'!$DK$28))</f>
        <v>0</v>
      </c>
      <c r="BC23" s="37">
        <f>IF(('[5] בריאות א2'!DG27+'[5] בריאות א2'!DN27)=0,0,('[5] בריאות א2'!DG27+'[5] בריאות א2'!DN27)/('[5] בריאות א2'!$DD$28+'[5] בריאות א2'!$DK$28))</f>
        <v>0</v>
      </c>
      <c r="BD23" s="37">
        <f>IF(('[5] בריאות א2'!DH27+'[5] בריאות א2'!DO27)=0,0,('[5] בריאות א2'!DH27+'[5] בריאות א2'!DO27)/('[5] בריאות א2'!$DD$28+'[5] בריאות א2'!$DK$28))</f>
        <v>0</v>
      </c>
      <c r="BE23" s="37">
        <f>IF(('[5] בריאות א2'!DI27+'[5] בריאות א2'!DP27)=0,0,('[5] בריאות א2'!DI27+'[5] בריאות א2'!DP27)/('[5] בריאות א2'!$DD$28+'[5] בריאות א2'!$DK$28))</f>
        <v>0</v>
      </c>
      <c r="BF23" s="54">
        <f>IF(('[5] בריאות א2'!DJ27+'[5] בריאות א2'!DQ27)=0,0,('[5] בריאות א2'!DJ27+'[5] בריאות א2'!DQ27)/('[5] בריאות א2'!$DD$28+'[5] בריאות א2'!$DK$28))</f>
        <v>0</v>
      </c>
      <c r="BG23" s="31"/>
      <c r="BH23" s="31"/>
      <c r="BI23" s="31"/>
      <c r="BJ23" s="31"/>
      <c r="BK23" s="31"/>
      <c r="BL23" s="9"/>
    </row>
    <row r="24" spans="1:64" ht="13.5" thickBot="1" x14ac:dyDescent="0.25">
      <c r="A24" s="62">
        <v>5</v>
      </c>
      <c r="B24" s="63" t="s">
        <v>65</v>
      </c>
      <c r="C24" s="64"/>
      <c r="D24" s="65"/>
      <c r="E24" s="66">
        <f>SUM(E20:E23)</f>
        <v>0</v>
      </c>
      <c r="F24" s="69">
        <f t="shared" ref="F24:BF24" si="8">SUM(F20:F23)</f>
        <v>0</v>
      </c>
      <c r="G24" s="69">
        <f t="shared" si="8"/>
        <v>0</v>
      </c>
      <c r="H24" s="69">
        <f t="shared" si="8"/>
        <v>0</v>
      </c>
      <c r="I24" s="69">
        <f t="shared" si="8"/>
        <v>0</v>
      </c>
      <c r="J24" s="68">
        <f t="shared" si="8"/>
        <v>0</v>
      </c>
      <c r="K24" s="66">
        <f>SUM(K20:K23)</f>
        <v>0</v>
      </c>
      <c r="L24" s="69">
        <f t="shared" ref="L24" si="9">SUM(L20:L23)</f>
        <v>0</v>
      </c>
      <c r="M24" s="69">
        <f t="shared" si="8"/>
        <v>0</v>
      </c>
      <c r="N24" s="69">
        <f t="shared" si="8"/>
        <v>0</v>
      </c>
      <c r="O24" s="69">
        <f t="shared" si="8"/>
        <v>0</v>
      </c>
      <c r="P24" s="68">
        <f t="shared" si="8"/>
        <v>0</v>
      </c>
      <c r="Q24" s="66">
        <f>SUM(Q20:Q23)</f>
        <v>0</v>
      </c>
      <c r="R24" s="69">
        <f t="shared" ref="R24" si="10">SUM(R20:R23)</f>
        <v>0</v>
      </c>
      <c r="S24" s="69">
        <f t="shared" si="8"/>
        <v>0</v>
      </c>
      <c r="T24" s="69">
        <f t="shared" si="8"/>
        <v>0</v>
      </c>
      <c r="U24" s="69">
        <f t="shared" si="8"/>
        <v>0</v>
      </c>
      <c r="V24" s="68">
        <f t="shared" si="8"/>
        <v>0</v>
      </c>
      <c r="W24" s="66">
        <f>SUM(W20:W23)</f>
        <v>1</v>
      </c>
      <c r="X24" s="69">
        <f>SUM(X20:X23)</f>
        <v>0.5</v>
      </c>
      <c r="Y24" s="69">
        <f t="shared" si="8"/>
        <v>0</v>
      </c>
      <c r="Z24" s="69">
        <f t="shared" si="8"/>
        <v>0</v>
      </c>
      <c r="AA24" s="69">
        <f t="shared" si="8"/>
        <v>0</v>
      </c>
      <c r="AB24" s="68">
        <f t="shared" si="8"/>
        <v>0.5</v>
      </c>
      <c r="AC24" s="66">
        <f>SUM(AC20:AC23)</f>
        <v>0</v>
      </c>
      <c r="AD24" s="69">
        <f>SUM(AD20:AD23)</f>
        <v>0</v>
      </c>
      <c r="AE24" s="69">
        <f t="shared" si="8"/>
        <v>0</v>
      </c>
      <c r="AF24" s="69">
        <f t="shared" si="8"/>
        <v>0</v>
      </c>
      <c r="AG24" s="69">
        <f t="shared" si="8"/>
        <v>0</v>
      </c>
      <c r="AH24" s="68">
        <f t="shared" si="8"/>
        <v>0</v>
      </c>
      <c r="AI24" s="66">
        <f>SUM(AI20:AI23)</f>
        <v>1</v>
      </c>
      <c r="AJ24" s="69">
        <f>SUM(AJ20:AJ23)</f>
        <v>0</v>
      </c>
      <c r="AK24" s="69">
        <f t="shared" si="8"/>
        <v>0</v>
      </c>
      <c r="AL24" s="69">
        <f t="shared" si="8"/>
        <v>0</v>
      </c>
      <c r="AM24" s="69">
        <f t="shared" si="8"/>
        <v>0</v>
      </c>
      <c r="AN24" s="68">
        <f t="shared" si="8"/>
        <v>1</v>
      </c>
      <c r="AO24" s="66">
        <f>SUM(AO20:AO23)</f>
        <v>1</v>
      </c>
      <c r="AP24" s="69">
        <f>SUM(AP20:AP23)</f>
        <v>0.30769230769230771</v>
      </c>
      <c r="AQ24" s="69">
        <f t="shared" si="8"/>
        <v>0</v>
      </c>
      <c r="AR24" s="69">
        <f t="shared" si="8"/>
        <v>0</v>
      </c>
      <c r="AS24" s="69">
        <f t="shared" si="8"/>
        <v>0</v>
      </c>
      <c r="AT24" s="68">
        <f t="shared" si="8"/>
        <v>0.69230769230769229</v>
      </c>
      <c r="AU24" s="66">
        <f>SUM(AU20:AU23)</f>
        <v>0</v>
      </c>
      <c r="AV24" s="69">
        <f>SUM(AV20:AV23)</f>
        <v>0</v>
      </c>
      <c r="AW24" s="69">
        <f t="shared" si="8"/>
        <v>0</v>
      </c>
      <c r="AX24" s="69">
        <f t="shared" si="8"/>
        <v>0</v>
      </c>
      <c r="AY24" s="69">
        <f t="shared" si="8"/>
        <v>0</v>
      </c>
      <c r="AZ24" s="68">
        <f t="shared" si="8"/>
        <v>0</v>
      </c>
      <c r="BA24" s="66">
        <f>SUM(BA20:BA23)</f>
        <v>0</v>
      </c>
      <c r="BB24" s="69">
        <f>SUM(BB20:BB23)</f>
        <v>0</v>
      </c>
      <c r="BC24" s="69">
        <f t="shared" si="8"/>
        <v>0</v>
      </c>
      <c r="BD24" s="69">
        <f t="shared" si="8"/>
        <v>0</v>
      </c>
      <c r="BE24" s="69">
        <f t="shared" si="8"/>
        <v>0</v>
      </c>
      <c r="BF24" s="68">
        <f t="shared" si="8"/>
        <v>0</v>
      </c>
      <c r="BG24" s="31"/>
      <c r="BH24" s="31"/>
      <c r="BI24" s="31"/>
      <c r="BJ24" s="31"/>
      <c r="BK24" s="31"/>
      <c r="BL24" s="9"/>
    </row>
    <row r="25" spans="1:64" x14ac:dyDescent="0.2">
      <c r="A25" s="71"/>
      <c r="B25" s="128"/>
      <c r="C25" s="128"/>
      <c r="D25" s="128"/>
      <c r="E25" s="72"/>
      <c r="F25" s="72"/>
      <c r="G25" s="72"/>
      <c r="H25" s="72"/>
      <c r="I25" s="72"/>
      <c r="J25" s="72"/>
    </row>
    <row r="26" spans="1:64" x14ac:dyDescent="0.2">
      <c r="A26" s="72"/>
      <c r="B26" s="73" t="s">
        <v>66</v>
      </c>
      <c r="C26" s="73"/>
      <c r="D26" s="73"/>
      <c r="E26" s="31"/>
      <c r="F26" s="31"/>
      <c r="G26" s="31"/>
      <c r="H26" s="31"/>
      <c r="I26" s="31"/>
      <c r="J26" s="31"/>
    </row>
    <row r="27" spans="1:64" x14ac:dyDescent="0.2">
      <c r="A27" s="71"/>
      <c r="B27" s="127"/>
      <c r="C27" s="127"/>
      <c r="D27" s="127"/>
      <c r="E27" s="75"/>
      <c r="F27" s="75"/>
      <c r="G27" s="75"/>
      <c r="H27" s="75"/>
      <c r="I27" s="75"/>
      <c r="J27" s="75"/>
    </row>
    <row r="28" spans="1:64" x14ac:dyDescent="0.2">
      <c r="A28" s="31"/>
      <c r="B28" s="129"/>
      <c r="C28" s="130"/>
      <c r="D28" s="130"/>
      <c r="E28" s="76"/>
      <c r="F28" s="76"/>
      <c r="G28" s="76"/>
      <c r="H28" s="76"/>
      <c r="I28" s="76"/>
      <c r="J28" s="76"/>
    </row>
    <row r="29" spans="1:64" x14ac:dyDescent="0.2">
      <c r="A29" s="31"/>
      <c r="B29" s="129"/>
      <c r="C29" s="129"/>
      <c r="D29" s="129"/>
      <c r="E29" s="77"/>
      <c r="F29" s="77"/>
      <c r="G29" s="77"/>
      <c r="H29" s="77"/>
      <c r="I29" s="77"/>
      <c r="J29" s="77"/>
    </row>
    <row r="30" spans="1:64" x14ac:dyDescent="0.2">
      <c r="A30" s="31"/>
      <c r="B30" s="129"/>
      <c r="C30" s="129"/>
      <c r="D30" s="129"/>
      <c r="E30" s="77"/>
      <c r="F30" s="77"/>
      <c r="G30" s="77"/>
      <c r="H30" s="77"/>
      <c r="I30" s="77"/>
      <c r="J30" s="77"/>
    </row>
    <row r="31" spans="1:64" x14ac:dyDescent="0.2">
      <c r="A31" s="78"/>
      <c r="B31" s="127"/>
      <c r="C31" s="127"/>
      <c r="D31" s="127"/>
      <c r="E31" s="75"/>
      <c r="F31" s="75"/>
      <c r="G31" s="75"/>
      <c r="H31" s="75"/>
      <c r="I31" s="75"/>
      <c r="J31" s="75"/>
    </row>
    <row r="32" spans="1:64" x14ac:dyDescent="0.2">
      <c r="A32" s="31"/>
      <c r="B32" s="127"/>
      <c r="C32" s="127"/>
      <c r="D32" s="127"/>
      <c r="E32" s="75"/>
      <c r="F32" s="75"/>
      <c r="G32" s="75"/>
      <c r="H32" s="75"/>
      <c r="I32" s="75"/>
      <c r="J32" s="75"/>
    </row>
    <row r="33" spans="1:10" x14ac:dyDescent="0.2">
      <c r="A33" s="31"/>
      <c r="B33" s="127"/>
      <c r="C33" s="127"/>
      <c r="D33" s="127"/>
      <c r="E33" s="75"/>
      <c r="F33" s="75"/>
      <c r="G33" s="75"/>
      <c r="H33" s="75"/>
      <c r="I33" s="75"/>
      <c r="J33" s="75"/>
    </row>
    <row r="34" spans="1:10" x14ac:dyDescent="0.2">
      <c r="A34" s="78"/>
      <c r="B34" s="127"/>
      <c r="C34" s="127"/>
      <c r="D34" s="127"/>
      <c r="E34" s="75"/>
      <c r="F34" s="75"/>
      <c r="G34" s="75"/>
      <c r="H34" s="75"/>
      <c r="I34" s="75"/>
      <c r="J34" s="75"/>
    </row>
    <row r="35" spans="1:10" x14ac:dyDescent="0.2">
      <c r="A35" s="31"/>
      <c r="B35" s="127"/>
      <c r="C35" s="127"/>
      <c r="D35" s="127"/>
      <c r="E35" s="75"/>
      <c r="F35" s="75"/>
      <c r="G35" s="75"/>
      <c r="H35" s="75"/>
      <c r="I35" s="75"/>
      <c r="J35" s="75"/>
    </row>
    <row r="36" spans="1:10" x14ac:dyDescent="0.2">
      <c r="A36" s="31"/>
      <c r="B36" s="127"/>
      <c r="C36" s="127"/>
      <c r="D36" s="127"/>
      <c r="E36" s="75"/>
      <c r="F36" s="75"/>
      <c r="G36" s="75"/>
      <c r="H36" s="75"/>
      <c r="I36" s="75"/>
      <c r="J36" s="75"/>
    </row>
    <row r="37" spans="1:10" x14ac:dyDescent="0.2">
      <c r="A37" s="31"/>
      <c r="B37" s="127"/>
      <c r="C37" s="127"/>
      <c r="D37" s="127"/>
      <c r="E37" s="75"/>
      <c r="F37" s="75"/>
      <c r="G37" s="75"/>
      <c r="H37" s="75"/>
      <c r="I37" s="75"/>
      <c r="J37" s="75"/>
    </row>
    <row r="38" spans="1:10" x14ac:dyDescent="0.2">
      <c r="A38" s="31"/>
    </row>
  </sheetData>
  <sheetProtection password="CC43" sheet="1" objects="1" scenarios="1" formatCells="0" formatColumns="0" formatRows="0"/>
  <mergeCells count="22">
    <mergeCell ref="B27:D27"/>
    <mergeCell ref="B6:D8"/>
    <mergeCell ref="E6:J6"/>
    <mergeCell ref="K6:P6"/>
    <mergeCell ref="Q6:V6"/>
    <mergeCell ref="AI6:AN6"/>
    <mergeCell ref="AO6:AT6"/>
    <mergeCell ref="AU6:AZ6"/>
    <mergeCell ref="BA6:BF6"/>
    <mergeCell ref="B25:D25"/>
    <mergeCell ref="W6:AB6"/>
    <mergeCell ref="AC6:AH6"/>
    <mergeCell ref="B34:D34"/>
    <mergeCell ref="B35:D35"/>
    <mergeCell ref="B36:D36"/>
    <mergeCell ref="B37:D37"/>
    <mergeCell ref="B28:D28"/>
    <mergeCell ref="B29:D29"/>
    <mergeCell ref="B30:D30"/>
    <mergeCell ref="B31:D31"/>
    <mergeCell ref="B32:D32"/>
    <mergeCell ref="B33:D33"/>
  </mergeCells>
  <hyperlinks>
    <hyperlink ref="B4" location="הוראות!A1" display="חזרה" xr:uid="{00000000-0004-0000-01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4"/>
  </sheetPr>
  <dimension ref="A1:Y30"/>
  <sheetViews>
    <sheetView showZeros="0" rightToLeft="1" zoomScaleNormal="100" zoomScaleSheetLayoutView="100" workbookViewId="0">
      <pane xSplit="4" ySplit="9" topLeftCell="E10" activePane="bottomRight" state="frozen"/>
      <selection activeCell="B32" sqref="B32:D32"/>
      <selection pane="topRight" activeCell="B32" sqref="B32:D32"/>
      <selection pane="bottomLeft" activeCell="B32" sqref="B32:D32"/>
      <selection pane="bottomRight" activeCell="B32" sqref="B32:D32"/>
    </sheetView>
  </sheetViews>
  <sheetFormatPr defaultColWidth="8" defaultRowHeight="12.75" x14ac:dyDescent="0.2"/>
  <cols>
    <col min="1" max="1" width="4" style="1" customWidth="1"/>
    <col min="2" max="3" width="8" style="1"/>
    <col min="4" max="4" width="15.5" style="1" customWidth="1"/>
    <col min="5" max="6" width="6.75" style="1" customWidth="1"/>
    <col min="7" max="7" width="6.375" style="1" customWidth="1"/>
    <col min="8" max="12" width="6.75" style="1" customWidth="1"/>
    <col min="13" max="13" width="6.25" style="1" customWidth="1"/>
    <col min="14" max="16" width="6.75" style="1" customWidth="1"/>
    <col min="17" max="19" width="6.375" style="1" customWidth="1"/>
    <col min="20" max="20" width="6.25" style="1" customWidth="1"/>
    <col min="21" max="21" width="7.625" style="1" customWidth="1"/>
    <col min="22" max="22" width="7.125" style="1" customWidth="1"/>
    <col min="23" max="23" width="23.25" style="1" hidden="1" customWidth="1"/>
    <col min="24" max="24" width="5.5" style="1" hidden="1" customWidth="1"/>
    <col min="25" max="25" width="0" style="1" hidden="1" customWidth="1"/>
    <col min="26" max="16384" width="8" style="1"/>
  </cols>
  <sheetData>
    <row r="1" spans="1:25" ht="18.75" x14ac:dyDescent="0.3">
      <c r="B1" s="2" t="str">
        <f>[5]הוראות!B29</f>
        <v>נספח ב3 מדדי תביעות בקצבת נכות (א.כ.ע), ריסק מוות וקצבת שארים</v>
      </c>
    </row>
    <row r="2" spans="1:25" ht="20.25" x14ac:dyDescent="0.2">
      <c r="B2" s="4" t="str">
        <f>[5]הוראות!B13</f>
        <v>הכשרה חברה לביטוח בע"מ</v>
      </c>
    </row>
    <row r="3" spans="1:25" ht="12.75" customHeight="1" x14ac:dyDescent="0.3">
      <c r="A3" s="3"/>
      <c r="B3" s="5" t="str">
        <f>CONCATENATE([5]הוראות!Z13,[5]הוראות!F13)</f>
        <v>הנתונים ביחידות בודדות לשנת 2019</v>
      </c>
      <c r="C3" s="3"/>
      <c r="D3" s="3"/>
      <c r="E3" s="3"/>
      <c r="F3" s="3"/>
      <c r="G3" s="3"/>
      <c r="H3" s="3"/>
      <c r="I3" s="3"/>
      <c r="J3" s="3"/>
      <c r="K3" s="3"/>
      <c r="L3" s="3"/>
      <c r="M3" s="3"/>
      <c r="N3" s="3"/>
      <c r="O3" s="3"/>
      <c r="P3" s="3"/>
      <c r="Q3" s="3"/>
      <c r="R3" s="3"/>
      <c r="S3" s="3"/>
    </row>
    <row r="4" spans="1:25" ht="13.5" customHeight="1" x14ac:dyDescent="0.3">
      <c r="A4" s="2"/>
      <c r="B4" s="6" t="s">
        <v>0</v>
      </c>
    </row>
    <row r="6" spans="1:25" ht="13.5" thickBot="1" x14ac:dyDescent="0.25"/>
    <row r="7" spans="1:25" x14ac:dyDescent="0.2">
      <c r="A7" s="79"/>
      <c r="B7" s="160" t="s">
        <v>1</v>
      </c>
      <c r="C7" s="132"/>
      <c r="D7" s="132"/>
      <c r="E7" s="157" t="s">
        <v>100</v>
      </c>
      <c r="F7" s="158"/>
      <c r="G7" s="158"/>
      <c r="H7" s="158"/>
      <c r="I7" s="158"/>
      <c r="J7" s="159"/>
      <c r="K7" s="157" t="s">
        <v>101</v>
      </c>
      <c r="L7" s="158"/>
      <c r="M7" s="158"/>
      <c r="N7" s="158"/>
      <c r="O7" s="158"/>
      <c r="P7" s="159"/>
      <c r="Q7" s="157" t="s">
        <v>102</v>
      </c>
      <c r="R7" s="158"/>
      <c r="S7" s="158"/>
      <c r="T7" s="158"/>
      <c r="U7" s="158"/>
      <c r="V7" s="159"/>
    </row>
    <row r="8" spans="1:25" ht="25.5" customHeight="1" x14ac:dyDescent="0.2">
      <c r="A8" s="80"/>
      <c r="B8" s="135"/>
      <c r="C8" s="135"/>
      <c r="D8" s="135"/>
      <c r="E8" s="81" t="s">
        <v>9</v>
      </c>
      <c r="F8" s="11" t="s">
        <v>15</v>
      </c>
      <c r="G8" s="11" t="s">
        <v>16</v>
      </c>
      <c r="H8" s="11" t="s">
        <v>17</v>
      </c>
      <c r="I8" s="11" t="s">
        <v>18</v>
      </c>
      <c r="J8" s="82" t="s">
        <v>19</v>
      </c>
      <c r="K8" s="81" t="s">
        <v>9</v>
      </c>
      <c r="L8" s="11" t="s">
        <v>15</v>
      </c>
      <c r="M8" s="11" t="s">
        <v>16</v>
      </c>
      <c r="N8" s="11" t="s">
        <v>17</v>
      </c>
      <c r="O8" s="11" t="s">
        <v>18</v>
      </c>
      <c r="P8" s="82" t="s">
        <v>19</v>
      </c>
      <c r="Q8" s="81" t="s">
        <v>9</v>
      </c>
      <c r="R8" s="11" t="s">
        <v>15</v>
      </c>
      <c r="S8" s="11" t="s">
        <v>16</v>
      </c>
      <c r="T8" s="11" t="s">
        <v>17</v>
      </c>
      <c r="U8" s="11" t="s">
        <v>18</v>
      </c>
      <c r="V8" s="83" t="s">
        <v>19</v>
      </c>
    </row>
    <row r="9" spans="1:25" ht="13.5" thickBot="1" x14ac:dyDescent="0.25">
      <c r="A9" s="84"/>
      <c r="B9" s="138"/>
      <c r="C9" s="138"/>
      <c r="D9" s="138"/>
      <c r="E9" s="14" t="s">
        <v>20</v>
      </c>
      <c r="F9" s="15" t="s">
        <v>21</v>
      </c>
      <c r="G9" s="16" t="s">
        <v>22</v>
      </c>
      <c r="H9" s="16" t="s">
        <v>23</v>
      </c>
      <c r="I9" s="16" t="s">
        <v>24</v>
      </c>
      <c r="J9" s="17" t="s">
        <v>25</v>
      </c>
      <c r="K9" s="14" t="s">
        <v>26</v>
      </c>
      <c r="L9" s="15" t="s">
        <v>27</v>
      </c>
      <c r="M9" s="16" t="s">
        <v>28</v>
      </c>
      <c r="N9" s="16" t="s">
        <v>29</v>
      </c>
      <c r="O9" s="16" t="s">
        <v>30</v>
      </c>
      <c r="P9" s="17" t="s">
        <v>31</v>
      </c>
      <c r="Q9" s="14" t="s">
        <v>32</v>
      </c>
      <c r="R9" s="15" t="s">
        <v>33</v>
      </c>
      <c r="S9" s="16" t="s">
        <v>34</v>
      </c>
      <c r="T9" s="16" t="s">
        <v>35</v>
      </c>
      <c r="U9" s="16" t="s">
        <v>36</v>
      </c>
      <c r="V9" s="17" t="s">
        <v>37</v>
      </c>
      <c r="W9" s="1" t="s">
        <v>41</v>
      </c>
      <c r="X9" s="1" t="s">
        <v>42</v>
      </c>
      <c r="Y9" s="1" t="s">
        <v>43</v>
      </c>
    </row>
    <row r="10" spans="1:25" x14ac:dyDescent="0.2">
      <c r="A10" s="84" t="s">
        <v>50</v>
      </c>
      <c r="B10" s="177" t="s">
        <v>51</v>
      </c>
      <c r="C10" s="178"/>
      <c r="D10" s="178"/>
      <c r="E10" s="91"/>
      <c r="F10" s="92"/>
      <c r="G10" s="93"/>
      <c r="H10" s="93"/>
      <c r="I10" s="93"/>
      <c r="J10" s="94"/>
      <c r="K10" s="91"/>
      <c r="L10" s="92"/>
      <c r="M10" s="93"/>
      <c r="N10" s="93"/>
      <c r="O10" s="93"/>
      <c r="P10" s="94"/>
      <c r="Q10" s="91"/>
      <c r="R10" s="92"/>
      <c r="S10" s="93"/>
      <c r="T10" s="93"/>
      <c r="U10" s="93"/>
      <c r="V10" s="95"/>
    </row>
    <row r="11" spans="1:25" x14ac:dyDescent="0.2">
      <c r="A11" s="32">
        <v>3</v>
      </c>
      <c r="B11" s="33" t="s">
        <v>52</v>
      </c>
      <c r="C11" s="34"/>
      <c r="D11" s="35"/>
      <c r="E11" s="36">
        <f>SUM(F11:J11)</f>
        <v>0.76356589147286824</v>
      </c>
      <c r="F11" s="37">
        <f>IF(('[5] פנסיוני א3'!D12+'[5] פנסיוני א3'!K12+'[5] פנסיוני א3'!E12+'[5] פנסיוני א3'!L12+'[5] פנסיוני א3'!D13+'[5] פנסיוני א3'!K13+'[5] פנסיוני א3'!E13+'[5] פנסיוני א3'!L13)=0,0,('[5] פנסיוני א3'!D12+'[5] פנסיוני א3'!K12+'[5] פנסיוני א3'!E12+'[5] פנסיוני א3'!L12+'[5] פנסיוני א3'!D13+'[5] פנסיוני א3'!K13+'[5] פנסיוני א3'!E13+'[5] פנסיוני א3'!L13)/('[5] פנסיוני א3'!$C$17+'[5] פנסיוני א3'!$J$17))</f>
        <v>0.4263565891472868</v>
      </c>
      <c r="G11" s="37">
        <f>IF(('[5] פנסיוני א3'!F12+'[5] פנסיוני א3'!M12+'[5] פנסיוני א3'!F13+'[5] פנסיוני א3'!M13)=0,0,('[5] פנסיוני א3'!F12+'[5] פנסיוני א3'!M12+'[5] פנסיוני א3'!F13+'[5] פנסיוני א3'!M13)/('[5] פנסיוני א3'!$C$17+'[5] פנסיוני א3'!$J$17))</f>
        <v>0.1744186046511628</v>
      </c>
      <c r="H11" s="37">
        <f>IF(('[5] פנסיוני א3'!G12+'[5] פנסיוני א3'!N12+'[5] פנסיוני א3'!G13+'[5] פנסיוני א3'!N13)=0,0,('[5] פנסיוני א3'!G12+'[5] פנסיוני א3'!N12+'[5] פנסיוני א3'!G13+'[5] פנסיוני א3'!N13)/('[5] פנסיוני א3'!$C$17+'[5] פנסיוני א3'!$J$17))</f>
        <v>3.875968992248062E-3</v>
      </c>
      <c r="I11" s="37">
        <f>IF(('[5] פנסיוני א3'!H12+'[5] פנסיוני א3'!O12+'[5] פנסיוני א3'!H13+'[5] פנסיוני א3'!O13)=0,0,('[5] פנסיוני א3'!H12+'[5] פנסיוני א3'!O12+'[5] פנסיוני א3'!H13+'[5] פנסיוני א3'!O13)/('[5] פנסיוני א3'!$C$17+'[5] פנסיוני א3'!$J$17))</f>
        <v>8.1395348837209308E-2</v>
      </c>
      <c r="J11" s="37">
        <f>IF(('[5] פנסיוני א3'!I12+'[5] פנסיוני א3'!P12+'[5] פנסיוני א3'!I13+'[5] פנסיוני א3'!P13)=0,0,('[5] פנסיוני א3'!I12+'[5] פנסיוני א3'!P12+'[5] פנסיוני א3'!I13+'[5] פנסיוני א3'!P13)/('[5] פנסיוני א3'!$C$17+'[5] פנסיוני א3'!$J$17))</f>
        <v>7.7519379844961239E-2</v>
      </c>
      <c r="K11" s="36">
        <f>SUM(L11:P11)</f>
        <v>0.93023255813953498</v>
      </c>
      <c r="L11" s="37">
        <f>IF(('[5] פנסיוני א3'!R12+'[5] פנסיוני א3'!Y12+'[5] פנסיוני א3'!S12+'[5] פנסיוני א3'!Z12+'[5] פנסיוני א3'!R13+'[5] פנסיוני א3'!Y13+'[5] פנסיוני א3'!S13+'[5] פנסיוני א3'!Z13)=0,0,('[5] פנסיוני א3'!R12+'[5] פנסיוני א3'!Y12+'[5] פנסיוני א3'!S12+'[5] פנסיוני א3'!Z12+'[5] פנסיוני א3'!R13+'[5] פנסיוני א3'!Y13+'[5] פנסיוני א3'!S13+'[5] פנסיוני א3'!Z13)/('[5] פנסיוני א3'!$Q$17+'[5] פנסיוני א3'!$X$17))</f>
        <v>0.26744186046511625</v>
      </c>
      <c r="M11" s="37">
        <f>IF(('[5] פנסיוני א3'!T12+'[5] פנסיוני א3'!AA12+'[5] פנסיוני א3'!T13+'[5] פנסיוני א3'!AA13)=0,0,('[5] פנסיוני א3'!T12+'[5] פנסיוני א3'!AA12+'[5] פנסיוני א3'!T13+'[5] פנסיוני א3'!AA13)/('[5] פנסיוני א3'!$Q$17+'[5] פנסיוני א3'!$X$17))</f>
        <v>0.29069767441860467</v>
      </c>
      <c r="N11" s="37">
        <f>IF(('[5] פנסיוני א3'!U12+'[5] פנסיוני א3'!AB12+'[5] פנסיוני א3'!U13+'[5] פנסיוני א3'!AB13)=0,0,('[5] פנסיוני א3'!U12+'[5] פנסיוני א3'!AB12+'[5] פנסיוני א3'!U13+'[5] פנסיוני א3'!AB13)/('[5] פנסיוני א3'!$Q$17+'[5] פנסיוני א3'!$X$17))</f>
        <v>0.19186046511627908</v>
      </c>
      <c r="O11" s="37">
        <f>IF(('[5] פנסיוני א3'!V12+'[5] פנסיוני א3'!AC12+'[5] פנסיוני א3'!V13+'[5] פנסיוני א3'!AC13)=0,0,('[5] פנסיוני א3'!V12+'[5] פנסיוני א3'!AC12+'[5] פנסיוני א3'!V13+'[5] פנסיוני א3'!AC13)/('[5] פנסיוני א3'!$Q$17+'[5] פנסיוני א3'!$X$17))</f>
        <v>8.7209302325581398E-2</v>
      </c>
      <c r="P11" s="37">
        <f>IF(('[5] פנסיוני א3'!W12+'[5] פנסיוני א3'!AD12+'[5] פנסיוני א3'!W13+'[5] פנסיוני א3'!AD13)=0,0,('[5] פנסיוני א3'!W12+'[5] פנסיוני א3'!AD12+'[5] פנסיוני א3'!W13+'[5] פנסיוני א3'!AD13)/('[5] פנסיוני א3'!$Q$17+'[5] פנסיוני א3'!$X$17))</f>
        <v>9.3023255813953487E-2</v>
      </c>
      <c r="Q11" s="36">
        <f>SUM(R11:V11)</f>
        <v>0</v>
      </c>
      <c r="R11" s="37">
        <f>IF('[5] פנסיוני א3'!AF12+'[5] פנסיוני א3'!AG12+'[5] פנסיוני א3'!AF13+'[5] פנסיוני א3'!AG13=0,0,('[5] פנסיוני א3'!AF12+'[5] פנסיוני א3'!AG12+'[5] פנסיוני א3'!AF13+'[5] פנסיוני א3'!AG13)/'[5] פנסיוני א3'!$AE$17)</f>
        <v>0</v>
      </c>
      <c r="S11" s="37">
        <f>IF('[5] פנסיוני א3'!AH12+'[5] פנסיוני א3'!AH13=0,0,('[5] פנסיוני א3'!AH12+'[5] פנסיוני א3'!AH13)/'[5] פנסיוני א3'!$AE$17)</f>
        <v>0</v>
      </c>
      <c r="T11" s="37">
        <f>IF('[5] פנסיוני א3'!AI12+'[5] פנסיוני א3'!AI13=0,0,('[5] פנסיוני א3'!AI12+'[5] פנסיוני א3'!AI13)/'[5] פנסיוני א3'!$AE$17)</f>
        <v>0</v>
      </c>
      <c r="U11" s="37">
        <f>IF('[5] פנסיוני א3'!AJ12+'[5] פנסיוני א3'!AJ13=0,0,('[5] פנסיוני א3'!AJ12+'[5] פנסיוני א3'!AJ13)/'[5] פנסיוני א3'!$AE$17)</f>
        <v>0</v>
      </c>
      <c r="V11" s="54">
        <f>IF('[5] פנסיוני א3'!AK12+'[5] פנסיוני א3'!AK13=0,0,('[5] פנסיוני א3'!AK12+'[5] פנסיוני א3'!AK13)/'[5] פנסיוני א3'!$AE$17)</f>
        <v>0</v>
      </c>
    </row>
    <row r="12" spans="1:25" x14ac:dyDescent="0.2">
      <c r="A12" s="32">
        <v>4</v>
      </c>
      <c r="B12" s="33" t="s">
        <v>53</v>
      </c>
      <c r="C12" s="34"/>
      <c r="D12" s="35"/>
      <c r="E12" s="36">
        <f>SUM(F12:J12)</f>
        <v>0.20542635658914729</v>
      </c>
      <c r="F12" s="37">
        <f>IF(('[5] פנסיוני א3'!D14+'[5] פנסיוני א3'!K14+'[5] פנסיוני א3'!E14+'[5] פנסיוני א3'!L14)=0,0,('[5] פנסיוני א3'!D14+'[5] פנסיוני א3'!K14+'[5] פנסיוני א3'!E14+'[5] פנסיוני א3'!L14)/('[5] פנסיוני א3'!$C$17+'[5] פנסיוני א3'!$J$17))</f>
        <v>6.9767441860465115E-2</v>
      </c>
      <c r="G12" s="37">
        <f>IF(('[5] פנסיוני א3'!F14+'[5] פנסיוני א3'!M14)=0,0,('[5] פנסיוני א3'!F14+'[5] פנסיוני א3'!M14)/('[5] פנסיוני א3'!$C$17+'[5] פנסיוני א3'!$J$17))</f>
        <v>5.0387596899224806E-2</v>
      </c>
      <c r="H12" s="37">
        <f>IF(('[5] פנסיוני א3'!G14+'[5] פנסיוני א3'!N14)=0,0,('[5] פנסיוני א3'!G14+'[5] פנסיוני א3'!N14)/('[5] פנסיוני א3'!$C$17+'[5] פנסיוני א3'!$J$17))</f>
        <v>0</v>
      </c>
      <c r="I12" s="37">
        <f>IF(('[5] פנסיוני א3'!H14+'[5] פנסיוני א3'!O14)=0,0,('[5] פנסיוני א3'!H14+'[5] פנסיוני א3'!O14)/('[5] פנסיוני א3'!$C$17+'[5] פנסיוני א3'!$J$17))</f>
        <v>5.0387596899224806E-2</v>
      </c>
      <c r="J12" s="37">
        <f>IF(('[5] פנסיוני א3'!I14+'[5] פנסיוני א3'!P14)=0,0,('[5] פנסיוני א3'!I14+'[5] פנסיוני א3'!P14)/('[5] פנסיוני א3'!$C$17+'[5] פנסיוני א3'!$J$17))</f>
        <v>3.4883720930232558E-2</v>
      </c>
      <c r="K12" s="36">
        <f>SUM(L12:P12)</f>
        <v>4.6511627906976744E-2</v>
      </c>
      <c r="L12" s="37">
        <f>IF(('[5] פנסיוני א3'!R14+'[5] פנסיוני א3'!Y14+'[5] פנסיוני א3'!S14+'[5] פנסיוני א3'!Z14)=0,0,('[5] פנסיוני א3'!R14+'[5] פנסיוני א3'!Y14+'[5] פנסיוני א3'!S14+'[5] פנסיוני א3'!Z14)/('[5] פנסיוני א3'!$Q$17+'[5] פנסיוני א3'!$X$17))</f>
        <v>1.1627906976744186E-2</v>
      </c>
      <c r="M12" s="37">
        <f>IF(('[5] פנסיוני א3'!T14+'[5] פנסיוני א3'!AA14)=0,0,('[5] פנסיוני א3'!T14+'[5] פנסיוני א3'!AA14)/('[5] פנסיוני א3'!$Q$17+'[5] פנסיוני א3'!$X$17))</f>
        <v>0</v>
      </c>
      <c r="N12" s="37">
        <f>IF(('[5] פנסיוני א3'!U14+'[5] פנסיוני א3'!AB14)=0,0,('[5] פנסיוני א3'!U14+'[5] פנסיוני א3'!AB14)/('[5] פנסיוני א3'!$Q$17+'[5] פנסיוני א3'!$X$17))</f>
        <v>1.7441860465116279E-2</v>
      </c>
      <c r="O12" s="37">
        <f>IF(('[5] פנסיוני א3'!V14+'[5] פנסיוני א3'!AC14)=0,0,('[5] פנסיוני א3'!V14+'[5] פנסיוני א3'!AC14)/('[5] פנסיוני א3'!$Q$17+'[5] פנסיוני א3'!$X$17))</f>
        <v>5.8139534883720929E-3</v>
      </c>
      <c r="P12" s="37">
        <f>IF(('[5] פנסיוני א3'!W14+'[5] פנסיוני א3'!AD14)=0,0,('[5] פנסיוני א3'!W14+'[5] פנסיוני א3'!AD14)/('[5] פנסיוני א3'!$Q$17+'[5] פנסיוני א3'!$X$17))</f>
        <v>1.1627906976744186E-2</v>
      </c>
      <c r="Q12" s="36">
        <f>SUM(R12:V12)</f>
        <v>0</v>
      </c>
      <c r="R12" s="37">
        <f>IF('[5] פנסיוני א3'!AF14+'[5] פנסיוני א3'!AG14=0,0,('[5] פנסיוני א3'!AF14+'[5] פנסיוני א3'!AG14)/'[5] פנסיוני א3'!$AE$17)</f>
        <v>0</v>
      </c>
      <c r="S12" s="37">
        <f>IF('[5] פנסיוני א3'!AH14=0,0,'[5] פנסיוני א3'!AH14/'[5] פנסיוני א3'!$AE$17)</f>
        <v>0</v>
      </c>
      <c r="T12" s="37">
        <f>IF('[5] פנסיוני א3'!AI14=0,0,'[5] פנסיוני א3'!AI14/'[5] פנסיוני א3'!$AE$17)</f>
        <v>0</v>
      </c>
      <c r="U12" s="37">
        <f>IF('[5] פנסיוני א3'!AJ14=0,0,'[5] פנסיוני א3'!AJ14/'[5] פנסיוני א3'!$AE$17)</f>
        <v>0</v>
      </c>
      <c r="V12" s="54">
        <f>IF('[5] פנסיוני א3'!AK14=0,0,'[5] פנסיוני א3'!AK14/'[5] פנסיוני א3'!$AE$17)</f>
        <v>0</v>
      </c>
    </row>
    <row r="13" spans="1:25" x14ac:dyDescent="0.2">
      <c r="A13" s="32">
        <v>5</v>
      </c>
      <c r="B13" s="39" t="s">
        <v>54</v>
      </c>
      <c r="C13" s="40"/>
      <c r="D13" s="40"/>
      <c r="E13" s="36">
        <f>SUM(F13:J13)</f>
        <v>1.1627906976744186E-2</v>
      </c>
      <c r="F13" s="37">
        <f>IF(('[5] פנסיוני א3'!D15+'[5] פנסיוני א3'!K15+'[5] פנסיוני א3'!E15+'[5] פנסיוני א3'!L15)=0,0,('[5] פנסיוני א3'!D15+'[5] פנסיוני א3'!K15+'[5] פנסיוני א3'!E15+'[5] פנסיוני א3'!L15)/('[5] פנסיוני א3'!$C$17+'[5] פנסיוני א3'!$J$17))</f>
        <v>0</v>
      </c>
      <c r="G13" s="37">
        <f>IF(('[5] פנסיוני א3'!F15+'[5] פנסיוני א3'!M15)=0,0,('[5] פנסיוני א3'!F15+'[5] פנסיוני א3'!M15)/('[5] פנסיוני א3'!$C$17+'[5] פנסיוני א3'!$J$17))</f>
        <v>0</v>
      </c>
      <c r="H13" s="37">
        <f>IF(('[5] פנסיוני א3'!G15+'[5] פנסיוני א3'!N15)=0,0,('[5] פנסיוני א3'!G15+'[5] פנסיוני א3'!N15)/('[5] פנסיוני א3'!$C$17+'[5] פנסיוני א3'!$J$17))</f>
        <v>0</v>
      </c>
      <c r="I13" s="37">
        <f>IF(('[5] פנסיוני א3'!H15+'[5] פנסיוני א3'!O15)=0,0,('[5] פנסיוני א3'!H15+'[5] פנסיוני א3'!O15)/('[5] פנסיוני א3'!$C$17+'[5] פנסיוני א3'!$J$17))</f>
        <v>0</v>
      </c>
      <c r="J13" s="37">
        <f>IF(('[5] פנסיוני א3'!I15+'[5] פנסיוני א3'!P15)=0,0,('[5] פנסיוני א3'!I15+'[5] פנסיוני א3'!P15)/('[5] פנסיוני א3'!$C$17+'[5] פנסיוני א3'!$J$17))</f>
        <v>1.1627906976744186E-2</v>
      </c>
      <c r="K13" s="36">
        <f>SUM(L13:P13)</f>
        <v>5.8139534883720929E-3</v>
      </c>
      <c r="L13" s="37">
        <f>IF(('[5] פנסיוני א3'!R15+'[5] פנסיוני א3'!Y15+'[5] פנסיוני א3'!S15+'[5] פנסיוני א3'!Z15)=0,0,('[5] פנסיוני א3'!R15+'[5] פנסיוני א3'!Y15+'[5] פנסיוני א3'!S15+'[5] פנסיוני א3'!Z15)/('[5] פנסיוני א3'!$Q$17+'[5] פנסיוני א3'!$X$17))</f>
        <v>0</v>
      </c>
      <c r="M13" s="37">
        <f>IF(('[5] פנסיוני א3'!T15+'[5] פנסיוני א3'!AA15)=0,0,('[5] פנסיוני א3'!T15+'[5] פנסיוני א3'!AA15)/('[5] פנסיוני א3'!$Q$17+'[5] פנסיוני א3'!$X$17))</f>
        <v>0</v>
      </c>
      <c r="N13" s="37">
        <f>IF(('[5] פנסיוני א3'!U15+'[5] פנסיוני א3'!AB15)=0,0,('[5] פנסיוני א3'!U15+'[5] פנסיוני א3'!AB15)/('[5] פנסיוני א3'!$Q$17+'[5] פנסיוני א3'!$X$17))</f>
        <v>0</v>
      </c>
      <c r="O13" s="37">
        <f>IF(('[5] פנסיוני א3'!V15+'[5] פנסיוני א3'!AC15)=0,0,('[5] פנסיוני א3'!V15+'[5] פנסיוני א3'!AC15)/('[5] פנסיוני א3'!$Q$17+'[5] פנסיוני א3'!$X$17))</f>
        <v>5.8139534883720929E-3</v>
      </c>
      <c r="P13" s="37">
        <f>IF(('[5] פנסיוני א3'!W15+'[5] פנסיוני א3'!AD15)=0,0,('[5] פנסיוני א3'!W15+'[5] פנסיוני א3'!AD15)/('[5] פנסיוני א3'!$Q$17+'[5] פנסיוני א3'!$X$17))</f>
        <v>0</v>
      </c>
      <c r="Q13" s="36">
        <f>SUM(R13:V13)</f>
        <v>0</v>
      </c>
      <c r="R13" s="37">
        <f>IF('[5] פנסיוני א3'!AF15+'[5] פנסיוני א3'!AG15=0,0,('[5] פנסיוני א3'!AF15+'[5] פנסיוני א3'!AG15)/'[5] פנסיוני א3'!$AE$17)</f>
        <v>0</v>
      </c>
      <c r="S13" s="37">
        <f>IF('[5] פנסיוני א3'!AH15=0,0,'[5] פנסיוני א3'!AH15/'[5] פנסיוני א3'!$AE$17)</f>
        <v>0</v>
      </c>
      <c r="T13" s="37">
        <f>IF('[5] פנסיוני א3'!AI15=0,0,'[5] פנסיוני א3'!AI15/'[5] פנסיוני א3'!$AE$17)</f>
        <v>0</v>
      </c>
      <c r="U13" s="37">
        <f>IF('[5] פנסיוני א3'!AJ15=0,0,'[5] פנסיוני א3'!AJ15/'[5] פנסיוני א3'!$AE$17)</f>
        <v>0</v>
      </c>
      <c r="V13" s="54">
        <f>IF('[5] פנסיוני א3'!AK15=0,0,'[5] פנסיוני א3'!AK15/'[5] פנסיוני א3'!$AE$17)</f>
        <v>0</v>
      </c>
    </row>
    <row r="14" spans="1:25" x14ac:dyDescent="0.2">
      <c r="A14" s="32">
        <v>6</v>
      </c>
      <c r="B14" s="39" t="s">
        <v>55</v>
      </c>
      <c r="C14" s="40"/>
      <c r="D14" s="40"/>
      <c r="E14" s="36">
        <f>SUM(F14:J14)</f>
        <v>1.937984496124031E-2</v>
      </c>
      <c r="F14" s="37">
        <f>IF(('[5] פנסיוני א3'!D16+'[5] פנסיוני א3'!K16+'[5] פנסיוני א3'!E16+'[5] פנסיוני א3'!L16)=0,0,('[5] פנסיוני א3'!D16+'[5] פנסיוני א3'!K16+'[5] פנסיוני א3'!E16+'[5] פנסיוני א3'!L16)/('[5] פנסיוני א3'!$C$17+'[5] פנסיוני א3'!$J$17))</f>
        <v>3.875968992248062E-3</v>
      </c>
      <c r="G14" s="37">
        <f>IF(('[5] פנסיוני א3'!F16+'[5] פנסיוני א3'!M16)=0,0,('[5] פנסיוני א3'!F16+'[5] פנסיוני א3'!M16)/('[5] פנסיוני א3'!$C$17+'[5] פנסיוני א3'!$J$17))</f>
        <v>3.875968992248062E-3</v>
      </c>
      <c r="H14" s="37">
        <f>IF(('[5] פנסיוני א3'!G16+'[5] פנסיוני א3'!N16)=0,0,('[5] פנסיוני א3'!G16+'[5] פנסיוני א3'!N16)/('[5] פנסיוני א3'!$C$17+'[5] פנסיוני א3'!$J$17))</f>
        <v>0</v>
      </c>
      <c r="I14" s="37">
        <f>IF(('[5] פנסיוני א3'!H16+'[5] פנסיוני א3'!O16)=0,0,('[5] פנסיוני א3'!H16+'[5] פנסיוני א3'!O16)/('[5] פנסיוני א3'!$C$17+'[5] פנסיוני א3'!$J$17))</f>
        <v>7.7519379844961239E-3</v>
      </c>
      <c r="J14" s="37">
        <f>IF(('[5] פנסיוני א3'!I16+'[5] פנסיוני א3'!P16)=0,0,('[5] פנסיוני א3'!I16+'[5] פנסיוני א3'!P16)/('[5] פנסיוני א3'!$C$17+'[5] פנסיוני א3'!$J$17))</f>
        <v>3.875968992248062E-3</v>
      </c>
      <c r="K14" s="36">
        <f>SUM(L14:P14)</f>
        <v>1.7441860465116279E-2</v>
      </c>
      <c r="L14" s="37">
        <f>IF(('[5] פנסיוני א3'!R16+'[5] פנסיוני א3'!Y16+'[5] פנסיוני א3'!S16+'[5] פנסיוני א3'!Z16)=0,0,('[5] פנסיוני א3'!R16+'[5] פנסיוני א3'!Y16+'[5] פנסיוני א3'!S16+'[5] פנסיוני א3'!Z16)/('[5] פנסיוני א3'!$Q$17+'[5] פנסיוני א3'!$X$17))</f>
        <v>0</v>
      </c>
      <c r="M14" s="37">
        <f>IF(('[5] פנסיוני א3'!T16+'[5] פנסיוני א3'!AA16)=0,0,('[5] פנסיוני א3'!T16+'[5] פנסיוני א3'!AA16)/('[5] פנסיוני א3'!$Q$17+'[5] פנסיוני א3'!$X$17))</f>
        <v>0</v>
      </c>
      <c r="N14" s="37">
        <f>IF(('[5] פנסיוני א3'!U16+'[5] פנסיוני א3'!AB16)=0,0,('[5] פנסיוני א3'!U16+'[5] פנסיוני א3'!AB16)/('[5] פנסיוני א3'!$Q$17+'[5] פנסיוני א3'!$X$17))</f>
        <v>1.7441860465116279E-2</v>
      </c>
      <c r="O14" s="37">
        <f>IF(('[5] פנסיוני א3'!V16+'[5] פנסיוני א3'!AC16)=0,0,('[5] פנסיוני א3'!V16+'[5] פנסיוני א3'!AC16)/('[5] פנסיוני א3'!$Q$17+'[5] פנסיוני א3'!$X$17))</f>
        <v>0</v>
      </c>
      <c r="P14" s="37">
        <f>IF(('[5] פנסיוני א3'!W16+'[5] פנסיוני א3'!AD16)=0,0,('[5] פנסיוני א3'!W16+'[5] פנסיוני א3'!AD16)/('[5] פנסיוני א3'!$Q$17+'[5] פנסיוני א3'!$X$17))</f>
        <v>0</v>
      </c>
      <c r="Q14" s="36">
        <f>SUM(R14:V14)</f>
        <v>0</v>
      </c>
      <c r="R14" s="37">
        <f>IF('[5] פנסיוני א3'!AF16+'[5] פנסיוני א3'!AG16=0,0,('[5] פנסיוני א3'!AF16+'[5] פנסיוני א3'!AG16)/'[5] פנסיוני א3'!$AE$17)</f>
        <v>0</v>
      </c>
      <c r="S14" s="37">
        <f>IF('[5] פנסיוני א3'!AH16=0,0,'[5] פנסיוני א3'!AH16/'[5] פנסיוני א3'!$AE$17)</f>
        <v>0</v>
      </c>
      <c r="T14" s="37">
        <f>IF('[5] פנסיוני א3'!AI16=0,0,'[5] פנסיוני א3'!AI16/'[5] פנסיוני א3'!$AE$17)</f>
        <v>0</v>
      </c>
      <c r="U14" s="37">
        <f>IF('[5] פנסיוני א3'!AJ16=0,0,'[5] פנסיוני א3'!AJ16/'[5] פנסיוני א3'!$AE$17)</f>
        <v>0</v>
      </c>
      <c r="V14" s="54">
        <f>IF('[5] פנסיוני א3'!AK16=0,0,'[5] פנסיוני א3'!AK16/'[5] פנסיוני א3'!$AE$17)</f>
        <v>0</v>
      </c>
    </row>
    <row r="15" spans="1:25" x14ac:dyDescent="0.2">
      <c r="A15" s="32">
        <v>7</v>
      </c>
      <c r="B15" s="166" t="s">
        <v>56</v>
      </c>
      <c r="C15" s="167"/>
      <c r="D15" s="167"/>
      <c r="E15" s="36">
        <f t="shared" ref="E15:V15" si="0">SUM(E11:E14)</f>
        <v>1</v>
      </c>
      <c r="F15" s="55">
        <f t="shared" si="0"/>
        <v>0.5</v>
      </c>
      <c r="G15" s="55">
        <f t="shared" si="0"/>
        <v>0.22868217054263568</v>
      </c>
      <c r="H15" s="55">
        <f t="shared" si="0"/>
        <v>3.875968992248062E-3</v>
      </c>
      <c r="I15" s="55">
        <f t="shared" si="0"/>
        <v>0.13953488372093026</v>
      </c>
      <c r="J15" s="42">
        <f t="shared" si="0"/>
        <v>0.12790697674418605</v>
      </c>
      <c r="K15" s="36">
        <f t="shared" si="0"/>
        <v>1</v>
      </c>
      <c r="L15" s="55">
        <f t="shared" si="0"/>
        <v>0.27906976744186046</v>
      </c>
      <c r="M15" s="55">
        <f t="shared" si="0"/>
        <v>0.29069767441860467</v>
      </c>
      <c r="N15" s="55">
        <f t="shared" si="0"/>
        <v>0.22674418604651164</v>
      </c>
      <c r="O15" s="55">
        <f t="shared" si="0"/>
        <v>9.8837209302325577E-2</v>
      </c>
      <c r="P15" s="42">
        <f t="shared" si="0"/>
        <v>0.10465116279069767</v>
      </c>
      <c r="Q15" s="36">
        <f t="shared" si="0"/>
        <v>0</v>
      </c>
      <c r="R15" s="55">
        <f t="shared" si="0"/>
        <v>0</v>
      </c>
      <c r="S15" s="55">
        <f t="shared" si="0"/>
        <v>0</v>
      </c>
      <c r="T15" s="55">
        <f t="shared" si="0"/>
        <v>0</v>
      </c>
      <c r="U15" s="55">
        <f t="shared" si="0"/>
        <v>0</v>
      </c>
      <c r="V15" s="42">
        <f t="shared" si="0"/>
        <v>0</v>
      </c>
    </row>
    <row r="16" spans="1:25" x14ac:dyDescent="0.2">
      <c r="A16" s="43" t="s">
        <v>57</v>
      </c>
      <c r="B16" s="172" t="s">
        <v>58</v>
      </c>
      <c r="C16" s="173"/>
      <c r="D16" s="173"/>
      <c r="E16" s="87"/>
      <c r="F16" s="96"/>
      <c r="G16" s="88"/>
      <c r="H16" s="88"/>
      <c r="I16" s="88"/>
      <c r="J16" s="89"/>
      <c r="K16" s="87"/>
      <c r="L16" s="96"/>
      <c r="M16" s="88"/>
      <c r="N16" s="88"/>
      <c r="O16" s="88"/>
      <c r="P16" s="89"/>
      <c r="Q16" s="87"/>
      <c r="R16" s="96"/>
      <c r="S16" s="88"/>
      <c r="T16" s="88"/>
      <c r="U16" s="88"/>
      <c r="V16" s="89"/>
    </row>
    <row r="17" spans="1:22" x14ac:dyDescent="0.2">
      <c r="A17" s="32">
        <v>1</v>
      </c>
      <c r="B17" s="163" t="s">
        <v>59</v>
      </c>
      <c r="C17" s="164"/>
      <c r="D17" s="165"/>
      <c r="E17" s="36">
        <f>SUM(F17:J17)</f>
        <v>0</v>
      </c>
      <c r="F17" s="37">
        <f>IF(('[5] פנסיוני א3'!D20+'[5] פנסיוני א3'!K20+'[5] פנסיוני א3'!E20+'[5] פנסיוני א3'!L20+'[5] פנסיוני א3'!E20+'[5] פנסיוני א3'!L20)=0,0,('[5] פנסיוני א3'!D20+'[5] פנסיוני א3'!K20+'[5] פנסיוני א3'!E20+'[5] פנסיוני א3'!L20)/('[5] פנסיוני א3'!$C$22+'[5] פנסיוני א3'!$J$22))</f>
        <v>0</v>
      </c>
      <c r="G17" s="37">
        <f>IF(('[5] פנסיוני א3'!F20+'[5] פנסיוני א3'!M20)=0,0,('[5] פנסיוני א3'!F20+'[5] פנסיוני א3'!M20)/('[5] פנסיוני א3'!$C$22+'[5] פנסיוני א3'!$J$22))</f>
        <v>0</v>
      </c>
      <c r="H17" s="37">
        <f>IF(('[5] פנסיוני א3'!G20+'[5] פנסיוני א3'!N20)=0,0,('[5] פנסיוני א3'!G20+'[5] פנסיוני א3'!N20)/('[5] פנסיוני א3'!$C$22+'[5] פנסיוני א3'!$J$22))</f>
        <v>0</v>
      </c>
      <c r="I17" s="37">
        <f>IF(('[5] פנסיוני א3'!H20+'[5] פנסיוני א3'!O20)=0,0,('[5] פנסיוני א3'!H20+'[5] פנסיוני א3'!O20)/('[5] פנסיוני א3'!$C$22+'[5] פנסיוני א3'!$J$22))</f>
        <v>0</v>
      </c>
      <c r="J17" s="37">
        <f>IF(('[5] פנסיוני א3'!I20+'[5] פנסיוני א3'!P20)=0,0,('[5] פנסיוני א3'!I20+'[5] פנסיוני א3'!P20)/('[5] פנסיוני א3'!$C$22+'[5] פנסיוני א3'!$J$22))</f>
        <v>0</v>
      </c>
      <c r="K17" s="36">
        <f>SUM(L17:P17)</f>
        <v>0</v>
      </c>
      <c r="L17" s="37">
        <f>IF(('[5] פנסיוני א3'!R20+'[5] פנסיוני א3'!Y20+'[5] פנסיוני א3'!S20+'[5] פנסיוני א3'!Z20)=0,0,('[5] פנסיוני א3'!R20+'[5] פנסיוני א3'!Y20+'[5] פנסיוני א3'!S20+'[5] פנסיוני א3'!Z20)/('[5] פנסיוני א3'!$Q$22+'[5] פנסיוני א3'!$X$22))</f>
        <v>0</v>
      </c>
      <c r="M17" s="37">
        <f>IF(('[5] פנסיוני א3'!T20+'[5] פנסיוני א3'!AA20)=0,0,('[5] פנסיוני א3'!T20+'[5] פנסיוני א3'!AA20)/('[5] פנסיוני א3'!$Q$22+'[5] פנסיוני א3'!$X$22))</f>
        <v>0</v>
      </c>
      <c r="N17" s="37">
        <f>IF(('[5] פנסיוני א3'!U20+'[5] פנסיוני א3'!AB20)=0,0,('[5] פנסיוני א3'!U20+'[5] פנסיוני א3'!AB20)/('[5] פנסיוני א3'!$Q$22+'[5] פנסיוני א3'!$X$22))</f>
        <v>0</v>
      </c>
      <c r="O17" s="37">
        <f>IF(('[5] פנסיוני א3'!V20+'[5] פנסיוני א3'!AC20)=0,0,('[5] פנסיוני א3'!V20+'[5] פנסיוני א3'!AC20)/('[5] פנסיוני א3'!$Q$22+'[5] פנסיוני א3'!$X$22))</f>
        <v>0</v>
      </c>
      <c r="P17" s="37">
        <f>IF(('[5] פנסיוני א3'!W20+'[5] פנסיוני א3'!AD20)=0,0,('[5] פנסיוני א3'!W20+'[5] פנסיוני א3'!AD20)/('[5] פנסיוני א3'!$Q$22+'[5] פנסיוני א3'!$X$22))</f>
        <v>0</v>
      </c>
      <c r="Q17" s="36">
        <f>SUM(R17:V17)</f>
        <v>0</v>
      </c>
      <c r="R17" s="37">
        <f>IF('[5] פנסיוני א3'!AF20+'[5] פנסיוני א3'!AG20=0,0,('[5] פנסיוני א3'!AF20+'[5] פנסיוני א3'!AG20)/'[5] פנסיוני א3'!$AE$22)</f>
        <v>0</v>
      </c>
      <c r="S17" s="37">
        <f>IF('[5] פנסיוני א3'!AH20=0,0,'[5] פנסיוני א3'!AH20/'[5] פנסיוני א3'!$AE$22)</f>
        <v>0</v>
      </c>
      <c r="T17" s="37">
        <f>IF('[5] פנסיוני א3'!AI20=0,0,'[5] פנסיוני א3'!AI20/'[5] פנסיוני א3'!$AE$22)</f>
        <v>0</v>
      </c>
      <c r="U17" s="37">
        <f>IF('[5] פנסיוני א3'!AJ20=0,0,'[5] פנסיוני א3'!AJ20/'[5] פנסיוני א3'!$AE$22)</f>
        <v>0</v>
      </c>
      <c r="V17" s="54">
        <f>IF('[5] פנסיוני א3'!AK20=0,0,'[5] פנסיוני א3'!AK20/'[5] פנסיוני א3'!$AE$22)</f>
        <v>0</v>
      </c>
    </row>
    <row r="18" spans="1:22" x14ac:dyDescent="0.2">
      <c r="A18" s="32">
        <v>2</v>
      </c>
      <c r="B18" s="163" t="s">
        <v>53</v>
      </c>
      <c r="C18" s="164"/>
      <c r="D18" s="165"/>
      <c r="E18" s="36">
        <f>SUM(F18:J18)</f>
        <v>0</v>
      </c>
      <c r="F18" s="37">
        <f>IF(('[5] פנסיוני א3'!D21+'[5] פנסיוני א3'!K21+'[5] פנסיוני א3'!E21+'[5] פנסיוני א3'!L21+'[5] פנסיוני א3'!E21+'[5] פנסיוני א3'!L21)=0,0,('[5] פנסיוני א3'!D21+'[5] פנסיוני א3'!K21+'[5] פנסיוני א3'!E21+'[5] פנסיוני א3'!L21)/('[5] פנסיוני א3'!$C$22+'[5] פנסיוני א3'!$J$22))</f>
        <v>0</v>
      </c>
      <c r="G18" s="37">
        <f>IF(('[5] פנסיוני א3'!F21+'[5] פנסיוני א3'!M21)=0,0,('[5] פנסיוני א3'!F21+'[5] פנסיוני א3'!M21)/('[5] פנסיוני א3'!$C$22+'[5] פנסיוני א3'!$J$22))</f>
        <v>0</v>
      </c>
      <c r="H18" s="37">
        <f>IF(('[5] פנסיוני א3'!G21+'[5] פנסיוני א3'!N21)=0,0,('[5] פנסיוני א3'!G21+'[5] פנסיוני א3'!N21)/('[5] פנסיוני א3'!$C$22+'[5] פנסיוני א3'!$J$22))</f>
        <v>0</v>
      </c>
      <c r="I18" s="37">
        <f>IF(('[5] פנסיוני א3'!H21+'[5] פנסיוני א3'!O21)=0,0,('[5] פנסיוני א3'!H21+'[5] פנסיוני א3'!O21)/('[5] פנסיוני א3'!$C$22+'[5] פנסיוני א3'!$J$22))</f>
        <v>0</v>
      </c>
      <c r="J18" s="37">
        <f>IF(('[5] פנסיוני א3'!I21+'[5] פנסיוני א3'!P21)=0,0,('[5] פנסיוני א3'!I21+'[5] פנסיוני א3'!P21)/('[5] פנסיוני א3'!$C$22+'[5] פנסיוני א3'!$J$22))</f>
        <v>0</v>
      </c>
      <c r="K18" s="36">
        <f>SUM(L18:P18)</f>
        <v>0</v>
      </c>
      <c r="L18" s="37">
        <f>IF(('[5] פנסיוני א3'!R21+'[5] פנסיוני א3'!Y21+'[5] פנסיוני א3'!S21+'[5] פנסיוני א3'!Z21)=0,0,('[5] פנסיוני א3'!R21+'[5] פנסיוני א3'!Y21+'[5] פנסיוני א3'!S21+'[5] פנסיוני א3'!Z21)/('[5] פנסיוני א3'!$Q$22+'[5] פנסיוני א3'!$X$22))</f>
        <v>0</v>
      </c>
      <c r="M18" s="37">
        <f>IF(('[5] פנסיוני א3'!T21+'[5] פנסיוני א3'!AA21)=0,0,('[5] פנסיוני א3'!T21+'[5] פנסיוני א3'!AA21)/('[5] פנסיוני א3'!$Q$22+'[5] פנסיוני א3'!$X$22))</f>
        <v>0</v>
      </c>
      <c r="N18" s="37">
        <f>IF(('[5] פנסיוני א3'!U21+'[5] פנסיוני א3'!AB21)=0,0,('[5] פנסיוני א3'!U21+'[5] פנסיוני א3'!AB21)/('[5] פנסיוני א3'!$Q$22+'[5] פנסיוני א3'!$X$22))</f>
        <v>0</v>
      </c>
      <c r="O18" s="37">
        <f>IF(('[5] פנסיוני א3'!V21+'[5] פנסיוני א3'!AC21)=0,0,('[5] פנסיוני א3'!V21+'[5] פנסיוני א3'!AC21)/('[5] פנסיוני א3'!$Q$22+'[5] פנסיוני א3'!$X$22))</f>
        <v>0</v>
      </c>
      <c r="P18" s="37">
        <f>IF(('[5] פנסיוני א3'!W21+'[5] פנסיוני א3'!AD21)=0,0,('[5] פנסיוני א3'!W21+'[5] פנסיוני א3'!AD21)/('[5] פנסיוני א3'!$Q$22+'[5] פנסיוני א3'!$X$22))</f>
        <v>0</v>
      </c>
      <c r="Q18" s="36">
        <f>SUM(R18:V18)</f>
        <v>0</v>
      </c>
      <c r="R18" s="37">
        <f>IF('[5] פנסיוני א3'!AF21+'[5] פנסיוני א3'!AG21=0,0,('[5] פנסיוני א3'!AF21+'[5] פנסיוני א3'!AG21)/'[5] פנסיוני א3'!$AE$22)</f>
        <v>0</v>
      </c>
      <c r="S18" s="37">
        <f>IF('[5] פנסיוני א3'!AH21=0,0,'[5] פנסיוני א3'!AH21/'[5] פנסיוני א3'!$AE$22)</f>
        <v>0</v>
      </c>
      <c r="T18" s="37">
        <f>IF('[5] פנסיוני א3'!AI21=0,0,'[5] פנסיוני א3'!AI21/'[5] פנסיוני א3'!$AE$22)</f>
        <v>0</v>
      </c>
      <c r="U18" s="37">
        <f>IF('[5] פנסיוני א3'!AJ21=0,0,'[5] פנסיוני א3'!AJ21/'[5] פנסיוני א3'!$AE$22)</f>
        <v>0</v>
      </c>
      <c r="V18" s="54">
        <f>IF('[5] פנסיוני א3'!AK21=0,0,'[5] פנסיוני א3'!AK21/'[5] פנסיוני א3'!$AE$22)</f>
        <v>0</v>
      </c>
    </row>
    <row r="19" spans="1:22" x14ac:dyDescent="0.2">
      <c r="A19" s="32">
        <v>3</v>
      </c>
      <c r="B19" s="166" t="s">
        <v>60</v>
      </c>
      <c r="C19" s="167"/>
      <c r="D19" s="167"/>
      <c r="E19" s="36">
        <f>SUM(E17:E18)</f>
        <v>0</v>
      </c>
      <c r="F19" s="55">
        <f t="shared" ref="F19:V19" si="1">SUM(F17:F18)</f>
        <v>0</v>
      </c>
      <c r="G19" s="55">
        <f t="shared" si="1"/>
        <v>0</v>
      </c>
      <c r="H19" s="55">
        <f t="shared" si="1"/>
        <v>0</v>
      </c>
      <c r="I19" s="55">
        <f t="shared" si="1"/>
        <v>0</v>
      </c>
      <c r="J19" s="42">
        <f t="shared" si="1"/>
        <v>0</v>
      </c>
      <c r="K19" s="36">
        <f t="shared" si="1"/>
        <v>0</v>
      </c>
      <c r="L19" s="55">
        <f t="shared" si="1"/>
        <v>0</v>
      </c>
      <c r="M19" s="55">
        <f t="shared" si="1"/>
        <v>0</v>
      </c>
      <c r="N19" s="55">
        <f t="shared" si="1"/>
        <v>0</v>
      </c>
      <c r="O19" s="55">
        <f t="shared" si="1"/>
        <v>0</v>
      </c>
      <c r="P19" s="42">
        <f t="shared" si="1"/>
        <v>0</v>
      </c>
      <c r="Q19" s="36">
        <f>SUM(Q17:Q18)</f>
        <v>0</v>
      </c>
      <c r="R19" s="55">
        <f t="shared" si="1"/>
        <v>0</v>
      </c>
      <c r="S19" s="55">
        <f t="shared" si="1"/>
        <v>0</v>
      </c>
      <c r="T19" s="55">
        <f t="shared" si="1"/>
        <v>0</v>
      </c>
      <c r="U19" s="55">
        <f t="shared" si="1"/>
        <v>0</v>
      </c>
      <c r="V19" s="42">
        <f t="shared" si="1"/>
        <v>0</v>
      </c>
    </row>
    <row r="20" spans="1:22" x14ac:dyDescent="0.2">
      <c r="A20" s="43" t="s">
        <v>61</v>
      </c>
      <c r="B20" s="174" t="s">
        <v>62</v>
      </c>
      <c r="C20" s="175"/>
      <c r="D20" s="176"/>
      <c r="E20" s="87"/>
      <c r="F20" s="96"/>
      <c r="G20" s="88"/>
      <c r="H20" s="88"/>
      <c r="I20" s="88"/>
      <c r="J20" s="89"/>
      <c r="K20" s="87"/>
      <c r="L20" s="96"/>
      <c r="M20" s="88"/>
      <c r="N20" s="88"/>
      <c r="O20" s="88"/>
      <c r="P20" s="89"/>
      <c r="Q20" s="87"/>
      <c r="R20" s="96"/>
      <c r="S20" s="88"/>
      <c r="T20" s="88"/>
      <c r="U20" s="88"/>
      <c r="V20" s="89"/>
    </row>
    <row r="21" spans="1:22" x14ac:dyDescent="0.2">
      <c r="A21" s="32">
        <v>1</v>
      </c>
      <c r="B21" s="163" t="s">
        <v>59</v>
      </c>
      <c r="C21" s="164"/>
      <c r="D21" s="165"/>
      <c r="E21" s="57">
        <f>SUM(F21:J21)</f>
        <v>0</v>
      </c>
      <c r="F21" s="37">
        <f>IF(('[5] פנסיוני א3'!D24+'[5] פנסיוני א3'!K24+'[5] פנסיוני א3'!E24+'[5] פנסיוני א3'!L24)=0,0,('[5] פנסיוני א3'!D24+'[5] פנסיוני א3'!K24+'[5] פנסיוני א3'!E24+'[5] פנסיוני א3'!L24)/('[5] פנסיוני א3'!$C$28+'[5] פנסיוני א3'!$J$28))</f>
        <v>0</v>
      </c>
      <c r="G21" s="37">
        <f>IF(('[5] פנסיוני א3'!F24+'[5] פנסיוני א3'!M24)=0,0,('[5] פנסיוני א3'!F24+'[5] פנסיוני א3'!M24)/('[5] פנסיוני א3'!$C$28+'[5] פנסיוני א3'!$J$28))</f>
        <v>0</v>
      </c>
      <c r="H21" s="37">
        <f>IF(('[5] פנסיוני א3'!G24+'[5] פנסיוני א3'!N24)=0,0,('[5] פנסיוני א3'!G24+'[5] פנסיוני א3'!N24)/('[5] פנסיוני א3'!$C$28+'[5] פנסיוני א3'!$J$28))</f>
        <v>0</v>
      </c>
      <c r="I21" s="37">
        <f>IF(('[5] פנסיוני א3'!H24+'[5] פנסיוני א3'!O24)=0,0,('[5] פנסיוני א3'!H24+'[5] פנסיוני א3'!O24)/('[5] פנסיוני א3'!$C$28+'[5] פנסיוני א3'!$J$28))</f>
        <v>0</v>
      </c>
      <c r="J21" s="37">
        <f>IF(('[5] פנסיוני א3'!I24+'[5] פנסיוני א3'!P24)=0,0,('[5] פנסיוני א3'!I24+'[5] פנסיוני א3'!P24)/('[5] פנסיוני א3'!$C$28+'[5] פנסיוני א3'!$J$28))</f>
        <v>0</v>
      </c>
      <c r="K21" s="57">
        <f>SUM(L21:P21)</f>
        <v>0</v>
      </c>
      <c r="L21" s="37">
        <f>IF(('[5] פנסיוני א3'!R24+'[5] פנסיוני א3'!Y24+'[5] פנסיוני א3'!S24+'[5] פנסיוני א3'!Z24)=0,0,('[5] פנסיוני א3'!R24+'[5] פנסיוני א3'!Y24+'[5] פנסיוני א3'!S24+'[5] פנסיוני א3'!Z24)/('[5] פנסיוני א3'!$Q$28+'[5] פנסיוני א3'!$X$28))</f>
        <v>0</v>
      </c>
      <c r="M21" s="37">
        <f>IF(('[5] פנסיוני א3'!T24+'[5] פנסיוני א3'!AA24)=0,0,('[5] פנסיוני א3'!T24+'[5] פנסיוני א3'!AA24)/('[5] פנסיוני א3'!$Q$28+'[5] פנסיוני א3'!$X$28))</f>
        <v>0</v>
      </c>
      <c r="N21" s="37">
        <f>IF(('[5] פנסיוני א3'!U24+'[5] פנסיוני א3'!AB24)=0,0,('[5] פנסיוני א3'!U24+'[5] פנסיוני א3'!AB24)/('[5] פנסיוני א3'!$Q$28+'[5] פנסיוני א3'!$X$28))</f>
        <v>0</v>
      </c>
      <c r="O21" s="37">
        <f>IF(('[5] פנסיוני א3'!V24+'[5] פנסיוני א3'!AC24)=0,0,('[5] פנסיוני א3'!V24+'[5] פנסיוני א3'!AC24)/('[5] פנסיוני א3'!$Q$28+'[5] פנסיוני א3'!$X$28))</f>
        <v>0</v>
      </c>
      <c r="P21" s="37">
        <f>IF(('[5] פנסיוני א3'!W24+'[5] פנסיוני א3'!AD24)=0,0,('[5] פנסיוני א3'!W24+'[5] פנסיוני א3'!AD24)/('[5] פנסיוני א3'!$Q$28+'[5] פנסיוני א3'!$X$28))</f>
        <v>0</v>
      </c>
      <c r="Q21" s="57">
        <f>SUM(R21:V21)</f>
        <v>0</v>
      </c>
      <c r="R21" s="37">
        <f>IF('[5] פנסיוני א3'!AF24+'[5] פנסיוני א3'!AG24=0,0,('[5] פנסיוני א3'!AF24+'[5] פנסיוני א3'!AG24)/'[5] פנסיוני א3'!$AE$28)</f>
        <v>0</v>
      </c>
      <c r="S21" s="37">
        <f>IF('[5] פנסיוני א3'!AH24=0,0,'[5] פנסיוני א3'!AH24/'[5] פנסיוני א3'!$AE$28)</f>
        <v>0</v>
      </c>
      <c r="T21" s="37">
        <f>IF('[5] פנסיוני א3'!AI24=0,0,'[5] פנסיוני א3'!AI24/'[5] פנסיוני א3'!$AE$28)</f>
        <v>0</v>
      </c>
      <c r="U21" s="37">
        <f>IF('[5] פנסיוני א3'!AJ24=0,0,'[5] פנסיוני א3'!AJ24/'[5] פנסיוני א3'!$AE$28)</f>
        <v>0</v>
      </c>
      <c r="V21" s="54">
        <f>IF('[5] פנסיוני א3'!AK24=0,0,'[5] פנסיוני א3'!AK24/'[5] פנסיוני א3'!$AE$28)</f>
        <v>0</v>
      </c>
    </row>
    <row r="22" spans="1:22" x14ac:dyDescent="0.2">
      <c r="A22" s="32">
        <v>2</v>
      </c>
      <c r="B22" s="163" t="s">
        <v>53</v>
      </c>
      <c r="C22" s="164"/>
      <c r="D22" s="165"/>
      <c r="E22" s="57">
        <f>SUM(F22:J22)</f>
        <v>0</v>
      </c>
      <c r="F22" s="37">
        <f>IF(('[5] פנסיוני א3'!D25+'[5] פנסיוני א3'!K25+'[5] פנסיוני א3'!E25+'[5] פנסיוני א3'!L25)=0,0,('[5] פנסיוני א3'!D25+'[5] פנסיוני א3'!K25+'[5] פנסיוני א3'!E25+'[5] פנסיוני א3'!L25)/('[5] פנסיוני א3'!$C$28+'[5] פנסיוני א3'!$J$28))</f>
        <v>0</v>
      </c>
      <c r="G22" s="37">
        <f>IF(('[5] פנסיוני א3'!F25+'[5] פנסיוני א3'!M25)=0,0,('[5] פנסיוני א3'!F25+'[5] פנסיוני א3'!M25)/('[5] פנסיוני א3'!$C$28+'[5] פנסיוני א3'!$J$28))</f>
        <v>0</v>
      </c>
      <c r="H22" s="37">
        <f>IF(('[5] פנסיוני א3'!G25+'[5] פנסיוני א3'!N25)=0,0,('[5] פנסיוני א3'!G25+'[5] פנסיוני א3'!N25)/('[5] פנסיוני א3'!$C$28+'[5] פנסיוני א3'!$J$28))</f>
        <v>0</v>
      </c>
      <c r="I22" s="37">
        <f>IF(('[5] פנסיוני א3'!H25+'[5] פנסיוני א3'!O25)=0,0,('[5] פנסיוני א3'!H25+'[5] פנסיוני א3'!O25)/('[5] פנסיוני א3'!$C$28+'[5] פנסיוני א3'!$J$28))</f>
        <v>0</v>
      </c>
      <c r="J22" s="37">
        <f>IF(('[5] פנסיוני א3'!I25+'[5] פנסיוני א3'!P25)=0,0,('[5] פנסיוני א3'!I25+'[5] פנסיוני א3'!P25)/('[5] פנסיוני א3'!$C$28+'[5] פנסיוני א3'!$J$28))</f>
        <v>0</v>
      </c>
      <c r="K22" s="57">
        <f>SUM(L22:P22)</f>
        <v>0</v>
      </c>
      <c r="L22" s="37">
        <f>IF(('[5] פנסיוני א3'!R25+'[5] פנסיוני א3'!Y25+'[5] פנסיוני א3'!S25+'[5] פנסיוני א3'!Z25)=0,0,('[5] פנסיוני א3'!R25+'[5] פנסיוני א3'!Y25+'[5] פנסיוני א3'!S25+'[5] פנסיוני א3'!Z25)/('[5] פנסיוני א3'!$Q$28+'[5] פנסיוני א3'!$X$28))</f>
        <v>0</v>
      </c>
      <c r="M22" s="37">
        <f>IF(('[5] פנסיוני א3'!T25+'[5] פנסיוני א3'!AA25)=0,0,('[5] פנסיוני א3'!T25+'[5] פנסיוני א3'!AA25)/('[5] פנסיוני א3'!$Q$28+'[5] פנסיוני א3'!$X$28))</f>
        <v>0</v>
      </c>
      <c r="N22" s="37">
        <f>IF(('[5] פנסיוני א3'!U25+'[5] פנסיוני א3'!AB25)=0,0,('[5] פנסיוני א3'!U25+'[5] פנסיוני א3'!AB25)/('[5] פנסיוני א3'!$Q$28+'[5] פנסיוני א3'!$X$28))</f>
        <v>0</v>
      </c>
      <c r="O22" s="37">
        <f>IF(('[5] פנסיוני א3'!V25+'[5] פנסיוני א3'!AC25)=0,0,('[5] פנסיוני א3'!V25+'[5] פנסיוני א3'!AC25)/('[5] פנסיוני א3'!$Q$28+'[5] פנסיוני א3'!$X$28))</f>
        <v>0</v>
      </c>
      <c r="P22" s="37">
        <f>IF(('[5] פנסיוני א3'!W25+'[5] פנסיוני א3'!AD25)=0,0,('[5] פנסיוני א3'!W25+'[5] פנסיוני א3'!AD25)/('[5] פנסיוני א3'!$Q$28+'[5] פנסיוני א3'!$X$28))</f>
        <v>0</v>
      </c>
      <c r="Q22" s="57">
        <f>SUM(R22:V22)</f>
        <v>0</v>
      </c>
      <c r="R22" s="37">
        <f>IF('[5] פנסיוני א3'!AF25+'[5] פנסיוני א3'!AG25=0,0,('[5] פנסיוני א3'!AF25+'[5] פנסיוני א3'!AG25)/'[5] פנסיוני א3'!$AE$28)</f>
        <v>0</v>
      </c>
      <c r="S22" s="37">
        <f>IF('[5] פנסיוני א3'!AH25=0,0,'[5] פנסיוני א3'!AH25/'[5] פנסיוני א3'!$AE$28)</f>
        <v>0</v>
      </c>
      <c r="T22" s="37">
        <f>IF('[5] פנסיוני א3'!AI25=0,0,'[5] פנסיוני א3'!AI25/'[5] פנסיוני א3'!$AE$28)</f>
        <v>0</v>
      </c>
      <c r="U22" s="37">
        <f>IF('[5] פנסיוני א3'!AJ25=0,0,'[5] פנסיוני א3'!AJ25/'[5] פנסיוני א3'!$AE$28)</f>
        <v>0</v>
      </c>
      <c r="V22" s="54">
        <f>IF('[5] פנסיוני א3'!AK25=0,0,'[5] פנסיוני א3'!AK25/'[5] פנסיוני א3'!$AE$28)</f>
        <v>0</v>
      </c>
    </row>
    <row r="23" spans="1:22" x14ac:dyDescent="0.2">
      <c r="A23" s="32">
        <v>3</v>
      </c>
      <c r="B23" s="163" t="s">
        <v>63</v>
      </c>
      <c r="C23" s="164"/>
      <c r="D23" s="165"/>
      <c r="E23" s="57">
        <f>SUM(F23:J23)</f>
        <v>1</v>
      </c>
      <c r="F23" s="37">
        <f>IF(('[5] פנסיוני א3'!D26+'[5] פנסיוני א3'!K26+'[5] פנסיוני א3'!E26+'[5] פנסיוני א3'!L26)=0,0,('[5] פנסיוני א3'!D26+'[5] פנסיוני א3'!K26+'[5] פנסיוני א3'!E26+'[5] פנסיוני א3'!L26)/('[5] פנסיוני א3'!$C$28+'[5] פנסיוני א3'!$J$28))</f>
        <v>0</v>
      </c>
      <c r="G23" s="37">
        <f>IF(('[5] פנסיוני א3'!F26+'[5] פנסיוני א3'!M26)=0,0,('[5] פנסיוני א3'!F26+'[5] פנסיוני א3'!M26)/('[5] פנסיוני א3'!$C$28+'[5] פנסיוני א3'!$J$28))</f>
        <v>0</v>
      </c>
      <c r="H23" s="37">
        <f>IF(('[5] פנסיוני א3'!G26+'[5] פנסיוני א3'!N26)=0,0,('[5] פנסיוני א3'!G26+'[5] פנסיוני א3'!N26)/('[5] פנסיוני א3'!$C$28+'[5] פנסיוני א3'!$J$28))</f>
        <v>0</v>
      </c>
      <c r="I23" s="37">
        <f>IF(('[5] פנסיוני א3'!H26+'[5] פנסיוני א3'!O26)=0,0,('[5] פנסיוני א3'!H26+'[5] פנסיוני א3'!O26)/('[5] פנסיוני א3'!$C$28+'[5] פנסיוני א3'!$J$28))</f>
        <v>0</v>
      </c>
      <c r="J23" s="37">
        <f>IF(('[5] פנסיוני א3'!I26+'[5] פנסיוני א3'!P26)=0,0,('[5] פנסיוני א3'!I26+'[5] פנסיוני א3'!P26)/('[5] פנסיוני א3'!$C$28+'[5] פנסיוני א3'!$J$28))</f>
        <v>1</v>
      </c>
      <c r="K23" s="57">
        <f>SUM(L23:P23)</f>
        <v>1</v>
      </c>
      <c r="L23" s="37">
        <f>IF(('[5] פנסיוני א3'!R26+'[5] פנסיוני א3'!Y26+'[5] פנסיוני א3'!S26+'[5] פנסיוני א3'!Z26)=0,0,('[5] פנסיוני א3'!R26+'[5] פנסיוני א3'!Y26+'[5] פנסיוני א3'!S26+'[5] פנסיוני א3'!Z26)/('[5] פנסיוני א3'!$Q$28+'[5] פנסיוני א3'!$X$28))</f>
        <v>0</v>
      </c>
      <c r="M23" s="37">
        <f>IF(('[5] פנסיוני א3'!T26+'[5] פנסיוני א3'!AA26)=0,0,('[5] פנסיוני א3'!T26+'[5] פנסיוני א3'!AA26)/('[5] פנסיוני א3'!$Q$28+'[5] פנסיוני א3'!$X$28))</f>
        <v>0</v>
      </c>
      <c r="N23" s="37">
        <f>IF(('[5] פנסיוני א3'!U26+'[5] פנסיוני א3'!AB26)=0,0,('[5] פנסיוני א3'!U26+'[5] פנסיוני א3'!AB26)/('[5] פנסיוני א3'!$Q$28+'[5] פנסיוני א3'!$X$28))</f>
        <v>0.14285714285714285</v>
      </c>
      <c r="O23" s="37">
        <f>IF(('[5] פנסיוני א3'!V26+'[5] פנסיוני א3'!AC26)=0,0,('[5] פנסיוני א3'!V26+'[5] פנסיוני א3'!AC26)/('[5] פנסיוני א3'!$Q$28+'[5] פנסיוני א3'!$X$28))</f>
        <v>0</v>
      </c>
      <c r="P23" s="37">
        <f>IF(('[5] פנסיוני א3'!W26+'[5] פנסיוני א3'!AD26)=0,0,('[5] פנסיוני א3'!W26+'[5] פנסיוני א3'!AD26)/('[5] פנסיוני א3'!$Q$28+'[5] פנסיוני א3'!$X$28))</f>
        <v>0.8571428571428571</v>
      </c>
      <c r="Q23" s="57">
        <f>SUM(R23:V23)</f>
        <v>0</v>
      </c>
      <c r="R23" s="37">
        <f>IF('[5] פנסיוני א3'!AF26+'[5] פנסיוני א3'!AG26=0,0,('[5] פנסיוני א3'!AF26+'[5] פנסיוני א3'!AG26)/'[5] פנסיוני א3'!$AE$28)</f>
        <v>0</v>
      </c>
      <c r="S23" s="37">
        <f>IF('[5] פנסיוני א3'!AH26=0,0,'[5] פנסיוני א3'!AH26/'[5] פנסיוני א3'!$AE$28)</f>
        <v>0</v>
      </c>
      <c r="T23" s="37">
        <f>IF('[5] פנסיוני א3'!AI26=0,0,'[5] פנסיוני א3'!AI26/'[5] פנסיוני א3'!$AE$28)</f>
        <v>0</v>
      </c>
      <c r="U23" s="37">
        <f>IF('[5] פנסיוני א3'!AJ26=0,0,'[5] פנסיוני א3'!AJ26/'[5] פנסיוני א3'!$AE$28)</f>
        <v>0</v>
      </c>
      <c r="V23" s="54">
        <f>IF('[5] פנסיוני א3'!AK26=0,0,'[5] פנסיוני א3'!AK26/'[5] פנסיוני א3'!$AE$28)</f>
        <v>0</v>
      </c>
    </row>
    <row r="24" spans="1:22" x14ac:dyDescent="0.2">
      <c r="A24" s="32">
        <v>4</v>
      </c>
      <c r="B24" s="166" t="s">
        <v>64</v>
      </c>
      <c r="C24" s="167"/>
      <c r="D24" s="168"/>
      <c r="E24" s="90">
        <f>SUM(F24:J24)</f>
        <v>0</v>
      </c>
      <c r="F24" s="37">
        <f>IF(('[5] פנסיוני א3'!D27+'[5] פנסיוני א3'!K27+'[5] פנסיוני א3'!E27+'[5] פנסיוני א3'!L27)=0,0,('[5] פנסיוני א3'!D27+'[5] פנסיוני א3'!K27+'[5] פנסיוני א3'!E27+'[5] פנסיוני א3'!L27)/('[5] פנסיוני א3'!$C$28+'[5] פנסיוני א3'!$J$28))</f>
        <v>0</v>
      </c>
      <c r="G24" s="37">
        <f>IF(('[5] פנסיוני א3'!F27+'[5] פנסיוני א3'!M27)=0,0,('[5] פנסיוני א3'!F27+'[5] פנסיוני א3'!M27)/('[5] פנסיוני א3'!$C$28+'[5] פנסיוני א3'!$J$28))</f>
        <v>0</v>
      </c>
      <c r="H24" s="37">
        <f>IF(('[5] פנסיוני א3'!G27+'[5] פנסיוני א3'!N27)=0,0,('[5] פנסיוני א3'!G27+'[5] פנסיוני א3'!N27)/('[5] פנסיוני א3'!$C$28+'[5] פנסיוני א3'!$J$28))</f>
        <v>0</v>
      </c>
      <c r="I24" s="37">
        <f>IF(('[5] פנסיוני א3'!H27+'[5] פנסיוני א3'!O27)=0,0,('[5] פנסיוני א3'!H27+'[5] פנסיוני א3'!O27)/('[5] פנסיוני א3'!$C$28+'[5] פנסיוני א3'!$J$28))</f>
        <v>0</v>
      </c>
      <c r="J24" s="37">
        <f>IF(('[5] פנסיוני א3'!I27+'[5] פנסיוני א3'!P27)=0,0,('[5] פנסיוני א3'!I27+'[5] פנסיוני א3'!P27)/('[5] פנסיוני א3'!$C$28+'[5] פנסיוני א3'!$J$28))</f>
        <v>0</v>
      </c>
      <c r="K24" s="90">
        <f>SUM(L24:P24)</f>
        <v>0</v>
      </c>
      <c r="L24" s="37">
        <f>IF(('[5] פנסיוני א3'!R27+'[5] פנסיוני א3'!Y27+'[5] פנסיוני א3'!S27+'[5] פנסיוני א3'!Z27)=0,0,('[5] פנסיוני א3'!R27+'[5] פנסיוני א3'!Y27+'[5] פנסיוני א3'!S27+'[5] פנסיוני א3'!Z27)/('[5] פנסיוני א3'!$Q$28+'[5] פנסיוני א3'!$X$28))</f>
        <v>0</v>
      </c>
      <c r="M24" s="37">
        <f>IF(('[5] פנסיוני א3'!T27+'[5] פנסיוני א3'!AA27)=0,0,('[5] פנסיוני א3'!T27+'[5] פנסיוני א3'!AA27)/('[5] פנסיוני א3'!$Q$28+'[5] פנסיוני א3'!$X$28))</f>
        <v>0</v>
      </c>
      <c r="N24" s="37">
        <f>IF(('[5] פנסיוני א3'!U27+'[5] פנסיוני א3'!AB27)=0,0,('[5] פנסיוני א3'!U27+'[5] פנסיוני א3'!AB27)/('[5] פנסיוני א3'!$Q$28+'[5] פנסיוני א3'!$X$28))</f>
        <v>0</v>
      </c>
      <c r="O24" s="37">
        <f>IF(('[5] פנסיוני א3'!V27+'[5] פנסיוני א3'!AC27)=0,0,('[5] פנסיוני א3'!V27+'[5] פנסיוני א3'!AC27)/('[5] פנסיוני א3'!$Q$28+'[5] פנסיוני א3'!$X$28))</f>
        <v>0</v>
      </c>
      <c r="P24" s="37">
        <f>IF(('[5] פנסיוני א3'!W27+'[5] פנסיוני א3'!AD27)=0,0,('[5] פנסיוני א3'!W27+'[5] פנסיוני א3'!AD27)/('[5] פנסיוני א3'!$Q$28+'[5] פנסיוני א3'!$X$28))</f>
        <v>0</v>
      </c>
      <c r="Q24" s="90">
        <f>SUM(R24:V24)</f>
        <v>0</v>
      </c>
      <c r="R24" s="37">
        <f>IF('[5] פנסיוני א3'!AF27+'[5] פנסיוני א3'!AG27=0,0,('[5] פנסיוני א3'!AF27+'[5] פנסיוני א3'!AG27)/'[5] פנסיוני א3'!$AE$28)</f>
        <v>0</v>
      </c>
      <c r="S24" s="37">
        <f>IF('[5] פנסיוני א3'!AH27=0,0,'[5] פנסיוני א3'!AH27/'[5] פנסיוני א3'!$AE$28)</f>
        <v>0</v>
      </c>
      <c r="T24" s="37">
        <f>IF('[5] פנסיוני א3'!AI27=0,0,'[5] פנסיוני א3'!AI27/'[5] פנסיוני א3'!$AE$28)</f>
        <v>0</v>
      </c>
      <c r="U24" s="37">
        <f>IF('[5] פנסיוני א3'!AJ27=0,0,'[5] פנסיוני א3'!AJ27/'[5] פנסיוני א3'!$AE$28)</f>
        <v>0</v>
      </c>
      <c r="V24" s="54">
        <f>IF('[5] פנסיוני א3'!AK27=0,0,'[5] פנסיוני א3'!AK27/'[5] פנסיוני א3'!$AE$28)</f>
        <v>0</v>
      </c>
    </row>
    <row r="25" spans="1:22" ht="13.5" thickBot="1" x14ac:dyDescent="0.25">
      <c r="A25" s="62">
        <v>5</v>
      </c>
      <c r="B25" s="169" t="s">
        <v>65</v>
      </c>
      <c r="C25" s="170"/>
      <c r="D25" s="171"/>
      <c r="E25" s="66">
        <f>SUM(E21:E24)</f>
        <v>1</v>
      </c>
      <c r="F25" s="69">
        <f t="shared" ref="F25:V25" si="2">SUM(F21:F24)</f>
        <v>0</v>
      </c>
      <c r="G25" s="69">
        <f t="shared" si="2"/>
        <v>0</v>
      </c>
      <c r="H25" s="69">
        <f t="shared" si="2"/>
        <v>0</v>
      </c>
      <c r="I25" s="69">
        <f t="shared" si="2"/>
        <v>0</v>
      </c>
      <c r="J25" s="68">
        <f t="shared" si="2"/>
        <v>1</v>
      </c>
      <c r="K25" s="66">
        <f t="shared" si="2"/>
        <v>1</v>
      </c>
      <c r="L25" s="69">
        <f t="shared" si="2"/>
        <v>0</v>
      </c>
      <c r="M25" s="69">
        <f t="shared" si="2"/>
        <v>0</v>
      </c>
      <c r="N25" s="69">
        <f t="shared" si="2"/>
        <v>0.14285714285714285</v>
      </c>
      <c r="O25" s="69">
        <f t="shared" si="2"/>
        <v>0</v>
      </c>
      <c r="P25" s="68">
        <f t="shared" si="2"/>
        <v>0.8571428571428571</v>
      </c>
      <c r="Q25" s="66">
        <f>SUM(Q21:Q24)</f>
        <v>0</v>
      </c>
      <c r="R25" s="69">
        <f t="shared" si="2"/>
        <v>0</v>
      </c>
      <c r="S25" s="69">
        <f t="shared" si="2"/>
        <v>0</v>
      </c>
      <c r="T25" s="69">
        <f t="shared" si="2"/>
        <v>0</v>
      </c>
      <c r="U25" s="69">
        <f t="shared" si="2"/>
        <v>0</v>
      </c>
      <c r="V25" s="68">
        <f t="shared" si="2"/>
        <v>0</v>
      </c>
    </row>
    <row r="26" spans="1:22" x14ac:dyDescent="0.2">
      <c r="A26" s="71"/>
      <c r="B26" s="128"/>
      <c r="C26" s="128"/>
      <c r="D26" s="128"/>
    </row>
    <row r="27" spans="1:22" x14ac:dyDescent="0.2">
      <c r="A27" s="72"/>
      <c r="B27" s="73" t="s">
        <v>66</v>
      </c>
      <c r="C27" s="73"/>
      <c r="D27" s="73"/>
    </row>
    <row r="28" spans="1:22" x14ac:dyDescent="0.2">
      <c r="A28" s="71"/>
      <c r="B28" s="127"/>
      <c r="C28" s="127"/>
      <c r="D28" s="127"/>
    </row>
    <row r="29" spans="1:22" x14ac:dyDescent="0.2">
      <c r="A29" s="31"/>
      <c r="B29" s="129"/>
      <c r="C29" s="130"/>
      <c r="D29" s="130"/>
    </row>
    <row r="30" spans="1:22" x14ac:dyDescent="0.2">
      <c r="A30" s="31"/>
      <c r="B30" s="129"/>
      <c r="C30" s="129"/>
      <c r="D30" s="129"/>
    </row>
  </sheetData>
  <sheetProtection password="CC43" sheet="1" objects="1" scenarios="1" formatCells="0" formatColumns="0" formatRows="0"/>
  <mergeCells count="20">
    <mergeCell ref="B21:D21"/>
    <mergeCell ref="B7:D9"/>
    <mergeCell ref="E7:J7"/>
    <mergeCell ref="K7:P7"/>
    <mergeCell ref="Q7:V7"/>
    <mergeCell ref="B10:D10"/>
    <mergeCell ref="B15:D15"/>
    <mergeCell ref="B16:D16"/>
    <mergeCell ref="B17:D17"/>
    <mergeCell ref="B18:D18"/>
    <mergeCell ref="B19:D19"/>
    <mergeCell ref="B20:D20"/>
    <mergeCell ref="B29:D29"/>
    <mergeCell ref="B30:D30"/>
    <mergeCell ref="B22:D22"/>
    <mergeCell ref="B23:D23"/>
    <mergeCell ref="B24:D24"/>
    <mergeCell ref="B25:D25"/>
    <mergeCell ref="B26:D26"/>
    <mergeCell ref="B28:D28"/>
  </mergeCells>
  <hyperlinks>
    <hyperlink ref="B4" location="הוראות!A1" display="חזרה" xr:uid="{00000000-0004-0000-02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B1:AD17"/>
  <sheetViews>
    <sheetView rightToLeft="1" workbookViewId="0">
      <selection activeCell="B32" sqref="B32:D32"/>
    </sheetView>
  </sheetViews>
  <sheetFormatPr defaultColWidth="8" defaultRowHeight="12.75" x14ac:dyDescent="0.2"/>
  <cols>
    <col min="1" max="1" width="2.125" style="1" customWidth="1"/>
    <col min="2" max="2" width="18.375" style="1" customWidth="1"/>
    <col min="3" max="8" width="5.5" style="1" customWidth="1"/>
    <col min="9" max="9" width="6.5" style="1" customWidth="1"/>
    <col min="10" max="10" width="6.125" style="1" customWidth="1"/>
    <col min="11" max="15" width="5.125" style="1" customWidth="1"/>
    <col min="16" max="16" width="6.875" style="1" customWidth="1"/>
    <col min="17" max="30" width="8" style="98"/>
    <col min="31" max="16384" width="8" style="1"/>
  </cols>
  <sheetData>
    <row r="1" spans="2:16" ht="18.75" x14ac:dyDescent="0.3">
      <c r="B1" s="2" t="str">
        <f>[5]הוראות!B32</f>
        <v>נספח ב4 - מדדי בקשות למשיכת כספים או לקבלת קצבת זקנה (ביטוח)</v>
      </c>
      <c r="C1" s="97"/>
      <c r="D1" s="97"/>
      <c r="E1" s="97"/>
      <c r="F1" s="97"/>
      <c r="G1" s="97"/>
      <c r="H1" s="97"/>
      <c r="I1" s="97"/>
      <c r="J1" s="97"/>
      <c r="K1" s="97"/>
      <c r="L1" s="97"/>
      <c r="M1" s="97"/>
      <c r="N1" s="97"/>
      <c r="O1" s="97"/>
      <c r="P1" s="97"/>
    </row>
    <row r="2" spans="2:16" ht="20.25" x14ac:dyDescent="0.2">
      <c r="B2" s="4" t="str">
        <f>[5]הוראות!B13</f>
        <v>הכשרה חברה לביטוח בע"מ</v>
      </c>
      <c r="C2" s="97"/>
      <c r="D2" s="97"/>
      <c r="E2" s="97"/>
      <c r="F2" s="97"/>
      <c r="G2" s="97"/>
      <c r="H2" s="97"/>
      <c r="I2" s="97"/>
      <c r="J2" s="97"/>
      <c r="K2" s="97"/>
      <c r="L2" s="97"/>
      <c r="M2" s="97"/>
      <c r="N2" s="97"/>
      <c r="O2" s="97"/>
      <c r="P2" s="97"/>
    </row>
    <row r="3" spans="2:16" ht="15.75" x14ac:dyDescent="0.25">
      <c r="B3" s="5" t="str">
        <f>CONCATENATE([5]הוראות!Z13,[5]הוראות!F13)</f>
        <v>הנתונים ביחידות בודדות לשנת 2019</v>
      </c>
      <c r="C3" s="97"/>
      <c r="D3" s="97"/>
      <c r="E3" s="97"/>
      <c r="F3" s="97"/>
      <c r="G3" s="97"/>
      <c r="H3" s="97"/>
      <c r="I3" s="97"/>
      <c r="J3" s="97"/>
      <c r="K3" s="97"/>
      <c r="L3" s="97"/>
      <c r="M3" s="97"/>
      <c r="N3" s="97"/>
      <c r="O3" s="97"/>
      <c r="P3" s="97"/>
    </row>
    <row r="4" spans="2:16" ht="18.75" x14ac:dyDescent="0.3">
      <c r="B4" s="6" t="s">
        <v>0</v>
      </c>
      <c r="C4" s="97"/>
      <c r="D4" s="97"/>
      <c r="E4" s="99" t="s">
        <v>103</v>
      </c>
      <c r="F4" s="97"/>
      <c r="G4" s="97"/>
      <c r="H4" s="97"/>
      <c r="I4" s="97"/>
      <c r="J4" s="97"/>
      <c r="K4" s="97"/>
      <c r="L4" s="97"/>
      <c r="M4" s="97"/>
      <c r="N4" s="97"/>
      <c r="O4" s="97"/>
      <c r="P4" s="97"/>
    </row>
    <row r="5" spans="2:16" ht="15" x14ac:dyDescent="0.2">
      <c r="B5" s="100"/>
      <c r="C5" s="97"/>
      <c r="D5" s="97"/>
      <c r="E5" s="97"/>
      <c r="F5" s="97"/>
      <c r="G5" s="97"/>
      <c r="H5" s="97"/>
      <c r="I5" s="97"/>
      <c r="J5" s="97"/>
      <c r="K5" s="97"/>
      <c r="L5" s="97"/>
      <c r="M5" s="97"/>
      <c r="N5" s="97"/>
      <c r="O5" s="97"/>
      <c r="P5" s="97"/>
    </row>
    <row r="6" spans="2:16" x14ac:dyDescent="0.2">
      <c r="B6" s="101"/>
      <c r="C6" s="97"/>
      <c r="D6" s="97"/>
      <c r="E6" s="97"/>
      <c r="F6" s="97"/>
      <c r="G6" s="97"/>
      <c r="H6" s="97"/>
      <c r="I6" s="97"/>
      <c r="J6" s="97"/>
      <c r="K6" s="97"/>
      <c r="L6" s="97"/>
      <c r="M6" s="97"/>
      <c r="N6" s="97"/>
      <c r="O6" s="97"/>
      <c r="P6" s="97"/>
    </row>
    <row r="7" spans="2:16" ht="28.5" customHeight="1" x14ac:dyDescent="0.2">
      <c r="B7" s="179" t="s">
        <v>104</v>
      </c>
      <c r="C7" s="182" t="s">
        <v>105</v>
      </c>
      <c r="D7" s="183"/>
      <c r="E7" s="183"/>
      <c r="F7" s="183"/>
      <c r="G7" s="183"/>
      <c r="H7" s="183"/>
      <c r="I7" s="184"/>
      <c r="J7" s="182" t="s">
        <v>106</v>
      </c>
      <c r="K7" s="183"/>
      <c r="L7" s="183"/>
      <c r="M7" s="183"/>
      <c r="N7" s="183"/>
      <c r="O7" s="183"/>
      <c r="P7" s="184"/>
    </row>
    <row r="8" spans="2:16" ht="28.5" customHeight="1" x14ac:dyDescent="0.2">
      <c r="B8" s="180"/>
      <c r="C8" s="102" t="s">
        <v>9</v>
      </c>
      <c r="D8" s="11" t="s">
        <v>107</v>
      </c>
      <c r="E8" s="103" t="s">
        <v>108</v>
      </c>
      <c r="F8" s="103" t="s">
        <v>109</v>
      </c>
      <c r="G8" s="103" t="s">
        <v>110</v>
      </c>
      <c r="H8" s="104" t="s">
        <v>111</v>
      </c>
      <c r="I8" s="105" t="s">
        <v>112</v>
      </c>
      <c r="J8" s="106" t="str">
        <f>C8</f>
        <v>סה"כ</v>
      </c>
      <c r="K8" s="11" t="s">
        <v>107</v>
      </c>
      <c r="L8" s="103" t="s">
        <v>108</v>
      </c>
      <c r="M8" s="103" t="s">
        <v>113</v>
      </c>
      <c r="N8" s="103" t="s">
        <v>111</v>
      </c>
      <c r="O8" s="104" t="s">
        <v>114</v>
      </c>
      <c r="P8" s="105" t="s">
        <v>115</v>
      </c>
    </row>
    <row r="9" spans="2:16" x14ac:dyDescent="0.2">
      <c r="B9" s="181"/>
      <c r="C9" s="107" t="s">
        <v>20</v>
      </c>
      <c r="D9" s="108" t="s">
        <v>21</v>
      </c>
      <c r="E9" s="108" t="s">
        <v>22</v>
      </c>
      <c r="F9" s="108" t="s">
        <v>23</v>
      </c>
      <c r="G9" s="108" t="s">
        <v>24</v>
      </c>
      <c r="H9" s="109" t="s">
        <v>25</v>
      </c>
      <c r="I9" s="110" t="s">
        <v>26</v>
      </c>
      <c r="J9" s="111" t="s">
        <v>27</v>
      </c>
      <c r="K9" s="108" t="s">
        <v>28</v>
      </c>
      <c r="L9" s="108" t="s">
        <v>29</v>
      </c>
      <c r="M9" s="111" t="s">
        <v>30</v>
      </c>
      <c r="N9" s="109" t="s">
        <v>31</v>
      </c>
      <c r="O9" s="109" t="s">
        <v>32</v>
      </c>
      <c r="P9" s="110" t="s">
        <v>33</v>
      </c>
    </row>
    <row r="10" spans="2:16" ht="27" customHeight="1" x14ac:dyDescent="0.2">
      <c r="B10" s="112" t="s">
        <v>116</v>
      </c>
      <c r="C10" s="113">
        <f>IF('[5]נספח א4 - B'!$D$14=0,"",'[5]נספח א4 - B'!D14/'[5]נספח א4 - B'!$D$14)</f>
        <v>1</v>
      </c>
      <c r="D10" s="113">
        <f>IF('[5]נספח א4 - B'!$D$14=0,"",'[5]נספח א4 - B'!E14/'[5]נספח א4 - B'!$D$14)</f>
        <v>0.8214910575427683</v>
      </c>
      <c r="E10" s="113">
        <f>IF('[5]נספח א4 - B'!$D$14=0,"",'[5]נספח א4 - B'!F14/'[5]נספח א4 - B'!$D$14)</f>
        <v>8.0141912908242616E-2</v>
      </c>
      <c r="F10" s="113">
        <f>IF('[5]נספח א4 - B'!$D$14=0,"",'[5]נספח א4 - B'!G14/'[5]נספח א4 - B'!$D$14)</f>
        <v>2.3473950233281492E-2</v>
      </c>
      <c r="G10" s="113">
        <f>IF('[5]נספח א4 - B'!$D$14=0,"",'[5]נספח א4 - B'!H14/'[5]נספח א4 - B'!$D$14)</f>
        <v>1.0789269051321928E-2</v>
      </c>
      <c r="H10" s="113">
        <f>IF('[5]נספח א4 - B'!$D$14=0,"",'[5]נספח א4 - B'!I14/'[5]נספח א4 - B'!$D$14)</f>
        <v>2.4543157076205288E-2</v>
      </c>
      <c r="I10" s="113">
        <f>IF('[5]נספח א4 - B'!$D$14=0,"",'[5]נספח א4 - B'!J14/'[5]נספח א4 - B'!$D$14)</f>
        <v>3.9560653188180403E-2</v>
      </c>
      <c r="J10" s="113">
        <f>IF('[5]נספח א4 - B'!$K$14=0,"",'[5]נספח א4 - B'!K14/'[5]נספח א4 - B'!$K$14)</f>
        <v>1</v>
      </c>
      <c r="K10" s="113">
        <f>IF('[5]נספח א4 - B'!$K$14=0,"",'[5]נספח א4 - B'!L14/'[5]נספח א4 - B'!$K$14)</f>
        <v>5.4166666666666669E-2</v>
      </c>
      <c r="L10" s="113">
        <f>IF('[5]נספח א4 - B'!$K$14=0,"",'[5]נספח א4 - B'!M14/'[5]נספח א4 - B'!$K$14)</f>
        <v>0.10416666666666667</v>
      </c>
      <c r="M10" s="113">
        <f>IF('[5]נספח א4 - B'!$K$14=0,"",'[5]נספח א4 - B'!N14/'[5]נספח א4 - B'!$K$14)</f>
        <v>0.32083333333333336</v>
      </c>
      <c r="N10" s="113">
        <f>IF('[5]נספח א4 - B'!$K$14=0,"",'[5]נספח א4 - B'!O14/'[5]נספח א4 - B'!$K$14)</f>
        <v>0.31666666666666665</v>
      </c>
      <c r="O10" s="113">
        <f>IF('[5]נספח א4 - B'!$K$14=0,"",'[5]נספח א4 - B'!P14/'[5]נספח א4 - B'!$K$14)</f>
        <v>5.4166666666666669E-2</v>
      </c>
      <c r="P10" s="114">
        <f>IF('[5]נספח א4 - B'!$K$14=0,"",'[5]נספח א4 - B'!Q14/'[5]נספח א4 - B'!$K$14)</f>
        <v>0.15</v>
      </c>
    </row>
    <row r="11" spans="2:16" x14ac:dyDescent="0.2">
      <c r="B11" s="97"/>
      <c r="C11" s="97"/>
      <c r="D11" s="97"/>
      <c r="E11" s="97"/>
      <c r="F11" s="97"/>
      <c r="G11" s="97"/>
      <c r="H11" s="97"/>
      <c r="I11" s="115"/>
      <c r="J11" s="97"/>
      <c r="K11" s="97"/>
      <c r="L11" s="97"/>
      <c r="M11" s="97"/>
      <c r="N11" s="97"/>
      <c r="O11" s="97"/>
      <c r="P11" s="97"/>
    </row>
    <row r="12" spans="2:16" x14ac:dyDescent="0.2">
      <c r="B12" s="116" t="s">
        <v>117</v>
      </c>
      <c r="C12" s="117"/>
      <c r="D12" s="117"/>
      <c r="E12" s="117"/>
      <c r="F12" s="117"/>
      <c r="G12" s="117"/>
      <c r="H12" s="117"/>
      <c r="I12" s="117"/>
      <c r="J12" s="117"/>
      <c r="K12" s="117"/>
      <c r="L12" s="117"/>
      <c r="M12" s="117"/>
      <c r="N12" s="117"/>
      <c r="O12" s="117"/>
    </row>
    <row r="13" spans="2:16" ht="29.25" customHeight="1" x14ac:dyDescent="0.2">
      <c r="B13" s="185" t="s">
        <v>118</v>
      </c>
      <c r="C13" s="185"/>
      <c r="D13" s="185"/>
      <c r="E13" s="185"/>
      <c r="F13" s="185"/>
      <c r="G13" s="185"/>
      <c r="H13" s="185"/>
      <c r="I13" s="185"/>
      <c r="J13" s="185"/>
      <c r="K13" s="185"/>
      <c r="L13" s="185"/>
      <c r="M13" s="185"/>
      <c r="N13" s="185"/>
      <c r="O13" s="185"/>
      <c r="P13" s="185"/>
    </row>
    <row r="14" spans="2:16" ht="19.5" customHeight="1" x14ac:dyDescent="0.2">
      <c r="B14" s="185" t="s">
        <v>119</v>
      </c>
      <c r="C14" s="185"/>
      <c r="D14" s="185"/>
      <c r="E14" s="185"/>
      <c r="F14" s="185"/>
      <c r="G14" s="185"/>
      <c r="H14" s="185"/>
      <c r="I14" s="185"/>
      <c r="J14" s="185"/>
      <c r="K14" s="185"/>
      <c r="L14" s="185"/>
      <c r="M14" s="185"/>
      <c r="N14" s="185"/>
      <c r="O14" s="185"/>
      <c r="P14" s="185"/>
    </row>
    <row r="15" spans="2:16" ht="45.75" customHeight="1" x14ac:dyDescent="0.2">
      <c r="B15" s="186" t="s">
        <v>120</v>
      </c>
      <c r="C15" s="186"/>
      <c r="D15" s="186"/>
      <c r="E15" s="186"/>
      <c r="F15" s="186"/>
      <c r="G15" s="186"/>
      <c r="H15" s="186"/>
      <c r="I15" s="186"/>
      <c r="J15" s="186"/>
      <c r="K15" s="186"/>
      <c r="L15" s="186"/>
      <c r="M15" s="186"/>
      <c r="N15" s="186"/>
      <c r="O15" s="186"/>
      <c r="P15" s="186"/>
    </row>
    <row r="16" spans="2:16" x14ac:dyDescent="0.2">
      <c r="B16" s="118"/>
    </row>
    <row r="17" spans="3:16" x14ac:dyDescent="0.2">
      <c r="C17" s="119"/>
      <c r="D17" s="119"/>
      <c r="E17" s="119"/>
      <c r="F17" s="119"/>
      <c r="G17" s="119"/>
      <c r="H17" s="119"/>
      <c r="I17" s="119"/>
      <c r="J17" s="119"/>
      <c r="K17" s="119"/>
      <c r="L17" s="119"/>
      <c r="M17" s="119"/>
      <c r="N17" s="119"/>
      <c r="O17" s="119"/>
      <c r="P17" s="119"/>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0300-000000000000}"/>
  </hyperlink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4"/>
  </sheetPr>
  <dimension ref="B1:W17"/>
  <sheetViews>
    <sheetView rightToLeft="1" tabSelected="1" workbookViewId="0">
      <selection activeCell="B32" sqref="B32:D32"/>
    </sheetView>
  </sheetViews>
  <sheetFormatPr defaultColWidth="8" defaultRowHeight="12.75" x14ac:dyDescent="0.2"/>
  <cols>
    <col min="1" max="1" width="1.375" style="120" customWidth="1"/>
    <col min="2" max="2" width="18.375" style="97" customWidth="1"/>
    <col min="3" max="16" width="5.25" style="97" customWidth="1"/>
    <col min="17" max="23" width="5.25" style="120" customWidth="1"/>
    <col min="24" max="16384" width="8" style="120"/>
  </cols>
  <sheetData>
    <row r="1" spans="2:23" ht="18.75" x14ac:dyDescent="0.3">
      <c r="B1" s="2" t="str">
        <f>[5]הוראות!B35</f>
        <v>נספח ב5 - מדדי בקשות להעברת כספים בין קופות גמל או בין מסלולי השקעה (ביטוח)</v>
      </c>
    </row>
    <row r="2" spans="2:23" ht="20.25" x14ac:dyDescent="0.2">
      <c r="B2" s="4" t="str">
        <f>[5]הוראות!B13</f>
        <v>הכשרה חברה לביטוח בע"מ</v>
      </c>
    </row>
    <row r="3" spans="2:23" ht="15.75" x14ac:dyDescent="0.25">
      <c r="B3" s="5" t="str">
        <f>CONCATENATE([5]הוראות!Z13,[5]הוראות!F13)</f>
        <v>הנתונים ביחידות בודדות לשנת 2019</v>
      </c>
    </row>
    <row r="4" spans="2:23" ht="18.75" x14ac:dyDescent="0.3">
      <c r="B4" s="6" t="s">
        <v>0</v>
      </c>
      <c r="I4" s="99" t="s">
        <v>121</v>
      </c>
    </row>
    <row r="5" spans="2:23" ht="15" x14ac:dyDescent="0.2">
      <c r="B5" s="100"/>
    </row>
    <row r="6" spans="2:23" x14ac:dyDescent="0.2">
      <c r="B6" s="121"/>
    </row>
    <row r="7" spans="2:23" ht="24.75" customHeight="1" x14ac:dyDescent="0.2">
      <c r="B7" s="179" t="s">
        <v>104</v>
      </c>
      <c r="C7" s="182" t="s">
        <v>122</v>
      </c>
      <c r="D7" s="183"/>
      <c r="E7" s="183"/>
      <c r="F7" s="183"/>
      <c r="G7" s="183"/>
      <c r="H7" s="183"/>
      <c r="I7" s="184"/>
      <c r="J7" s="182" t="s">
        <v>123</v>
      </c>
      <c r="K7" s="183"/>
      <c r="L7" s="183"/>
      <c r="M7" s="183"/>
      <c r="N7" s="183"/>
      <c r="O7" s="183"/>
      <c r="P7" s="184"/>
      <c r="Q7" s="182" t="s">
        <v>124</v>
      </c>
      <c r="R7" s="183"/>
      <c r="S7" s="183"/>
      <c r="T7" s="183"/>
      <c r="U7" s="183"/>
      <c r="V7" s="183"/>
      <c r="W7" s="184"/>
    </row>
    <row r="8" spans="2:23" ht="39" customHeight="1" x14ac:dyDescent="0.2">
      <c r="B8" s="180"/>
      <c r="C8" s="106" t="s">
        <v>9</v>
      </c>
      <c r="D8" s="103" t="s">
        <v>107</v>
      </c>
      <c r="E8" s="103" t="s">
        <v>125</v>
      </c>
      <c r="F8" s="103" t="s">
        <v>126</v>
      </c>
      <c r="G8" s="103" t="s">
        <v>127</v>
      </c>
      <c r="H8" s="104" t="s">
        <v>128</v>
      </c>
      <c r="I8" s="122" t="s">
        <v>129</v>
      </c>
      <c r="J8" s="123" t="s">
        <v>9</v>
      </c>
      <c r="K8" s="103" t="s">
        <v>130</v>
      </c>
      <c r="L8" s="103" t="s">
        <v>131</v>
      </c>
      <c r="M8" s="103" t="s">
        <v>108</v>
      </c>
      <c r="N8" s="103" t="s">
        <v>109</v>
      </c>
      <c r="O8" s="104" t="s">
        <v>110</v>
      </c>
      <c r="P8" s="122" t="s">
        <v>132</v>
      </c>
      <c r="Q8" s="123" t="s">
        <v>9</v>
      </c>
      <c r="R8" s="103" t="s">
        <v>130</v>
      </c>
      <c r="S8" s="103" t="s">
        <v>131</v>
      </c>
      <c r="T8" s="103" t="s">
        <v>108</v>
      </c>
      <c r="U8" s="103" t="s">
        <v>109</v>
      </c>
      <c r="V8" s="104" t="s">
        <v>110</v>
      </c>
      <c r="W8" s="122" t="s">
        <v>132</v>
      </c>
    </row>
    <row r="9" spans="2:23" ht="14.25" customHeight="1" x14ac:dyDescent="0.2">
      <c r="B9" s="181"/>
      <c r="C9" s="124" t="s">
        <v>20</v>
      </c>
      <c r="D9" s="108" t="s">
        <v>21</v>
      </c>
      <c r="E9" s="109" t="s">
        <v>22</v>
      </c>
      <c r="F9" s="108" t="s">
        <v>23</v>
      </c>
      <c r="G9" s="108" t="s">
        <v>24</v>
      </c>
      <c r="H9" s="125" t="s">
        <v>25</v>
      </c>
      <c r="I9" s="110" t="s">
        <v>26</v>
      </c>
      <c r="J9" s="111" t="s">
        <v>27</v>
      </c>
      <c r="K9" s="108" t="s">
        <v>28</v>
      </c>
      <c r="L9" s="108" t="s">
        <v>29</v>
      </c>
      <c r="M9" s="111" t="s">
        <v>30</v>
      </c>
      <c r="N9" s="108" t="s">
        <v>31</v>
      </c>
      <c r="O9" s="125" t="s">
        <v>32</v>
      </c>
      <c r="P9" s="110" t="s">
        <v>33</v>
      </c>
      <c r="Q9" s="124" t="s">
        <v>34</v>
      </c>
      <c r="R9" s="108" t="s">
        <v>35</v>
      </c>
      <c r="S9" s="109" t="s">
        <v>36</v>
      </c>
      <c r="T9" s="108" t="s">
        <v>37</v>
      </c>
      <c r="U9" s="108" t="s">
        <v>38</v>
      </c>
      <c r="V9" s="125" t="s">
        <v>39</v>
      </c>
      <c r="W9" s="110" t="s">
        <v>40</v>
      </c>
    </row>
    <row r="10" spans="2:23" ht="25.5" x14ac:dyDescent="0.2">
      <c r="B10" s="112" t="s">
        <v>116</v>
      </c>
      <c r="C10" s="113">
        <f>IF('[5]נספח א5 - B'!$D$14=0,"",'[5]נספח א5 - B'!D14/'[5]נספח א5 - B'!$D$14)</f>
        <v>1</v>
      </c>
      <c r="D10" s="113">
        <f>IF('[5]נספח א5 - B'!$D$14=0,"",'[5]נספח א5 - B'!E14/'[5]נספח א5 - B'!$D$14)</f>
        <v>6.5359477124183009E-3</v>
      </c>
      <c r="E10" s="113">
        <f>IF('[5]נספח א5 - B'!$D$14=0,"",'[5]נספח א5 - B'!F14/'[5]נספח א5 - B'!$D$14)</f>
        <v>0.41830065359477125</v>
      </c>
      <c r="F10" s="113">
        <f>IF('[5]נספח א5 - B'!$D$14=0,"",'[5]נספח א5 - B'!G14/'[5]נספח א5 - B'!$D$14)</f>
        <v>0.3202614379084967</v>
      </c>
      <c r="G10" s="113">
        <f>IF('[5]נספח א5 - B'!$D$14=0,"",'[5]נספח א5 - B'!H14/'[5]נספח א5 - B'!$D$14)</f>
        <v>0.1111111111111111</v>
      </c>
      <c r="H10" s="113">
        <f>IF('[5]נספח א5 - B'!$D$14=0,"",'[5]נספח א5 - B'!I14/'[5]נספח א5 - B'!$D$14)</f>
        <v>3.9215686274509803E-2</v>
      </c>
      <c r="I10" s="113">
        <f>IF('[5]נספח א5 - B'!$D$14=0,"",'[5]נספח א5 - B'!J14/'[5]נספח א5 - B'!$D$14)</f>
        <v>0.10457516339869281</v>
      </c>
      <c r="J10" s="113">
        <f>IF('[5]נספח א5 - B'!$K$14=0,"",'[5]נספח א5 - B'!K14/'[5]נספח א5 - B'!$K$14)</f>
        <v>1</v>
      </c>
      <c r="K10" s="113">
        <f>IF('[5]נספח א5 - B'!$K$14=0,"",'[5]נספח א5 - B'!L14/'[5]נספח א5 - B'!$K$14)</f>
        <v>6.4073226544622422E-3</v>
      </c>
      <c r="L10" s="113">
        <f>IF('[5]נספח א5 - B'!$K$14=0,"",'[5]נספח א5 - B'!M14/'[5]נספח א5 - B'!$K$14)</f>
        <v>2.9748283752860411E-3</v>
      </c>
      <c r="M10" s="113">
        <f>IF('[5]נספח א5 - B'!$K$14=0,"",'[5]נספח א5 - B'!N14/'[5]נספח א5 - B'!$K$14)</f>
        <v>0.16064073226544623</v>
      </c>
      <c r="N10" s="113">
        <f>IF('[5]נספח א5 - B'!$K$14=0,"",'[5]נספח א5 - B'!O14/'[5]נספח א5 - B'!$K$14)</f>
        <v>0.60846681922196799</v>
      </c>
      <c r="O10" s="113">
        <f>IF('[5]נספח א5 - B'!$K$14=0,"",'[5]נספח א5 - B'!P14/'[5]נספח א5 - B'!$K$14)</f>
        <v>7.688787185354691E-2</v>
      </c>
      <c r="P10" s="113">
        <f>IF('[5]נספח א5 - B'!$K$14=0,"",'[5]נספח א5 - B'!Q14/'[5]נספח א5 - B'!$K$14)</f>
        <v>0.14462242562929062</v>
      </c>
      <c r="Q10" s="113">
        <f>IF('[5]נספח א5 - B'!$R$14=0,"",'[5]נספח א5 - B'!R14/'[5]נספח א5 - B'!$R$14)</f>
        <v>1</v>
      </c>
      <c r="R10" s="113">
        <f>IF('[5]נספח א5 - B'!$R$14=0,"",'[5]נספח א5 - B'!S14/'[5]נספח א5 - B'!$R$14)</f>
        <v>0.99925037481259371</v>
      </c>
      <c r="S10" s="113">
        <f>IF('[5]נספח א5 - B'!$R$14=0,"",'[5]נספח א5 - B'!T14/'[5]נספח א5 - B'!$R$14)</f>
        <v>1.4992503748125936E-4</v>
      </c>
      <c r="T10" s="113">
        <f>IF('[5]נספח א5 - B'!$R$14=0,"",'[5]נספח א5 - B'!U14/'[5]נספח א5 - B'!$R$14)</f>
        <v>0</v>
      </c>
      <c r="U10" s="113">
        <f>IF('[5]נספח א5 - B'!$R$14=0,"",'[5]נספח א5 - B'!V14/'[5]נספח א5 - B'!$R$14)</f>
        <v>1.4992503748125936E-4</v>
      </c>
      <c r="V10" s="113">
        <f>IF('[5]נספח א5 - B'!$R$14=0,"",'[5]נספח א5 - B'!W14/'[5]נספח א5 - B'!$R$14)</f>
        <v>0</v>
      </c>
      <c r="W10" s="114">
        <f>IF('[5]נספח א5 - B'!$R$14=0,"",'[5]נספח א5 - B'!X14/'[5]נספח א5 - B'!$R$14)</f>
        <v>4.4977511244377811E-4</v>
      </c>
    </row>
    <row r="12" spans="2:23" x14ac:dyDescent="0.2">
      <c r="B12" s="187" t="s">
        <v>117</v>
      </c>
      <c r="C12" s="187"/>
      <c r="D12" s="187"/>
      <c r="E12" s="187"/>
      <c r="F12" s="187"/>
      <c r="G12" s="187"/>
      <c r="H12" s="187"/>
      <c r="I12" s="187"/>
      <c r="J12" s="187"/>
      <c r="K12" s="187"/>
      <c r="L12" s="187"/>
      <c r="M12" s="187"/>
      <c r="N12" s="187"/>
      <c r="O12" s="187"/>
      <c r="P12" s="187"/>
    </row>
    <row r="13" spans="2:23" ht="30.75" customHeight="1" x14ac:dyDescent="0.2">
      <c r="B13" s="185" t="s">
        <v>118</v>
      </c>
      <c r="C13" s="185"/>
      <c r="D13" s="185"/>
      <c r="E13" s="185"/>
      <c r="F13" s="185"/>
      <c r="G13" s="185"/>
      <c r="H13" s="185"/>
      <c r="I13" s="185"/>
      <c r="J13" s="185"/>
      <c r="K13" s="185"/>
      <c r="L13" s="185"/>
      <c r="M13" s="185"/>
      <c r="N13" s="185"/>
      <c r="O13" s="185"/>
      <c r="P13" s="185"/>
    </row>
    <row r="14" spans="2:23" ht="30.75" customHeight="1" x14ac:dyDescent="0.2">
      <c r="B14" s="186" t="s">
        <v>133</v>
      </c>
      <c r="C14" s="186"/>
      <c r="D14" s="186"/>
      <c r="E14" s="186"/>
      <c r="F14" s="186"/>
      <c r="G14" s="186"/>
      <c r="H14" s="186"/>
      <c r="I14" s="186"/>
      <c r="J14" s="186"/>
      <c r="K14" s="186"/>
      <c r="L14" s="186"/>
      <c r="M14" s="186"/>
      <c r="N14" s="186"/>
      <c r="O14" s="186"/>
      <c r="P14" s="186"/>
    </row>
    <row r="15" spans="2:23" ht="31.5" customHeight="1" x14ac:dyDescent="0.2">
      <c r="B15" s="186" t="s">
        <v>134</v>
      </c>
      <c r="C15" s="186"/>
      <c r="D15" s="186"/>
      <c r="E15" s="186"/>
      <c r="F15" s="186"/>
      <c r="G15" s="186"/>
      <c r="H15" s="186"/>
      <c r="I15" s="186"/>
      <c r="J15" s="186"/>
      <c r="K15" s="186"/>
      <c r="L15" s="186"/>
      <c r="M15" s="186"/>
      <c r="N15" s="186"/>
      <c r="O15" s="186"/>
      <c r="P15" s="186"/>
    </row>
    <row r="16" spans="2:23" ht="30.75" customHeight="1" x14ac:dyDescent="0.2">
      <c r="B16" s="186" t="s">
        <v>135</v>
      </c>
      <c r="C16" s="186"/>
      <c r="D16" s="186"/>
      <c r="E16" s="186"/>
      <c r="F16" s="186"/>
      <c r="G16" s="186"/>
      <c r="H16" s="186"/>
      <c r="I16" s="186"/>
      <c r="J16" s="186"/>
      <c r="K16" s="186"/>
      <c r="L16" s="186"/>
      <c r="M16" s="186"/>
      <c r="N16" s="186"/>
      <c r="O16" s="186"/>
      <c r="P16" s="186"/>
    </row>
    <row r="17" spans="3:4" x14ac:dyDescent="0.2">
      <c r="C17" s="126"/>
      <c r="D17" s="126"/>
    </row>
  </sheetData>
  <sheetProtection password="CC43" sheet="1" objects="1" scenarios="1" formatCells="0" formatColumns="0" formatRows="0"/>
  <mergeCells count="9">
    <mergeCell ref="Q7:W7"/>
    <mergeCell ref="B12:P12"/>
    <mergeCell ref="B13:P13"/>
    <mergeCell ref="B14:P14"/>
    <mergeCell ref="B15:P15"/>
    <mergeCell ref="B16:P16"/>
    <mergeCell ref="B7:B9"/>
    <mergeCell ref="C7:I7"/>
    <mergeCell ref="J7:P7"/>
  </mergeCells>
  <hyperlinks>
    <hyperlink ref="B4" location="הוראות!A1" display="חזרה" xr:uid="{00000000-0004-0000-0400-000000000000}"/>
  </hyperlinks>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כן</IsAccessible>
  </documentManagement>
</p:properties>
</file>

<file path=customXml/itemProps1.xml><?xml version="1.0" encoding="utf-8"?>
<ds:datastoreItem xmlns:ds="http://schemas.openxmlformats.org/officeDocument/2006/customXml" ds:itemID="{D0F451FA-4B9B-40CA-8C23-4F56D8314C9B}">
  <ds:schemaRefs>
    <ds:schemaRef ds:uri="http://schemas.microsoft.com/sharepoint/v3/contenttype/forms"/>
  </ds:schemaRefs>
</ds:datastoreItem>
</file>

<file path=customXml/itemProps2.xml><?xml version="1.0" encoding="utf-8"?>
<ds:datastoreItem xmlns:ds="http://schemas.openxmlformats.org/officeDocument/2006/customXml" ds:itemID="{5301A838-DE1E-4AD3-84A5-93AFD24BDB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ca4df27-5183-4bee-9dbd-0c46c9c4aa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F4F49C-B0B9-4609-A0AF-AEB05F1724D1}">
  <ds:schemaRefs>
    <ds:schemaRef ds:uri="http://schemas.microsoft.com/office/2006/metadata/properties"/>
    <ds:schemaRef ds:uri="http://schemas.microsoft.com/office/infopath/2007/PartnerControls"/>
    <ds:schemaRef ds:uri="http://schemas.microsoft.com/sharepoint/v3"/>
    <ds:schemaRef ds:uri="1ca4df27-5183-4bee-9dbd-0c46c9c4aa4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5</vt:i4>
      </vt:variant>
      <vt:variant>
        <vt:lpstr>טווחים בעלי שם</vt:lpstr>
      </vt:variant>
      <vt:variant>
        <vt:i4>6</vt:i4>
      </vt:variant>
    </vt:vector>
  </HeadingPairs>
  <TitlesOfParts>
    <vt:vector size="11" baseType="lpstr">
      <vt:lpstr>כללי ב1</vt:lpstr>
      <vt:lpstr>  בריאות ב2</vt:lpstr>
      <vt:lpstr> פנסיוני ב3</vt:lpstr>
      <vt:lpstr>נספח ב4 - B</vt:lpstr>
      <vt:lpstr>נספח ב5 - B</vt:lpstr>
      <vt:lpstr>'  בריאות ב2'!WPrint_Area_W</vt:lpstr>
      <vt:lpstr>' פנסיוני ב3'!WPrint_Area_W</vt:lpstr>
      <vt:lpstr>'כללי ב1'!WPrint_Area_W</vt:lpstr>
      <vt:lpstr>'  בריאות ב2'!WPrint_TitlesW</vt:lpstr>
      <vt:lpstr>' פנסיוני ב3'!WPrint_TitlesW</vt:lpstr>
      <vt:lpstr>'כללי ב1'!WPrint_TitlesW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נופר חי</dc:creator>
  <cp:lastModifiedBy>web\sp_admin</cp:lastModifiedBy>
  <dcterms:created xsi:type="dcterms:W3CDTF">2020-02-20T12:30:22Z</dcterms:created>
  <dcterms:modified xsi:type="dcterms:W3CDTF">2025-08-12T16:15:47Z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y fmtid="{D5CDD505-2E9C-101B-9397-08002B2CF9AE}" pid="3" name="מוצג באתר">
    <vt:lpwstr>לא</vt:lpwstr>
  </property>
  <property fmtid="{D5CDD505-2E9C-101B-9397-08002B2CF9AE}" pid="4" name="accessible">
    <vt:lpwstr>false</vt:lpwstr>
  </property>
</Properties>
</file>