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0.06.24\"/>
    </mc:Choice>
  </mc:AlternateContent>
  <workbookProtection workbookPassword="E19A" lockStructure="1"/>
  <bookViews>
    <workbookView xWindow="0" yWindow="0" windowWidth="21525" windowHeight="11325" tabRatio="514" activeTab="1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L29" i="1" l="1"/>
  <c r="T26" i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D41" i="10" l="1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<sst xmlns="http://schemas.openxmlformats.org/spreadsheetml/2006/main" count="480" uniqueCount="131">
  <si>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</si>
  <si>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</si>
  <si>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</si>
  <si>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</si>
  <si>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</si>
  <si>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</si>
  <si>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</si>
  <si>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</si>
  <si>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</si>
  <si>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</si>
  <si>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</si>
  <si>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</si>
  <si>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</si>
  <si>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</si>
  <si>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</si>
  <si>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</si>
  <si>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</si>
  <si>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</si>
  <si>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</si>
  <si>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</si>
  <si>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</si>
  <si>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</si>
  <si>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</si>
  <si>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</si>
  <si>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</si>
  <si>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</si>
  <si>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</si>
  <si>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</si>
  <si>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</si>
  <si>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</si>
  <si>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</si>
  <si>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</si>
  <si>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</si>
  <si>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</si>
  <si>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</si>
  <si>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</si>
  <si>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</si>
  <si>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</si>
  <si>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</si>
  <si>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</si>
  <si>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</si>
  <si>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</si>
  <si>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</si>
  <si>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</si>
  <si>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</si>
  <si>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</si>
  <si>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</si>
  <si>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</si>
  <si>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</si>
  <si>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</si>
  <si>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</si>
  <si>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</si>
  <si>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</si>
  <si>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</si>
  <si>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</si>
  <si>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</si>
  <si>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</si>
  <si>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</si>
  <si>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</si>
  <si>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</si>
  <si>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</si>
  <si>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</si>
  <si>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</si>
  <si>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</si>
  <si>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</si>
  <si>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</si>
  <si>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</si>
  <si>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</si>
  <si>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</si>
  <si>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</si>
  <si>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</si>
  <si>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</si>
  <si>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</si>
  <si>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</si>
  <si>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</si>
  <si>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</si>
  <si>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</si>
  <si>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</si>
  <si>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</si>
  <si>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</si>
  <si>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</si>
  <si>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</si>
  <si>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</si>
  <si>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</si>
  <si>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</si>
  <si>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</si>
  <si>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</si>
  <si>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</si>
  <si>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</si>
  <si>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</si>
  <si>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</si>
  <si>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</si>
  <si>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</si>
  <si>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</si>
  <si>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</si>
  <si>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</si>
  <si>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</si>
  <si>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</si>
  <si>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</si>
  <si>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</si>
  <si>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</si>
  <si>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</si>
  <si>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</si>
  <si>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</si>
  <si>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</si>
  <si>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</si>
  <si>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</si>
  <si>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</si>
  <si>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</si>
  <si>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</si>
  <si>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</si>
  <si>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</si>
  <si>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</si>
  <si>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</si>
  <si>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</si>
  <si>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</si>
  <si>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</si>
  <si>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</si>
  <si>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</si>
  <si>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</si>
  <si>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</si>
  <si>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</si>
  <si>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</si>
  <si>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</si>
  <si>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</si>
  <si>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</si>
  <si>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</si>
  <si>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</si>
  <si>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</si>
  <si>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</si>
  <si>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30.06.24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</si>
</sst>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B35" sqref="B35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24</v>
      </c>
      <c r="L2" s="68">
        <f>VLOOKUP(B22,J4:K7,2,0)</f>
        <v>2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2024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31.03.24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30.06.24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30.09.24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31.12.24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2024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NostroYield_B_123456789_224.xlsx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abSelected="1" topLeftCell="A19" zoomScaleNormal="100" workbookViewId="0">
      <selection activeCell="K21" sqref="K21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400.99364000000003</v>
      </c>
      <c r="D8" s="9">
        <f>IFERROR(C8/C$23,"")</f>
        <v>2.5065566326276607E-2</v>
      </c>
      <c r="E8" s="3">
        <v>400.99364000000003</v>
      </c>
      <c r="F8" s="9">
        <f>IFERROR(E8/E$23,"")</f>
        <v>2.4705455319059537E-2</v>
      </c>
      <c r="G8" s="100">
        <v>23819</v>
      </c>
      <c r="H8" s="9">
        <f>IFERROR(G8/G$23,"")</f>
        <v>2.0611339654871039E-2</v>
      </c>
      <c r="I8" s="103">
        <v>21.450390000000027</v>
      </c>
      <c r="J8" s="12">
        <f>IFERROR(I8/I$23,"")</f>
        <v>6.9780906595676281E-4</v>
      </c>
      <c r="K8" s="103">
        <v>21.450390000000027</v>
      </c>
      <c r="L8" s="12">
        <f>IFERROR(K8/K$23,"")</f>
        <v>7.0114552963184069E-4</v>
      </c>
      <c r="M8" s="104">
        <v>116977</v>
      </c>
      <c r="N8" s="12">
        <f>IFERROR(M8/M$23,"")</f>
        <v>9.7236122425229832E-2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690.69892000000004</v>
      </c>
      <c r="D9" s="16">
        <f t="shared" ref="D9:F23" si="0">IFERROR(C9/C$23,"")</f>
        <v>4.3174648831706214E-2</v>
      </c>
      <c r="E9" s="4">
        <v>923.48415999999986</v>
      </c>
      <c r="F9" s="16">
        <f t="shared" si="0"/>
        <v>5.6896405271513094E-2</v>
      </c>
      <c r="G9" s="99">
        <v>69311</v>
      </c>
      <c r="H9" s="16">
        <f t="shared" ref="H9" si="1">IFERROR(G9/G$23,"")</f>
        <v>5.9977016785707486E-2</v>
      </c>
      <c r="I9" s="103">
        <v>1286.6638500000004</v>
      </c>
      <c r="J9" s="12">
        <f t="shared" ref="J9" si="2">IFERROR(I9/I$23,"")</f>
        <v>4.1856847328595494E-2</v>
      </c>
      <c r="K9" s="103">
        <v>1140.34818</v>
      </c>
      <c r="L9" s="12">
        <f t="shared" ref="L9" si="3">IFERROR(K9/K$23,"")</f>
        <v>3.7274381893793285E-2</v>
      </c>
      <c r="M9" s="103">
        <v>33393</v>
      </c>
      <c r="N9" s="12">
        <f t="shared" ref="N9" si="4">IFERROR(M9/M$23,"")</f>
        <v>2.775764326445113E-2</v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14772.389639999999</v>
      </c>
      <c r="D10" s="16">
        <f t="shared" si="0"/>
        <v>0.92340195799370128</v>
      </c>
      <c r="E10" s="4">
        <v>14772.389639999999</v>
      </c>
      <c r="F10" s="16">
        <f t="shared" si="0"/>
        <v>0.91013566251763478</v>
      </c>
      <c r="G10" s="99">
        <v>994477</v>
      </c>
      <c r="H10" s="16">
        <f t="shared" ref="H10" si="11">IFERROR(G10/G$23,"")</f>
        <v>0.86055263554125638</v>
      </c>
      <c r="I10" s="103">
        <v>29167.550589999999</v>
      </c>
      <c r="J10" s="12">
        <f t="shared" ref="J10" si="12">IFERROR(I10/I$23,"")</f>
        <v>0.94885833000959419</v>
      </c>
      <c r="K10" s="103">
        <v>29167.550589999999</v>
      </c>
      <c r="L10" s="12">
        <f t="shared" ref="L10" si="13">IFERROR(K10/K$23,"")</f>
        <v>0.95339514603179853</v>
      </c>
      <c r="M10" s="103">
        <v>984927</v>
      </c>
      <c r="N10" s="12">
        <f t="shared" ref="N10" si="14">IFERROR(M10/M$23,"")</f>
        <v>0.81871207461222595</v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114.20111999999999</v>
      </c>
      <c r="D12" s="16">
        <f t="shared" si="0"/>
        <v>7.1385564815817865E-3</v>
      </c>
      <c r="E12" s="4">
        <v>114.20111999999999</v>
      </c>
      <c r="F12" s="16">
        <f t="shared" si="0"/>
        <v>7.0359985448810508E-3</v>
      </c>
      <c r="G12" s="99">
        <v>8807</v>
      </c>
      <c r="H12" s="16">
        <f t="shared" ref="H12" si="31">IFERROR(G12/G$23,"")</f>
        <v>7.6209777211658442E-3</v>
      </c>
      <c r="I12" s="103">
        <v>234.67633000000001</v>
      </c>
      <c r="J12" s="12">
        <f t="shared" ref="J12" si="32">IFERROR(I12/I$23,"")</f>
        <v>7.634326025748755E-3</v>
      </c>
      <c r="K12" s="103">
        <v>235</v>
      </c>
      <c r="L12" s="12">
        <f t="shared" ref="L12" si="33">IFERROR(K12/K$23,"")</f>
        <v>7.6814080985698795E-3</v>
      </c>
      <c r="M12" s="103">
        <v>8799</v>
      </c>
      <c r="N12" s="12">
        <f t="shared" ref="N12" si="34">IFERROR(M12/M$23,"")</f>
        <v>7.3140928662865125E-3</v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-1.0930600000000559</v>
      </c>
      <c r="D13" s="16">
        <f t="shared" si="0"/>
        <v>-6.8325691970080391E-5</v>
      </c>
      <c r="E13" s="4">
        <v>-1.0930600000000559</v>
      </c>
      <c r="F13" s="16">
        <f t="shared" si="0"/>
        <v>-6.7344073065728907E-5</v>
      </c>
      <c r="G13" s="99">
        <v>45465</v>
      </c>
      <c r="H13" s="16">
        <f t="shared" ref="H13" si="41">IFERROR(G13/G$23,"")</f>
        <v>3.9342313170524029E-2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45465</v>
      </c>
      <c r="N13" s="12">
        <f t="shared" ref="N13" si="44">IFERROR(M13/M$23,"")</f>
        <v>3.7792389153962526E-2</v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20.598689999999998</v>
      </c>
      <c r="D16" s="16">
        <f t="shared" si="0"/>
        <v>1.2875960587040998E-3</v>
      </c>
      <c r="E16" s="4">
        <v>21</v>
      </c>
      <c r="F16" s="16">
        <f t="shared" si="0"/>
        <v>1.2938224199771603E-3</v>
      </c>
      <c r="G16" s="99">
        <v>1247</v>
      </c>
      <c r="H16" s="16">
        <f t="shared" ref="H16" si="71">IFERROR(G16/G$23,"")</f>
        <v>1.0790688336884079E-3</v>
      </c>
      <c r="I16" s="103">
        <v>29.285260000000001</v>
      </c>
      <c r="J16" s="12">
        <f t="shared" ref="J16" si="72">IFERROR(I16/I$23,"")</f>
        <v>9.5268757010482904E-4</v>
      </c>
      <c r="K16" s="103">
        <v>29</v>
      </c>
      <c r="L16" s="12">
        <f t="shared" ref="L16" si="73">IFERROR(K16/K$23,"")</f>
        <v>9.4791844620649576E-4</v>
      </c>
      <c r="M16" s="103">
        <v>959</v>
      </c>
      <c r="N16" s="12">
        <f t="shared" ref="N16" si="74">IFERROR(M16/M$23,"")</f>
        <v>7.971604794600256E-4</v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12500</v>
      </c>
      <c r="H21" s="16">
        <f t="shared" ref="H21" si="121">IFERROR(G21/G$23,"")</f>
        <v>1.0816648292786767E-2</v>
      </c>
      <c r="I21" s="39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12500</v>
      </c>
      <c r="N21" s="12">
        <f t="shared" ref="N21" si="124">IFERROR(M21/M$23,"")</f>
        <v>1.0390517198384066E-2</v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15997.78895</v>
      </c>
      <c r="D23" s="19">
        <f t="shared" si="0"/>
        <v>1</v>
      </c>
      <c r="E23" s="18">
        <f>SUM(E8:E22)</f>
        <v>16230.9755</v>
      </c>
      <c r="F23" s="19">
        <f t="shared" si="0"/>
        <v>1</v>
      </c>
      <c r="G23" s="18">
        <f>SUM(G8:G22)</f>
        <v>1155626</v>
      </c>
      <c r="H23" s="19">
        <f t="shared" ref="H23" si="141">IFERROR(G23/G$23,"")</f>
        <v>1</v>
      </c>
      <c r="I23" s="20">
        <f>SUM(I8:I22)</f>
        <v>30739.626419999997</v>
      </c>
      <c r="J23" s="21">
        <f t="shared" ref="J23" si="142">IFERROR(I23/I$23,"")</f>
        <v>1</v>
      </c>
      <c r="K23" s="22">
        <f>SUM(K8:K22)</f>
        <v>30593.349159999998</v>
      </c>
      <c r="L23" s="21">
        <f t="shared" ref="L23" si="143">IFERROR(K23/K$23,"")</f>
        <v>1</v>
      </c>
      <c r="M23" s="22">
        <f>SUM(M8:M22)</f>
        <v>1203020</v>
      </c>
      <c r="N23" s="21">
        <f t="shared" ref="N23" si="144">IFERROR(M23/M$23,"")</f>
        <v>1</v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15997.78895</v>
      </c>
      <c r="D25" s="9">
        <f>IFERROR(C25/C$27,"")</f>
        <v>1</v>
      </c>
      <c r="E25" s="100">
        <v>16230.574190000001</v>
      </c>
      <c r="F25" s="9">
        <f>IFERROR(E25/E$27,"")</f>
        <v>1</v>
      </c>
      <c r="G25" s="101">
        <v>1143126</v>
      </c>
      <c r="H25" s="9">
        <f>IFERROR(G25/G$27,"")</f>
        <v>0.98918335170721328</v>
      </c>
      <c r="I25" s="103">
        <v>30739.626420000001</v>
      </c>
      <c r="J25" s="55">
        <f>IFERROR(I25/I$27,"")</f>
        <v>0.999999999024061</v>
      </c>
      <c r="K25" s="103">
        <v>30593.310750000004</v>
      </c>
      <c r="L25" s="55">
        <f>IFERROR(K25/K$27,"")</f>
        <v>0.99999999901939352</v>
      </c>
      <c r="M25" s="105">
        <v>1190520</v>
      </c>
      <c r="N25" s="57">
        <f>IFERROR(M25/M$27,"")</f>
        <v>0.98960948280161598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12500</v>
      </c>
      <c r="H26" s="16">
        <f t="shared" ref="H26" si="152">IFERROR(G26/G$27,"")</f>
        <v>1.0816648292786767E-2</v>
      </c>
      <c r="I26" s="103">
        <v>2.9999999998835845E-5</v>
      </c>
      <c r="J26" s="12">
        <f t="shared" ref="J26" si="153">IFERROR(I26/I$27,"")</f>
        <v>9.7593899026823884E-10</v>
      </c>
      <c r="K26" s="103">
        <v>2.9999999998835845E-5</v>
      </c>
      <c r="L26" s="12">
        <f t="shared" ref="L26" si="154">IFERROR(K26/K$27,"")</f>
        <v>9.8060651933258477E-10</v>
      </c>
      <c r="M26" s="106">
        <v>12500</v>
      </c>
      <c r="N26" s="32">
        <f t="shared" ref="N26" si="155">IFERROR(M26/M$27,"")</f>
        <v>1.0390517198384066E-2</v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15997.78895</v>
      </c>
      <c r="D27" s="19">
        <f t="shared" si="151"/>
        <v>1</v>
      </c>
      <c r="E27" s="29">
        <f>SUM(E25:E26)</f>
        <v>16230.574190000001</v>
      </c>
      <c r="F27" s="19">
        <f t="shared" si="151"/>
        <v>1</v>
      </c>
      <c r="G27" s="23">
        <f>SUM(G25:G26)</f>
        <v>1155626</v>
      </c>
      <c r="H27" s="19">
        <f t="shared" ref="H27" si="162">IFERROR(G27/G$27,"")</f>
        <v>1</v>
      </c>
      <c r="I27" s="20">
        <f>SUM(I25:I26)</f>
        <v>30739.62645</v>
      </c>
      <c r="J27" s="21">
        <f t="shared" ref="J27" si="163">IFERROR(I27/I$27,"")</f>
        <v>1</v>
      </c>
      <c r="K27" s="22">
        <f>SUM(K25:K26)</f>
        <v>30593.310780000003</v>
      </c>
      <c r="L27" s="21">
        <f t="shared" ref="L27" si="164">IFERROR(K27/K$27,"")</f>
        <v>1</v>
      </c>
      <c r="M27" s="81">
        <f>SUM(M25:M26)</f>
        <v>1203020</v>
      </c>
      <c r="N27" s="35">
        <f t="shared" ref="N27" si="165">IFERROR(M27/M$27,"")</f>
        <v>1</v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1091.6925599999995</v>
      </c>
      <c r="D29" s="9">
        <f>IFERROR(C29/C$31,"")</f>
        <v>6.8240215285950867E-2</v>
      </c>
      <c r="E29" s="100">
        <v>1324.4778000000006</v>
      </c>
      <c r="F29" s="9">
        <f>IFERROR(E29/E$31,"")</f>
        <v>8.1603878392925586E-2</v>
      </c>
      <c r="G29" s="101">
        <v>93130</v>
      </c>
      <c r="H29" s="9">
        <f>IFERROR(G29/G$31,"")</f>
        <v>8.0588356440578532E-2</v>
      </c>
      <c r="I29" s="103">
        <v>1308.114239999999</v>
      </c>
      <c r="J29" s="55">
        <f>IFERROR(I29/I$31,"")</f>
        <v>4.2554656353021462E-2</v>
      </c>
      <c r="K29" s="103">
        <v>1161.798569999999</v>
      </c>
      <c r="L29" s="55">
        <f>IFERROR(K29/K$31,"")</f>
        <v>3.797557506458276E-2</v>
      </c>
      <c r="M29" s="105">
        <v>150370</v>
      </c>
      <c r="N29" s="57">
        <f>IFERROR(M29/M$31,"")</f>
        <v>0.12499376568968097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14906.096360000001</v>
      </c>
      <c r="D30" s="16">
        <f t="shared" ref="D30:F31" si="172">IFERROR(C30/C$31,"")</f>
        <v>0.93175978471404908</v>
      </c>
      <c r="E30" s="99">
        <v>14906.096360000001</v>
      </c>
      <c r="F30" s="16">
        <f t="shared" si="172"/>
        <v>0.9183961216070744</v>
      </c>
      <c r="G30" s="102">
        <v>1062496</v>
      </c>
      <c r="H30" s="16">
        <f t="shared" ref="H30" si="173">IFERROR(G30/G$31,"")</f>
        <v>0.91941164355942151</v>
      </c>
      <c r="I30" s="103">
        <v>29431.512210000001</v>
      </c>
      <c r="J30" s="12">
        <f t="shared" ref="J30" si="174">IFERROR(I30/I$31,"")</f>
        <v>0.95744534364697853</v>
      </c>
      <c r="K30" s="103">
        <v>29431.512210000001</v>
      </c>
      <c r="L30" s="12">
        <f t="shared" ref="L30" si="175">IFERROR(K30/K$31,"")</f>
        <v>0.96202442493541729</v>
      </c>
      <c r="M30" s="106">
        <v>1052650</v>
      </c>
      <c r="N30" s="32">
        <f t="shared" ref="N30" si="176">IFERROR(M30/M$31,"")</f>
        <v>0.87500623431031899</v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15997.788920000001</v>
      </c>
      <c r="D31" s="19">
        <f t="shared" si="172"/>
        <v>1</v>
      </c>
      <c r="E31" s="29">
        <f>SUM(E29:E30)</f>
        <v>16230.574160000002</v>
      </c>
      <c r="F31" s="19">
        <f t="shared" si="172"/>
        <v>1</v>
      </c>
      <c r="G31" s="29">
        <f>SUM(G29:G30)</f>
        <v>1155626</v>
      </c>
      <c r="H31" s="19">
        <f t="shared" ref="H31" si="183">IFERROR(G31/G$31,"")</f>
        <v>1</v>
      </c>
      <c r="I31" s="20">
        <f>SUM(I29:I30)</f>
        <v>30739.62645</v>
      </c>
      <c r="J31" s="21">
        <f t="shared" ref="J31" si="184">IFERROR(I31/I$31,"")</f>
        <v>1</v>
      </c>
      <c r="K31" s="22">
        <f>SUM(K29:K30)</f>
        <v>30593.31078</v>
      </c>
      <c r="L31" s="21">
        <f t="shared" ref="L31" si="185">IFERROR(K31/K$31,"")</f>
        <v>1</v>
      </c>
      <c r="M31" s="22">
        <f>SUM(M29:M30)</f>
        <v>1203020</v>
      </c>
      <c r="N31" s="35">
        <f t="shared" ref="N31" si="186">IFERROR(M31/M$31,"")</f>
        <v>1</v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400.99364000000003</v>
      </c>
      <c r="D36" s="9">
        <f>IFERROR(C36/C$51,"")</f>
        <v>2.5065566326276607E-2</v>
      </c>
      <c r="E36" s="5">
        <f>E8</f>
        <v>400.99364000000003</v>
      </c>
      <c r="F36" s="9">
        <f>IFERROR(E36/E$51,"")</f>
        <v>2.4705455319059537E-2</v>
      </c>
      <c r="G36" s="5">
        <f>G8</f>
        <v>23819</v>
      </c>
      <c r="H36" s="31">
        <f>IFERROR(G36/G$51,"")</f>
        <v>2.0611339654871039E-2</v>
      </c>
      <c r="I36" s="54">
        <f>IF(I$23=0,"",I8+C36)</f>
        <v>422.44403000000005</v>
      </c>
      <c r="J36" s="55">
        <f>IFERROR(I36/I$51,"")</f>
        <v>9.0386690546683524E-3</v>
      </c>
      <c r="K36" s="56">
        <f>IF(K$23=0,"",K8+E36)</f>
        <v>422.44403000000005</v>
      </c>
      <c r="L36" s="55">
        <f>IFERROR(K36/K$51,"")</f>
        <v>9.0218926395082798E-3</v>
      </c>
      <c r="M36" s="56">
        <f>M8</f>
        <v>116977</v>
      </c>
      <c r="N36" s="57">
        <f>IFERROR(M36/M$51,"")</f>
        <v>9.7236122425229832E-2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690.69892000000004</v>
      </c>
      <c r="D37" s="16">
        <f t="shared" ref="D37:F51" si="194">IFERROR(C37/C$51,"")</f>
        <v>4.3174648831706214E-2</v>
      </c>
      <c r="E37" s="6">
        <f t="shared" si="193"/>
        <v>923.48415999999986</v>
      </c>
      <c r="F37" s="16">
        <f t="shared" si="194"/>
        <v>5.6896405271513094E-2</v>
      </c>
      <c r="G37" s="6">
        <f t="shared" ref="G37" si="195">G9</f>
        <v>69311</v>
      </c>
      <c r="H37" s="33">
        <f t="shared" ref="H37" si="196">IFERROR(G37/G$51,"")</f>
        <v>5.9977016785707486E-2</v>
      </c>
      <c r="I37" s="11">
        <f t="shared" ref="I37:I50" si="197">IF(I$23=0,"",I9+C37)</f>
        <v>1977.3627700000004</v>
      </c>
      <c r="J37" s="12">
        <f t="shared" ref="J37:L37" si="198">IFERROR(I37/I$51,"")</f>
        <v>4.2307918705946197E-2</v>
      </c>
      <c r="K37" s="13">
        <f t="shared" ref="K37:K50" si="199">IF(K$23=0,"",K9+E37)</f>
        <v>2063.8323399999999</v>
      </c>
      <c r="L37" s="12">
        <f t="shared" si="198"/>
        <v>4.407607274607514E-2</v>
      </c>
      <c r="M37" s="13">
        <f t="shared" ref="M37" si="200">M9</f>
        <v>33393</v>
      </c>
      <c r="N37" s="32">
        <f t="shared" ref="N37:N51" si="201">IFERROR(M37/M$51,"")</f>
        <v>2.775764326445113E-2</v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14772.389639999999</v>
      </c>
      <c r="D38" s="16">
        <f t="shared" si="194"/>
        <v>0.92340195799370128</v>
      </c>
      <c r="E38" s="6">
        <f t="shared" si="193"/>
        <v>14772.389639999999</v>
      </c>
      <c r="F38" s="16">
        <f t="shared" si="194"/>
        <v>0.91013566251763478</v>
      </c>
      <c r="G38" s="6">
        <f t="shared" ref="G38" si="214">G10</f>
        <v>994477</v>
      </c>
      <c r="H38" s="33">
        <f t="shared" ref="H38" si="215">IFERROR(G38/G$51,"")</f>
        <v>0.86055263554125638</v>
      </c>
      <c r="I38" s="11">
        <f t="shared" si="197"/>
        <v>43939.94023</v>
      </c>
      <c r="J38" s="12">
        <f t="shared" ref="J38:L38" si="216">IFERROR(I38/I$51,"")</f>
        <v>0.94014484716680213</v>
      </c>
      <c r="K38" s="13">
        <f t="shared" si="199"/>
        <v>43939.94023</v>
      </c>
      <c r="L38" s="12">
        <f t="shared" si="216"/>
        <v>0.93839987120061974</v>
      </c>
      <c r="M38" s="13">
        <f t="shared" ref="M38" si="217">M10</f>
        <v>984927</v>
      </c>
      <c r="N38" s="32">
        <f t="shared" si="201"/>
        <v>0.81871207461222595</v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0</v>
      </c>
      <c r="J39" s="12">
        <f t="shared" ref="J39:L39" si="226">IFERROR(I39/I$51,"")</f>
        <v>0</v>
      </c>
      <c r="K39" s="13">
        <f t="shared" si="199"/>
        <v>0</v>
      </c>
      <c r="L39" s="12">
        <f t="shared" si="226"/>
        <v>0</v>
      </c>
      <c r="M39" s="13">
        <f t="shared" ref="M39" si="227">M11</f>
        <v>0</v>
      </c>
      <c r="N39" s="32">
        <f t="shared" si="201"/>
        <v>0</v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114.20111999999999</v>
      </c>
      <c r="D40" s="16">
        <f t="shared" si="194"/>
        <v>7.1385564815817865E-3</v>
      </c>
      <c r="E40" s="6">
        <f t="shared" si="193"/>
        <v>114.20111999999999</v>
      </c>
      <c r="F40" s="16">
        <f t="shared" si="194"/>
        <v>7.0359985448810508E-3</v>
      </c>
      <c r="G40" s="6">
        <f t="shared" ref="G40" si="234">G12</f>
        <v>8807</v>
      </c>
      <c r="H40" s="33">
        <f t="shared" ref="H40" si="235">IFERROR(G40/G$51,"")</f>
        <v>7.6209777211658442E-3</v>
      </c>
      <c r="I40" s="11">
        <f t="shared" si="197"/>
        <v>348.87745000000001</v>
      </c>
      <c r="J40" s="12">
        <f t="shared" ref="J40:L40" si="236">IFERROR(I40/I$51,"")</f>
        <v>7.4646286543251783E-3</v>
      </c>
      <c r="K40" s="13">
        <f t="shared" si="199"/>
        <v>349.20112</v>
      </c>
      <c r="L40" s="12">
        <f t="shared" si="236"/>
        <v>7.4576862033913635E-3</v>
      </c>
      <c r="M40" s="13">
        <f t="shared" ref="M40" si="237">M12</f>
        <v>8799</v>
      </c>
      <c r="N40" s="32">
        <f t="shared" si="201"/>
        <v>7.3140928662865125E-3</v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-1.0930600000000559</v>
      </c>
      <c r="D41" s="16">
        <f t="shared" si="194"/>
        <v>-6.8325691970080391E-5</v>
      </c>
      <c r="E41" s="6">
        <f t="shared" si="193"/>
        <v>-1.0930600000000559</v>
      </c>
      <c r="F41" s="16">
        <f t="shared" si="194"/>
        <v>-6.7344073065728907E-5</v>
      </c>
      <c r="G41" s="6">
        <f t="shared" ref="G41" si="244">G13</f>
        <v>45465</v>
      </c>
      <c r="H41" s="33">
        <f t="shared" ref="H41" si="245">IFERROR(G41/G$51,"")</f>
        <v>3.9342313170524029E-2</v>
      </c>
      <c r="I41" s="11">
        <f t="shared" si="197"/>
        <v>-1.0930600000000559</v>
      </c>
      <c r="J41" s="12">
        <f t="shared" ref="J41:L41" si="246">IFERROR(I41/I$51,"")</f>
        <v>-2.3387258181625369E-5</v>
      </c>
      <c r="K41" s="13">
        <f t="shared" si="199"/>
        <v>-1.0930600000000559</v>
      </c>
      <c r="L41" s="12">
        <f t="shared" si="246"/>
        <v>-2.3343849760503005E-5</v>
      </c>
      <c r="M41" s="13">
        <f t="shared" ref="M41" si="247">M13</f>
        <v>45465</v>
      </c>
      <c r="N41" s="32">
        <f t="shared" si="201"/>
        <v>3.7792389153962526E-2</v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20.598689999999998</v>
      </c>
      <c r="D44" s="16">
        <f t="shared" si="194"/>
        <v>1.2875960587040998E-3</v>
      </c>
      <c r="E44" s="6">
        <f t="shared" si="193"/>
        <v>21</v>
      </c>
      <c r="F44" s="16">
        <f t="shared" si="194"/>
        <v>1.2938224199771603E-3</v>
      </c>
      <c r="G44" s="6">
        <f t="shared" ref="G44" si="274">G16</f>
        <v>1247</v>
      </c>
      <c r="H44" s="33">
        <f t="shared" ref="H44" si="275">IFERROR(G44/G$51,"")</f>
        <v>1.0790688336884079E-3</v>
      </c>
      <c r="I44" s="11">
        <f t="shared" si="197"/>
        <v>49.883949999999999</v>
      </c>
      <c r="J44" s="12">
        <f t="shared" ref="J44:L44" si="276">IFERROR(I44/I$51,"")</f>
        <v>1.0673236764397482E-3</v>
      </c>
      <c r="K44" s="13">
        <f t="shared" si="199"/>
        <v>50</v>
      </c>
      <c r="L44" s="12">
        <f t="shared" si="276"/>
        <v>1.0678210601660389E-3</v>
      </c>
      <c r="M44" s="13">
        <f t="shared" ref="M44" si="277">M16</f>
        <v>959</v>
      </c>
      <c r="N44" s="32">
        <f t="shared" si="201"/>
        <v>7.971604794600256E-4</v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12500</v>
      </c>
      <c r="H49" s="33">
        <f t="shared" ref="H49" si="325">IFERROR(G49/G$51,"")</f>
        <v>1.0816648292786767E-2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12500</v>
      </c>
      <c r="N49" s="32">
        <f t="shared" si="201"/>
        <v>1.0390517198384066E-2</v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15997.78895</v>
      </c>
      <c r="D51" s="19">
        <f t="shared" si="194"/>
        <v>1</v>
      </c>
      <c r="E51" s="23">
        <f>SUM(E36:E50)</f>
        <v>16230.9755</v>
      </c>
      <c r="F51" s="19">
        <f t="shared" si="194"/>
        <v>1</v>
      </c>
      <c r="G51" s="23">
        <f>SUM(G36:G50)</f>
        <v>1155626</v>
      </c>
      <c r="H51" s="34">
        <f t="shared" ref="H51" si="344">IFERROR(G51/G$51,"")</f>
        <v>1</v>
      </c>
      <c r="I51" s="20">
        <f>SUM(I36:I50)</f>
        <v>46737.415370000002</v>
      </c>
      <c r="J51" s="21">
        <f t="shared" ref="J51:L51" si="345">IFERROR(I51/I$51,"")</f>
        <v>1</v>
      </c>
      <c r="K51" s="22">
        <f>SUM(K36:K50)</f>
        <v>46824.324659999998</v>
      </c>
      <c r="L51" s="21">
        <f t="shared" si="345"/>
        <v>1</v>
      </c>
      <c r="M51" s="22">
        <f>SUM(M36:M50)</f>
        <v>1203020</v>
      </c>
      <c r="N51" s="35">
        <f t="shared" si="201"/>
        <v>1</v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15997.78895</v>
      </c>
      <c r="D53" s="9">
        <f>IFERROR(C53/C$55,"")</f>
        <v>1</v>
      </c>
      <c r="E53" s="5">
        <f t="shared" si="350"/>
        <v>16230.574190000001</v>
      </c>
      <c r="F53" s="9">
        <f>IFERROR(E53/E$55,"")</f>
        <v>1</v>
      </c>
      <c r="G53" s="5">
        <f t="shared" ref="G53" si="351">G25</f>
        <v>1143126</v>
      </c>
      <c r="H53" s="31">
        <f>IFERROR(G53/G$55,"")</f>
        <v>0.98918335170721328</v>
      </c>
      <c r="I53" s="54">
        <f t="shared" ref="I53:I54" si="352">IF(I$23=0,"",I25+C53)</f>
        <v>46737.415370000002</v>
      </c>
      <c r="J53" s="55">
        <f>IFERROR(I53/I$55,"")</f>
        <v>0.9999999993581159</v>
      </c>
      <c r="K53" s="56">
        <f t="shared" ref="K53:K54" si="353">IF(K$23=0,"",K25+E53)</f>
        <v>46823.884940000004</v>
      </c>
      <c r="L53" s="55">
        <f>IFERROR(K53/K$55,"")</f>
        <v>0.99999999935930128</v>
      </c>
      <c r="M53" s="56">
        <f t="shared" ref="M53" si="354">M25</f>
        <v>1190520</v>
      </c>
      <c r="N53" s="57">
        <f>IFERROR(M53/M$55,"")</f>
        <v>0.98960948280161598</v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12500</v>
      </c>
      <c r="H54" s="33">
        <f t="shared" ref="H54" si="363">IFERROR(G54/G$55,"")</f>
        <v>1.0816648292786767E-2</v>
      </c>
      <c r="I54" s="11">
        <f t="shared" si="352"/>
        <v>2.9999999998835845E-5</v>
      </c>
      <c r="J54" s="12">
        <f t="shared" ref="J54:L54" si="364">IFERROR(I54/I$55,"")</f>
        <v>6.4188401823426126E-10</v>
      </c>
      <c r="K54" s="13">
        <f t="shared" si="353"/>
        <v>2.9999999998835845E-5</v>
      </c>
      <c r="L54" s="12">
        <f t="shared" si="364"/>
        <v>6.4069865236634686E-10</v>
      </c>
      <c r="M54" s="13">
        <f t="shared" ref="M54" si="365">M26</f>
        <v>12500</v>
      </c>
      <c r="N54" s="32">
        <f t="shared" ref="N54" si="366">IFERROR(M54/M$55,"")</f>
        <v>1.0390517198384066E-2</v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15997.78895</v>
      </c>
      <c r="D55" s="19">
        <f t="shared" si="361"/>
        <v>1</v>
      </c>
      <c r="E55" s="23">
        <f>SUM(E53:E54)</f>
        <v>16230.574190000001</v>
      </c>
      <c r="F55" s="19">
        <f t="shared" si="361"/>
        <v>1</v>
      </c>
      <c r="G55" s="23">
        <f>SUM(G53:G54)</f>
        <v>1155626</v>
      </c>
      <c r="H55" s="34">
        <f t="shared" ref="H55" si="373">IFERROR(G55/G$55,"")</f>
        <v>1</v>
      </c>
      <c r="I55" s="20">
        <f>SUM(I53:I54)</f>
        <v>46737.415400000005</v>
      </c>
      <c r="J55" s="21">
        <f t="shared" ref="J55:L55" si="374">IFERROR(I55/I$55,"")</f>
        <v>1</v>
      </c>
      <c r="K55" s="22">
        <f>SUM(K53:K54)</f>
        <v>46823.884970000006</v>
      </c>
      <c r="L55" s="21">
        <f t="shared" si="374"/>
        <v>1</v>
      </c>
      <c r="M55" s="22">
        <f>SUM(M53:M54)</f>
        <v>1203020</v>
      </c>
      <c r="N55" s="35">
        <f t="shared" ref="N55" si="375">IFERROR(M55/M$55,"")</f>
        <v>1</v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1091.6925599999995</v>
      </c>
      <c r="D57" s="9">
        <f>IFERROR(C57/C$59,"")</f>
        <v>6.8240215285950867E-2</v>
      </c>
      <c r="E57" s="5">
        <f t="shared" si="380"/>
        <v>1324.4778000000006</v>
      </c>
      <c r="F57" s="9">
        <f>IFERROR(E57/E$59,"")</f>
        <v>8.1603878392925586E-2</v>
      </c>
      <c r="G57" s="5">
        <f t="shared" ref="G57" si="381">G29</f>
        <v>93130</v>
      </c>
      <c r="H57" s="31">
        <f>IFERROR(G57/G$59,"")</f>
        <v>8.0588356440578532E-2</v>
      </c>
      <c r="I57" s="54">
        <f t="shared" ref="I57:I58" si="382">IF(I$23=0,"",I29+C57)</f>
        <v>2399.8067999999985</v>
      </c>
      <c r="J57" s="55">
        <f>IFERROR(I57/I$59,"")</f>
        <v>5.1346587760614508E-2</v>
      </c>
      <c r="K57" s="56">
        <f t="shared" ref="K57:K58" si="383">IF(K$23=0,"",K29+E57)</f>
        <v>2486.2763699999996</v>
      </c>
      <c r="L57" s="55">
        <f>IFERROR(K57/K$59,"")</f>
        <v>5.3098464025057024E-2</v>
      </c>
      <c r="M57" s="56">
        <f t="shared" ref="M57" si="384">M29</f>
        <v>150370</v>
      </c>
      <c r="N57" s="57">
        <f>IFERROR(M57/M$59,"")</f>
        <v>0.12499376568968097</v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14906.096360000001</v>
      </c>
      <c r="D58" s="16">
        <f t="shared" ref="D58:F59" si="391">IFERROR(C58/C$59,"")</f>
        <v>0.93175978471404908</v>
      </c>
      <c r="E58" s="6">
        <f t="shared" si="380"/>
        <v>14906.096360000001</v>
      </c>
      <c r="F58" s="16">
        <f t="shared" si="391"/>
        <v>0.9183961216070744</v>
      </c>
      <c r="G58" s="6">
        <f t="shared" ref="G58" si="392">G30</f>
        <v>1062496</v>
      </c>
      <c r="H58" s="33">
        <f t="shared" ref="H58" si="393">IFERROR(G58/G$59,"")</f>
        <v>0.91941164355942151</v>
      </c>
      <c r="I58" s="11">
        <f t="shared" si="382"/>
        <v>44337.608570000004</v>
      </c>
      <c r="J58" s="12">
        <f t="shared" ref="J58:L58" si="394">IFERROR(I58/I$59,"")</f>
        <v>0.94865341223938549</v>
      </c>
      <c r="K58" s="13">
        <f t="shared" si="383"/>
        <v>44337.608570000004</v>
      </c>
      <c r="L58" s="12">
        <f t="shared" si="394"/>
        <v>0.94690153597494298</v>
      </c>
      <c r="M58" s="13">
        <f t="shared" ref="M58" si="395">M30</f>
        <v>1052650</v>
      </c>
      <c r="N58" s="32">
        <f t="shared" ref="N58" si="396">IFERROR(M58/M$59,"")</f>
        <v>0.87500623431031899</v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15997.788920000001</v>
      </c>
      <c r="D59" s="19">
        <f t="shared" si="391"/>
        <v>1</v>
      </c>
      <c r="E59" s="23">
        <f>SUM(E57:E58)</f>
        <v>16230.574160000002</v>
      </c>
      <c r="F59" s="19">
        <f t="shared" si="391"/>
        <v>1</v>
      </c>
      <c r="G59" s="23">
        <f>SUM(G57:G58)</f>
        <v>1155626</v>
      </c>
      <c r="H59" s="34">
        <f t="shared" ref="H59" si="403">IFERROR(G59/G$59,"")</f>
        <v>1</v>
      </c>
      <c r="I59" s="20">
        <f>SUM(I57:I58)</f>
        <v>46737.415370000002</v>
      </c>
      <c r="J59" s="21">
        <f t="shared" ref="J59:L59" si="404">IFERROR(I59/I$59,"")</f>
        <v>1</v>
      </c>
      <c r="K59" s="22">
        <f>SUM(K57:K58)</f>
        <v>46823.884940000004</v>
      </c>
      <c r="L59" s="21">
        <f t="shared" si="404"/>
        <v>1</v>
      </c>
      <c r="M59" s="22">
        <f>SUM(M57:M58)</f>
        <v>1203020</v>
      </c>
      <c r="N59" s="35">
        <f t="shared" ref="N59" si="405">IFERROR(M59/M$59,"")</f>
        <v>1</v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opLeftCell="A22" zoomScaleNormal="100" workbookViewId="0">
      <selection activeCell="E53" sqref="E53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482.45284999999996</v>
      </c>
      <c r="D8" s="9">
        <f>IFERROR(C8/C$23,"")</f>
        <v>3.6163919648175717E-2</v>
      </c>
      <c r="E8" s="3">
        <v>482.45284999999996</v>
      </c>
      <c r="F8" s="9">
        <f>IFERROR(E8/E$23,"")</f>
        <v>2.3982072890313746E-2</v>
      </c>
      <c r="G8" s="3">
        <v>126598.45347000001</v>
      </c>
      <c r="H8" s="9">
        <f>IFERROR(G8/G$23,"")</f>
        <v>5.8635584034274699E-2</v>
      </c>
      <c r="I8" s="39">
        <v>1110.7123100000003</v>
      </c>
      <c r="J8" s="12">
        <f>IFERROR(I8/I$23,"")</f>
        <v>3.7486933188718916E-2</v>
      </c>
      <c r="K8" s="40">
        <v>1110.7123100000003</v>
      </c>
      <c r="L8" s="12">
        <f>IFERROR(K8/K$23,"")</f>
        <v>6.1787563710777899E-2</v>
      </c>
      <c r="M8" s="40">
        <v>99817</v>
      </c>
      <c r="N8" s="12">
        <f>IFERROR(M8/M$23,"")</f>
        <v>4.7075385605780139E-2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1117.738400000007</v>
      </c>
      <c r="D9" s="16">
        <f t="shared" ref="D9:F23" si="0">IFERROR(C9/C$23,"")</f>
        <v>8.3783942172340253E-2</v>
      </c>
      <c r="E9" s="4">
        <v>865.66306000000679</v>
      </c>
      <c r="F9" s="16">
        <f t="shared" si="0"/>
        <v>4.3030929557929254E-2</v>
      </c>
      <c r="G9" s="4">
        <v>132410</v>
      </c>
      <c r="H9" s="16">
        <f t="shared" ref="H9:H23" si="1">IFERROR(G9/G$23,"")</f>
        <v>6.1327271140939575E-2</v>
      </c>
      <c r="I9" s="39">
        <v>2654.5637000000083</v>
      </c>
      <c r="J9" s="12">
        <f t="shared" ref="J9:J23" si="2">IFERROR(I9/I$23,"")</f>
        <v>8.95924634769725E-2</v>
      </c>
      <c r="K9" s="40">
        <v>-193.21669999999222</v>
      </c>
      <c r="L9" s="12">
        <f t="shared" ref="L9:L23" si="3">IFERROR(K9/K$23,"")</f>
        <v>-1.0748408074486701E-2</v>
      </c>
      <c r="M9" s="40">
        <v>299871</v>
      </c>
      <c r="N9" s="12">
        <f t="shared" ref="N9:N23" si="4">IFERROR(M9/M$23,"")</f>
        <v>0.14142423592164557</v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>
        <v>212687</v>
      </c>
      <c r="N10" s="12">
        <f t="shared" si="4"/>
        <v>0.10030678680321549</v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2793.1778999999933</v>
      </c>
      <c r="D11" s="16">
        <f t="shared" si="0"/>
        <v>0.2093722964610116</v>
      </c>
      <c r="E11" s="4">
        <v>3195.1567799999934</v>
      </c>
      <c r="F11" s="16">
        <f t="shared" si="0"/>
        <v>0.15882688389951477</v>
      </c>
      <c r="G11" s="4">
        <v>216996</v>
      </c>
      <c r="H11" s="16">
        <f t="shared" si="1"/>
        <v>0.10050428614530114</v>
      </c>
      <c r="I11" s="39">
        <v>3336.8078600000117</v>
      </c>
      <c r="J11" s="12">
        <f t="shared" si="2"/>
        <v>0.1126184451052069</v>
      </c>
      <c r="K11" s="40">
        <v>2593.0010000000116</v>
      </c>
      <c r="L11" s="12">
        <f t="shared" si="3"/>
        <v>0.14424546576746905</v>
      </c>
      <c r="M11" s="40">
        <v>15987</v>
      </c>
      <c r="N11" s="12">
        <f t="shared" si="4"/>
        <v>7.539739620301222E-3</v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224.36346000000052</v>
      </c>
      <c r="D12" s="16">
        <f t="shared" si="0"/>
        <v>1.6817938041876437E-2</v>
      </c>
      <c r="E12" s="4">
        <v>224.36346000000052</v>
      </c>
      <c r="F12" s="16">
        <f t="shared" si="0"/>
        <v>1.1152801463693303E-2</v>
      </c>
      <c r="G12" s="4">
        <v>17169</v>
      </c>
      <c r="H12" s="16">
        <f t="shared" si="1"/>
        <v>7.9520271748266119E-3</v>
      </c>
      <c r="I12" s="39">
        <v>258.80621999999801</v>
      </c>
      <c r="J12" s="12">
        <f t="shared" si="2"/>
        <v>8.7348014338337627E-3</v>
      </c>
      <c r="K12" s="40">
        <v>258.80621999999801</v>
      </c>
      <c r="L12" s="12">
        <f t="shared" si="3"/>
        <v>1.4397072638004231E-2</v>
      </c>
      <c r="M12" s="40">
        <v>64224</v>
      </c>
      <c r="N12" s="12">
        <f t="shared" si="4"/>
        <v>3.0289124749748274E-2</v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-657.4087399999928</v>
      </c>
      <c r="D13" s="16">
        <f t="shared" si="0"/>
        <v>-4.92783426388054E-2</v>
      </c>
      <c r="E13" s="4">
        <v>-750.31273999999462</v>
      </c>
      <c r="F13" s="16">
        <f t="shared" si="0"/>
        <v>-3.7297022540567229E-2</v>
      </c>
      <c r="G13" s="4">
        <v>70073.988360000003</v>
      </c>
      <c r="H13" s="16">
        <f t="shared" si="1"/>
        <v>3.2455603686132192E-2</v>
      </c>
      <c r="I13" s="39">
        <v>-3932.8630200000025</v>
      </c>
      <c r="J13" s="12">
        <f t="shared" si="2"/>
        <v>-0.13273551750869075</v>
      </c>
      <c r="K13" s="40">
        <v>-5082.8549699999994</v>
      </c>
      <c r="L13" s="12">
        <f t="shared" si="3"/>
        <v>-0.28275298874784144</v>
      </c>
      <c r="M13" s="40">
        <v>0</v>
      </c>
      <c r="N13" s="12">
        <f t="shared" si="4"/>
        <v>0</v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572.56829621999441</v>
      </c>
      <c r="D14" s="16">
        <f t="shared" si="0"/>
        <v>4.2918834156732109E-2</v>
      </c>
      <c r="E14" s="4">
        <v>7143.1102580000033</v>
      </c>
      <c r="F14" s="16">
        <f t="shared" si="0"/>
        <v>0.35507426450253932</v>
      </c>
      <c r="G14" s="4">
        <v>118593</v>
      </c>
      <c r="H14" s="16">
        <f t="shared" si="1"/>
        <v>5.4927762755210691E-2</v>
      </c>
      <c r="I14" s="39">
        <v>8351.3536983199992</v>
      </c>
      <c r="J14" s="12">
        <f t="shared" si="2"/>
        <v>0.2818611401941537</v>
      </c>
      <c r="K14" s="40">
        <v>1402.9222419999924</v>
      </c>
      <c r="L14" s="12">
        <f t="shared" si="3"/>
        <v>7.8042843883527196E-2</v>
      </c>
      <c r="M14" s="40">
        <v>20883</v>
      </c>
      <c r="N14" s="12">
        <f t="shared" si="4"/>
        <v>9.8487760362013146E-3</v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3.6020000000121399E-2</v>
      </c>
      <c r="D15" s="16">
        <f t="shared" si="0"/>
        <v>2.700003504449564E-6</v>
      </c>
      <c r="E15" s="4">
        <v>149</v>
      </c>
      <c r="F15" s="16">
        <f t="shared" si="0"/>
        <v>7.4065866968279874E-3</v>
      </c>
      <c r="G15" s="4">
        <v>1031</v>
      </c>
      <c r="H15" s="16">
        <f t="shared" si="1"/>
        <v>4.775199497493294E-4</v>
      </c>
      <c r="I15" s="39"/>
      <c r="J15" s="12">
        <f t="shared" si="2"/>
        <v>0</v>
      </c>
      <c r="K15" s="40">
        <v>37</v>
      </c>
      <c r="L15" s="12">
        <f t="shared" si="3"/>
        <v>2.0582646259667201E-3</v>
      </c>
      <c r="M15" s="40">
        <v>1068</v>
      </c>
      <c r="N15" s="12">
        <f t="shared" si="4"/>
        <v>5.036868652331084E-4</v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2100.4073100000001</v>
      </c>
      <c r="D16" s="16">
        <f t="shared" si="0"/>
        <v>0.15744328422410794</v>
      </c>
      <c r="E16" s="4">
        <v>2100.4073100000001</v>
      </c>
      <c r="F16" s="16">
        <f t="shared" si="0"/>
        <v>0.10440838147762591</v>
      </c>
      <c r="G16" s="4">
        <v>244859.65671000001</v>
      </c>
      <c r="H16" s="16">
        <f t="shared" si="1"/>
        <v>0.11340967116178201</v>
      </c>
      <c r="I16" s="39">
        <v>2195.9162300000003</v>
      </c>
      <c r="J16" s="12">
        <f t="shared" si="2"/>
        <v>7.4112949195668409E-2</v>
      </c>
      <c r="K16" s="40">
        <v>2195.9162300000003</v>
      </c>
      <c r="L16" s="12">
        <f t="shared" si="3"/>
        <v>0.12215612696743784</v>
      </c>
      <c r="M16" s="40">
        <v>148139</v>
      </c>
      <c r="N16" s="12">
        <f t="shared" si="4"/>
        <v>6.9864858173003239E-2</v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4133.9909499999994</v>
      </c>
      <c r="D18" s="16">
        <f t="shared" si="0"/>
        <v>0.3098775694704376</v>
      </c>
      <c r="E18" s="4">
        <v>4133.9909499999994</v>
      </c>
      <c r="F18" s="16">
        <f t="shared" si="0"/>
        <v>0.20549504949716302</v>
      </c>
      <c r="G18" s="4">
        <v>10385</v>
      </c>
      <c r="H18" s="16">
        <f t="shared" si="1"/>
        <v>4.8099366422374255E-3</v>
      </c>
      <c r="I18" s="39">
        <v>-692.69804999999997</v>
      </c>
      <c r="J18" s="12">
        <f t="shared" si="2"/>
        <v>-2.3378804112025971E-2</v>
      </c>
      <c r="K18" s="40">
        <v>-692.69804999999997</v>
      </c>
      <c r="L18" s="12">
        <f t="shared" si="3"/>
        <v>-3.853394304840882E-2</v>
      </c>
      <c r="M18" s="40">
        <v>12314</v>
      </c>
      <c r="N18" s="12">
        <f t="shared" si="4"/>
        <v>5.8074906914611403E-3</v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56</v>
      </c>
      <c r="D19" s="16">
        <f t="shared" si="0"/>
        <v>4.1976734105681835E-3</v>
      </c>
      <c r="E19" s="4">
        <v>56</v>
      </c>
      <c r="F19" s="16">
        <f t="shared" si="0"/>
        <v>2.783683590754143E-3</v>
      </c>
      <c r="G19" s="4">
        <v>15590</v>
      </c>
      <c r="H19" s="16">
        <f t="shared" si="1"/>
        <v>7.2206944874801601E-3</v>
      </c>
      <c r="I19" s="39">
        <v>84</v>
      </c>
      <c r="J19" s="12">
        <f t="shared" si="2"/>
        <v>2.8350297007623763E-3</v>
      </c>
      <c r="K19" s="40">
        <v>84</v>
      </c>
      <c r="L19" s="12">
        <f t="shared" si="3"/>
        <v>4.6728169886812018E-3</v>
      </c>
      <c r="M19" s="40">
        <v>15779</v>
      </c>
      <c r="N19" s="12">
        <f t="shared" si="4"/>
        <v>7.441643301978669E-3</v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-6029.1623209499985</v>
      </c>
      <c r="D20" s="16">
        <f t="shared" si="0"/>
        <v>-0.45193668504734585</v>
      </c>
      <c r="E20" s="4">
        <v>-6029.1623209499985</v>
      </c>
      <c r="F20" s="16">
        <f t="shared" si="0"/>
        <v>-0.29970143247895847</v>
      </c>
      <c r="G20" s="4">
        <v>125751</v>
      </c>
      <c r="H20" s="16">
        <f t="shared" si="1"/>
        <v>5.8243075849590611E-2</v>
      </c>
      <c r="I20" s="39">
        <v>-1688.6934590500005</v>
      </c>
      <c r="J20" s="12">
        <f t="shared" si="2"/>
        <v>-5.6994001332022683E-2</v>
      </c>
      <c r="K20" s="40">
        <v>-1688.6934590500005</v>
      </c>
      <c r="L20" s="12">
        <f t="shared" si="3"/>
        <v>-9.3939946239567446E-2</v>
      </c>
      <c r="M20" s="40">
        <v>120164</v>
      </c>
      <c r="N20" s="12">
        <f>IFERROR(M20/M$23,"")</f>
        <v>5.6671374975534872E-2</v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8546.559299999999</v>
      </c>
      <c r="D21" s="16">
        <f t="shared" si="0"/>
        <v>0.64063687009739689</v>
      </c>
      <c r="E21" s="4">
        <v>8546.559299999999</v>
      </c>
      <c r="F21" s="16">
        <f t="shared" si="0"/>
        <v>0.42483780144316452</v>
      </c>
      <c r="G21" s="4">
        <v>1079615</v>
      </c>
      <c r="H21" s="16">
        <f t="shared" si="1"/>
        <v>0.50003656697247545</v>
      </c>
      <c r="I21" s="39">
        <v>17951.41373</v>
      </c>
      <c r="J21" s="12">
        <f t="shared" si="2"/>
        <v>0.60586656065742284</v>
      </c>
      <c r="K21" s="40">
        <v>17951.41373</v>
      </c>
      <c r="L21" s="12">
        <f t="shared" si="3"/>
        <v>0.99861513152844028</v>
      </c>
      <c r="M21" s="40">
        <v>1109432</v>
      </c>
      <c r="N21" s="12">
        <f t="shared" si="4"/>
        <v>0.52322689725589699</v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13340.723425270004</v>
      </c>
      <c r="D23" s="19">
        <f t="shared" si="0"/>
        <v>1</v>
      </c>
      <c r="E23" s="18">
        <f>SUM(E8:E22)</f>
        <v>20117.228907050005</v>
      </c>
      <c r="F23" s="19">
        <f t="shared" si="0"/>
        <v>1</v>
      </c>
      <c r="G23" s="18">
        <f>SUM(G8:G22)</f>
        <v>2159072.0985400002</v>
      </c>
      <c r="H23" s="19">
        <f t="shared" si="1"/>
        <v>1</v>
      </c>
      <c r="I23" s="20">
        <f>SUM(I8:I22)</f>
        <v>29629.319219270015</v>
      </c>
      <c r="J23" s="21">
        <f t="shared" si="2"/>
        <v>1</v>
      </c>
      <c r="K23" s="22">
        <f>SUM(K8:K22)</f>
        <v>17976.308552950009</v>
      </c>
      <c r="L23" s="21">
        <f t="shared" si="3"/>
        <v>1</v>
      </c>
      <c r="M23" s="22">
        <f>SUM(M8:M22)</f>
        <v>2120365</v>
      </c>
      <c r="N23" s="21">
        <f t="shared" si="4"/>
        <v>1</v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7056.322297876005</v>
      </c>
      <c r="D25" s="9">
        <f>IFERROR(C25/C$27,"")</f>
        <v>0.5289310086820268</v>
      </c>
      <c r="E25" s="3">
        <v>11668.799617876006</v>
      </c>
      <c r="F25" s="9">
        <f>IFERROR(E25/E$27,"")</f>
        <v>0.58004010750142221</v>
      </c>
      <c r="G25" s="3">
        <v>2034058.0985400002</v>
      </c>
      <c r="H25" s="9">
        <f>IFERROR(G25/G$27,"")</f>
        <v>0.94209827449276173</v>
      </c>
      <c r="I25" s="60">
        <v>27999.564955167025</v>
      </c>
      <c r="J25" s="55">
        <f>IFERROR(I25/I$27,"")</f>
        <v>0.94500840438249301</v>
      </c>
      <c r="K25" s="61">
        <v>18888.885405167021</v>
      </c>
      <c r="L25" s="55">
        <f>IFERROR(K25/K$27,"")</f>
        <v>1.0507655311728195</v>
      </c>
      <c r="M25" s="61">
        <v>2039340</v>
      </c>
      <c r="N25" s="57">
        <f>IFERROR(M25/M$27,"")</f>
        <v>0.96178723946113054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6284.401127393995</v>
      </c>
      <c r="D26" s="16">
        <f t="shared" ref="D26:F27" si="11">IFERROR(C26/C$27,"")</f>
        <v>0.4710689913179732</v>
      </c>
      <c r="E26" s="4">
        <v>8448.4292891740024</v>
      </c>
      <c r="F26" s="16">
        <f t="shared" si="11"/>
        <v>0.41995989249857774</v>
      </c>
      <c r="G26" s="4">
        <v>125014</v>
      </c>
      <c r="H26" s="16">
        <f t="shared" ref="H26:H27" si="12">IFERROR(G26/G$27,"")</f>
        <v>5.7901725507238273E-2</v>
      </c>
      <c r="I26" s="39">
        <v>1629.3408041030016</v>
      </c>
      <c r="J26" s="12">
        <f t="shared" ref="J26:J27" si="13">IFERROR(I26/I$27,"")</f>
        <v>5.4991595617507001E-2</v>
      </c>
      <c r="K26" s="40">
        <v>-912.57685221700467</v>
      </c>
      <c r="L26" s="12">
        <f t="shared" ref="L26:L27" si="14">IFERROR(K26/K$27,"")</f>
        <v>-5.0765531172819435E-2</v>
      </c>
      <c r="M26" s="40">
        <v>81025</v>
      </c>
      <c r="N26" s="32">
        <f t="shared" ref="N26:N27" si="15">IFERROR(M26/M$27,"")</f>
        <v>3.8212760538869489E-2</v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13340.72342527</v>
      </c>
      <c r="D27" s="19">
        <f t="shared" si="11"/>
        <v>1</v>
      </c>
      <c r="E27" s="29">
        <f>SUM(E25:E26)</f>
        <v>20117.228907050008</v>
      </c>
      <c r="F27" s="19">
        <f t="shared" si="11"/>
        <v>1</v>
      </c>
      <c r="G27" s="23">
        <f>SUM(G25:G26)</f>
        <v>2159072.0985400002</v>
      </c>
      <c r="H27" s="19">
        <f t="shared" si="12"/>
        <v>1</v>
      </c>
      <c r="I27" s="20">
        <f>SUM(I25:I26)</f>
        <v>29628.905759270026</v>
      </c>
      <c r="J27" s="21">
        <f t="shared" si="13"/>
        <v>1</v>
      </c>
      <c r="K27" s="22">
        <f>SUM(K25:K26)</f>
        <v>17976.308552950017</v>
      </c>
      <c r="L27" s="21">
        <f t="shared" si="14"/>
        <v>1</v>
      </c>
      <c r="M27" s="22">
        <f>SUM(M25:M26)</f>
        <v>2120365</v>
      </c>
      <c r="N27" s="35">
        <f t="shared" si="15"/>
        <v>1</v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19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11837.304586219992</v>
      </c>
      <c r="D29" s="9">
        <f>IFERROR(C29/C$31,"")</f>
        <v>0.88730604847093741</v>
      </c>
      <c r="E29" s="3">
        <v>18613.810067999999</v>
      </c>
      <c r="F29" s="9">
        <f>IFERROR(E29/E$31,"")</f>
        <v>0.92526710085189012</v>
      </c>
      <c r="G29" s="3">
        <v>639961.45347000007</v>
      </c>
      <c r="H29" s="9">
        <f>IFERROR(G29/G$31,"")</f>
        <v>0.29640578186469663</v>
      </c>
      <c r="I29" s="60">
        <v>18881.064618320022</v>
      </c>
      <c r="J29" s="55">
        <f>IFERROR(I29/I$31,"")</f>
        <v>0.63725149932047986</v>
      </c>
      <c r="K29" s="61">
        <v>7228.4674120000127</v>
      </c>
      <c r="L29" s="55">
        <f>IFERROR(K29/K$31,"")</f>
        <v>0.40211077767764397</v>
      </c>
      <c r="M29" s="61">
        <v>680821</v>
      </c>
      <c r="N29" s="57">
        <f>IFERROR(M29/M$31,"")</f>
        <v>0.3210866996955713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1503.418839050008</v>
      </c>
      <c r="D30" s="16">
        <f t="shared" ref="D30:F31" si="22">IFERROR(C30/C$31,"")</f>
        <v>0.11269395152906266</v>
      </c>
      <c r="E30" s="4">
        <v>1503.418839050008</v>
      </c>
      <c r="F30" s="16">
        <f t="shared" si="22"/>
        <v>7.4732899148109835E-2</v>
      </c>
      <c r="G30" s="4">
        <v>1519110.6450700001</v>
      </c>
      <c r="H30" s="16">
        <f t="shared" ref="H30:H31" si="23">IFERROR(G30/G$31,"")</f>
        <v>0.70359421813530332</v>
      </c>
      <c r="I30" s="39">
        <v>10747.84114095</v>
      </c>
      <c r="J30" s="12">
        <f t="shared" ref="J30:J31" si="24">IFERROR(I30/I$31,"")</f>
        <v>0.36274850067952014</v>
      </c>
      <c r="K30" s="40">
        <v>10747.84114095</v>
      </c>
      <c r="L30" s="12">
        <f t="shared" ref="L30:L31" si="25">IFERROR(K30/K$31,"")</f>
        <v>0.59788922232235597</v>
      </c>
      <c r="M30" s="40">
        <v>1439544</v>
      </c>
      <c r="N30" s="32">
        <f t="shared" ref="N30:N31" si="26">IFERROR(M30/M$31,"")</f>
        <v>0.67891330030442876</v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13340.72342527</v>
      </c>
      <c r="D31" s="19">
        <f t="shared" si="22"/>
        <v>1</v>
      </c>
      <c r="E31" s="29">
        <f>SUM(E29:E30)</f>
        <v>20117.228907050008</v>
      </c>
      <c r="F31" s="19">
        <f t="shared" si="22"/>
        <v>1</v>
      </c>
      <c r="G31" s="29">
        <f>SUM(G29:G30)</f>
        <v>2159072.0985400002</v>
      </c>
      <c r="H31" s="19">
        <f t="shared" si="23"/>
        <v>1</v>
      </c>
      <c r="I31" s="20">
        <f>SUM(I29:I30)</f>
        <v>29628.905759270023</v>
      </c>
      <c r="J31" s="21">
        <f t="shared" si="24"/>
        <v>1</v>
      </c>
      <c r="K31" s="22">
        <f>SUM(K29:K30)</f>
        <v>17976.308552950013</v>
      </c>
      <c r="L31" s="21">
        <f t="shared" si="25"/>
        <v>1</v>
      </c>
      <c r="M31" s="22">
        <f>SUM(M29:M30)</f>
        <v>2120365</v>
      </c>
      <c r="N31" s="35">
        <f t="shared" si="26"/>
        <v>1</v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482.45284999999996</v>
      </c>
      <c r="D36" s="9">
        <f>IFERROR(C36/C$51,"")</f>
        <v>3.6163919648175717E-2</v>
      </c>
      <c r="E36" s="5">
        <f>E8</f>
        <v>482.45284999999996</v>
      </c>
      <c r="F36" s="9">
        <f>IFERROR(E36/E$51,"")</f>
        <v>2.3982072890313746E-2</v>
      </c>
      <c r="G36" s="5">
        <f>G8</f>
        <v>126598.45347000001</v>
      </c>
      <c r="H36" s="31">
        <f>IFERROR(G36/G$51,"")</f>
        <v>5.8635584034274699E-2</v>
      </c>
      <c r="I36" s="54">
        <f>IF(I$23=0,"",I8+C36)</f>
        <v>1593.1651600000002</v>
      </c>
      <c r="J36" s="55">
        <f>IFERROR(I36/I$51,"")</f>
        <v>3.7076182892791132E-2</v>
      </c>
      <c r="K36" s="56">
        <f>IF(K$23=0,"",K8+E36)</f>
        <v>1593.1651600000002</v>
      </c>
      <c r="L36" s="55">
        <f>IFERROR(K36/K$51,"")</f>
        <v>4.1822452474331043E-2</v>
      </c>
      <c r="M36" s="56">
        <f>M8</f>
        <v>99817</v>
      </c>
      <c r="N36" s="57">
        <f>IFERROR(M36/M$51,"")</f>
        <v>4.7075385605780139E-2</v>
      </c>
      <c r="O36" s="107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1117.738400000007</v>
      </c>
      <c r="D37" s="16">
        <f t="shared" ref="D37:F51" si="34">IFERROR(C37/C$51,"")</f>
        <v>8.3783942172340253E-2</v>
      </c>
      <c r="E37" s="6">
        <f t="shared" si="33"/>
        <v>865.66306000000679</v>
      </c>
      <c r="F37" s="16">
        <f t="shared" si="34"/>
        <v>4.3030929557929254E-2</v>
      </c>
      <c r="G37" s="6">
        <f t="shared" ref="G37:G50" si="35">G9</f>
        <v>132410</v>
      </c>
      <c r="H37" s="33">
        <f t="shared" ref="H37:H51" si="36">IFERROR(G37/G$51,"")</f>
        <v>6.1327271140939575E-2</v>
      </c>
      <c r="I37" s="11">
        <f t="shared" ref="I37:I50" si="37">IF(I$23=0,"",I9+C37)</f>
        <v>3772.3021000000153</v>
      </c>
      <c r="J37" s="12">
        <f t="shared" ref="J37:L51" si="38">IFERROR(I37/I$51,"")</f>
        <v>8.7789116971689618E-2</v>
      </c>
      <c r="K37" s="13">
        <f t="shared" ref="K37:K50" si="39">IF(K$23=0,"",K9+E37)</f>
        <v>672.44636000001458</v>
      </c>
      <c r="L37" s="12">
        <f t="shared" si="38"/>
        <v>1.7652504987390957E-2</v>
      </c>
      <c r="M37" s="13">
        <f t="shared" ref="M37:M50" si="40">M9</f>
        <v>299871</v>
      </c>
      <c r="N37" s="32">
        <f t="shared" ref="N37:N51" si="41">IFERROR(M37/M$51,"")</f>
        <v>0.14142423592164557</v>
      </c>
      <c r="O37" s="108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212687</v>
      </c>
      <c r="N38" s="32">
        <f t="shared" si="41"/>
        <v>0.10030678680321549</v>
      </c>
      <c r="O38" s="108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2793.1778999999933</v>
      </c>
      <c r="D39" s="16">
        <f t="shared" si="34"/>
        <v>0.2093722964610116</v>
      </c>
      <c r="E39" s="6">
        <f t="shared" si="33"/>
        <v>3195.1567799999934</v>
      </c>
      <c r="F39" s="16">
        <f t="shared" si="34"/>
        <v>0.15882688389951477</v>
      </c>
      <c r="G39" s="6">
        <f t="shared" si="35"/>
        <v>216996</v>
      </c>
      <c r="H39" s="33">
        <f t="shared" si="36"/>
        <v>0.10050428614530114</v>
      </c>
      <c r="I39" s="11">
        <f t="shared" si="37"/>
        <v>6129.985760000005</v>
      </c>
      <c r="J39" s="12">
        <f t="shared" si="38"/>
        <v>0.14265719516987518</v>
      </c>
      <c r="K39" s="13">
        <f t="shared" si="39"/>
        <v>5788.157780000005</v>
      </c>
      <c r="L39" s="12">
        <f t="shared" si="38"/>
        <v>0.15194592484559458</v>
      </c>
      <c r="M39" s="13">
        <f t="shared" si="40"/>
        <v>15987</v>
      </c>
      <c r="N39" s="32">
        <f t="shared" si="41"/>
        <v>7.539739620301222E-3</v>
      </c>
      <c r="O39" s="108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224.36346000000052</v>
      </c>
      <c r="D40" s="16">
        <f t="shared" si="34"/>
        <v>1.6817938041876437E-2</v>
      </c>
      <c r="E40" s="6">
        <f t="shared" si="33"/>
        <v>224.36346000000052</v>
      </c>
      <c r="F40" s="16">
        <f t="shared" si="34"/>
        <v>1.1152801463693303E-2</v>
      </c>
      <c r="G40" s="6">
        <f t="shared" si="35"/>
        <v>17169</v>
      </c>
      <c r="H40" s="33">
        <f t="shared" si="36"/>
        <v>7.9520271748266119E-3</v>
      </c>
      <c r="I40" s="11">
        <f t="shared" si="37"/>
        <v>483.16967999999849</v>
      </c>
      <c r="J40" s="12">
        <f t="shared" si="38"/>
        <v>1.1244337921582033E-2</v>
      </c>
      <c r="K40" s="13">
        <f t="shared" si="39"/>
        <v>483.16967999999849</v>
      </c>
      <c r="L40" s="12">
        <f t="shared" si="38"/>
        <v>1.2683770324752566E-2</v>
      </c>
      <c r="M40" s="13">
        <f t="shared" si="40"/>
        <v>64224</v>
      </c>
      <c r="N40" s="32">
        <f t="shared" si="41"/>
        <v>3.0289124749748274E-2</v>
      </c>
      <c r="O40" s="108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-657.4087399999928</v>
      </c>
      <c r="D41" s="16">
        <f t="shared" si="34"/>
        <v>-4.92783426388054E-2</v>
      </c>
      <c r="E41" s="6">
        <f t="shared" si="33"/>
        <v>-750.31273999999462</v>
      </c>
      <c r="F41" s="16">
        <f t="shared" si="34"/>
        <v>-3.7297022540567229E-2</v>
      </c>
      <c r="G41" s="6">
        <f t="shared" si="35"/>
        <v>70073.988360000003</v>
      </c>
      <c r="H41" s="33">
        <f t="shared" si="36"/>
        <v>3.2455603686132192E-2</v>
      </c>
      <c r="I41" s="11">
        <f t="shared" si="37"/>
        <v>-4590.2717599999951</v>
      </c>
      <c r="J41" s="12">
        <f t="shared" si="38"/>
        <v>-0.1068249291249716</v>
      </c>
      <c r="K41" s="13">
        <f t="shared" si="39"/>
        <v>-5833.1677099999943</v>
      </c>
      <c r="L41" s="12">
        <f t="shared" si="38"/>
        <v>-0.153127488255064</v>
      </c>
      <c r="M41" s="13">
        <f t="shared" si="40"/>
        <v>0</v>
      </c>
      <c r="N41" s="32">
        <f t="shared" si="41"/>
        <v>0</v>
      </c>
      <c r="O41" s="108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572.56829621999441</v>
      </c>
      <c r="D42" s="16">
        <f t="shared" si="34"/>
        <v>4.2918834156732109E-2</v>
      </c>
      <c r="E42" s="6">
        <f t="shared" si="33"/>
        <v>7143.1102580000033</v>
      </c>
      <c r="F42" s="16">
        <f t="shared" si="34"/>
        <v>0.35507426450253932</v>
      </c>
      <c r="G42" s="6">
        <f t="shared" si="35"/>
        <v>118593</v>
      </c>
      <c r="H42" s="33">
        <f t="shared" si="36"/>
        <v>5.4927762755210691E-2</v>
      </c>
      <c r="I42" s="11">
        <f t="shared" si="37"/>
        <v>8923.9219945399927</v>
      </c>
      <c r="J42" s="12">
        <f t="shared" si="38"/>
        <v>0.20767775513655229</v>
      </c>
      <c r="K42" s="13">
        <f t="shared" si="39"/>
        <v>8546.0324999999957</v>
      </c>
      <c r="L42" s="12">
        <f t="shared" si="38"/>
        <v>0.22434336818873085</v>
      </c>
      <c r="M42" s="13">
        <f t="shared" si="40"/>
        <v>20883</v>
      </c>
      <c r="N42" s="32">
        <f t="shared" si="41"/>
        <v>9.8487760362013146E-3</v>
      </c>
      <c r="O42" s="108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3.6020000000121399E-2</v>
      </c>
      <c r="D43" s="16">
        <f t="shared" si="34"/>
        <v>2.700003504449564E-6</v>
      </c>
      <c r="E43" s="6">
        <f t="shared" si="33"/>
        <v>149</v>
      </c>
      <c r="F43" s="16">
        <f t="shared" si="34"/>
        <v>7.4065866968279874E-3</v>
      </c>
      <c r="G43" s="6">
        <f t="shared" si="35"/>
        <v>1031</v>
      </c>
      <c r="H43" s="33">
        <f t="shared" si="36"/>
        <v>4.775199497493294E-4</v>
      </c>
      <c r="I43" s="11">
        <f t="shared" si="37"/>
        <v>3.6020000000121399E-2</v>
      </c>
      <c r="J43" s="12">
        <f t="shared" si="38"/>
        <v>8.3825841873345856E-7</v>
      </c>
      <c r="K43" s="13">
        <f t="shared" si="39"/>
        <v>186</v>
      </c>
      <c r="L43" s="12">
        <f t="shared" si="38"/>
        <v>4.8827179727088518E-3</v>
      </c>
      <c r="M43" s="13">
        <f t="shared" si="40"/>
        <v>1068</v>
      </c>
      <c r="N43" s="32">
        <f t="shared" si="41"/>
        <v>5.036868652331084E-4</v>
      </c>
      <c r="O43" s="108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2100.4073100000001</v>
      </c>
      <c r="D44" s="16">
        <f t="shared" si="34"/>
        <v>0.15744328422410794</v>
      </c>
      <c r="E44" s="6">
        <f t="shared" si="33"/>
        <v>2100.4073100000001</v>
      </c>
      <c r="F44" s="16">
        <f t="shared" si="34"/>
        <v>0.10440838147762591</v>
      </c>
      <c r="G44" s="6">
        <f t="shared" si="35"/>
        <v>244859.65671000001</v>
      </c>
      <c r="H44" s="33">
        <f t="shared" si="36"/>
        <v>0.11340967116178201</v>
      </c>
      <c r="I44" s="11">
        <f t="shared" si="37"/>
        <v>4296.3235400000003</v>
      </c>
      <c r="J44" s="12">
        <f t="shared" si="38"/>
        <v>9.9984158162009909E-2</v>
      </c>
      <c r="K44" s="13">
        <f t="shared" si="39"/>
        <v>4296.3235400000003</v>
      </c>
      <c r="L44" s="12">
        <f t="shared" si="38"/>
        <v>0.11278352777059203</v>
      </c>
      <c r="M44" s="13">
        <f t="shared" si="40"/>
        <v>148139</v>
      </c>
      <c r="N44" s="32">
        <f t="shared" si="41"/>
        <v>6.9864858173003239E-2</v>
      </c>
      <c r="O44" s="108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108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4133.9909499999994</v>
      </c>
      <c r="D46" s="16">
        <f t="shared" si="34"/>
        <v>0.3098775694704376</v>
      </c>
      <c r="E46" s="6">
        <f t="shared" si="33"/>
        <v>4133.9909499999994</v>
      </c>
      <c r="F46" s="16">
        <f t="shared" si="34"/>
        <v>0.20549504949716302</v>
      </c>
      <c r="G46" s="6">
        <f t="shared" si="35"/>
        <v>10385</v>
      </c>
      <c r="H46" s="33">
        <f t="shared" si="36"/>
        <v>4.8099366422374255E-3</v>
      </c>
      <c r="I46" s="11">
        <f t="shared" si="37"/>
        <v>3441.2928999999995</v>
      </c>
      <c r="J46" s="12">
        <f t="shared" si="38"/>
        <v>8.0085861875151446E-2</v>
      </c>
      <c r="K46" s="13">
        <f t="shared" si="39"/>
        <v>3441.2928999999995</v>
      </c>
      <c r="L46" s="12">
        <f t="shared" si="38"/>
        <v>9.0337971463362157E-2</v>
      </c>
      <c r="M46" s="13">
        <f t="shared" si="40"/>
        <v>12314</v>
      </c>
      <c r="N46" s="32">
        <f t="shared" si="41"/>
        <v>5.8074906914611403E-3</v>
      </c>
      <c r="O46" s="108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56</v>
      </c>
      <c r="D47" s="16">
        <f t="shared" si="34"/>
        <v>4.1976734105681835E-3</v>
      </c>
      <c r="E47" s="6">
        <f t="shared" si="33"/>
        <v>56</v>
      </c>
      <c r="F47" s="16">
        <f t="shared" si="34"/>
        <v>2.783683590754143E-3</v>
      </c>
      <c r="G47" s="6">
        <f t="shared" si="35"/>
        <v>15590</v>
      </c>
      <c r="H47" s="33">
        <f t="shared" si="36"/>
        <v>7.2206944874801601E-3</v>
      </c>
      <c r="I47" s="11">
        <f t="shared" si="37"/>
        <v>140</v>
      </c>
      <c r="J47" s="12">
        <f t="shared" si="38"/>
        <v>3.2580838040613177E-3</v>
      </c>
      <c r="K47" s="13">
        <f t="shared" si="39"/>
        <v>140</v>
      </c>
      <c r="L47" s="12">
        <f t="shared" si="38"/>
        <v>3.6751640654797807E-3</v>
      </c>
      <c r="M47" s="13">
        <f t="shared" si="40"/>
        <v>15779</v>
      </c>
      <c r="N47" s="32">
        <f t="shared" si="41"/>
        <v>7.441643301978669E-3</v>
      </c>
      <c r="O47" s="108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-6029.1623209499985</v>
      </c>
      <c r="D48" s="16">
        <f t="shared" si="34"/>
        <v>-0.45193668504734585</v>
      </c>
      <c r="E48" s="6">
        <f t="shared" si="33"/>
        <v>-6029.1623209499985</v>
      </c>
      <c r="F48" s="16">
        <f t="shared" si="34"/>
        <v>-0.29970143247895847</v>
      </c>
      <c r="G48" s="6">
        <f t="shared" si="35"/>
        <v>125751</v>
      </c>
      <c r="H48" s="33">
        <f t="shared" si="36"/>
        <v>5.8243075849590611E-2</v>
      </c>
      <c r="I48" s="11">
        <f t="shared" si="37"/>
        <v>-7717.855779999999</v>
      </c>
      <c r="J48" s="12">
        <f t="shared" si="38"/>
        <v>-0.17961014942070733</v>
      </c>
      <c r="K48" s="13">
        <f t="shared" si="39"/>
        <v>-7717.855779999999</v>
      </c>
      <c r="L48" s="12">
        <f t="shared" si="38"/>
        <v>-0.20260275875151015</v>
      </c>
      <c r="M48" s="13">
        <f>M20</f>
        <v>120164</v>
      </c>
      <c r="N48" s="32">
        <f t="shared" si="41"/>
        <v>5.6671374975534872E-2</v>
      </c>
      <c r="O48" s="108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8546.559299999999</v>
      </c>
      <c r="D49" s="16">
        <f t="shared" si="34"/>
        <v>0.64063687009739689</v>
      </c>
      <c r="E49" s="6">
        <f t="shared" si="33"/>
        <v>8546.559299999999</v>
      </c>
      <c r="F49" s="16">
        <f t="shared" si="34"/>
        <v>0.42483780144316452</v>
      </c>
      <c r="G49" s="6">
        <f t="shared" si="35"/>
        <v>1079615</v>
      </c>
      <c r="H49" s="33">
        <f t="shared" si="36"/>
        <v>0.50003656697247545</v>
      </c>
      <c r="I49" s="11">
        <f t="shared" si="37"/>
        <v>26497.973030000001</v>
      </c>
      <c r="J49" s="12">
        <f t="shared" si="38"/>
        <v>0.61666154835354714</v>
      </c>
      <c r="K49" s="13">
        <f t="shared" si="39"/>
        <v>26497.973030000001</v>
      </c>
      <c r="L49" s="12">
        <f t="shared" si="38"/>
        <v>0.69560284491363134</v>
      </c>
      <c r="M49" s="13">
        <f t="shared" si="40"/>
        <v>1109432</v>
      </c>
      <c r="N49" s="32">
        <f t="shared" si="41"/>
        <v>0.52322689725589699</v>
      </c>
      <c r="O49" s="108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108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13340.723425270004</v>
      </c>
      <c r="D51" s="19">
        <f t="shared" si="34"/>
        <v>1</v>
      </c>
      <c r="E51" s="23">
        <f>SUM(E36:E50)</f>
        <v>20117.228907050005</v>
      </c>
      <c r="F51" s="19">
        <f t="shared" si="34"/>
        <v>1</v>
      </c>
      <c r="G51" s="23">
        <f>SUM(G36:G50)</f>
        <v>2159072.0985400002</v>
      </c>
      <c r="H51" s="34">
        <f t="shared" si="36"/>
        <v>1</v>
      </c>
      <c r="I51" s="20">
        <f>SUM(I36:I50)</f>
        <v>42970.042644540023</v>
      </c>
      <c r="J51" s="21">
        <f t="shared" si="38"/>
        <v>1</v>
      </c>
      <c r="K51" s="22">
        <f>SUM(K36:K50)</f>
        <v>38093.537460000021</v>
      </c>
      <c r="L51" s="21">
        <f t="shared" si="38"/>
        <v>1</v>
      </c>
      <c r="M51" s="22">
        <f>SUM(M36:M50)</f>
        <v>2120365</v>
      </c>
      <c r="N51" s="35">
        <f t="shared" si="41"/>
        <v>1</v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7056.322297876005</v>
      </c>
      <c r="D53" s="9">
        <f>IFERROR(C53/C$55,"")</f>
        <v>0.5289310086820268</v>
      </c>
      <c r="E53" s="5">
        <f t="shared" si="54"/>
        <v>11668.799617876006</v>
      </c>
      <c r="F53" s="9">
        <f>IFERROR(E53/E$55,"")</f>
        <v>0.58004010750142221</v>
      </c>
      <c r="G53" s="5">
        <f t="shared" ref="G53:G54" si="55">G25</f>
        <v>2034058.0985400002</v>
      </c>
      <c r="H53" s="31">
        <f>IFERROR(G53/G$55,"")</f>
        <v>0.94209827449276173</v>
      </c>
      <c r="I53" s="54">
        <f t="shared" ref="I53:I54" si="56">IF(I$23=0,"",I25+C53)</f>
        <v>35055.887253043031</v>
      </c>
      <c r="J53" s="55">
        <f>IFERROR(I53/I$55,"")</f>
        <v>0.81582941064000924</v>
      </c>
      <c r="K53" s="56">
        <f t="shared" ref="K53:K54" si="57">IF(K$23=0,"",K25+E53)</f>
        <v>30557.685023043028</v>
      </c>
      <c r="L53" s="55">
        <f>IFERROR(K53/K$55,"")</f>
        <v>0.80217504229240999</v>
      </c>
      <c r="M53" s="56">
        <f t="shared" ref="M53:M54" si="58">M25</f>
        <v>2039340</v>
      </c>
      <c r="N53" s="57">
        <f>IFERROR(M53/M$55,"")</f>
        <v>0.96178723946113054</v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6284.401127393995</v>
      </c>
      <c r="D54" s="16">
        <f t="shared" ref="D54:F55" si="65">IFERROR(C54/C$55,"")</f>
        <v>0.4710689913179732</v>
      </c>
      <c r="E54" s="6">
        <f t="shared" si="54"/>
        <v>8448.4292891740024</v>
      </c>
      <c r="F54" s="16">
        <f t="shared" si="65"/>
        <v>0.41995989249857774</v>
      </c>
      <c r="G54" s="6">
        <f t="shared" si="55"/>
        <v>125014</v>
      </c>
      <c r="H54" s="33">
        <f t="shared" ref="H54:H55" si="66">IFERROR(G54/G$55,"")</f>
        <v>5.7901725507238273E-2</v>
      </c>
      <c r="I54" s="11">
        <f t="shared" si="56"/>
        <v>7913.7419314969966</v>
      </c>
      <c r="J54" s="12">
        <f t="shared" ref="J54:L55" si="67">IFERROR(I54/I$55,"")</f>
        <v>0.18417058935999078</v>
      </c>
      <c r="K54" s="13">
        <f t="shared" si="57"/>
        <v>7535.8524369569977</v>
      </c>
      <c r="L54" s="12">
        <f t="shared" si="67"/>
        <v>0.1978249577075899</v>
      </c>
      <c r="M54" s="13">
        <f t="shared" si="58"/>
        <v>81025</v>
      </c>
      <c r="N54" s="32">
        <f t="shared" ref="N54:N55" si="68">IFERROR(M54/M$55,"")</f>
        <v>3.8212760538869489E-2</v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13340.72342527</v>
      </c>
      <c r="D55" s="19">
        <f t="shared" si="65"/>
        <v>1</v>
      </c>
      <c r="E55" s="23">
        <f>SUM(E53:E54)</f>
        <v>20117.228907050008</v>
      </c>
      <c r="F55" s="19">
        <f t="shared" si="65"/>
        <v>1</v>
      </c>
      <c r="G55" s="23">
        <f>SUM(G53:G54)</f>
        <v>2159072.0985400002</v>
      </c>
      <c r="H55" s="34">
        <f t="shared" si="66"/>
        <v>1</v>
      </c>
      <c r="I55" s="20">
        <f>SUM(I53:I54)</f>
        <v>42969.629184540026</v>
      </c>
      <c r="J55" s="21">
        <f t="shared" si="67"/>
        <v>1</v>
      </c>
      <c r="K55" s="22">
        <f>SUM(K53:K54)</f>
        <v>38093.537460000029</v>
      </c>
      <c r="L55" s="21">
        <f t="shared" si="67"/>
        <v>1</v>
      </c>
      <c r="M55" s="22">
        <f>SUM(M53:M54)</f>
        <v>2120365</v>
      </c>
      <c r="N55" s="35">
        <f t="shared" si="68"/>
        <v>1</v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11837.304586219992</v>
      </c>
      <c r="D57" s="9">
        <f>IFERROR(C57/C$59,"")</f>
        <v>0.88730604847093741</v>
      </c>
      <c r="E57" s="5">
        <f t="shared" si="75"/>
        <v>18613.810067999999</v>
      </c>
      <c r="F57" s="9">
        <f>IFERROR(E57/E$59,"")</f>
        <v>0.92526710085189012</v>
      </c>
      <c r="G57" s="5">
        <f t="shared" ref="G57:G58" si="76">G29</f>
        <v>639961.45347000007</v>
      </c>
      <c r="H57" s="31">
        <f>IFERROR(G57/G$59,"")</f>
        <v>0.29640578186469663</v>
      </c>
      <c r="I57" s="54">
        <f t="shared" ref="I57:I58" si="77">IF(I$23=0,"",I29+C57)</f>
        <v>30718.369204540017</v>
      </c>
      <c r="J57" s="55">
        <f>IFERROR(I57/I$59,"")</f>
        <v>0.71488560147016877</v>
      </c>
      <c r="K57" s="56">
        <f t="shared" ref="K57:K58" si="78">IF(K$23=0,"",K29+E57)</f>
        <v>25842.277480000012</v>
      </c>
      <c r="L57" s="55">
        <f>IFERROR(K57/K$59,"")</f>
        <v>0.6783900683189531</v>
      </c>
      <c r="M57" s="56">
        <f t="shared" ref="M57:M58" si="79">M29</f>
        <v>680821</v>
      </c>
      <c r="N57" s="57">
        <f>IFERROR(M57/M$59,"")</f>
        <v>0.3210866996955713</v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1503.418839050008</v>
      </c>
      <c r="D58" s="16">
        <f t="shared" ref="D58:F59" si="86">IFERROR(C58/C$59,"")</f>
        <v>0.11269395152906266</v>
      </c>
      <c r="E58" s="6">
        <f t="shared" si="75"/>
        <v>1503.418839050008</v>
      </c>
      <c r="F58" s="16">
        <f t="shared" si="86"/>
        <v>7.4732899148109835E-2</v>
      </c>
      <c r="G58" s="6">
        <f t="shared" si="76"/>
        <v>1519110.6450700001</v>
      </c>
      <c r="H58" s="33">
        <f t="shared" ref="H58:H59" si="87">IFERROR(G58/G$59,"")</f>
        <v>0.70359421813530332</v>
      </c>
      <c r="I58" s="11">
        <f t="shared" si="77"/>
        <v>12251.259980000008</v>
      </c>
      <c r="J58" s="12">
        <f t="shared" ref="J58:L59" si="88">IFERROR(I58/I$59,"")</f>
        <v>0.28511439852983111</v>
      </c>
      <c r="K58" s="13">
        <f t="shared" si="78"/>
        <v>12251.259980000008</v>
      </c>
      <c r="L58" s="12">
        <f t="shared" si="88"/>
        <v>0.3216099316810469</v>
      </c>
      <c r="M58" s="13">
        <f t="shared" si="79"/>
        <v>1439544</v>
      </c>
      <c r="N58" s="32">
        <f t="shared" ref="N58:N59" si="89">IFERROR(M58/M$59,"")</f>
        <v>0.67891330030442876</v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13340.72342527</v>
      </c>
      <c r="D59" s="19">
        <f t="shared" si="86"/>
        <v>1</v>
      </c>
      <c r="E59" s="23">
        <f>SUM(E57:E58)</f>
        <v>20117.228907050008</v>
      </c>
      <c r="F59" s="19">
        <f t="shared" si="86"/>
        <v>1</v>
      </c>
      <c r="G59" s="23">
        <f>SUM(G57:G58)</f>
        <v>2159072.0985400002</v>
      </c>
      <c r="H59" s="34">
        <f t="shared" si="87"/>
        <v>1</v>
      </c>
      <c r="I59" s="20">
        <f>SUM(I57:I58)</f>
        <v>42969.629184540026</v>
      </c>
      <c r="J59" s="21">
        <f t="shared" si="88"/>
        <v>1</v>
      </c>
      <c r="K59" s="22">
        <f>SUM(K57:K58)</f>
        <v>38093.537460000021</v>
      </c>
      <c r="L59" s="21">
        <f t="shared" si="88"/>
        <v>1</v>
      </c>
      <c r="M59" s="22">
        <f>SUM(M57:M58)</f>
        <v>2120365</v>
      </c>
      <c r="N59" s="35">
        <f t="shared" si="89"/>
        <v>1</v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2024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883.44649000000004</v>
      </c>
      <c r="D8" s="9">
        <f>IFERROR(C8/C$23,"")</f>
        <v>3.0112177423988074E-2</v>
      </c>
      <c r="E8" s="5">
        <f>'נוסטרו חיים'!E8+'כללי והון'!E8</f>
        <v>883.44649000000004</v>
      </c>
      <c r="F8" s="9">
        <f>IFERROR(E8/E$23,"")</f>
        <v>2.4305093041367645E-2</v>
      </c>
      <c r="G8" s="5">
        <f>'נוסטרו חיים'!G8+'כללי והון'!G8</f>
        <v>150417.45347000001</v>
      </c>
      <c r="H8" s="9">
        <f>IFERROR(G8/G$23,"")</f>
        <v>4.5378930146384444E-2</v>
      </c>
      <c r="I8" s="11">
        <f>'נוסטרו חיים'!I8+'כללי והון'!I8</f>
        <v>1132.1627000000003</v>
      </c>
      <c r="J8" s="12">
        <f>IFERROR(I8/I$23,"")</f>
        <v>1.8754057868844543E-2</v>
      </c>
      <c r="K8" s="13">
        <f>'נוסטרו חיים'!K8+'כללי והון'!K8</f>
        <v>1132.1627000000003</v>
      </c>
      <c r="L8" s="12">
        <f>IFERROR(K8/K$23,"")</f>
        <v>2.3310081917627647E-2</v>
      </c>
      <c r="M8" s="13">
        <f>'נוסטרו חיים'!M8+'כללי והון'!M8</f>
        <v>216794</v>
      </c>
      <c r="N8" s="12">
        <f>IFERROR(M8/M$23,"")</f>
        <v>6.5232887552901631E-2</v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1808.437320000007</v>
      </c>
      <c r="D9" s="16">
        <f t="shared" ref="D9:F23" si="0">IFERROR(C9/C$23,"")</f>
        <v>6.1640389153622313E-2</v>
      </c>
      <c r="E9" s="6">
        <f>'נוסטרו חיים'!E9+'כללי והון'!E9</f>
        <v>1789.1472200000067</v>
      </c>
      <c r="F9" s="16">
        <f t="shared" si="0"/>
        <v>4.9222437509264909E-2</v>
      </c>
      <c r="G9" s="6">
        <f>'נוסטרו חיים'!G9+'כללי והון'!G9</f>
        <v>201721</v>
      </c>
      <c r="H9" s="16">
        <f t="shared" ref="H9:H23" si="1">IFERROR(G9/G$23,"")</f>
        <v>6.0856522676635473E-2</v>
      </c>
      <c r="I9" s="11">
        <f>'נוסטרו חיים'!I9+'כללי והון'!I9</f>
        <v>3941.2275500000087</v>
      </c>
      <c r="J9" s="12">
        <f t="shared" ref="J9" si="2">IFERROR(I9/I$23,"")</f>
        <v>6.5285678062865463E-2</v>
      </c>
      <c r="K9" s="13">
        <f>'נוסטרו חיים'!K9+'כללי והון'!K9</f>
        <v>947.13148000000774</v>
      </c>
      <c r="L9" s="12">
        <f t="shared" ref="L9" si="3">IFERROR(K9/K$23,"")</f>
        <v>1.9500476729682126E-2</v>
      </c>
      <c r="M9" s="13">
        <f>'נוסטרו חיים'!M9+'כללי והון'!M9</f>
        <v>333264</v>
      </c>
      <c r="N9" s="12">
        <f t="shared" ref="N9:N23" si="4">IFERROR(M9/M$23,"")</f>
        <v>0.10027848112692331</v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14772.389639999999</v>
      </c>
      <c r="D10" s="16">
        <f t="shared" si="0"/>
        <v>0.50351529249492322</v>
      </c>
      <c r="E10" s="6">
        <f>'נוסטרו חיים'!E10+'כללי והון'!E10</f>
        <v>14772.389639999999</v>
      </c>
      <c r="F10" s="16">
        <f t="shared" si="0"/>
        <v>0.4064131882436201</v>
      </c>
      <c r="G10" s="6">
        <f>'נוסטרו חיים'!G10+'כללי והון'!G10</f>
        <v>994477</v>
      </c>
      <c r="H10" s="16">
        <f t="shared" si="1"/>
        <v>0.30002038509571344</v>
      </c>
      <c r="I10" s="11">
        <f>'נוסטרו חיים'!I10+'כללי והון'!I10</f>
        <v>29167.550589999999</v>
      </c>
      <c r="J10" s="12">
        <f t="shared" ref="J10" si="11">IFERROR(I10/I$23,"")</f>
        <v>0.48315487840865146</v>
      </c>
      <c r="K10" s="13">
        <f>'נוסטרו חיים'!K10+'כללי והון'!K10</f>
        <v>29167.550589999999</v>
      </c>
      <c r="L10" s="12">
        <f t="shared" ref="L10" si="12">IFERROR(K10/K$23,"")</f>
        <v>0.60053028914435036</v>
      </c>
      <c r="M10" s="13">
        <f>'נוסטרו חיים'!M10+'כללי והון'!M10</f>
        <v>1197614</v>
      </c>
      <c r="N10" s="12">
        <f t="shared" si="4"/>
        <v>0.36035969350526648</v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2793.1778999999933</v>
      </c>
      <c r="D11" s="16">
        <f t="shared" si="0"/>
        <v>9.5205164606587789E-2</v>
      </c>
      <c r="E11" s="6">
        <f>'נוסטרו חיים'!E11+'כללי והון'!E11</f>
        <v>3195.1567799999934</v>
      </c>
      <c r="F11" s="16">
        <f t="shared" si="0"/>
        <v>8.7904116093841161E-2</v>
      </c>
      <c r="G11" s="6">
        <f>'נוסטרו חיים'!G11+'כללי והון'!G11</f>
        <v>216996</v>
      </c>
      <c r="H11" s="16">
        <f t="shared" si="1"/>
        <v>6.5464785494515648E-2</v>
      </c>
      <c r="I11" s="11">
        <f>'נוסטרו חיים'!I11+'כללי והון'!I11</f>
        <v>3336.8078600000117</v>
      </c>
      <c r="J11" s="12">
        <f t="shared" ref="J11" si="17">IFERROR(I11/I$23,"")</f>
        <v>5.5273581883288965E-2</v>
      </c>
      <c r="K11" s="13">
        <f>'נוסטרו חיים'!K11+'כללי והון'!K11</f>
        <v>2593.0010000000116</v>
      </c>
      <c r="L11" s="12">
        <f t="shared" ref="L11" si="18">IFERROR(K11/K$23,"")</f>
        <v>5.3387261144083493E-2</v>
      </c>
      <c r="M11" s="13">
        <f>'נוסטרו חיים'!M11+'כללי והון'!M11</f>
        <v>15987</v>
      </c>
      <c r="N11" s="12">
        <f t="shared" si="4"/>
        <v>4.8104568083445045E-3</v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338.56458000000049</v>
      </c>
      <c r="D12" s="16">
        <f t="shared" si="0"/>
        <v>1.1539936847151907E-2</v>
      </c>
      <c r="E12" s="6">
        <f>'נוסטרו חיים'!E12+'כללי והון'!E12</f>
        <v>338.56458000000049</v>
      </c>
      <c r="F12" s="16">
        <f t="shared" si="0"/>
        <v>9.3144788174002145E-3</v>
      </c>
      <c r="G12" s="6">
        <f>'נוסטרו חיים'!G12+'כללי והון'!G12</f>
        <v>25976</v>
      </c>
      <c r="H12" s="16">
        <f t="shared" si="1"/>
        <v>7.836611126497901E-3</v>
      </c>
      <c r="I12" s="11">
        <f>'נוסטרו חיים'!I12+'כללי והון'!I12</f>
        <v>493.48254999999801</v>
      </c>
      <c r="J12" s="12">
        <f t="shared" ref="J12" si="23">IFERROR(I12/I$23,"")</f>
        <v>8.174443743787823E-3</v>
      </c>
      <c r="K12" s="13">
        <f>'נוסטרו חיים'!K12+'כללי והון'!K12</f>
        <v>493.80621999999801</v>
      </c>
      <c r="L12" s="12">
        <f t="shared" ref="L12" si="24">IFERROR(K12/K$23,"")</f>
        <v>1.0166969323078751E-2</v>
      </c>
      <c r="M12" s="13">
        <f>'נוסטרו חיים'!M12+'כללי והון'!M12</f>
        <v>73023</v>
      </c>
      <c r="N12" s="12">
        <f t="shared" si="4"/>
        <v>2.1972476857180255E-2</v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-658.50179999999284</v>
      </c>
      <c r="D13" s="16">
        <f t="shared" si="0"/>
        <v>-2.2444962156808492E-2</v>
      </c>
      <c r="E13" s="6">
        <f>'נוסטרו חיים'!E13+'כללי והון'!E13</f>
        <v>-751.40579999999466</v>
      </c>
      <c r="F13" s="16">
        <f t="shared" si="0"/>
        <v>-2.0672432442199365E-2</v>
      </c>
      <c r="G13" s="6">
        <f>'נוסטרו חיים'!G13+'כללי והון'!G13</f>
        <v>115538.98836</v>
      </c>
      <c r="H13" s="16">
        <f t="shared" si="1"/>
        <v>3.4856564587553415E-2</v>
      </c>
      <c r="I13" s="11">
        <f>'נוסטרו חיים'!I13+'כללי והון'!I13</f>
        <v>-3932.8630200000025</v>
      </c>
      <c r="J13" s="12">
        <f t="shared" ref="J13" si="29">IFERROR(I13/I$23,"")</f>
        <v>-6.5147121228529017E-2</v>
      </c>
      <c r="K13" s="13">
        <f>'נוסטרו חיים'!K13+'כללי והון'!K13</f>
        <v>-5082.8549699999994</v>
      </c>
      <c r="L13" s="12">
        <f t="shared" ref="L13" si="30">IFERROR(K13/K$23,"")</f>
        <v>-0.10465082953723945</v>
      </c>
      <c r="M13" s="13">
        <f>'נוסטרו חיים'!M13+'כללי והון'!M13</f>
        <v>45465</v>
      </c>
      <c r="N13" s="12">
        <f t="shared" si="4"/>
        <v>1.3680328941726582E-2</v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572.56829621999441</v>
      </c>
      <c r="D14" s="16">
        <f t="shared" si="0"/>
        <v>1.9515928036713384E-2</v>
      </c>
      <c r="E14" s="6">
        <f>'נוסטרו חיים'!E14+'כללי והון'!E14</f>
        <v>7143.1102580000033</v>
      </c>
      <c r="F14" s="16">
        <f t="shared" si="0"/>
        <v>0.1965189305641338</v>
      </c>
      <c r="G14" s="6">
        <f>'נוסטרו חיים'!G14+'כללי והון'!G14</f>
        <v>118593</v>
      </c>
      <c r="H14" s="16">
        <f t="shared" si="1"/>
        <v>3.5777918976161283E-2</v>
      </c>
      <c r="I14" s="11">
        <f>'נוסטרו חיים'!I14+'כללי והון'!I14</f>
        <v>8351.3536983199992</v>
      </c>
      <c r="J14" s="12">
        <f t="shared" ref="J14" si="35">IFERROR(I14/I$23,"")</f>
        <v>0.13833857142748307</v>
      </c>
      <c r="K14" s="13">
        <f>'נוסטרו חיים'!K14+'כללי והון'!K14</f>
        <v>1402.9222419999924</v>
      </c>
      <c r="L14" s="12">
        <f t="shared" ref="L14" si="36">IFERROR(K14/K$23,"")</f>
        <v>2.8884746322310081E-2</v>
      </c>
      <c r="M14" s="13">
        <f>'נוסטרו חיים'!M14+'כללי והון'!M14</f>
        <v>20883</v>
      </c>
      <c r="N14" s="12">
        <f t="shared" si="4"/>
        <v>6.2836535640619431E-3</v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3.6020000000121399E-2</v>
      </c>
      <c r="D15" s="16">
        <f t="shared" si="0"/>
        <v>1.2277377782277521E-6</v>
      </c>
      <c r="E15" s="6">
        <f>'נוסטרו חיים'!E15+'כללי והון'!E15</f>
        <v>149</v>
      </c>
      <c r="F15" s="16">
        <f t="shared" si="0"/>
        <v>4.0992396304203767E-3</v>
      </c>
      <c r="G15" s="6">
        <f>'נוסטרו חיים'!G15+'כללי והון'!G15</f>
        <v>1031</v>
      </c>
      <c r="H15" s="16">
        <f t="shared" si="1"/>
        <v>3.1103888479440005E-4</v>
      </c>
      <c r="I15" s="11">
        <f>'נוסטרו חיים'!I15+'כללי והון'!I15</f>
        <v>0</v>
      </c>
      <c r="J15" s="12">
        <f t="shared" ref="J15" si="41">IFERROR(I15/I$23,"")</f>
        <v>0</v>
      </c>
      <c r="K15" s="13">
        <f>'נוסטרו חיים'!K15+'כללי והון'!K15</f>
        <v>37</v>
      </c>
      <c r="L15" s="12">
        <f t="shared" ref="L15" si="42">IFERROR(K15/K$23,"")</f>
        <v>7.6179247996089488E-4</v>
      </c>
      <c r="M15" s="13">
        <f>'נוסטרו חיים'!M15+'כללי והון'!M15</f>
        <v>1068</v>
      </c>
      <c r="N15" s="12">
        <f t="shared" si="4"/>
        <v>3.2135909622267659E-4</v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2121.0059999999999</v>
      </c>
      <c r="D16" s="16">
        <f t="shared" si="0"/>
        <v>7.229425857964894E-2</v>
      </c>
      <c r="E16" s="6">
        <f>'נוסטרו חיים'!E16+'כללי והון'!E16</f>
        <v>2121.4073100000001</v>
      </c>
      <c r="F16" s="16">
        <f t="shared" si="0"/>
        <v>5.8363469244399231E-2</v>
      </c>
      <c r="G16" s="6">
        <f>'נוסטרו חיים'!G16+'כללי והון'!G16</f>
        <v>246106.65671000001</v>
      </c>
      <c r="H16" s="16">
        <f t="shared" si="1"/>
        <v>7.4247080546611693E-2</v>
      </c>
      <c r="I16" s="11">
        <f>'נוסטרו חיים'!I16+'כללי והון'!I16</f>
        <v>2225.2014900000004</v>
      </c>
      <c r="J16" s="12">
        <f t="shared" ref="J16" si="47">IFERROR(I16/I$23,"")</f>
        <v>3.6860035676231952E-2</v>
      </c>
      <c r="K16" s="13">
        <f>'נוסטרו חיים'!K16+'כללי והון'!K16</f>
        <v>2224.9162300000003</v>
      </c>
      <c r="L16" s="12">
        <f t="shared" ref="L16" si="48">IFERROR(K16/K$23,"")</f>
        <v>4.5808768988025543E-2</v>
      </c>
      <c r="M16" s="13">
        <f>'נוסטרו חיים'!M16+'כללי והון'!M16</f>
        <v>149098</v>
      </c>
      <c r="N16" s="12">
        <f t="shared" si="4"/>
        <v>4.4863294502442537E-2</v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4133.9909499999994</v>
      </c>
      <c r="D18" s="16">
        <f t="shared" si="0"/>
        <v>0.14090663143113624</v>
      </c>
      <c r="E18" s="6">
        <f>'נוסטרו חיים'!E18+'כללי והון'!E18</f>
        <v>4133.9909499999994</v>
      </c>
      <c r="F18" s="16">
        <f t="shared" si="0"/>
        <v>0.11373301700697436</v>
      </c>
      <c r="G18" s="6">
        <f>'נוסטרו חיים'!G18+'כללי והון'!G18</f>
        <v>10385</v>
      </c>
      <c r="H18" s="16">
        <f t="shared" si="1"/>
        <v>3.1330153429581422E-3</v>
      </c>
      <c r="I18" s="11">
        <f>'נוסטרו חיים'!I18+'כללי והון'!I18</f>
        <v>-692.69804999999997</v>
      </c>
      <c r="J18" s="12">
        <f t="shared" ref="J18" si="59">IFERROR(I18/I$23,"")</f>
        <v>-1.1474410272777725E-2</v>
      </c>
      <c r="K18" s="13">
        <f>'נוסטרו חיים'!K18+'כללי והון'!K18</f>
        <v>-692.69804999999997</v>
      </c>
      <c r="L18" s="12">
        <f t="shared" ref="L18" si="60">IFERROR(K18/K$23,"")</f>
        <v>-1.4261950415502054E-2</v>
      </c>
      <c r="M18" s="13">
        <f>'נוסטרו חיים'!M18+'כללי והון'!M18</f>
        <v>12314</v>
      </c>
      <c r="N18" s="12">
        <f t="shared" si="4"/>
        <v>3.7052583435262542E-3</v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56</v>
      </c>
      <c r="D19" s="16">
        <f t="shared" si="0"/>
        <v>1.9087539028462628E-3</v>
      </c>
      <c r="E19" s="6">
        <f>'נוסטרו חיים'!E19+'כללי והון'!E19</f>
        <v>56</v>
      </c>
      <c r="F19" s="16">
        <f t="shared" si="0"/>
        <v>1.5406538208291348E-3</v>
      </c>
      <c r="G19" s="6">
        <f>'נוסטרו חיים'!G19+'כללי והון'!G19</f>
        <v>15590</v>
      </c>
      <c r="H19" s="16">
        <f t="shared" si="1"/>
        <v>4.7032940969395703E-3</v>
      </c>
      <c r="I19" s="11">
        <f>'נוסטרו חיים'!I19+'כללי והון'!I19</f>
        <v>84</v>
      </c>
      <c r="J19" s="12">
        <f t="shared" ref="J19" si="65">IFERROR(I19/I$23,"")</f>
        <v>1.391443880798176E-3</v>
      </c>
      <c r="K19" s="13">
        <f>'נוסטרו חיים'!K19+'כללי והון'!K19</f>
        <v>84</v>
      </c>
      <c r="L19" s="12">
        <f t="shared" ref="L19" si="66">IFERROR(K19/K$23,"")</f>
        <v>1.7294748193706804E-3</v>
      </c>
      <c r="M19" s="13">
        <f>'נוסטרו חיים'!M19+'כללי והון'!M19</f>
        <v>15779</v>
      </c>
      <c r="N19" s="12">
        <f t="shared" si="4"/>
        <v>4.747870018068927E-3</v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-6029.1623209499985</v>
      </c>
      <c r="D20" s="16">
        <f t="shared" si="0"/>
        <v>-0.20550334126798112</v>
      </c>
      <c r="E20" s="6">
        <f>'נוסטרו חיים'!E20+'כללי והון'!E20</f>
        <v>-6029.1623209499985</v>
      </c>
      <c r="F20" s="16">
        <f t="shared" si="0"/>
        <v>-0.16587235653876195</v>
      </c>
      <c r="G20" s="6">
        <f>'נוסטרו חיים'!G20+'כללי והון'!G20</f>
        <v>125751</v>
      </c>
      <c r="H20" s="16">
        <f t="shared" si="1"/>
        <v>3.793739166031096E-2</v>
      </c>
      <c r="I20" s="11">
        <f>'נוסטרו חיים'!I20+'כללי והון'!I20</f>
        <v>-1688.6934590500005</v>
      </c>
      <c r="J20" s="12">
        <f t="shared" ref="J20" si="71">IFERROR(I20/I$23,"")</f>
        <v>-2.7972883096893192E-2</v>
      </c>
      <c r="K20" s="13">
        <f>'נוסטרו חיים'!K20+'כללי והון'!K20</f>
        <v>-1688.6934590500005</v>
      </c>
      <c r="L20" s="12">
        <f t="shared" ref="L20" si="72">IFERROR(K20/K$23,"")</f>
        <v>-3.4768485893606538E-2</v>
      </c>
      <c r="M20" s="13">
        <f>'נוסטרו חיים'!M20+'כללי והון'!M20</f>
        <v>120164</v>
      </c>
      <c r="N20" s="12">
        <f t="shared" si="4"/>
        <v>3.6157110897473511E-2</v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8546.559299999999</v>
      </c>
      <c r="D21" s="16">
        <f t="shared" si="0"/>
        <v>0.29130854321039329</v>
      </c>
      <c r="E21" s="6">
        <f>'נוסטרו חיים'!E21+'כללי והון'!E21</f>
        <v>8546.559299999999</v>
      </c>
      <c r="F21" s="16">
        <f t="shared" si="0"/>
        <v>0.23513016500871026</v>
      </c>
      <c r="G21" s="6">
        <f>'נוסטרו חיים'!G21+'כללי והון'!G21</f>
        <v>1092115</v>
      </c>
      <c r="H21" s="16">
        <f t="shared" si="1"/>
        <v>0.32947646136492359</v>
      </c>
      <c r="I21" s="11">
        <f>'נוסטרו חיים'!I21+'כללי והון'!I21</f>
        <v>17951.41373</v>
      </c>
      <c r="J21" s="12">
        <f t="shared" ref="J21" si="77">IFERROR(I21/I$23,"")</f>
        <v>0.2973617236462483</v>
      </c>
      <c r="K21" s="13">
        <f>'נוסטרו חיים'!K21+'כללי והון'!K21</f>
        <v>17951.41373</v>
      </c>
      <c r="L21" s="12">
        <f t="shared" ref="L21" si="78">IFERROR(K21/K$23,"")</f>
        <v>0.36960140497785837</v>
      </c>
      <c r="M21" s="13">
        <f>'נוסטרו חיים'!M21+'כללי והון'!M21</f>
        <v>1121932</v>
      </c>
      <c r="N21" s="12">
        <f t="shared" si="4"/>
        <v>0.33758712878586139</v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29338.512375270002</v>
      </c>
      <c r="D23" s="19">
        <f t="shared" si="0"/>
        <v>1</v>
      </c>
      <c r="E23" s="18">
        <f>SUM(E8:E22)</f>
        <v>36348.204407050012</v>
      </c>
      <c r="F23" s="19">
        <f t="shared" si="0"/>
        <v>1</v>
      </c>
      <c r="G23" s="18">
        <f>SUM(G8:G22)</f>
        <v>3314698.0985400002</v>
      </c>
      <c r="H23" s="19">
        <f t="shared" si="1"/>
        <v>1</v>
      </c>
      <c r="I23" s="20">
        <f>SUM(I8:I22)</f>
        <v>60368.945639270023</v>
      </c>
      <c r="J23" s="21">
        <f t="shared" ref="J23" si="89">IFERROR(I23/I$23,"")</f>
        <v>1</v>
      </c>
      <c r="K23" s="22">
        <f>SUM(K8:K22)</f>
        <v>48569.657712950015</v>
      </c>
      <c r="L23" s="21">
        <f t="shared" ref="L23" si="90">IFERROR(K23/K$23,"")</f>
        <v>1</v>
      </c>
      <c r="M23" s="22">
        <f>SUM(M8:M22)</f>
        <v>3323385</v>
      </c>
      <c r="N23" s="21">
        <f t="shared" si="4"/>
        <v>1</v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23054.111247876004</v>
      </c>
      <c r="D25" s="9">
        <f>IFERROR(C25/C$27,"")</f>
        <v>0.78579687180420099</v>
      </c>
      <c r="E25" s="5">
        <f>'נוסטרו חיים'!E25+'כללי והון'!E25</f>
        <v>27899.373807876007</v>
      </c>
      <c r="F25" s="9">
        <f>IFERROR(E25/E$27,"")</f>
        <v>0.76756698976781679</v>
      </c>
      <c r="G25" s="5">
        <f>'נוסטרו חיים'!G25+'כללי והון'!G25</f>
        <v>3177184.0985400002</v>
      </c>
      <c r="H25" s="9">
        <f>IFERROR(G25/G$27,"")</f>
        <v>0.95851386886167111</v>
      </c>
      <c r="I25" s="54">
        <f>'נוסטרו חיים'!I25+'כללי והון'!I25</f>
        <v>58739.191375167022</v>
      </c>
      <c r="J25" s="55">
        <f>IFERROR(I25/I$27,"")</f>
        <v>0.97301009690852147</v>
      </c>
      <c r="K25" s="56">
        <f>'נוסטרו חיים'!K25+'כללי והון'!K25</f>
        <v>49482.196155167025</v>
      </c>
      <c r="L25" s="55">
        <f>IFERROR(K25/K$27,"")</f>
        <v>1.018789046213461</v>
      </c>
      <c r="M25" s="56">
        <f>'נוסטרו חיים'!M25+'כללי והון'!M25</f>
        <v>3229860</v>
      </c>
      <c r="N25" s="57">
        <f>IFERROR(M25/M$27,"")</f>
        <v>0.97185851172825299</v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6284.401127393995</v>
      </c>
      <c r="D26" s="16">
        <f t="shared" ref="D26:F27" si="95">IFERROR(C26/C$27,"")</f>
        <v>0.21420312819579901</v>
      </c>
      <c r="E26" s="6">
        <f>'נוסטרו חיים'!E26+'כללי והון'!E26</f>
        <v>8448.4292891740024</v>
      </c>
      <c r="F26" s="16">
        <f t="shared" si="95"/>
        <v>0.23243301023218313</v>
      </c>
      <c r="G26" s="6">
        <f>'נוסטרו חיים'!G26+'כללי והון'!G26</f>
        <v>137514</v>
      </c>
      <c r="H26" s="16">
        <f t="shared" ref="H26:H27" si="96">IFERROR(G26/G$27,"")</f>
        <v>4.1486131138328934E-2</v>
      </c>
      <c r="I26" s="11">
        <f>'נוסטרו חיים'!I26+'כללי והון'!I26</f>
        <v>1629.3408341030015</v>
      </c>
      <c r="J26" s="12">
        <f t="shared" ref="J26" si="97">IFERROR(I26/I$27,"")</f>
        <v>2.6989903091478584E-2</v>
      </c>
      <c r="K26" s="13">
        <f>'נוסטרו חיים'!K26+'כללי והון'!K26</f>
        <v>-912.57682221700463</v>
      </c>
      <c r="L26" s="12">
        <f t="shared" ref="L26" si="98">IFERROR(K26/K$27,"")</f>
        <v>-1.8789046213460957E-2</v>
      </c>
      <c r="M26" s="13">
        <f>'נוסטרו חיים'!M26+'כללי והון'!M26</f>
        <v>93525</v>
      </c>
      <c r="N26" s="32">
        <f t="shared" ref="N26:N27" si="99">IFERROR(M26/M$27,"")</f>
        <v>2.814148827174703E-2</v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29338.512375269998</v>
      </c>
      <c r="D27" s="19">
        <f t="shared" si="95"/>
        <v>1</v>
      </c>
      <c r="E27" s="29">
        <f>SUM(E25:E26)</f>
        <v>36347.803097050011</v>
      </c>
      <c r="F27" s="19">
        <f t="shared" si="95"/>
        <v>1</v>
      </c>
      <c r="G27" s="23">
        <f>SUM(G25:G26)</f>
        <v>3314698.0985400002</v>
      </c>
      <c r="H27" s="19">
        <f t="shared" si="96"/>
        <v>1</v>
      </c>
      <c r="I27" s="20">
        <f>SUM(I25:I26)</f>
        <v>60368.532209270023</v>
      </c>
      <c r="J27" s="21">
        <f t="shared" ref="J27" si="106">IFERROR(I27/I$27,"")</f>
        <v>1</v>
      </c>
      <c r="K27" s="22">
        <f>SUM(K25:K26)</f>
        <v>48569.619332950017</v>
      </c>
      <c r="L27" s="21">
        <f t="shared" ref="L27" si="107">IFERROR(K27/K$27,"")</f>
        <v>1</v>
      </c>
      <c r="M27" s="22">
        <f>SUM(M25:M26)</f>
        <v>3323385</v>
      </c>
      <c r="N27" s="35">
        <f t="shared" si="99"/>
        <v>1</v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12928.997146219992</v>
      </c>
      <c r="D29" s="9">
        <f>IFERROR(C29/C$31,"")</f>
        <v>0.44068346049946955</v>
      </c>
      <c r="E29" s="5">
        <f>'נוסטרו חיים'!E29+'כללי והון'!E29</f>
        <v>19938.287867999999</v>
      </c>
      <c r="F29" s="9">
        <f>IFERROR(E29/E$31,"")</f>
        <v>0.54854176004035982</v>
      </c>
      <c r="G29" s="5">
        <f>'נוסטרו חיים'!G29+'כללי והון'!G29</f>
        <v>733091.45347000007</v>
      </c>
      <c r="H29" s="9">
        <f>IFERROR(G29/G$31,"")</f>
        <v>0.22116386822465048</v>
      </c>
      <c r="I29" s="54">
        <f>'נוסטרו חיים'!I29+'כללי והון'!I29</f>
        <v>20189.178858320021</v>
      </c>
      <c r="J29" s="55">
        <f>IFERROR(I29/I$31,"")</f>
        <v>0.33443216390177244</v>
      </c>
      <c r="K29" s="56">
        <f>'נוסטרו חיים'!K29+'כללי והון'!K29</f>
        <v>8390.2659820000117</v>
      </c>
      <c r="L29" s="55">
        <f>IFERROR(K29/K$31,"")</f>
        <v>0.1727472048830325</v>
      </c>
      <c r="M29" s="56">
        <f>'נוסטרו חיים'!M29+'כללי והון'!M29</f>
        <v>831191</v>
      </c>
      <c r="N29" s="57">
        <f>IFERROR(M29/M$31,"")</f>
        <v>0.25010373459590146</v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16409.515199050009</v>
      </c>
      <c r="D30" s="16">
        <f t="shared" ref="D30:F31" si="112">IFERROR(C30/C$31,"")</f>
        <v>0.55931653950053051</v>
      </c>
      <c r="E30" s="6">
        <f>'נוסטרו חיים'!E30+'כללי והון'!E30</f>
        <v>16409.515199050009</v>
      </c>
      <c r="F30" s="16">
        <f t="shared" si="112"/>
        <v>0.45145823995964018</v>
      </c>
      <c r="G30" s="6">
        <f>'נוסטרו חיים'!G30+'כללי והון'!G30</f>
        <v>2581606.6450700001</v>
      </c>
      <c r="H30" s="16">
        <f t="shared" ref="H30:H31" si="113">IFERROR(G30/G$31,"")</f>
        <v>0.77883613177534949</v>
      </c>
      <c r="I30" s="11">
        <f>'נוסטרו חיים'!I30+'כללי והון'!I30</f>
        <v>40179.353350949998</v>
      </c>
      <c r="J30" s="12">
        <f t="shared" ref="J30" si="114">IFERROR(I30/I$31,"")</f>
        <v>0.66556783609822745</v>
      </c>
      <c r="K30" s="13">
        <f>'נוסטרו חיים'!K30+'כללי והון'!K30</f>
        <v>40179.353350949998</v>
      </c>
      <c r="L30" s="12">
        <f t="shared" ref="L30" si="115">IFERROR(K30/K$31,"")</f>
        <v>0.82725279511696748</v>
      </c>
      <c r="M30" s="13">
        <f>'נוסטרו חיים'!M30+'כללי והון'!M30</f>
        <v>2492194</v>
      </c>
      <c r="N30" s="32">
        <f t="shared" ref="N30:N31" si="116">IFERROR(M30/M$31,"")</f>
        <v>0.74989626540409848</v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29338.512345269999</v>
      </c>
      <c r="D31" s="19">
        <f t="shared" si="112"/>
        <v>1</v>
      </c>
      <c r="E31" s="29">
        <f>SUM(E29:E30)</f>
        <v>36347.803067050008</v>
      </c>
      <c r="F31" s="19">
        <f t="shared" si="112"/>
        <v>1</v>
      </c>
      <c r="G31" s="29">
        <f>SUM(G29:G30)</f>
        <v>3314698.0985400002</v>
      </c>
      <c r="H31" s="19">
        <f t="shared" si="113"/>
        <v>1</v>
      </c>
      <c r="I31" s="20">
        <f>SUM(I29:I30)</f>
        <v>60368.532209270023</v>
      </c>
      <c r="J31" s="21">
        <f t="shared" ref="J31" si="123">IFERROR(I31/I$31,"")</f>
        <v>1</v>
      </c>
      <c r="K31" s="22">
        <f>SUM(K29:K30)</f>
        <v>48569.619332950009</v>
      </c>
      <c r="L31" s="21">
        <f t="shared" ref="L31" si="124">IFERROR(K31/K$31,"")</f>
        <v>1</v>
      </c>
      <c r="M31" s="22">
        <f>SUM(M29:M30)</f>
        <v>3323385</v>
      </c>
      <c r="N31" s="35">
        <f t="shared" si="116"/>
        <v>1</v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2024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883.44649000000004</v>
      </c>
      <c r="D36" s="9">
        <f>IFERROR(C36/C$51,"")</f>
        <v>3.0112177423988074E-2</v>
      </c>
      <c r="E36" s="5">
        <f>E8</f>
        <v>883.44649000000004</v>
      </c>
      <c r="F36" s="9">
        <f>IFERROR(E36/E$51,"")</f>
        <v>2.4305093041367645E-2</v>
      </c>
      <c r="G36" s="5">
        <f>G8</f>
        <v>150417.45347000001</v>
      </c>
      <c r="H36" s="31">
        <f>IFERROR(G36/G$51,"")</f>
        <v>4.5378930146384444E-2</v>
      </c>
      <c r="I36" s="54">
        <f>IF(I$23=0,"",I8+C36)</f>
        <v>2015.6091900000004</v>
      </c>
      <c r="J36" s="55">
        <f>IFERROR(I36/I$51,"")</f>
        <v>2.2468691395461291E-2</v>
      </c>
      <c r="K36" s="56">
        <f>IF(K$23=0,"",K8+E36)</f>
        <v>2015.6091900000004</v>
      </c>
      <c r="L36" s="55">
        <f>IFERROR(K36/K$51,"")</f>
        <v>2.3735986042037679E-2</v>
      </c>
      <c r="M36" s="56">
        <f>M8</f>
        <v>216794</v>
      </c>
      <c r="N36" s="57">
        <f>IFERROR(M36/M$51,"")</f>
        <v>6.5232887552901631E-2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1808.437320000007</v>
      </c>
      <c r="D37" s="16">
        <f t="shared" ref="D37:F51" si="130">IFERROR(C37/C$51,"")</f>
        <v>6.1640389153622313E-2</v>
      </c>
      <c r="E37" s="6">
        <f t="shared" si="129"/>
        <v>1789.1472200000067</v>
      </c>
      <c r="F37" s="16">
        <f t="shared" si="130"/>
        <v>4.9222437509264909E-2</v>
      </c>
      <c r="G37" s="6">
        <f t="shared" ref="G37:G50" si="131">G9</f>
        <v>201721</v>
      </c>
      <c r="H37" s="33">
        <f t="shared" ref="H37:H51" si="132">IFERROR(G37/G$51,"")</f>
        <v>6.0856522676635473E-2</v>
      </c>
      <c r="I37" s="11">
        <f t="shared" ref="I37:I50" si="133">IF(I$23=0,"",I9+C37)</f>
        <v>5749.664870000016</v>
      </c>
      <c r="J37" s="12">
        <f t="shared" ref="J37:L51" si="134">IFERROR(I37/I$51,"")</f>
        <v>6.4093498993897421E-2</v>
      </c>
      <c r="K37" s="13">
        <f t="shared" ref="K37:K50" si="135">IF(K$23=0,"",K9+E37)</f>
        <v>2736.2787000000144</v>
      </c>
      <c r="L37" s="12">
        <f t="shared" si="134"/>
        <v>3.222265176828517E-2</v>
      </c>
      <c r="M37" s="13">
        <f t="shared" ref="M37:M50" si="136">M9</f>
        <v>333264</v>
      </c>
      <c r="N37" s="32">
        <f t="shared" ref="N37:N51" si="137">IFERROR(M37/M$51,"")</f>
        <v>0.10027848112692331</v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14772.389639999999</v>
      </c>
      <c r="D38" s="16">
        <f t="shared" si="130"/>
        <v>0.50351529249492322</v>
      </c>
      <c r="E38" s="6">
        <f t="shared" si="129"/>
        <v>14772.389639999999</v>
      </c>
      <c r="F38" s="16">
        <f t="shared" si="130"/>
        <v>0.4064131882436201</v>
      </c>
      <c r="G38" s="6">
        <f t="shared" si="131"/>
        <v>994477</v>
      </c>
      <c r="H38" s="33">
        <f t="shared" si="132"/>
        <v>0.30002038509571344</v>
      </c>
      <c r="I38" s="11">
        <f t="shared" si="133"/>
        <v>43939.94023</v>
      </c>
      <c r="J38" s="12">
        <f t="shared" si="134"/>
        <v>0.48981368107519108</v>
      </c>
      <c r="K38" s="13">
        <f t="shared" si="135"/>
        <v>43939.94023</v>
      </c>
      <c r="L38" s="12">
        <f t="shared" si="134"/>
        <v>0.51744049052844898</v>
      </c>
      <c r="M38" s="13">
        <f t="shared" si="136"/>
        <v>1197614</v>
      </c>
      <c r="N38" s="32">
        <f t="shared" si="137"/>
        <v>0.36035969350526648</v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2793.1778999999933</v>
      </c>
      <c r="D39" s="16">
        <f t="shared" si="130"/>
        <v>9.5205164606587789E-2</v>
      </c>
      <c r="E39" s="6">
        <f t="shared" si="129"/>
        <v>3195.1567799999934</v>
      </c>
      <c r="F39" s="16">
        <f t="shared" si="130"/>
        <v>8.7904116093841161E-2</v>
      </c>
      <c r="G39" s="6">
        <f t="shared" si="131"/>
        <v>216996</v>
      </c>
      <c r="H39" s="33">
        <f t="shared" si="132"/>
        <v>6.5464785494515648E-2</v>
      </c>
      <c r="I39" s="11">
        <f t="shared" si="133"/>
        <v>6129.985760000005</v>
      </c>
      <c r="J39" s="12">
        <f t="shared" si="134"/>
        <v>6.833306723512822E-2</v>
      </c>
      <c r="K39" s="13">
        <f t="shared" si="135"/>
        <v>5788.157780000005</v>
      </c>
      <c r="L39" s="12">
        <f t="shared" si="134"/>
        <v>6.8161840577434504E-2</v>
      </c>
      <c r="M39" s="13">
        <f t="shared" si="136"/>
        <v>15987</v>
      </c>
      <c r="N39" s="32">
        <f t="shared" si="137"/>
        <v>4.8104568083445045E-3</v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338.56458000000049</v>
      </c>
      <c r="D40" s="16">
        <f t="shared" si="130"/>
        <v>1.1539936847151907E-2</v>
      </c>
      <c r="E40" s="6">
        <f t="shared" si="129"/>
        <v>338.56458000000049</v>
      </c>
      <c r="F40" s="16">
        <f t="shared" si="130"/>
        <v>9.3144788174002145E-3</v>
      </c>
      <c r="G40" s="6">
        <f t="shared" si="131"/>
        <v>25976</v>
      </c>
      <c r="H40" s="33">
        <f t="shared" si="132"/>
        <v>7.836611126497901E-3</v>
      </c>
      <c r="I40" s="11">
        <f t="shared" si="133"/>
        <v>832.04712999999856</v>
      </c>
      <c r="J40" s="12">
        <f t="shared" si="134"/>
        <v>9.2751165668426162E-3</v>
      </c>
      <c r="K40" s="13">
        <f t="shared" si="135"/>
        <v>832.37079999999855</v>
      </c>
      <c r="L40" s="12">
        <f t="shared" si="134"/>
        <v>9.8020696614305961E-3</v>
      </c>
      <c r="M40" s="13">
        <f t="shared" si="136"/>
        <v>73023</v>
      </c>
      <c r="N40" s="32">
        <f t="shared" si="137"/>
        <v>2.1972476857180255E-2</v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-658.50179999999284</v>
      </c>
      <c r="D41" s="16">
        <f t="shared" si="130"/>
        <v>-2.2444962156808492E-2</v>
      </c>
      <c r="E41" s="6">
        <f t="shared" si="129"/>
        <v>-751.40579999999466</v>
      </c>
      <c r="F41" s="16">
        <f t="shared" si="130"/>
        <v>-2.0672432442199365E-2</v>
      </c>
      <c r="G41" s="6">
        <f t="shared" si="131"/>
        <v>115538.98836</v>
      </c>
      <c r="H41" s="33">
        <f t="shared" si="132"/>
        <v>3.4856564587553415E-2</v>
      </c>
      <c r="I41" s="11">
        <f t="shared" si="133"/>
        <v>-4591.3648199999952</v>
      </c>
      <c r="J41" s="12">
        <f t="shared" si="134"/>
        <v>-5.1181528510771249E-2</v>
      </c>
      <c r="K41" s="13">
        <f t="shared" si="135"/>
        <v>-5834.2607699999944</v>
      </c>
      <c r="L41" s="12">
        <f t="shared" si="134"/>
        <v>-6.8704753326872786E-2</v>
      </c>
      <c r="M41" s="13">
        <f t="shared" si="136"/>
        <v>45465</v>
      </c>
      <c r="N41" s="32">
        <f t="shared" si="137"/>
        <v>1.3680328941726582E-2</v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572.56829621999441</v>
      </c>
      <c r="D42" s="16">
        <f t="shared" si="130"/>
        <v>1.9515928036713384E-2</v>
      </c>
      <c r="E42" s="6">
        <f t="shared" si="129"/>
        <v>7143.1102580000033</v>
      </c>
      <c r="F42" s="16">
        <f t="shared" si="130"/>
        <v>0.1965189305641338</v>
      </c>
      <c r="G42" s="6">
        <f t="shared" si="131"/>
        <v>118593</v>
      </c>
      <c r="H42" s="33">
        <f t="shared" si="132"/>
        <v>3.5777918976161283E-2</v>
      </c>
      <c r="I42" s="11">
        <f t="shared" si="133"/>
        <v>8923.9219945399927</v>
      </c>
      <c r="J42" s="12">
        <f t="shared" si="134"/>
        <v>9.9478038861535681E-2</v>
      </c>
      <c r="K42" s="13">
        <f t="shared" si="135"/>
        <v>8546.0324999999957</v>
      </c>
      <c r="L42" s="12">
        <f t="shared" si="134"/>
        <v>0.1006388089224778</v>
      </c>
      <c r="M42" s="13">
        <f t="shared" si="136"/>
        <v>20883</v>
      </c>
      <c r="N42" s="32">
        <f t="shared" si="137"/>
        <v>6.2836535640619431E-3</v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3.6020000000121399E-2</v>
      </c>
      <c r="D43" s="16">
        <f t="shared" si="130"/>
        <v>1.2277377782277521E-6</v>
      </c>
      <c r="E43" s="6">
        <f t="shared" si="129"/>
        <v>149</v>
      </c>
      <c r="F43" s="16">
        <f t="shared" si="130"/>
        <v>4.0992396304203767E-3</v>
      </c>
      <c r="G43" s="6">
        <f t="shared" si="131"/>
        <v>1031</v>
      </c>
      <c r="H43" s="33">
        <f t="shared" si="132"/>
        <v>3.1103888479440005E-4</v>
      </c>
      <c r="I43" s="11">
        <f t="shared" si="133"/>
        <v>3.6020000000121399E-2</v>
      </c>
      <c r="J43" s="12">
        <f t="shared" si="134"/>
        <v>4.0152737350202454E-7</v>
      </c>
      <c r="K43" s="13">
        <f t="shared" si="135"/>
        <v>186</v>
      </c>
      <c r="L43" s="12">
        <f t="shared" si="134"/>
        <v>2.1903518924812045E-3</v>
      </c>
      <c r="M43" s="13">
        <f t="shared" si="136"/>
        <v>1068</v>
      </c>
      <c r="N43" s="32">
        <f t="shared" si="137"/>
        <v>3.2135909622267659E-4</v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2121.0059999999999</v>
      </c>
      <c r="D44" s="16">
        <f t="shared" si="130"/>
        <v>7.229425857964894E-2</v>
      </c>
      <c r="E44" s="6">
        <f t="shared" si="129"/>
        <v>2121.4073100000001</v>
      </c>
      <c r="F44" s="16">
        <f t="shared" si="130"/>
        <v>5.8363469244399231E-2</v>
      </c>
      <c r="G44" s="6">
        <f t="shared" si="131"/>
        <v>246106.65671000001</v>
      </c>
      <c r="H44" s="33">
        <f t="shared" si="132"/>
        <v>7.4247080546611693E-2</v>
      </c>
      <c r="I44" s="11">
        <f t="shared" si="133"/>
        <v>4346.2074900000007</v>
      </c>
      <c r="J44" s="12">
        <f t="shared" si="134"/>
        <v>4.8448675129057338E-2</v>
      </c>
      <c r="K44" s="13">
        <f t="shared" si="135"/>
        <v>4346.3235400000003</v>
      </c>
      <c r="L44" s="12">
        <f t="shared" si="134"/>
        <v>5.1182677371906501E-2</v>
      </c>
      <c r="M44" s="13">
        <f t="shared" si="136"/>
        <v>149098</v>
      </c>
      <c r="N44" s="32">
        <f t="shared" si="137"/>
        <v>4.4863294502442537E-2</v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4133.9909499999994</v>
      </c>
      <c r="D46" s="16">
        <f t="shared" si="130"/>
        <v>0.14090663143113624</v>
      </c>
      <c r="E46" s="6">
        <f t="shared" si="129"/>
        <v>4133.9909499999994</v>
      </c>
      <c r="F46" s="16">
        <f t="shared" si="130"/>
        <v>0.11373301700697436</v>
      </c>
      <c r="G46" s="6">
        <f t="shared" si="131"/>
        <v>10385</v>
      </c>
      <c r="H46" s="33">
        <f t="shared" si="132"/>
        <v>3.1330153429581422E-3</v>
      </c>
      <c r="I46" s="11">
        <f t="shared" si="133"/>
        <v>3441.2928999999995</v>
      </c>
      <c r="J46" s="12">
        <f t="shared" si="134"/>
        <v>3.8361279832968019E-2</v>
      </c>
      <c r="K46" s="13">
        <f t="shared" si="135"/>
        <v>3441.2928999999995</v>
      </c>
      <c r="L46" s="12">
        <f t="shared" si="134"/>
        <v>4.0524959226328663E-2</v>
      </c>
      <c r="M46" s="13">
        <f t="shared" si="136"/>
        <v>12314</v>
      </c>
      <c r="N46" s="32">
        <f t="shared" si="137"/>
        <v>3.7052583435262542E-3</v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56</v>
      </c>
      <c r="D47" s="16">
        <f t="shared" si="130"/>
        <v>1.9087539028462628E-3</v>
      </c>
      <c r="E47" s="6">
        <f t="shared" si="129"/>
        <v>56</v>
      </c>
      <c r="F47" s="16">
        <f t="shared" si="130"/>
        <v>1.5406538208291348E-3</v>
      </c>
      <c r="G47" s="6">
        <f t="shared" si="131"/>
        <v>15590</v>
      </c>
      <c r="H47" s="33">
        <f t="shared" si="132"/>
        <v>4.7032940969395703E-3</v>
      </c>
      <c r="I47" s="11">
        <f t="shared" si="133"/>
        <v>140</v>
      </c>
      <c r="J47" s="12">
        <f t="shared" si="134"/>
        <v>1.5606283256550243E-3</v>
      </c>
      <c r="K47" s="13">
        <f t="shared" si="135"/>
        <v>140</v>
      </c>
      <c r="L47" s="12">
        <f t="shared" si="134"/>
        <v>1.648651962082627E-3</v>
      </c>
      <c r="M47" s="13">
        <f t="shared" si="136"/>
        <v>15779</v>
      </c>
      <c r="N47" s="32">
        <f t="shared" si="137"/>
        <v>4.747870018068927E-3</v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-6029.1623209499985</v>
      </c>
      <c r="D48" s="16">
        <f t="shared" si="130"/>
        <v>-0.20550334126798112</v>
      </c>
      <c r="E48" s="6">
        <f t="shared" si="129"/>
        <v>-6029.1623209499985</v>
      </c>
      <c r="F48" s="16">
        <f t="shared" si="130"/>
        <v>-0.16587235653876195</v>
      </c>
      <c r="G48" s="6">
        <f t="shared" si="131"/>
        <v>125751</v>
      </c>
      <c r="H48" s="33">
        <f t="shared" si="132"/>
        <v>3.793739166031096E-2</v>
      </c>
      <c r="I48" s="11">
        <f t="shared" si="133"/>
        <v>-7717.855779999999</v>
      </c>
      <c r="J48" s="12">
        <f t="shared" si="134"/>
        <v>-8.603360245420251E-2</v>
      </c>
      <c r="K48" s="13">
        <f t="shared" si="135"/>
        <v>-7717.855779999999</v>
      </c>
      <c r="L48" s="12">
        <f t="shared" si="134"/>
        <v>-9.0886129105483868E-2</v>
      </c>
      <c r="M48" s="13">
        <f t="shared" si="136"/>
        <v>120164</v>
      </c>
      <c r="N48" s="32">
        <f t="shared" si="137"/>
        <v>3.6157110897473511E-2</v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8546.559299999999</v>
      </c>
      <c r="D49" s="16">
        <f t="shared" si="130"/>
        <v>0.29130854321039329</v>
      </c>
      <c r="E49" s="6">
        <f t="shared" si="129"/>
        <v>8546.559299999999</v>
      </c>
      <c r="F49" s="16">
        <f t="shared" si="130"/>
        <v>0.23513016500871026</v>
      </c>
      <c r="G49" s="6">
        <f t="shared" si="131"/>
        <v>1092115</v>
      </c>
      <c r="H49" s="33">
        <f t="shared" si="132"/>
        <v>0.32947646136492359</v>
      </c>
      <c r="I49" s="11">
        <f t="shared" si="133"/>
        <v>26497.973030000001</v>
      </c>
      <c r="J49" s="12">
        <f t="shared" si="134"/>
        <v>0.29538205202186352</v>
      </c>
      <c r="K49" s="13">
        <f t="shared" si="135"/>
        <v>26497.973030000001</v>
      </c>
      <c r="L49" s="12">
        <f t="shared" si="134"/>
        <v>0.3120423944794431</v>
      </c>
      <c r="M49" s="13">
        <f t="shared" si="136"/>
        <v>1121932</v>
      </c>
      <c r="N49" s="32">
        <f t="shared" si="137"/>
        <v>0.33758712878586139</v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29338.512375270002</v>
      </c>
      <c r="D51" s="19">
        <f t="shared" si="130"/>
        <v>1</v>
      </c>
      <c r="E51" s="23">
        <f>SUM(E36:E50)</f>
        <v>36348.204407050012</v>
      </c>
      <c r="F51" s="19">
        <f t="shared" si="130"/>
        <v>1</v>
      </c>
      <c r="G51" s="23">
        <f>SUM(G36:G50)</f>
        <v>3314698.0985400002</v>
      </c>
      <c r="H51" s="34">
        <f t="shared" si="132"/>
        <v>1</v>
      </c>
      <c r="I51" s="20">
        <f>SUM(I36:I50)</f>
        <v>89707.458014540025</v>
      </c>
      <c r="J51" s="21">
        <f t="shared" si="134"/>
        <v>1</v>
      </c>
      <c r="K51" s="22">
        <f>SUM(K36:K50)</f>
        <v>84917.862120000005</v>
      </c>
      <c r="L51" s="21">
        <f t="shared" si="134"/>
        <v>1</v>
      </c>
      <c r="M51" s="22">
        <f>SUM(M36:M50)</f>
        <v>3323385</v>
      </c>
      <c r="N51" s="35">
        <f t="shared" si="137"/>
        <v>1</v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23054.111247876004</v>
      </c>
      <c r="D53" s="9">
        <f>IFERROR(C53/C$55,"")</f>
        <v>0.78579687180420099</v>
      </c>
      <c r="E53" s="5">
        <f t="shared" si="150"/>
        <v>27899.373807876007</v>
      </c>
      <c r="F53" s="9">
        <f>IFERROR(E53/E$55,"")</f>
        <v>0.76756698976781679</v>
      </c>
      <c r="G53" s="5">
        <f t="shared" ref="G53:G54" si="151">G25</f>
        <v>3177184.0985400002</v>
      </c>
      <c r="H53" s="31">
        <f>IFERROR(G53/G$55,"")</f>
        <v>0.95851386886167111</v>
      </c>
      <c r="I53" s="54">
        <f t="shared" ref="I53:I54" si="152">IF(I$23=0,"",I25+C53)</f>
        <v>81793.302623043026</v>
      </c>
      <c r="J53" s="55">
        <f>IFERROR(I53/I$55,"")</f>
        <v>0.91178238010015944</v>
      </c>
      <c r="K53" s="56">
        <f t="shared" ref="K53:K54" si="153">IF(K$23=0,"",K25+E53)</f>
        <v>77381.569963043032</v>
      </c>
      <c r="L53" s="55">
        <f>IFERROR(K53/K$55,"")</f>
        <v>0.9112566979624348</v>
      </c>
      <c r="M53" s="56">
        <f t="shared" ref="M53:M54" si="154">M25</f>
        <v>3229860</v>
      </c>
      <c r="N53" s="57">
        <f>IFERROR(M53/M$55,"")</f>
        <v>0.97185851172825299</v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6284.401127393995</v>
      </c>
      <c r="D54" s="16">
        <f t="shared" ref="D54:F55" si="161">IFERROR(C54/C$55,"")</f>
        <v>0.21420312819579901</v>
      </c>
      <c r="E54" s="6">
        <f t="shared" si="150"/>
        <v>8448.4292891740024</v>
      </c>
      <c r="F54" s="16">
        <f t="shared" si="161"/>
        <v>0.23243301023218313</v>
      </c>
      <c r="G54" s="6">
        <f t="shared" si="151"/>
        <v>137514</v>
      </c>
      <c r="H54" s="33">
        <f t="shared" ref="H54:H55" si="162">IFERROR(G54/G$55,"")</f>
        <v>4.1486131138328934E-2</v>
      </c>
      <c r="I54" s="11">
        <f t="shared" si="152"/>
        <v>7913.7419614969967</v>
      </c>
      <c r="J54" s="12">
        <f t="shared" ref="J54:L55" si="163">IFERROR(I54/I$55,"")</f>
        <v>8.8217619899840491E-2</v>
      </c>
      <c r="K54" s="13">
        <f t="shared" si="153"/>
        <v>7535.8524669569979</v>
      </c>
      <c r="L54" s="12">
        <f t="shared" si="163"/>
        <v>8.87433020375651E-2</v>
      </c>
      <c r="M54" s="13">
        <f t="shared" si="154"/>
        <v>93525</v>
      </c>
      <c r="N54" s="32">
        <f t="shared" ref="N54:N55" si="164">IFERROR(M54/M$55,"")</f>
        <v>2.814148827174703E-2</v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29338.512375269998</v>
      </c>
      <c r="D55" s="19">
        <f t="shared" si="161"/>
        <v>1</v>
      </c>
      <c r="E55" s="23">
        <f>SUM(E53:E54)</f>
        <v>36347.803097050011</v>
      </c>
      <c r="F55" s="19">
        <f t="shared" si="161"/>
        <v>1</v>
      </c>
      <c r="G55" s="23">
        <f>SUM(G53:G54)</f>
        <v>3314698.0985400002</v>
      </c>
      <c r="H55" s="34">
        <f t="shared" si="162"/>
        <v>1</v>
      </c>
      <c r="I55" s="20">
        <f>SUM(I53:I54)</f>
        <v>89707.044584540025</v>
      </c>
      <c r="J55" s="21">
        <f t="shared" si="163"/>
        <v>1</v>
      </c>
      <c r="K55" s="22">
        <f>SUM(K53:K54)</f>
        <v>84917.422430000035</v>
      </c>
      <c r="L55" s="21">
        <f t="shared" si="163"/>
        <v>1</v>
      </c>
      <c r="M55" s="22">
        <f>SUM(M53:M54)</f>
        <v>3323385</v>
      </c>
      <c r="N55" s="35">
        <f t="shared" si="164"/>
        <v>1</v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12928.997146219992</v>
      </c>
      <c r="D57" s="9">
        <f>IFERROR(C57/C$59,"")</f>
        <v>0.44068346049946955</v>
      </c>
      <c r="E57" s="5">
        <f t="shared" si="171"/>
        <v>19938.287867999999</v>
      </c>
      <c r="F57" s="9">
        <f>IFERROR(E57/E$59,"")</f>
        <v>0.54854176004035982</v>
      </c>
      <c r="G57" s="5">
        <f t="shared" ref="G57:G58" si="172">G29</f>
        <v>733091.45347000007</v>
      </c>
      <c r="H57" s="31">
        <f>IFERROR(G57/G$59,"")</f>
        <v>0.22116386822465048</v>
      </c>
      <c r="I57" s="54">
        <f t="shared" ref="I57:I58" si="173">IF(I$23=0,"",I29+C57)</f>
        <v>33118.176004540015</v>
      </c>
      <c r="J57" s="55">
        <f>IFERROR(I57/I$59,"")</f>
        <v>0.3691814413126146</v>
      </c>
      <c r="K57" s="56">
        <f t="shared" ref="K57:K58" si="174">IF(K$23=0,"",K29+E57)</f>
        <v>28328.553850000011</v>
      </c>
      <c r="L57" s="55">
        <f>IFERROR(K57/K$59,"")</f>
        <v>0.33360119807404809</v>
      </c>
      <c r="M57" s="56">
        <f t="shared" ref="M57:M58" si="175">M29</f>
        <v>831191</v>
      </c>
      <c r="N57" s="57">
        <f>IFERROR(M57/M$59,"")</f>
        <v>0.25010373459590146</v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16409.515199050009</v>
      </c>
      <c r="D58" s="16">
        <f t="shared" ref="D58:F59" si="182">IFERROR(C58/C$59,"")</f>
        <v>0.55931653950053051</v>
      </c>
      <c r="E58" s="6">
        <f t="shared" si="171"/>
        <v>16409.515199050009</v>
      </c>
      <c r="F58" s="16">
        <f t="shared" si="182"/>
        <v>0.45145823995964018</v>
      </c>
      <c r="G58" s="6">
        <f t="shared" si="172"/>
        <v>2581606.6450700001</v>
      </c>
      <c r="H58" s="33">
        <f t="shared" ref="H58:H59" si="183">IFERROR(G58/G$59,"")</f>
        <v>0.77883613177534949</v>
      </c>
      <c r="I58" s="11">
        <f t="shared" si="173"/>
        <v>56588.868550000007</v>
      </c>
      <c r="J58" s="12">
        <f t="shared" ref="J58:L59" si="184">IFERROR(I58/I$59,"")</f>
        <v>0.63081855868738546</v>
      </c>
      <c r="K58" s="13">
        <f t="shared" si="174"/>
        <v>56588.868550000007</v>
      </c>
      <c r="L58" s="12">
        <f t="shared" si="184"/>
        <v>0.66639880192595202</v>
      </c>
      <c r="M58" s="13">
        <f t="shared" si="175"/>
        <v>2492194</v>
      </c>
      <c r="N58" s="32">
        <f t="shared" ref="N58:N59" si="185">IFERROR(M58/M$59,"")</f>
        <v>0.74989626540409848</v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29338.512345269999</v>
      </c>
      <c r="D59" s="19">
        <f t="shared" si="182"/>
        <v>1</v>
      </c>
      <c r="E59" s="23">
        <f>SUM(E57:E58)</f>
        <v>36347.803067050008</v>
      </c>
      <c r="F59" s="19">
        <f t="shared" si="182"/>
        <v>1</v>
      </c>
      <c r="G59" s="23">
        <f>SUM(G57:G58)</f>
        <v>3314698.0985400002</v>
      </c>
      <c r="H59" s="34">
        <f t="shared" si="183"/>
        <v>1</v>
      </c>
      <c r="I59" s="20">
        <f>SUM(I57:I58)</f>
        <v>89707.044554540014</v>
      </c>
      <c r="J59" s="21">
        <f t="shared" si="184"/>
        <v>1</v>
      </c>
      <c r="K59" s="22">
        <f>SUM(K57:K58)</f>
        <v>84917.42240000001</v>
      </c>
      <c r="L59" s="21">
        <f t="shared" si="184"/>
        <v>1</v>
      </c>
      <c r="M59" s="22">
        <f>SUM(M57:M58)</f>
        <v>3323385</v>
      </c>
      <c r="N59" s="35">
        <f t="shared" si="185"/>
        <v>1</v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ללא צורך בנגישות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7411DD1-3D18-4FC6-8C9E-2E4DBE03A4E0}"/>
</file>

<file path=customXml/itemProps2.xml><?xml version="1.0" encoding="utf-8"?>
<ds:datastoreItem xmlns:ds="http://schemas.openxmlformats.org/officeDocument/2006/customXml" ds:itemID="{EFAED6AA-CF18-4728-A58F-710A827C73B3}"/>
</file>

<file path=customXml/itemProps3.xml><?xml version="1.0" encoding="utf-8"?>
<ds:datastoreItem xmlns:ds="http://schemas.openxmlformats.org/officeDocument/2006/customXml" ds:itemID="{0F192E1B-BBEE-485C-A866-911AA0F10E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מרץ עד יוני 2024 נוסטרו</dc:title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2024-09-01T07:26:10Z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