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SUS Vivobook\Downloads\"/>
    </mc:Choice>
  </mc:AlternateContent>
  <xr:revisionPtr revIDLastSave="0" documentId="13_ncr:1_{B9E0E87E-16C3-43AD-9A6A-51AA542F94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נוסטרו חיים" sheetId="1" r:id="rId1"/>
    <sheet name="כללי והון" sheetId="2" r:id="rId2"/>
    <sheet name="נוסטרו סיכום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9" i="3"/>
  <c r="C59" i="3"/>
  <c r="S54" i="3"/>
  <c r="C54" i="3"/>
  <c r="Y41" i="3"/>
  <c r="S41" i="3"/>
  <c r="M41" i="3"/>
  <c r="G41" i="3"/>
  <c r="E41" i="3"/>
  <c r="C41" i="3"/>
  <c r="Y40" i="3"/>
  <c r="S40" i="3"/>
  <c r="M40" i="3"/>
  <c r="G40" i="3"/>
  <c r="E40" i="3"/>
  <c r="C40" i="3"/>
  <c r="Y39" i="3"/>
  <c r="S39" i="3"/>
  <c r="M39" i="3"/>
  <c r="G39" i="3"/>
  <c r="E39" i="3"/>
  <c r="C39" i="3"/>
  <c r="Y38" i="3"/>
  <c r="S38" i="3"/>
  <c r="M38" i="3"/>
  <c r="G38" i="3"/>
  <c r="E38" i="3"/>
  <c r="C38" i="3"/>
  <c r="Y37" i="3"/>
  <c r="S37" i="3"/>
  <c r="O23" i="3"/>
  <c r="M37" i="3"/>
  <c r="G37" i="3"/>
  <c r="E37" i="3"/>
  <c r="C37" i="3"/>
  <c r="Y59" i="2"/>
  <c r="W59" i="2"/>
  <c r="S59" i="2"/>
  <c r="M59" i="2"/>
  <c r="G59" i="2"/>
  <c r="E59" i="2"/>
  <c r="C59" i="2"/>
  <c r="Y58" i="2"/>
  <c r="S58" i="2"/>
  <c r="M58" i="2"/>
  <c r="G58" i="2"/>
  <c r="E58" i="2"/>
  <c r="C58" i="2"/>
  <c r="Y55" i="2"/>
  <c r="S55" i="2"/>
  <c r="M55" i="2"/>
  <c r="G55" i="2"/>
  <c r="E55" i="2"/>
  <c r="C55" i="2"/>
  <c r="Y54" i="2"/>
  <c r="S54" i="2"/>
  <c r="M54" i="2"/>
  <c r="G54" i="2"/>
  <c r="E54" i="2"/>
  <c r="C54" i="2"/>
  <c r="Y51" i="2"/>
  <c r="S51" i="2"/>
  <c r="M51" i="2"/>
  <c r="G51" i="2"/>
  <c r="E51" i="2"/>
  <c r="C51" i="2"/>
  <c r="Y50" i="2"/>
  <c r="S50" i="2"/>
  <c r="M50" i="2"/>
  <c r="G50" i="2"/>
  <c r="E50" i="2"/>
  <c r="C50" i="2"/>
  <c r="Y49" i="2"/>
  <c r="S49" i="2"/>
  <c r="M49" i="2"/>
  <c r="G49" i="2"/>
  <c r="E49" i="2"/>
  <c r="C49" i="2"/>
  <c r="Y48" i="2"/>
  <c r="S48" i="2"/>
  <c r="M48" i="2"/>
  <c r="G48" i="2"/>
  <c r="E48" i="2"/>
  <c r="C48" i="2"/>
  <c r="Y47" i="2"/>
  <c r="S47" i="2"/>
  <c r="M47" i="2"/>
  <c r="G47" i="2"/>
  <c r="E47" i="2"/>
  <c r="C47" i="2"/>
  <c r="Y46" i="2"/>
  <c r="S46" i="2"/>
  <c r="M46" i="2"/>
  <c r="G46" i="2"/>
  <c r="E46" i="2"/>
  <c r="C46" i="2"/>
  <c r="Y45" i="2"/>
  <c r="S45" i="2"/>
  <c r="M45" i="2"/>
  <c r="G45" i="2"/>
  <c r="E45" i="2"/>
  <c r="C45" i="2"/>
  <c r="Y44" i="2"/>
  <c r="S44" i="2"/>
  <c r="M44" i="2"/>
  <c r="G44" i="2"/>
  <c r="E44" i="2"/>
  <c r="C44" i="2"/>
  <c r="Y43" i="2"/>
  <c r="S43" i="2"/>
  <c r="M43" i="2"/>
  <c r="G43" i="2"/>
  <c r="E43" i="2"/>
  <c r="C43" i="2"/>
  <c r="Y42" i="2"/>
  <c r="S42" i="2"/>
  <c r="M42" i="2"/>
  <c r="G42" i="2"/>
  <c r="E42" i="2"/>
  <c r="C42" i="2"/>
  <c r="Y41" i="2"/>
  <c r="S41" i="2"/>
  <c r="M41" i="2"/>
  <c r="G41" i="2"/>
  <c r="E41" i="2"/>
  <c r="C41" i="2"/>
  <c r="Y40" i="2"/>
  <c r="S40" i="2"/>
  <c r="M40" i="2"/>
  <c r="G40" i="2"/>
  <c r="E40" i="2"/>
  <c r="C40" i="2"/>
  <c r="Y39" i="2"/>
  <c r="S39" i="2"/>
  <c r="M39" i="2"/>
  <c r="G39" i="2"/>
  <c r="E39" i="2"/>
  <c r="C39" i="2"/>
  <c r="Y38" i="2"/>
  <c r="S38" i="2"/>
  <c r="M38" i="2"/>
  <c r="G38" i="2"/>
  <c r="E38" i="2"/>
  <c r="C38" i="2"/>
  <c r="Y37" i="2"/>
  <c r="S37" i="2"/>
  <c r="M37" i="2"/>
  <c r="G37" i="2"/>
  <c r="E37" i="2"/>
  <c r="C37" i="2"/>
  <c r="Y31" i="2"/>
  <c r="W31" i="2"/>
  <c r="X31" i="2" s="1"/>
  <c r="U31" i="2"/>
  <c r="S31" i="2"/>
  <c r="T31" i="2" s="1"/>
  <c r="Q31" i="2"/>
  <c r="O31" i="2"/>
  <c r="P31" i="2" s="1"/>
  <c r="M31" i="2"/>
  <c r="K31" i="2"/>
  <c r="I31" i="2"/>
  <c r="G31" i="2"/>
  <c r="H31" i="2" s="1"/>
  <c r="E31" i="2"/>
  <c r="C31" i="2"/>
  <c r="D31" i="2" s="1"/>
  <c r="D30" i="2"/>
  <c r="T29" i="2"/>
  <c r="D29" i="2"/>
  <c r="Y27" i="2"/>
  <c r="W27" i="2"/>
  <c r="X27" i="2" s="1"/>
  <c r="U27" i="2"/>
  <c r="V27" i="2" s="1"/>
  <c r="S27" i="2"/>
  <c r="T27" i="2" s="1"/>
  <c r="Q27" i="2"/>
  <c r="O27" i="2"/>
  <c r="P27" i="2" s="1"/>
  <c r="M27" i="2"/>
  <c r="N27" i="2" s="1"/>
  <c r="K27" i="2"/>
  <c r="L27" i="2" s="1"/>
  <c r="I27" i="2"/>
  <c r="J27" i="2" s="1"/>
  <c r="G27" i="2"/>
  <c r="H27" i="2" s="1"/>
  <c r="E27" i="2"/>
  <c r="F27" i="2" s="1"/>
  <c r="C27" i="2"/>
  <c r="D27" i="2" s="1"/>
  <c r="R26" i="2"/>
  <c r="N26" i="2"/>
  <c r="Z25" i="2"/>
  <c r="V25" i="2"/>
  <c r="N25" i="2"/>
  <c r="Y23" i="2"/>
  <c r="Z21" i="2" s="1"/>
  <c r="W23" i="2"/>
  <c r="X22" i="2" s="1"/>
  <c r="U23" i="2"/>
  <c r="V11" i="2" s="1"/>
  <c r="T23" i="2"/>
  <c r="S23" i="2"/>
  <c r="T18" i="2" s="1"/>
  <c r="R23" i="2"/>
  <c r="Q23" i="2"/>
  <c r="R22" i="2" s="1"/>
  <c r="O23" i="2"/>
  <c r="P21" i="2" s="1"/>
  <c r="M23" i="2"/>
  <c r="N22" i="2" s="1"/>
  <c r="K23" i="2"/>
  <c r="K55" i="2" s="1"/>
  <c r="J23" i="2"/>
  <c r="I23" i="2"/>
  <c r="J21" i="2" s="1"/>
  <c r="G23" i="2"/>
  <c r="H22" i="2" s="1"/>
  <c r="E23" i="2"/>
  <c r="F11" i="2" s="1"/>
  <c r="C23" i="2"/>
  <c r="D10" i="2" s="1"/>
  <c r="Z22" i="2"/>
  <c r="T22" i="2"/>
  <c r="P22" i="2"/>
  <c r="X21" i="2"/>
  <c r="V21" i="2"/>
  <c r="T21" i="2"/>
  <c r="R21" i="2"/>
  <c r="Z20" i="2"/>
  <c r="P20" i="2"/>
  <c r="L20" i="2"/>
  <c r="J20" i="2"/>
  <c r="D20" i="2"/>
  <c r="R19" i="2"/>
  <c r="H19" i="2"/>
  <c r="D19" i="2"/>
  <c r="Z18" i="2"/>
  <c r="D18" i="2"/>
  <c r="X17" i="2"/>
  <c r="T17" i="2"/>
  <c r="R17" i="2"/>
  <c r="H17" i="2"/>
  <c r="Z16" i="2"/>
  <c r="T16" i="2"/>
  <c r="P16" i="2"/>
  <c r="N16" i="2"/>
  <c r="R15" i="2"/>
  <c r="L15" i="2"/>
  <c r="H15" i="2"/>
  <c r="D15" i="2"/>
  <c r="P14" i="2"/>
  <c r="N14" i="2"/>
  <c r="J14" i="2"/>
  <c r="D14" i="2"/>
  <c r="X13" i="2"/>
  <c r="R13" i="2"/>
  <c r="H13" i="2"/>
  <c r="D13" i="2"/>
  <c r="Z12" i="2"/>
  <c r="T12" i="2"/>
  <c r="P12" i="2"/>
  <c r="X11" i="2"/>
  <c r="T11" i="2"/>
  <c r="R11" i="2"/>
  <c r="Z10" i="2"/>
  <c r="T10" i="2"/>
  <c r="P10" i="2"/>
  <c r="J10" i="2"/>
  <c r="R9" i="2"/>
  <c r="H9" i="2"/>
  <c r="F9" i="2"/>
  <c r="D9" i="2"/>
  <c r="P8" i="2"/>
  <c r="J8" i="2"/>
  <c r="F8" i="2"/>
  <c r="D8" i="2"/>
  <c r="Y59" i="1"/>
  <c r="S59" i="1"/>
  <c r="M59" i="1"/>
  <c r="G59" i="1"/>
  <c r="E59" i="1"/>
  <c r="C59" i="1"/>
  <c r="Y58" i="1"/>
  <c r="S58" i="1"/>
  <c r="M58" i="1"/>
  <c r="G58" i="1"/>
  <c r="E58" i="1"/>
  <c r="C58" i="1"/>
  <c r="Y55" i="1"/>
  <c r="S55" i="1"/>
  <c r="M55" i="1"/>
  <c r="G55" i="1"/>
  <c r="E55" i="1"/>
  <c r="C55" i="1"/>
  <c r="Y54" i="1"/>
  <c r="S54" i="1"/>
  <c r="M54" i="1"/>
  <c r="G54" i="1"/>
  <c r="E54" i="1"/>
  <c r="C54" i="1"/>
  <c r="Y51" i="1"/>
  <c r="S51" i="1"/>
  <c r="M51" i="1"/>
  <c r="G51" i="1"/>
  <c r="E51" i="1"/>
  <c r="C51" i="1"/>
  <c r="Y50" i="1"/>
  <c r="S50" i="1"/>
  <c r="M50" i="1"/>
  <c r="G50" i="1"/>
  <c r="E50" i="1"/>
  <c r="C50" i="1"/>
  <c r="Y49" i="1"/>
  <c r="S49" i="1"/>
  <c r="M49" i="1"/>
  <c r="G49" i="1"/>
  <c r="E49" i="1"/>
  <c r="C49" i="1"/>
  <c r="Y48" i="1"/>
  <c r="S48" i="1"/>
  <c r="M48" i="1"/>
  <c r="G48" i="1"/>
  <c r="E48" i="1"/>
  <c r="C48" i="1"/>
  <c r="Y47" i="1"/>
  <c r="S47" i="1"/>
  <c r="M47" i="1"/>
  <c r="G47" i="1"/>
  <c r="E47" i="1"/>
  <c r="C47" i="1"/>
  <c r="Y46" i="1"/>
  <c r="S46" i="1"/>
  <c r="M46" i="1"/>
  <c r="G46" i="1"/>
  <c r="E46" i="1"/>
  <c r="C46" i="1"/>
  <c r="Y45" i="1"/>
  <c r="S45" i="1"/>
  <c r="M45" i="1"/>
  <c r="G45" i="1"/>
  <c r="E45" i="1"/>
  <c r="C45" i="1"/>
  <c r="Y44" i="1"/>
  <c r="S44" i="1"/>
  <c r="M44" i="1"/>
  <c r="G44" i="1"/>
  <c r="E44" i="1"/>
  <c r="C44" i="1"/>
  <c r="Y43" i="1"/>
  <c r="S43" i="1"/>
  <c r="M43" i="1"/>
  <c r="G43" i="1"/>
  <c r="E43" i="1"/>
  <c r="C43" i="1"/>
  <c r="Y42" i="1"/>
  <c r="S42" i="1"/>
  <c r="M42" i="1"/>
  <c r="G42" i="1"/>
  <c r="E42" i="1"/>
  <c r="C42" i="1"/>
  <c r="Y41" i="1"/>
  <c r="S41" i="1"/>
  <c r="M41" i="1"/>
  <c r="G41" i="1"/>
  <c r="E41" i="1"/>
  <c r="C41" i="1"/>
  <c r="Y40" i="1"/>
  <c r="S40" i="1"/>
  <c r="M40" i="1"/>
  <c r="G40" i="1"/>
  <c r="E40" i="1"/>
  <c r="C40" i="1"/>
  <c r="Y39" i="1"/>
  <c r="S39" i="1"/>
  <c r="M39" i="1"/>
  <c r="G39" i="1"/>
  <c r="E39" i="1"/>
  <c r="C39" i="1"/>
  <c r="Y38" i="1"/>
  <c r="S38" i="1"/>
  <c r="M38" i="1"/>
  <c r="G38" i="1"/>
  <c r="E38" i="1"/>
  <c r="C38" i="1"/>
  <c r="C52" i="1" s="1"/>
  <c r="Y37" i="1"/>
  <c r="S37" i="1"/>
  <c r="M37" i="1"/>
  <c r="G37" i="1"/>
  <c r="E37" i="1"/>
  <c r="C37" i="1"/>
  <c r="Y31" i="1"/>
  <c r="W31" i="1"/>
  <c r="X31" i="1" s="1"/>
  <c r="U31" i="1"/>
  <c r="S31" i="1"/>
  <c r="T31" i="1" s="1"/>
  <c r="Q31" i="1"/>
  <c r="O31" i="1"/>
  <c r="P31" i="1" s="1"/>
  <c r="M31" i="1"/>
  <c r="K31" i="1"/>
  <c r="L31" i="1" s="1"/>
  <c r="I31" i="1"/>
  <c r="G31" i="1"/>
  <c r="H31" i="1" s="1"/>
  <c r="E31" i="1"/>
  <c r="C31" i="1"/>
  <c r="Y27" i="1"/>
  <c r="Z25" i="1" s="1"/>
  <c r="W27" i="1"/>
  <c r="X27" i="1" s="1"/>
  <c r="U27" i="1"/>
  <c r="V27" i="1" s="1"/>
  <c r="S27" i="1"/>
  <c r="T27" i="1" s="1"/>
  <c r="Q27" i="1"/>
  <c r="R27" i="1" s="1"/>
  <c r="O27" i="1"/>
  <c r="P27" i="1" s="1"/>
  <c r="M27" i="1"/>
  <c r="N27" i="1" s="1"/>
  <c r="K27" i="1"/>
  <c r="L27" i="1" s="1"/>
  <c r="I27" i="1"/>
  <c r="G27" i="1"/>
  <c r="H27" i="1" s="1"/>
  <c r="E27" i="1"/>
  <c r="F27" i="1" s="1"/>
  <c r="C27" i="1"/>
  <c r="D27" i="1" s="1"/>
  <c r="R26" i="1"/>
  <c r="R25" i="1"/>
  <c r="N25" i="1"/>
  <c r="Y23" i="1"/>
  <c r="Z23" i="1" s="1"/>
  <c r="W23" i="1"/>
  <c r="X18" i="1" s="1"/>
  <c r="U23" i="1"/>
  <c r="V20" i="1" s="1"/>
  <c r="T23" i="1"/>
  <c r="S23" i="1"/>
  <c r="Q23" i="1"/>
  <c r="R23" i="1" s="1"/>
  <c r="O23" i="1"/>
  <c r="P23" i="1" s="1"/>
  <c r="M23" i="1"/>
  <c r="N23" i="1" s="1"/>
  <c r="K23" i="1"/>
  <c r="I23" i="1"/>
  <c r="J23" i="1" s="1"/>
  <c r="G23" i="1"/>
  <c r="H23" i="1" s="1"/>
  <c r="E23" i="1"/>
  <c r="F21" i="1" s="1"/>
  <c r="C23" i="1"/>
  <c r="D23" i="1" s="1"/>
  <c r="V22" i="1"/>
  <c r="H22" i="1"/>
  <c r="V21" i="1"/>
  <c r="T21" i="1"/>
  <c r="R21" i="1"/>
  <c r="H21" i="1"/>
  <c r="T20" i="1"/>
  <c r="P20" i="1"/>
  <c r="H20" i="1"/>
  <c r="F20" i="1"/>
  <c r="D20" i="1"/>
  <c r="T19" i="1"/>
  <c r="H19" i="1"/>
  <c r="F19" i="1"/>
  <c r="Z18" i="1"/>
  <c r="R18" i="1"/>
  <c r="F18" i="1"/>
  <c r="T17" i="1"/>
  <c r="R17" i="1"/>
  <c r="P17" i="1"/>
  <c r="H17" i="1"/>
  <c r="T16" i="1"/>
  <c r="R16" i="1"/>
  <c r="P16" i="1"/>
  <c r="H16" i="1"/>
  <c r="V15" i="1"/>
  <c r="T15" i="1"/>
  <c r="H15" i="1"/>
  <c r="F15" i="1"/>
  <c r="D15" i="1"/>
  <c r="V14" i="1"/>
  <c r="H14" i="1"/>
  <c r="F14" i="1"/>
  <c r="D14" i="1"/>
  <c r="Z13" i="1"/>
  <c r="V13" i="1"/>
  <c r="T13" i="1"/>
  <c r="H13" i="1"/>
  <c r="F13" i="1"/>
  <c r="T12" i="1"/>
  <c r="P12" i="1"/>
  <c r="H12" i="1"/>
  <c r="T11" i="1"/>
  <c r="R11" i="1"/>
  <c r="L11" i="1"/>
  <c r="H11" i="1"/>
  <c r="H10" i="1"/>
  <c r="F10" i="1"/>
  <c r="Z9" i="1"/>
  <c r="T9" i="1"/>
  <c r="H9" i="1"/>
  <c r="F9" i="1"/>
  <c r="Z8" i="1"/>
  <c r="T8" i="1"/>
  <c r="H8" i="1"/>
  <c r="F8" i="1"/>
  <c r="K23" i="3" l="1"/>
  <c r="F47" i="2"/>
  <c r="Z49" i="2"/>
  <c r="Z40" i="2"/>
  <c r="Z48" i="2"/>
  <c r="Z38" i="2"/>
  <c r="F40" i="2"/>
  <c r="Z46" i="2"/>
  <c r="F48" i="2"/>
  <c r="F43" i="2"/>
  <c r="Z45" i="2"/>
  <c r="F51" i="2"/>
  <c r="F38" i="2"/>
  <c r="F46" i="2"/>
  <c r="Z39" i="2"/>
  <c r="F41" i="2"/>
  <c r="Z43" i="2"/>
  <c r="F45" i="2"/>
  <c r="Z47" i="2"/>
  <c r="Y52" i="2"/>
  <c r="L9" i="2"/>
  <c r="L14" i="2"/>
  <c r="L19" i="2"/>
  <c r="L23" i="2"/>
  <c r="Z37" i="2"/>
  <c r="L8" i="2"/>
  <c r="D12" i="2"/>
  <c r="T15" i="2"/>
  <c r="J18" i="2"/>
  <c r="T20" i="2"/>
  <c r="D23" i="2"/>
  <c r="J26" i="2"/>
  <c r="T9" i="2"/>
  <c r="D11" i="2"/>
  <c r="J12" i="2"/>
  <c r="L13" i="2"/>
  <c r="X15" i="2"/>
  <c r="D17" i="2"/>
  <c r="L18" i="2"/>
  <c r="T19" i="2"/>
  <c r="D22" i="2"/>
  <c r="X23" i="2"/>
  <c r="E52" i="2"/>
  <c r="F52" i="2" s="1"/>
  <c r="T8" i="2"/>
  <c r="X9" i="2"/>
  <c r="L12" i="2"/>
  <c r="T14" i="2"/>
  <c r="D16" i="2"/>
  <c r="P18" i="2"/>
  <c r="V19" i="2"/>
  <c r="D21" i="2"/>
  <c r="J22" i="2"/>
  <c r="P23" i="2"/>
  <c r="F37" i="2"/>
  <c r="Z8" i="2"/>
  <c r="H11" i="2"/>
  <c r="N12" i="2"/>
  <c r="T13" i="2"/>
  <c r="Z14" i="2"/>
  <c r="J16" i="2"/>
  <c r="L17" i="2"/>
  <c r="X19" i="2"/>
  <c r="H21" i="2"/>
  <c r="L22" i="2"/>
  <c r="H23" i="2"/>
  <c r="Z23" i="2"/>
  <c r="V26" i="2"/>
  <c r="L11" i="2"/>
  <c r="L16" i="2"/>
  <c r="L21" i="2"/>
  <c r="J25" i="2"/>
  <c r="L10" i="2"/>
  <c r="K59" i="1"/>
  <c r="Z12" i="1"/>
  <c r="L9" i="1"/>
  <c r="Z11" i="1"/>
  <c r="Z16" i="1"/>
  <c r="E52" i="1"/>
  <c r="F52" i="1" s="1"/>
  <c r="F45" i="1"/>
  <c r="P9" i="1"/>
  <c r="R10" i="1"/>
  <c r="D12" i="1"/>
  <c r="X15" i="1"/>
  <c r="F17" i="1"/>
  <c r="H18" i="1"/>
  <c r="R19" i="1"/>
  <c r="X20" i="1"/>
  <c r="D22" i="1"/>
  <c r="F23" i="1"/>
  <c r="N26" i="1"/>
  <c r="T30" i="1"/>
  <c r="X22" i="1"/>
  <c r="X12" i="1"/>
  <c r="L10" i="1"/>
  <c r="Z17" i="1"/>
  <c r="Z21" i="1"/>
  <c r="L30" i="1"/>
  <c r="P8" i="1"/>
  <c r="R9" i="1"/>
  <c r="Z10" i="1"/>
  <c r="F12" i="1"/>
  <c r="R13" i="1"/>
  <c r="X14" i="1"/>
  <c r="Z15" i="1"/>
  <c r="L18" i="1"/>
  <c r="Z20" i="1"/>
  <c r="F22" i="1"/>
  <c r="F40" i="1"/>
  <c r="Z22" i="1"/>
  <c r="L29" i="1"/>
  <c r="P10" i="1"/>
  <c r="L19" i="1"/>
  <c r="R8" i="1"/>
  <c r="F11" i="1"/>
  <c r="Z14" i="1"/>
  <c r="F16" i="1"/>
  <c r="L17" i="1"/>
  <c r="P18" i="1"/>
  <c r="Z19" i="1"/>
  <c r="D37" i="1"/>
  <c r="D45" i="1"/>
  <c r="T51" i="1"/>
  <c r="D48" i="1"/>
  <c r="D52" i="1"/>
  <c r="D44" i="1"/>
  <c r="D42" i="1"/>
  <c r="D51" i="1"/>
  <c r="T40" i="1"/>
  <c r="D46" i="1"/>
  <c r="H47" i="1"/>
  <c r="D49" i="1"/>
  <c r="D40" i="1"/>
  <c r="T41" i="1"/>
  <c r="D43" i="1"/>
  <c r="T49" i="1"/>
  <c r="H45" i="1"/>
  <c r="D46" i="2"/>
  <c r="D48" i="2"/>
  <c r="F22" i="2"/>
  <c r="F20" i="2"/>
  <c r="F18" i="2"/>
  <c r="F16" i="2"/>
  <c r="F14" i="2"/>
  <c r="F12" i="2"/>
  <c r="F10" i="2"/>
  <c r="F23" i="2"/>
  <c r="D8" i="1"/>
  <c r="V10" i="1"/>
  <c r="V17" i="1"/>
  <c r="X10" i="1"/>
  <c r="V11" i="1"/>
  <c r="R12" i="1"/>
  <c r="P13" i="1"/>
  <c r="L14" i="1"/>
  <c r="V19" i="1"/>
  <c r="R20" i="1"/>
  <c r="P21" i="1"/>
  <c r="L22" i="1"/>
  <c r="T29" i="1"/>
  <c r="D50" i="1"/>
  <c r="F17" i="2"/>
  <c r="R27" i="2"/>
  <c r="R25" i="2"/>
  <c r="G52" i="2"/>
  <c r="H52" i="2" s="1"/>
  <c r="H38" i="2"/>
  <c r="H39" i="2"/>
  <c r="H46" i="2"/>
  <c r="H47" i="2"/>
  <c r="D31" i="1"/>
  <c r="D29" i="1"/>
  <c r="D38" i="1"/>
  <c r="F46" i="1"/>
  <c r="V22" i="2"/>
  <c r="V20" i="2"/>
  <c r="V18" i="2"/>
  <c r="V16" i="2"/>
  <c r="V14" i="2"/>
  <c r="V12" i="2"/>
  <c r="V10" i="2"/>
  <c r="V8" i="2"/>
  <c r="V23" i="2"/>
  <c r="L31" i="2"/>
  <c r="L30" i="2"/>
  <c r="L29" i="2"/>
  <c r="V25" i="1"/>
  <c r="D39" i="1"/>
  <c r="G52" i="1"/>
  <c r="H42" i="1" s="1"/>
  <c r="N21" i="2"/>
  <c r="N19" i="2"/>
  <c r="N17" i="2"/>
  <c r="N15" i="2"/>
  <c r="N13" i="2"/>
  <c r="N11" i="2"/>
  <c r="N9" i="2"/>
  <c r="N23" i="2"/>
  <c r="V8" i="1"/>
  <c r="L12" i="1"/>
  <c r="V16" i="1"/>
  <c r="L20" i="1"/>
  <c r="D21" i="1"/>
  <c r="D17" i="1"/>
  <c r="D13" i="1"/>
  <c r="D9" i="1"/>
  <c r="X21" i="1"/>
  <c r="X17" i="1"/>
  <c r="X13" i="1"/>
  <c r="X9" i="1"/>
  <c r="J27" i="1"/>
  <c r="J26" i="1"/>
  <c r="W59" i="1"/>
  <c r="N10" i="2"/>
  <c r="X8" i="1"/>
  <c r="V9" i="1"/>
  <c r="D16" i="1"/>
  <c r="X16" i="1"/>
  <c r="V18" i="1"/>
  <c r="L21" i="1"/>
  <c r="P19" i="1"/>
  <c r="P15" i="1"/>
  <c r="P11" i="1"/>
  <c r="X23" i="1"/>
  <c r="F26" i="1"/>
  <c r="S52" i="1"/>
  <c r="V13" i="2"/>
  <c r="F19" i="2"/>
  <c r="D10" i="1"/>
  <c r="X11" i="1"/>
  <c r="P14" i="1"/>
  <c r="L15" i="1"/>
  <c r="D18" i="1"/>
  <c r="X19" i="1"/>
  <c r="P22" i="1"/>
  <c r="F25" i="1"/>
  <c r="D30" i="1"/>
  <c r="Y52" i="1"/>
  <c r="Z48" i="1" s="1"/>
  <c r="W55" i="1"/>
  <c r="V9" i="2"/>
  <c r="F15" i="2"/>
  <c r="N20" i="2"/>
  <c r="T50" i="2"/>
  <c r="T51" i="2"/>
  <c r="D47" i="1"/>
  <c r="V23" i="1"/>
  <c r="V17" i="2"/>
  <c r="C52" i="2"/>
  <c r="D52" i="2" s="1"/>
  <c r="D37" i="2"/>
  <c r="D41" i="2"/>
  <c r="D43" i="2"/>
  <c r="V15" i="2"/>
  <c r="F21" i="2"/>
  <c r="L13" i="1"/>
  <c r="N8" i="2"/>
  <c r="L8" i="1"/>
  <c r="D11" i="1"/>
  <c r="V12" i="1"/>
  <c r="R14" i="1"/>
  <c r="R15" i="1"/>
  <c r="L16" i="1"/>
  <c r="D19" i="1"/>
  <c r="R22" i="1"/>
  <c r="T22" i="1"/>
  <c r="T18" i="1"/>
  <c r="T14" i="1"/>
  <c r="T10" i="1"/>
  <c r="J25" i="1"/>
  <c r="V26" i="1"/>
  <c r="D41" i="1"/>
  <c r="T42" i="1"/>
  <c r="F13" i="2"/>
  <c r="N18" i="2"/>
  <c r="S52" i="2"/>
  <c r="T52" i="2" s="1"/>
  <c r="T38" i="2"/>
  <c r="T39" i="2"/>
  <c r="T47" i="2"/>
  <c r="T48" i="2"/>
  <c r="T49" i="2"/>
  <c r="K59" i="2"/>
  <c r="F25" i="2"/>
  <c r="M52" i="2"/>
  <c r="W23" i="3"/>
  <c r="W49" i="3" s="1"/>
  <c r="F50" i="2"/>
  <c r="R8" i="2"/>
  <c r="J9" i="2"/>
  <c r="Z9" i="2"/>
  <c r="R10" i="2"/>
  <c r="J11" i="2"/>
  <c r="Z11" i="2"/>
  <c r="R12" i="2"/>
  <c r="J13" i="2"/>
  <c r="Z13" i="2"/>
  <c r="R14" i="2"/>
  <c r="J15" i="2"/>
  <c r="Z15" i="2"/>
  <c r="R16" i="2"/>
  <c r="J17" i="2"/>
  <c r="Z17" i="2"/>
  <c r="R18" i="2"/>
  <c r="J19" i="2"/>
  <c r="Z19" i="2"/>
  <c r="R20" i="2"/>
  <c r="T30" i="2"/>
  <c r="W55" i="2"/>
  <c r="H8" i="2"/>
  <c r="X8" i="2"/>
  <c r="P9" i="2"/>
  <c r="H10" i="2"/>
  <c r="X10" i="2"/>
  <c r="P11" i="2"/>
  <c r="H12" i="2"/>
  <c r="X12" i="2"/>
  <c r="P13" i="2"/>
  <c r="H14" i="2"/>
  <c r="X14" i="2"/>
  <c r="P15" i="2"/>
  <c r="H16" i="2"/>
  <c r="X16" i="2"/>
  <c r="P17" i="2"/>
  <c r="H18" i="2"/>
  <c r="X18" i="2"/>
  <c r="P19" i="2"/>
  <c r="H20" i="2"/>
  <c r="X20" i="2"/>
  <c r="F26" i="2"/>
  <c r="K50" i="3"/>
  <c r="K41" i="3"/>
  <c r="K40" i="3"/>
  <c r="K39" i="3"/>
  <c r="K38" i="3"/>
  <c r="K37" i="3"/>
  <c r="L23" i="3"/>
  <c r="L12" i="3"/>
  <c r="L11" i="3"/>
  <c r="L10" i="3"/>
  <c r="L9" i="3"/>
  <c r="L8" i="3"/>
  <c r="P23" i="3"/>
  <c r="P12" i="3"/>
  <c r="P11" i="3"/>
  <c r="P10" i="3"/>
  <c r="P9" i="3"/>
  <c r="P8" i="3"/>
  <c r="W50" i="3"/>
  <c r="W40" i="3"/>
  <c r="E42" i="3"/>
  <c r="K42" i="3" s="1"/>
  <c r="M42" i="3"/>
  <c r="Y42" i="3"/>
  <c r="E43" i="3"/>
  <c r="M43" i="3"/>
  <c r="Y43" i="3"/>
  <c r="E44" i="3"/>
  <c r="K44" i="3" s="1"/>
  <c r="M44" i="3"/>
  <c r="Y44" i="3"/>
  <c r="E45" i="3"/>
  <c r="M45" i="3"/>
  <c r="Y45" i="3"/>
  <c r="E46" i="3"/>
  <c r="K46" i="3" s="1"/>
  <c r="M46" i="3"/>
  <c r="Y46" i="3"/>
  <c r="E47" i="3"/>
  <c r="M47" i="3"/>
  <c r="Y47" i="3"/>
  <c r="E48" i="3"/>
  <c r="K48" i="3" s="1"/>
  <c r="M48" i="3"/>
  <c r="Y48" i="3"/>
  <c r="E49" i="3"/>
  <c r="M49" i="3"/>
  <c r="Y49" i="3"/>
  <c r="E50" i="3"/>
  <c r="M50" i="3"/>
  <c r="Y50" i="3"/>
  <c r="E51" i="3"/>
  <c r="M51" i="3"/>
  <c r="V22" i="3"/>
  <c r="Y51" i="3"/>
  <c r="E23" i="3"/>
  <c r="F13" i="3" s="1"/>
  <c r="I23" i="3"/>
  <c r="M23" i="3"/>
  <c r="N20" i="3" s="1"/>
  <c r="Q23" i="3"/>
  <c r="U23" i="3"/>
  <c r="V18" i="3" s="1"/>
  <c r="Y23" i="3"/>
  <c r="E54" i="3"/>
  <c r="K54" i="3" s="1"/>
  <c r="M54" i="3"/>
  <c r="Y54" i="3"/>
  <c r="E55" i="3"/>
  <c r="M55" i="3"/>
  <c r="Y55" i="3"/>
  <c r="E27" i="3"/>
  <c r="F27" i="3" s="1"/>
  <c r="I27" i="3"/>
  <c r="J27" i="3" s="1"/>
  <c r="M27" i="3"/>
  <c r="N27" i="3" s="1"/>
  <c r="Q27" i="3"/>
  <c r="R27" i="3" s="1"/>
  <c r="U27" i="3"/>
  <c r="V27" i="3" s="1"/>
  <c r="Y27" i="3"/>
  <c r="Z27" i="3" s="1"/>
  <c r="E58" i="3"/>
  <c r="M58" i="3"/>
  <c r="Y58" i="3"/>
  <c r="E59" i="3"/>
  <c r="M59" i="3"/>
  <c r="N30" i="3"/>
  <c r="Y59" i="3"/>
  <c r="E31" i="3"/>
  <c r="F31" i="3" s="1"/>
  <c r="I31" i="3"/>
  <c r="J31" i="3" s="1"/>
  <c r="M31" i="3"/>
  <c r="N31" i="3" s="1"/>
  <c r="Q31" i="3"/>
  <c r="R31" i="3" s="1"/>
  <c r="U31" i="3"/>
  <c r="V31" i="3" s="1"/>
  <c r="Y31" i="3"/>
  <c r="Z31" i="3" s="1"/>
  <c r="C42" i="3"/>
  <c r="G42" i="3"/>
  <c r="L13" i="3"/>
  <c r="P13" i="3"/>
  <c r="S42" i="3"/>
  <c r="C43" i="3"/>
  <c r="G43" i="3"/>
  <c r="L14" i="3"/>
  <c r="P14" i="3"/>
  <c r="S43" i="3"/>
  <c r="C44" i="3"/>
  <c r="G44" i="3"/>
  <c r="L15" i="3"/>
  <c r="P15" i="3"/>
  <c r="S44" i="3"/>
  <c r="C45" i="3"/>
  <c r="G45" i="3"/>
  <c r="L16" i="3"/>
  <c r="P16" i="3"/>
  <c r="S45" i="3"/>
  <c r="X16" i="3"/>
  <c r="C46" i="3"/>
  <c r="G46" i="3"/>
  <c r="L17" i="3"/>
  <c r="P17" i="3"/>
  <c r="S46" i="3"/>
  <c r="C47" i="3"/>
  <c r="G47" i="3"/>
  <c r="L18" i="3"/>
  <c r="P18" i="3"/>
  <c r="S47" i="3"/>
  <c r="C48" i="3"/>
  <c r="G48" i="3"/>
  <c r="L19" i="3"/>
  <c r="P19" i="3"/>
  <c r="S48" i="3"/>
  <c r="X19" i="3"/>
  <c r="C49" i="3"/>
  <c r="G49" i="3"/>
  <c r="L20" i="3"/>
  <c r="P20" i="3"/>
  <c r="S49" i="3"/>
  <c r="C50" i="3"/>
  <c r="G50" i="3"/>
  <c r="L21" i="3"/>
  <c r="P21" i="3"/>
  <c r="S50" i="3"/>
  <c r="C51" i="3"/>
  <c r="G51" i="3"/>
  <c r="H22" i="3"/>
  <c r="L22" i="3"/>
  <c r="P22" i="3"/>
  <c r="S51" i="3"/>
  <c r="C23" i="3"/>
  <c r="G23" i="3"/>
  <c r="H20" i="3" s="1"/>
  <c r="S23" i="3"/>
  <c r="G54" i="3"/>
  <c r="L25" i="3"/>
  <c r="G55" i="3"/>
  <c r="C27" i="3"/>
  <c r="D27" i="3" s="1"/>
  <c r="G27" i="3"/>
  <c r="H27" i="3" s="1"/>
  <c r="K27" i="3"/>
  <c r="L27" i="3" s="1"/>
  <c r="O27" i="3"/>
  <c r="P27" i="3" s="1"/>
  <c r="S27" i="3"/>
  <c r="T27" i="3" s="1"/>
  <c r="W27" i="3"/>
  <c r="X27" i="3" s="1"/>
  <c r="G58" i="3"/>
  <c r="L29" i="3"/>
  <c r="G59" i="3"/>
  <c r="C31" i="3"/>
  <c r="D31" i="3" s="1"/>
  <c r="G31" i="3"/>
  <c r="H31" i="3" s="1"/>
  <c r="K31" i="3"/>
  <c r="L31" i="3" s="1"/>
  <c r="O31" i="3"/>
  <c r="P31" i="3" s="1"/>
  <c r="S31" i="3"/>
  <c r="T31" i="3" s="1"/>
  <c r="W31" i="3"/>
  <c r="X31" i="3" s="1"/>
  <c r="C55" i="3"/>
  <c r="S55" i="3"/>
  <c r="S56" i="3" s="1"/>
  <c r="T56" i="3" s="1"/>
  <c r="C58" i="3"/>
  <c r="S58" i="3"/>
  <c r="C56" i="2"/>
  <c r="D56" i="2" s="1"/>
  <c r="S56" i="2"/>
  <c r="T56" i="2" s="1"/>
  <c r="C60" i="2"/>
  <c r="D60" i="2" s="1"/>
  <c r="S60" i="2"/>
  <c r="T60" i="2" s="1"/>
  <c r="I59" i="2"/>
  <c r="I58" i="2"/>
  <c r="I55" i="2"/>
  <c r="I54" i="2"/>
  <c r="I51" i="2"/>
  <c r="O51" i="2" s="1"/>
  <c r="I50" i="2"/>
  <c r="O50" i="2" s="1"/>
  <c r="I49" i="2"/>
  <c r="O49" i="2" s="1"/>
  <c r="I48" i="2"/>
  <c r="O48" i="2" s="1"/>
  <c r="I47" i="2"/>
  <c r="O47" i="2" s="1"/>
  <c r="I46" i="2"/>
  <c r="O46" i="2" s="1"/>
  <c r="I45" i="2"/>
  <c r="I44" i="2"/>
  <c r="I43" i="2"/>
  <c r="O43" i="2" s="1"/>
  <c r="I42" i="2"/>
  <c r="O42" i="2" s="1"/>
  <c r="I41" i="2"/>
  <c r="O41" i="2" s="1"/>
  <c r="I40" i="2"/>
  <c r="O40" i="2" s="1"/>
  <c r="I39" i="2"/>
  <c r="O39" i="2" s="1"/>
  <c r="I38" i="2"/>
  <c r="O38" i="2" s="1"/>
  <c r="I37" i="2"/>
  <c r="O37" i="2" s="1"/>
  <c r="K51" i="2"/>
  <c r="K50" i="2"/>
  <c r="K49" i="2"/>
  <c r="K48" i="2"/>
  <c r="K47" i="2"/>
  <c r="Q47" i="2" s="1"/>
  <c r="K46" i="2"/>
  <c r="Q46" i="2" s="1"/>
  <c r="K45" i="2"/>
  <c r="Q45" i="2" s="1"/>
  <c r="K44" i="2"/>
  <c r="Q44" i="2" s="1"/>
  <c r="K43" i="2"/>
  <c r="K42" i="2"/>
  <c r="K41" i="2"/>
  <c r="K40" i="2"/>
  <c r="K39" i="2"/>
  <c r="K38" i="2"/>
  <c r="Q38" i="2" s="1"/>
  <c r="K37" i="2"/>
  <c r="Q37" i="2" s="1"/>
  <c r="O45" i="2"/>
  <c r="O44" i="2"/>
  <c r="Q59" i="2"/>
  <c r="Q55" i="2"/>
  <c r="Q51" i="2"/>
  <c r="Q50" i="2"/>
  <c r="Q49" i="2"/>
  <c r="Q48" i="2"/>
  <c r="Q43" i="2"/>
  <c r="Q42" i="2"/>
  <c r="Q41" i="2"/>
  <c r="Q40" i="2"/>
  <c r="Q39" i="2"/>
  <c r="U59" i="2"/>
  <c r="U58" i="2"/>
  <c r="U55" i="2"/>
  <c r="U54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D25" i="2"/>
  <c r="H25" i="2"/>
  <c r="L25" i="2"/>
  <c r="P25" i="2"/>
  <c r="T25" i="2"/>
  <c r="X25" i="2"/>
  <c r="D26" i="2"/>
  <c r="H26" i="2"/>
  <c r="L26" i="2"/>
  <c r="P26" i="2"/>
  <c r="T26" i="2"/>
  <c r="X26" i="2"/>
  <c r="Z27" i="2"/>
  <c r="Z26" i="2"/>
  <c r="H29" i="2"/>
  <c r="P29" i="2"/>
  <c r="X29" i="2"/>
  <c r="H30" i="2"/>
  <c r="P30" i="2"/>
  <c r="X30" i="2"/>
  <c r="F31" i="2"/>
  <c r="F30" i="2"/>
  <c r="F29" i="2"/>
  <c r="J31" i="2"/>
  <c r="J30" i="2"/>
  <c r="J29" i="2"/>
  <c r="N31" i="2"/>
  <c r="N30" i="2"/>
  <c r="N29" i="2"/>
  <c r="R31" i="2"/>
  <c r="R30" i="2"/>
  <c r="R29" i="2"/>
  <c r="V31" i="2"/>
  <c r="V30" i="2"/>
  <c r="V29" i="2"/>
  <c r="Z31" i="2"/>
  <c r="Z30" i="2"/>
  <c r="Z29" i="2"/>
  <c r="K54" i="2"/>
  <c r="O54" i="2"/>
  <c r="W54" i="2"/>
  <c r="D55" i="2"/>
  <c r="T55" i="2"/>
  <c r="G56" i="2"/>
  <c r="H56" i="2" s="1"/>
  <c r="K58" i="2"/>
  <c r="W58" i="2"/>
  <c r="G60" i="2"/>
  <c r="H60" i="2" s="1"/>
  <c r="Z51" i="2"/>
  <c r="E56" i="2"/>
  <c r="F56" i="2" s="1"/>
  <c r="M56" i="2"/>
  <c r="N56" i="2" s="1"/>
  <c r="Y56" i="2"/>
  <c r="Z56" i="2" s="1"/>
  <c r="F59" i="2"/>
  <c r="E60" i="2"/>
  <c r="F60" i="2" s="1"/>
  <c r="M60" i="2"/>
  <c r="N60" i="2" s="1"/>
  <c r="Y60" i="2"/>
  <c r="Z60" i="2" s="1"/>
  <c r="M52" i="1"/>
  <c r="N52" i="1" s="1"/>
  <c r="N41" i="1"/>
  <c r="N45" i="1"/>
  <c r="J8" i="1"/>
  <c r="N8" i="1"/>
  <c r="J9" i="1"/>
  <c r="N9" i="1"/>
  <c r="J10" i="1"/>
  <c r="N10" i="1"/>
  <c r="J11" i="1"/>
  <c r="N11" i="1"/>
  <c r="J12" i="1"/>
  <c r="N12" i="1"/>
  <c r="J13" i="1"/>
  <c r="N13" i="1"/>
  <c r="J14" i="1"/>
  <c r="N14" i="1"/>
  <c r="J15" i="1"/>
  <c r="N15" i="1"/>
  <c r="J16" i="1"/>
  <c r="N16" i="1"/>
  <c r="J17" i="1"/>
  <c r="N17" i="1"/>
  <c r="J18" i="1"/>
  <c r="N18" i="1"/>
  <c r="J19" i="1"/>
  <c r="N19" i="1"/>
  <c r="J20" i="1"/>
  <c r="N20" i="1"/>
  <c r="J21" i="1"/>
  <c r="N21" i="1"/>
  <c r="J22" i="1"/>
  <c r="N22" i="1"/>
  <c r="L23" i="1"/>
  <c r="K55" i="1"/>
  <c r="Q55" i="1" s="1"/>
  <c r="C56" i="1"/>
  <c r="D56" i="1" s="1"/>
  <c r="S56" i="1"/>
  <c r="T56" i="1" s="1"/>
  <c r="C60" i="1"/>
  <c r="D60" i="1" s="1"/>
  <c r="S60" i="1"/>
  <c r="T60" i="1" s="1"/>
  <c r="I59" i="1"/>
  <c r="I58" i="1"/>
  <c r="I55" i="1"/>
  <c r="I54" i="1"/>
  <c r="I51" i="1"/>
  <c r="I50" i="1"/>
  <c r="O50" i="1" s="1"/>
  <c r="I49" i="1"/>
  <c r="O49" i="1" s="1"/>
  <c r="I48" i="1"/>
  <c r="O48" i="1" s="1"/>
  <c r="I47" i="1"/>
  <c r="O47" i="1" s="1"/>
  <c r="I46" i="1"/>
  <c r="O46" i="1" s="1"/>
  <c r="I45" i="1"/>
  <c r="O45" i="1" s="1"/>
  <c r="I44" i="1"/>
  <c r="I43" i="1"/>
  <c r="I42" i="1"/>
  <c r="O42" i="1" s="1"/>
  <c r="I41" i="1"/>
  <c r="O41" i="1" s="1"/>
  <c r="I40" i="1"/>
  <c r="O40" i="1" s="1"/>
  <c r="I39" i="1"/>
  <c r="O39" i="1" s="1"/>
  <c r="I38" i="1"/>
  <c r="O38" i="1" s="1"/>
  <c r="I37" i="1"/>
  <c r="O37" i="1" s="1"/>
  <c r="K51" i="1"/>
  <c r="K50" i="1"/>
  <c r="K49" i="1"/>
  <c r="Q49" i="1" s="1"/>
  <c r="K48" i="1"/>
  <c r="Q48" i="1" s="1"/>
  <c r="K47" i="1"/>
  <c r="Q47" i="1" s="1"/>
  <c r="K46" i="1"/>
  <c r="Q46" i="1" s="1"/>
  <c r="K45" i="1"/>
  <c r="Q45" i="1" s="1"/>
  <c r="K44" i="1"/>
  <c r="K43" i="1"/>
  <c r="K42" i="1"/>
  <c r="K41" i="1"/>
  <c r="Q41" i="1" s="1"/>
  <c r="K40" i="1"/>
  <c r="Q40" i="1" s="1"/>
  <c r="K39" i="1"/>
  <c r="Q39" i="1" s="1"/>
  <c r="K38" i="1"/>
  <c r="Q38" i="1" s="1"/>
  <c r="K37" i="1"/>
  <c r="Q37" i="1" s="1"/>
  <c r="O51" i="1"/>
  <c r="O44" i="1"/>
  <c r="O43" i="1"/>
  <c r="Q59" i="1"/>
  <c r="Q51" i="1"/>
  <c r="Q50" i="1"/>
  <c r="Q44" i="1"/>
  <c r="Q43" i="1"/>
  <c r="Q42" i="1"/>
  <c r="U59" i="1"/>
  <c r="U58" i="1"/>
  <c r="U55" i="1"/>
  <c r="U54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D25" i="1"/>
  <c r="H25" i="1"/>
  <c r="L25" i="1"/>
  <c r="P25" i="1"/>
  <c r="T25" i="1"/>
  <c r="X25" i="1"/>
  <c r="D26" i="1"/>
  <c r="H26" i="1"/>
  <c r="L26" i="1"/>
  <c r="P26" i="1"/>
  <c r="T26" i="1"/>
  <c r="X26" i="1"/>
  <c r="Z27" i="1"/>
  <c r="Z26" i="1"/>
  <c r="H29" i="1"/>
  <c r="P29" i="1"/>
  <c r="X29" i="1"/>
  <c r="H30" i="1"/>
  <c r="P30" i="1"/>
  <c r="X30" i="1"/>
  <c r="F31" i="1"/>
  <c r="F30" i="1"/>
  <c r="F29" i="1"/>
  <c r="J31" i="1"/>
  <c r="J30" i="1"/>
  <c r="J29" i="1"/>
  <c r="N31" i="1"/>
  <c r="N30" i="1"/>
  <c r="N29" i="1"/>
  <c r="R31" i="1"/>
  <c r="R30" i="1"/>
  <c r="R29" i="1"/>
  <c r="V31" i="1"/>
  <c r="V30" i="1"/>
  <c r="V29" i="1"/>
  <c r="Z31" i="1"/>
  <c r="Z30" i="1"/>
  <c r="Z29" i="1"/>
  <c r="K54" i="1"/>
  <c r="O54" i="1"/>
  <c r="W54" i="1"/>
  <c r="D55" i="1"/>
  <c r="T55" i="1"/>
  <c r="G56" i="1"/>
  <c r="H56" i="1" s="1"/>
  <c r="K58" i="1"/>
  <c r="W58" i="1"/>
  <c r="G60" i="1"/>
  <c r="H60" i="1" s="1"/>
  <c r="E56" i="1"/>
  <c r="F56" i="1" s="1"/>
  <c r="M56" i="1"/>
  <c r="N56" i="1" s="1"/>
  <c r="Y56" i="1"/>
  <c r="Z56" i="1" s="1"/>
  <c r="F59" i="1"/>
  <c r="E60" i="1"/>
  <c r="F60" i="1" s="1"/>
  <c r="M60" i="1"/>
  <c r="N60" i="1" s="1"/>
  <c r="Y60" i="1"/>
  <c r="Z60" i="1" s="1"/>
  <c r="W54" i="3" l="1"/>
  <c r="W51" i="3"/>
  <c r="X20" i="3"/>
  <c r="X8" i="3"/>
  <c r="W55" i="3"/>
  <c r="X13" i="3"/>
  <c r="X9" i="3"/>
  <c r="W42" i="3"/>
  <c r="X21" i="3"/>
  <c r="H16" i="3"/>
  <c r="V14" i="3"/>
  <c r="X10" i="3"/>
  <c r="W43" i="3"/>
  <c r="X14" i="3"/>
  <c r="V16" i="3"/>
  <c r="X11" i="3"/>
  <c r="W44" i="3"/>
  <c r="N18" i="3"/>
  <c r="W38" i="3"/>
  <c r="W45" i="3"/>
  <c r="T29" i="3"/>
  <c r="X15" i="3"/>
  <c r="Y52" i="3"/>
  <c r="Z52" i="3" s="1"/>
  <c r="W39" i="3"/>
  <c r="W46" i="3"/>
  <c r="T46" i="2"/>
  <c r="T45" i="2"/>
  <c r="T42" i="2"/>
  <c r="T41" i="2"/>
  <c r="Z52" i="2"/>
  <c r="Z50" i="2"/>
  <c r="Z44" i="2"/>
  <c r="F44" i="2"/>
  <c r="Z41" i="2"/>
  <c r="H37" i="2"/>
  <c r="T40" i="2"/>
  <c r="D50" i="2"/>
  <c r="F49" i="2"/>
  <c r="F42" i="2"/>
  <c r="Z42" i="2"/>
  <c r="F39" i="2"/>
  <c r="F38" i="1"/>
  <c r="F51" i="1"/>
  <c r="F41" i="1"/>
  <c r="F44" i="1"/>
  <c r="F39" i="1"/>
  <c r="F50" i="1"/>
  <c r="F43" i="1"/>
  <c r="H37" i="1"/>
  <c r="F37" i="1"/>
  <c r="F47" i="1"/>
  <c r="H41" i="1"/>
  <c r="D59" i="1"/>
  <c r="F49" i="1"/>
  <c r="Z59" i="1"/>
  <c r="N49" i="1"/>
  <c r="H43" i="1"/>
  <c r="F48" i="1"/>
  <c r="F42" i="1"/>
  <c r="Z46" i="1"/>
  <c r="N55" i="2"/>
  <c r="F25" i="3"/>
  <c r="F19" i="3"/>
  <c r="Z37" i="1"/>
  <c r="Z49" i="1"/>
  <c r="Z44" i="1"/>
  <c r="D49" i="2"/>
  <c r="H43" i="2"/>
  <c r="H50" i="2"/>
  <c r="D44" i="2"/>
  <c r="N55" i="1"/>
  <c r="X22" i="3"/>
  <c r="H14" i="3"/>
  <c r="F29" i="3"/>
  <c r="F17" i="3"/>
  <c r="X12" i="3"/>
  <c r="W58" i="3"/>
  <c r="W47" i="3"/>
  <c r="N52" i="2"/>
  <c r="N50" i="2"/>
  <c r="N48" i="2"/>
  <c r="N46" i="2"/>
  <c r="N44" i="2"/>
  <c r="N42" i="2"/>
  <c r="N40" i="2"/>
  <c r="N38" i="2"/>
  <c r="N51" i="2"/>
  <c r="N49" i="2"/>
  <c r="N47" i="2"/>
  <c r="N45" i="2"/>
  <c r="N43" i="2"/>
  <c r="N41" i="2"/>
  <c r="N39" i="2"/>
  <c r="N37" i="2"/>
  <c r="D38" i="2"/>
  <c r="H42" i="2"/>
  <c r="D42" i="2"/>
  <c r="N14" i="3"/>
  <c r="H45" i="2"/>
  <c r="Z43" i="1"/>
  <c r="H18" i="3"/>
  <c r="F21" i="3"/>
  <c r="D51" i="2"/>
  <c r="D58" i="2"/>
  <c r="Z42" i="1"/>
  <c r="Z51" i="1"/>
  <c r="D26" i="3"/>
  <c r="X17" i="3"/>
  <c r="V26" i="3"/>
  <c r="N22" i="3"/>
  <c r="V20" i="3"/>
  <c r="F15" i="3"/>
  <c r="X23" i="3"/>
  <c r="W59" i="3"/>
  <c r="W48" i="3"/>
  <c r="T44" i="2"/>
  <c r="T37" i="2"/>
  <c r="T52" i="1"/>
  <c r="T47" i="1"/>
  <c r="T45" i="1"/>
  <c r="T39" i="1"/>
  <c r="T48" i="1"/>
  <c r="T43" i="1"/>
  <c r="T46" i="1"/>
  <c r="T37" i="1"/>
  <c r="T50" i="1"/>
  <c r="T38" i="1"/>
  <c r="H52" i="1"/>
  <c r="H44" i="1"/>
  <c r="H39" i="1"/>
  <c r="H51" i="1"/>
  <c r="H46" i="1"/>
  <c r="H40" i="1"/>
  <c r="H49" i="1"/>
  <c r="H38" i="1"/>
  <c r="H49" i="2"/>
  <c r="H41" i="2"/>
  <c r="D40" i="2"/>
  <c r="Z52" i="1"/>
  <c r="Z41" i="1"/>
  <c r="Z50" i="1"/>
  <c r="Z40" i="1"/>
  <c r="Z47" i="1"/>
  <c r="Z39" i="1"/>
  <c r="N16" i="3"/>
  <c r="Z38" i="1"/>
  <c r="D30" i="3"/>
  <c r="H44" i="2"/>
  <c r="H51" i="2"/>
  <c r="D45" i="2"/>
  <c r="D58" i="1"/>
  <c r="H54" i="1"/>
  <c r="Z59" i="2"/>
  <c r="D59" i="2"/>
  <c r="H54" i="2"/>
  <c r="T25" i="3"/>
  <c r="X18" i="3"/>
  <c r="V30" i="3"/>
  <c r="N26" i="3"/>
  <c r="W37" i="3"/>
  <c r="W41" i="3"/>
  <c r="T43" i="2"/>
  <c r="D47" i="2"/>
  <c r="T44" i="1"/>
  <c r="H48" i="2"/>
  <c r="H40" i="2"/>
  <c r="H48" i="1"/>
  <c r="D39" i="2"/>
  <c r="H50" i="1"/>
  <c r="Z45" i="1"/>
  <c r="C60" i="3"/>
  <c r="X30" i="3"/>
  <c r="P30" i="3"/>
  <c r="H30" i="3"/>
  <c r="G60" i="3"/>
  <c r="H60" i="3" s="1"/>
  <c r="X26" i="3"/>
  <c r="P26" i="3"/>
  <c r="H26" i="3"/>
  <c r="G56" i="3"/>
  <c r="H56" i="3" s="1"/>
  <c r="T23" i="3"/>
  <c r="T12" i="3"/>
  <c r="T11" i="3"/>
  <c r="T10" i="3"/>
  <c r="T9" i="3"/>
  <c r="T8" i="3"/>
  <c r="D23" i="3"/>
  <c r="D12" i="3"/>
  <c r="D11" i="3"/>
  <c r="D10" i="3"/>
  <c r="D9" i="3"/>
  <c r="D8" i="3"/>
  <c r="T22" i="3"/>
  <c r="D22" i="3"/>
  <c r="T20" i="3"/>
  <c r="D20" i="3"/>
  <c r="T18" i="3"/>
  <c r="D18" i="3"/>
  <c r="T16" i="3"/>
  <c r="D16" i="3"/>
  <c r="T14" i="3"/>
  <c r="D14" i="3"/>
  <c r="G52" i="3"/>
  <c r="H48" i="3" s="1"/>
  <c r="T54" i="3"/>
  <c r="Z30" i="3"/>
  <c r="J30" i="3"/>
  <c r="Y60" i="3"/>
  <c r="Z60" i="3" s="1"/>
  <c r="R29" i="3"/>
  <c r="M60" i="3"/>
  <c r="N60" i="3" s="1"/>
  <c r="Z26" i="3"/>
  <c r="J26" i="3"/>
  <c r="Y56" i="3"/>
  <c r="Z56" i="3" s="1"/>
  <c r="R25" i="3"/>
  <c r="M56" i="3"/>
  <c r="N56" i="3" s="1"/>
  <c r="Z23" i="3"/>
  <c r="Z12" i="3"/>
  <c r="Z11" i="3"/>
  <c r="Z10" i="3"/>
  <c r="Z9" i="3"/>
  <c r="Z8" i="3"/>
  <c r="Q54" i="3"/>
  <c r="Q50" i="3"/>
  <c r="Q48" i="3"/>
  <c r="Q46" i="3"/>
  <c r="Q44" i="3"/>
  <c r="Q42" i="3"/>
  <c r="Q41" i="3"/>
  <c r="Q40" i="3"/>
  <c r="Q39" i="3"/>
  <c r="Q38" i="3"/>
  <c r="Q37" i="3"/>
  <c r="R23" i="3"/>
  <c r="R12" i="3"/>
  <c r="R11" i="3"/>
  <c r="R10" i="3"/>
  <c r="R9" i="3"/>
  <c r="R8" i="3"/>
  <c r="I59" i="3"/>
  <c r="I58" i="3"/>
  <c r="I55" i="3"/>
  <c r="I54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J23" i="3"/>
  <c r="J12" i="3"/>
  <c r="J11" i="3"/>
  <c r="J10" i="3"/>
  <c r="J9" i="3"/>
  <c r="J8" i="3"/>
  <c r="Z22" i="3"/>
  <c r="J22" i="3"/>
  <c r="R21" i="3"/>
  <c r="Z20" i="3"/>
  <c r="J20" i="3"/>
  <c r="Z48" i="3"/>
  <c r="R19" i="3"/>
  <c r="Z18" i="3"/>
  <c r="J18" i="3"/>
  <c r="R17" i="3"/>
  <c r="Z16" i="3"/>
  <c r="J16" i="3"/>
  <c r="Z44" i="3"/>
  <c r="R15" i="3"/>
  <c r="Z14" i="3"/>
  <c r="J14" i="3"/>
  <c r="R13" i="3"/>
  <c r="W56" i="3"/>
  <c r="X56" i="3" s="1"/>
  <c r="K55" i="3"/>
  <c r="K56" i="3"/>
  <c r="L56" i="3" s="1"/>
  <c r="C52" i="3"/>
  <c r="S60" i="3"/>
  <c r="T58" i="3" s="1"/>
  <c r="T55" i="3"/>
  <c r="T30" i="3"/>
  <c r="L30" i="3"/>
  <c r="H59" i="3"/>
  <c r="X29" i="3"/>
  <c r="P29" i="3"/>
  <c r="H29" i="3"/>
  <c r="D29" i="3"/>
  <c r="T26" i="3"/>
  <c r="L26" i="3"/>
  <c r="H55" i="3"/>
  <c r="X25" i="3"/>
  <c r="P25" i="3"/>
  <c r="H25" i="3"/>
  <c r="D25" i="3"/>
  <c r="H23" i="3"/>
  <c r="H12" i="3"/>
  <c r="H11" i="3"/>
  <c r="H10" i="3"/>
  <c r="H9" i="3"/>
  <c r="H8" i="3"/>
  <c r="D51" i="3"/>
  <c r="T21" i="3"/>
  <c r="H21" i="3"/>
  <c r="D21" i="3"/>
  <c r="H49" i="3"/>
  <c r="D49" i="3"/>
  <c r="T19" i="3"/>
  <c r="H19" i="3"/>
  <c r="D19" i="3"/>
  <c r="H47" i="3"/>
  <c r="D47" i="3"/>
  <c r="T17" i="3"/>
  <c r="H17" i="3"/>
  <c r="D17" i="3"/>
  <c r="D45" i="3"/>
  <c r="T15" i="3"/>
  <c r="H15" i="3"/>
  <c r="D15" i="3"/>
  <c r="H43" i="3"/>
  <c r="D43" i="3"/>
  <c r="T13" i="3"/>
  <c r="H13" i="3"/>
  <c r="D13" i="3"/>
  <c r="M52" i="3"/>
  <c r="N51" i="3" s="1"/>
  <c r="E52" i="3"/>
  <c r="F42" i="3" s="1"/>
  <c r="C56" i="3"/>
  <c r="R30" i="3"/>
  <c r="F30" i="3"/>
  <c r="Z29" i="3"/>
  <c r="V29" i="3"/>
  <c r="N29" i="3"/>
  <c r="J29" i="3"/>
  <c r="E60" i="3"/>
  <c r="F60" i="3" s="1"/>
  <c r="R26" i="3"/>
  <c r="F26" i="3"/>
  <c r="Z25" i="3"/>
  <c r="V25" i="3"/>
  <c r="N25" i="3"/>
  <c r="J25" i="3"/>
  <c r="E56" i="3"/>
  <c r="F56" i="3" s="1"/>
  <c r="U59" i="3"/>
  <c r="U58" i="3"/>
  <c r="U55" i="3"/>
  <c r="U54" i="3"/>
  <c r="U51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V23" i="3"/>
  <c r="V12" i="3"/>
  <c r="V11" i="3"/>
  <c r="V10" i="3"/>
  <c r="V9" i="3"/>
  <c r="V8" i="3"/>
  <c r="N23" i="3"/>
  <c r="N12" i="3"/>
  <c r="N11" i="3"/>
  <c r="N10" i="3"/>
  <c r="N9" i="3"/>
  <c r="N8" i="3"/>
  <c r="F23" i="3"/>
  <c r="F12" i="3"/>
  <c r="F11" i="3"/>
  <c r="F10" i="3"/>
  <c r="F9" i="3"/>
  <c r="F8" i="3"/>
  <c r="R22" i="3"/>
  <c r="F22" i="3"/>
  <c r="Z21" i="3"/>
  <c r="V21" i="3"/>
  <c r="N21" i="3"/>
  <c r="J21" i="3"/>
  <c r="Z49" i="3"/>
  <c r="R20" i="3"/>
  <c r="F20" i="3"/>
  <c r="Z19" i="3"/>
  <c r="V19" i="3"/>
  <c r="N19" i="3"/>
  <c r="J19" i="3"/>
  <c r="Z47" i="3"/>
  <c r="R18" i="3"/>
  <c r="F18" i="3"/>
  <c r="Z17" i="3"/>
  <c r="V17" i="3"/>
  <c r="N17" i="3"/>
  <c r="J17" i="3"/>
  <c r="F46" i="3"/>
  <c r="Z45" i="3"/>
  <c r="R16" i="3"/>
  <c r="F16" i="3"/>
  <c r="Z15" i="3"/>
  <c r="V15" i="3"/>
  <c r="N15" i="3"/>
  <c r="J15" i="3"/>
  <c r="F44" i="3"/>
  <c r="Z43" i="3"/>
  <c r="R14" i="3"/>
  <c r="F14" i="3"/>
  <c r="Z13" i="3"/>
  <c r="V13" i="3"/>
  <c r="N13" i="3"/>
  <c r="J13" i="3"/>
  <c r="X55" i="3"/>
  <c r="S52" i="3"/>
  <c r="K58" i="3"/>
  <c r="Q58" i="3" s="1"/>
  <c r="K59" i="3"/>
  <c r="K43" i="3"/>
  <c r="K45" i="3"/>
  <c r="K47" i="3"/>
  <c r="K49" i="3"/>
  <c r="K51" i="3"/>
  <c r="Z41" i="3"/>
  <c r="Z40" i="3"/>
  <c r="N58" i="2"/>
  <c r="Z54" i="2"/>
  <c r="F54" i="2"/>
  <c r="H59" i="2"/>
  <c r="W60" i="2"/>
  <c r="K60" i="2"/>
  <c r="W52" i="2"/>
  <c r="X52" i="2" s="1"/>
  <c r="X37" i="2"/>
  <c r="U56" i="2"/>
  <c r="V56" i="2" s="1"/>
  <c r="U60" i="2"/>
  <c r="V60" i="2" s="1"/>
  <c r="Q52" i="2"/>
  <c r="R52" i="2" s="1"/>
  <c r="R37" i="2"/>
  <c r="R51" i="2"/>
  <c r="K52" i="2"/>
  <c r="L52" i="2" s="1"/>
  <c r="I56" i="2"/>
  <c r="J56" i="2" s="1"/>
  <c r="I60" i="2"/>
  <c r="J60" i="2" s="1"/>
  <c r="T58" i="2"/>
  <c r="N59" i="2"/>
  <c r="Z58" i="2"/>
  <c r="F58" i="2"/>
  <c r="Z55" i="2"/>
  <c r="F55" i="2"/>
  <c r="N54" i="2"/>
  <c r="T59" i="2"/>
  <c r="O58" i="2"/>
  <c r="H55" i="2"/>
  <c r="W56" i="2"/>
  <c r="K56" i="2"/>
  <c r="U52" i="2"/>
  <c r="V52" i="2" s="1"/>
  <c r="V39" i="2"/>
  <c r="V43" i="2"/>
  <c r="R44" i="2"/>
  <c r="R46" i="2"/>
  <c r="Q54" i="2"/>
  <c r="Q58" i="2"/>
  <c r="O52" i="2"/>
  <c r="P52" i="2" s="1"/>
  <c r="P39" i="2"/>
  <c r="P43" i="2"/>
  <c r="P47" i="2"/>
  <c r="L50" i="2"/>
  <c r="I52" i="2"/>
  <c r="J52" i="2" s="1"/>
  <c r="O55" i="2"/>
  <c r="O59" i="2"/>
  <c r="H58" i="2"/>
  <c r="T54" i="2"/>
  <c r="D54" i="2"/>
  <c r="N48" i="1"/>
  <c r="N44" i="1"/>
  <c r="N40" i="1"/>
  <c r="N37" i="1"/>
  <c r="N51" i="1"/>
  <c r="N47" i="1"/>
  <c r="N43" i="1"/>
  <c r="N39" i="1"/>
  <c r="N50" i="1"/>
  <c r="N46" i="1"/>
  <c r="N42" i="1"/>
  <c r="N38" i="1"/>
  <c r="N58" i="1"/>
  <c r="Z54" i="1"/>
  <c r="F54" i="1"/>
  <c r="H59" i="1"/>
  <c r="W60" i="1"/>
  <c r="K60" i="1"/>
  <c r="W52" i="1"/>
  <c r="X52" i="1" s="1"/>
  <c r="U56" i="1"/>
  <c r="V56" i="1" s="1"/>
  <c r="U60" i="1"/>
  <c r="V60" i="1" s="1"/>
  <c r="Q52" i="1"/>
  <c r="R52" i="1" s="1"/>
  <c r="K52" i="1"/>
  <c r="L52" i="1" s="1"/>
  <c r="L37" i="1"/>
  <c r="L39" i="1"/>
  <c r="L45" i="1"/>
  <c r="L49" i="1"/>
  <c r="L51" i="1"/>
  <c r="I56" i="1"/>
  <c r="J56" i="1" s="1"/>
  <c r="I60" i="1"/>
  <c r="J60" i="1" s="1"/>
  <c r="T58" i="1"/>
  <c r="N59" i="1"/>
  <c r="Z58" i="1"/>
  <c r="F58" i="1"/>
  <c r="Z55" i="1"/>
  <c r="F55" i="1"/>
  <c r="N54" i="1"/>
  <c r="T59" i="1"/>
  <c r="O58" i="1"/>
  <c r="H55" i="1"/>
  <c r="W56" i="1"/>
  <c r="K56" i="1"/>
  <c r="X46" i="1"/>
  <c r="X50" i="1"/>
  <c r="U52" i="1"/>
  <c r="V52" i="1" s="1"/>
  <c r="V47" i="1"/>
  <c r="V51" i="1"/>
  <c r="Q54" i="1"/>
  <c r="Q58" i="1"/>
  <c r="O52" i="1"/>
  <c r="P52" i="1" s="1"/>
  <c r="L42" i="1"/>
  <c r="L44" i="1"/>
  <c r="L46" i="1"/>
  <c r="L48" i="1"/>
  <c r="L50" i="1"/>
  <c r="I52" i="1"/>
  <c r="J52" i="1" s="1"/>
  <c r="O55" i="1"/>
  <c r="O59" i="1"/>
  <c r="H58" i="1"/>
  <c r="T54" i="1"/>
  <c r="D54" i="1"/>
  <c r="X54" i="3" l="1"/>
  <c r="Z37" i="3"/>
  <c r="Z42" i="3"/>
  <c r="Z46" i="3"/>
  <c r="Z50" i="3"/>
  <c r="H54" i="3"/>
  <c r="H51" i="3"/>
  <c r="Z39" i="3"/>
  <c r="W60" i="3"/>
  <c r="Z38" i="3"/>
  <c r="Z51" i="3"/>
  <c r="H45" i="3"/>
  <c r="H44" i="3"/>
  <c r="X50" i="2"/>
  <c r="X43" i="2"/>
  <c r="J51" i="2"/>
  <c r="X40" i="2"/>
  <c r="L51" i="2"/>
  <c r="X41" i="2"/>
  <c r="J47" i="2"/>
  <c r="X38" i="2"/>
  <c r="X39" i="2"/>
  <c r="X44" i="1"/>
  <c r="L40" i="1"/>
  <c r="V43" i="1"/>
  <c r="L43" i="1"/>
  <c r="X41" i="1"/>
  <c r="J51" i="1"/>
  <c r="L38" i="1"/>
  <c r="V39" i="1"/>
  <c r="L41" i="1"/>
  <c r="X39" i="1"/>
  <c r="P51" i="1"/>
  <c r="X37" i="1"/>
  <c r="X48" i="1"/>
  <c r="X60" i="3"/>
  <c r="X58" i="3"/>
  <c r="L48" i="2"/>
  <c r="F50" i="3"/>
  <c r="R42" i="2"/>
  <c r="L47" i="2"/>
  <c r="R49" i="2"/>
  <c r="X51" i="1"/>
  <c r="X59" i="3"/>
  <c r="W52" i="3"/>
  <c r="X49" i="1"/>
  <c r="R38" i="2"/>
  <c r="X48" i="2"/>
  <c r="L43" i="2"/>
  <c r="R45" i="2"/>
  <c r="X51" i="2"/>
  <c r="Z54" i="3"/>
  <c r="F48" i="3"/>
  <c r="V59" i="1"/>
  <c r="X40" i="1"/>
  <c r="X47" i="1"/>
  <c r="J43" i="2"/>
  <c r="L40" i="2"/>
  <c r="V59" i="2"/>
  <c r="X46" i="2"/>
  <c r="L41" i="2"/>
  <c r="R43" i="2"/>
  <c r="X49" i="2"/>
  <c r="N43" i="3"/>
  <c r="L49" i="2"/>
  <c r="L46" i="2"/>
  <c r="Z58" i="3"/>
  <c r="L44" i="2"/>
  <c r="R40" i="2"/>
  <c r="L45" i="2"/>
  <c r="R47" i="2"/>
  <c r="X38" i="1"/>
  <c r="R51" i="1"/>
  <c r="X45" i="1"/>
  <c r="J39" i="2"/>
  <c r="L38" i="2"/>
  <c r="R50" i="2"/>
  <c r="V51" i="2"/>
  <c r="X44" i="2"/>
  <c r="L39" i="2"/>
  <c r="R41" i="2"/>
  <c r="X47" i="2"/>
  <c r="N47" i="3"/>
  <c r="Z55" i="3"/>
  <c r="Z59" i="3"/>
  <c r="R44" i="1"/>
  <c r="X42" i="1"/>
  <c r="L42" i="2"/>
  <c r="L47" i="1"/>
  <c r="R43" i="1"/>
  <c r="X43" i="1"/>
  <c r="P51" i="2"/>
  <c r="R48" i="2"/>
  <c r="V47" i="2"/>
  <c r="X42" i="2"/>
  <c r="L37" i="2"/>
  <c r="R39" i="2"/>
  <c r="X45" i="2"/>
  <c r="T52" i="3"/>
  <c r="T40" i="3"/>
  <c r="T39" i="3"/>
  <c r="T38" i="3"/>
  <c r="T37" i="3"/>
  <c r="T41" i="3"/>
  <c r="U56" i="3"/>
  <c r="V56" i="3" s="1"/>
  <c r="U60" i="3"/>
  <c r="V60" i="3" s="1"/>
  <c r="D56" i="3"/>
  <c r="D54" i="3"/>
  <c r="N52" i="3"/>
  <c r="N41" i="3"/>
  <c r="N39" i="3"/>
  <c r="N38" i="3"/>
  <c r="N40" i="3"/>
  <c r="N37" i="3"/>
  <c r="T43" i="3"/>
  <c r="T45" i="3"/>
  <c r="T47" i="3"/>
  <c r="T49" i="3"/>
  <c r="T51" i="3"/>
  <c r="D52" i="3"/>
  <c r="D41" i="3"/>
  <c r="D40" i="3"/>
  <c r="D39" i="3"/>
  <c r="D38" i="3"/>
  <c r="D37" i="3"/>
  <c r="L55" i="3"/>
  <c r="N42" i="3"/>
  <c r="N44" i="3"/>
  <c r="N46" i="3"/>
  <c r="N48" i="3"/>
  <c r="N50" i="3"/>
  <c r="I52" i="3"/>
  <c r="J52" i="3" s="1"/>
  <c r="O37" i="3"/>
  <c r="O39" i="3"/>
  <c r="O41" i="3"/>
  <c r="O43" i="3"/>
  <c r="O45" i="3"/>
  <c r="O47" i="3"/>
  <c r="O49" i="3"/>
  <c r="O51" i="3"/>
  <c r="O55" i="3"/>
  <c r="O59" i="3"/>
  <c r="D42" i="3"/>
  <c r="T42" i="3"/>
  <c r="D46" i="3"/>
  <c r="T46" i="3"/>
  <c r="D50" i="3"/>
  <c r="T50" i="3"/>
  <c r="D60" i="3"/>
  <c r="D59" i="3"/>
  <c r="L51" i="3"/>
  <c r="K52" i="3"/>
  <c r="L43" i="3" s="1"/>
  <c r="K60" i="3"/>
  <c r="L60" i="3" s="1"/>
  <c r="N45" i="3"/>
  <c r="N49" i="3"/>
  <c r="U52" i="3"/>
  <c r="V52" i="3" s="1"/>
  <c r="V39" i="3"/>
  <c r="F54" i="3"/>
  <c r="N55" i="3"/>
  <c r="F58" i="3"/>
  <c r="N59" i="3"/>
  <c r="F52" i="3"/>
  <c r="F38" i="3"/>
  <c r="F40" i="3"/>
  <c r="F37" i="3"/>
  <c r="F39" i="3"/>
  <c r="F41" i="3"/>
  <c r="T60" i="3"/>
  <c r="T59" i="3"/>
  <c r="L54" i="3"/>
  <c r="F43" i="3"/>
  <c r="F45" i="3"/>
  <c r="F47" i="3"/>
  <c r="F49" i="3"/>
  <c r="F51" i="3"/>
  <c r="O38" i="3"/>
  <c r="O40" i="3"/>
  <c r="O42" i="3"/>
  <c r="O44" i="3"/>
  <c r="O46" i="3"/>
  <c r="O48" i="3"/>
  <c r="O50" i="3"/>
  <c r="I56" i="3"/>
  <c r="J56" i="3" s="1"/>
  <c r="O54" i="3"/>
  <c r="I60" i="3"/>
  <c r="J60" i="3" s="1"/>
  <c r="O58" i="3"/>
  <c r="Q43" i="3"/>
  <c r="Q45" i="3"/>
  <c r="Q47" i="3"/>
  <c r="Q49" i="3"/>
  <c r="Q51" i="3"/>
  <c r="Q55" i="3"/>
  <c r="Q59" i="3"/>
  <c r="N54" i="3"/>
  <c r="F55" i="3"/>
  <c r="N58" i="3"/>
  <c r="F59" i="3"/>
  <c r="H52" i="3"/>
  <c r="H41" i="3"/>
  <c r="H40" i="3"/>
  <c r="H39" i="3"/>
  <c r="H38" i="3"/>
  <c r="H37" i="3"/>
  <c r="H42" i="3"/>
  <c r="D44" i="3"/>
  <c r="T44" i="3"/>
  <c r="H46" i="3"/>
  <c r="D48" i="3"/>
  <c r="T48" i="3"/>
  <c r="H50" i="3"/>
  <c r="H58" i="3"/>
  <c r="D55" i="3"/>
  <c r="D58" i="3"/>
  <c r="Q56" i="2"/>
  <c r="L56" i="2"/>
  <c r="L55" i="2"/>
  <c r="X56" i="2"/>
  <c r="X55" i="2"/>
  <c r="J50" i="2"/>
  <c r="J46" i="2"/>
  <c r="J42" i="2"/>
  <c r="J38" i="2"/>
  <c r="P50" i="2"/>
  <c r="P46" i="2"/>
  <c r="P42" i="2"/>
  <c r="P38" i="2"/>
  <c r="V50" i="2"/>
  <c r="V46" i="2"/>
  <c r="V42" i="2"/>
  <c r="V38" i="2"/>
  <c r="O56" i="2"/>
  <c r="P55" i="2" s="1"/>
  <c r="L60" i="2"/>
  <c r="L59" i="2"/>
  <c r="X60" i="2"/>
  <c r="X59" i="2"/>
  <c r="J59" i="2"/>
  <c r="J55" i="2"/>
  <c r="J49" i="2"/>
  <c r="J45" i="2"/>
  <c r="J41" i="2"/>
  <c r="J37" i="2"/>
  <c r="P49" i="2"/>
  <c r="P45" i="2"/>
  <c r="P41" i="2"/>
  <c r="P37" i="2"/>
  <c r="Q60" i="2"/>
  <c r="R58" i="2" s="1"/>
  <c r="V55" i="2"/>
  <c r="V49" i="2"/>
  <c r="V45" i="2"/>
  <c r="V41" i="2"/>
  <c r="V37" i="2"/>
  <c r="L54" i="2"/>
  <c r="X54" i="2"/>
  <c r="O60" i="2"/>
  <c r="P60" i="2" s="1"/>
  <c r="J58" i="2"/>
  <c r="J54" i="2"/>
  <c r="J48" i="2"/>
  <c r="J44" i="2"/>
  <c r="J40" i="2"/>
  <c r="P48" i="2"/>
  <c r="P44" i="2"/>
  <c r="P40" i="2"/>
  <c r="V58" i="2"/>
  <c r="V54" i="2"/>
  <c r="V48" i="2"/>
  <c r="V44" i="2"/>
  <c r="V40" i="2"/>
  <c r="L58" i="2"/>
  <c r="X58" i="2"/>
  <c r="J43" i="1"/>
  <c r="P43" i="1"/>
  <c r="R48" i="1"/>
  <c r="R40" i="1"/>
  <c r="R47" i="1"/>
  <c r="R39" i="1"/>
  <c r="J47" i="1"/>
  <c r="J39" i="1"/>
  <c r="P47" i="1"/>
  <c r="P39" i="1"/>
  <c r="R50" i="1"/>
  <c r="R46" i="1"/>
  <c r="R42" i="1"/>
  <c r="R38" i="1"/>
  <c r="R49" i="1"/>
  <c r="R45" i="1"/>
  <c r="R41" i="1"/>
  <c r="R37" i="1"/>
  <c r="Q56" i="1"/>
  <c r="L56" i="1"/>
  <c r="L55" i="1"/>
  <c r="X56" i="1"/>
  <c r="X55" i="1"/>
  <c r="J50" i="1"/>
  <c r="J46" i="1"/>
  <c r="J42" i="1"/>
  <c r="J38" i="1"/>
  <c r="P50" i="1"/>
  <c r="P46" i="1"/>
  <c r="P42" i="1"/>
  <c r="P38" i="1"/>
  <c r="V50" i="1"/>
  <c r="V46" i="1"/>
  <c r="V42" i="1"/>
  <c r="V38" i="1"/>
  <c r="O56" i="1"/>
  <c r="P55" i="1" s="1"/>
  <c r="L60" i="1"/>
  <c r="L59" i="1"/>
  <c r="X60" i="1"/>
  <c r="X59" i="1"/>
  <c r="J59" i="1"/>
  <c r="J55" i="1"/>
  <c r="J49" i="1"/>
  <c r="J45" i="1"/>
  <c r="J41" i="1"/>
  <c r="J37" i="1"/>
  <c r="P49" i="1"/>
  <c r="P45" i="1"/>
  <c r="P41" i="1"/>
  <c r="P37" i="1"/>
  <c r="Q60" i="1"/>
  <c r="R58" i="1" s="1"/>
  <c r="V55" i="1"/>
  <c r="V49" i="1"/>
  <c r="V45" i="1"/>
  <c r="V41" i="1"/>
  <c r="V37" i="1"/>
  <c r="L54" i="1"/>
  <c r="X54" i="1"/>
  <c r="O60" i="1"/>
  <c r="P60" i="1" s="1"/>
  <c r="J58" i="1"/>
  <c r="J54" i="1"/>
  <c r="J48" i="1"/>
  <c r="J44" i="1"/>
  <c r="J40" i="1"/>
  <c r="P48" i="1"/>
  <c r="P44" i="1"/>
  <c r="P40" i="1"/>
  <c r="V58" i="1"/>
  <c r="V54" i="1"/>
  <c r="V48" i="1"/>
  <c r="V44" i="1"/>
  <c r="V40" i="1"/>
  <c r="L58" i="1"/>
  <c r="X58" i="1"/>
  <c r="L58" i="3" l="1"/>
  <c r="L45" i="3"/>
  <c r="V43" i="3"/>
  <c r="X52" i="3"/>
  <c r="X51" i="3"/>
  <c r="X43" i="3"/>
  <c r="X38" i="3"/>
  <c r="X50" i="3"/>
  <c r="X37" i="3"/>
  <c r="X42" i="3"/>
  <c r="X44" i="3"/>
  <c r="X49" i="3"/>
  <c r="X40" i="3"/>
  <c r="X47" i="3"/>
  <c r="X45" i="3"/>
  <c r="X39" i="3"/>
  <c r="X46" i="3"/>
  <c r="V59" i="3"/>
  <c r="J58" i="3"/>
  <c r="X48" i="3"/>
  <c r="V51" i="3"/>
  <c r="V47" i="3"/>
  <c r="X41" i="3"/>
  <c r="O60" i="3"/>
  <c r="P60" i="3" s="1"/>
  <c r="O52" i="3"/>
  <c r="P52" i="3" s="1"/>
  <c r="V50" i="3"/>
  <c r="V46" i="3"/>
  <c r="V42" i="3"/>
  <c r="V38" i="3"/>
  <c r="Q52" i="3"/>
  <c r="O56" i="3"/>
  <c r="P56" i="3" s="1"/>
  <c r="J54" i="3"/>
  <c r="J50" i="3"/>
  <c r="J48" i="3"/>
  <c r="J46" i="3"/>
  <c r="J44" i="3"/>
  <c r="J42" i="3"/>
  <c r="J40" i="3"/>
  <c r="J38" i="3"/>
  <c r="V55" i="3"/>
  <c r="V49" i="3"/>
  <c r="V45" i="3"/>
  <c r="V41" i="3"/>
  <c r="V37" i="3"/>
  <c r="L52" i="3"/>
  <c r="L38" i="3"/>
  <c r="L42" i="3"/>
  <c r="L46" i="3"/>
  <c r="L50" i="3"/>
  <c r="L39" i="3"/>
  <c r="L40" i="3"/>
  <c r="L44" i="3"/>
  <c r="L48" i="3"/>
  <c r="L37" i="3"/>
  <c r="L41" i="3"/>
  <c r="L47" i="3"/>
  <c r="Q60" i="3"/>
  <c r="Q56" i="3"/>
  <c r="J59" i="3"/>
  <c r="J55" i="3"/>
  <c r="J51" i="3"/>
  <c r="J49" i="3"/>
  <c r="J47" i="3"/>
  <c r="J45" i="3"/>
  <c r="J43" i="3"/>
  <c r="J41" i="3"/>
  <c r="J39" i="3"/>
  <c r="J37" i="3"/>
  <c r="V58" i="3"/>
  <c r="V54" i="3"/>
  <c r="V48" i="3"/>
  <c r="V44" i="3"/>
  <c r="V40" i="3"/>
  <c r="L59" i="3"/>
  <c r="L49" i="3"/>
  <c r="R56" i="2"/>
  <c r="R55" i="2"/>
  <c r="P58" i="2"/>
  <c r="R60" i="2"/>
  <c r="R59" i="2"/>
  <c r="P56" i="2"/>
  <c r="P54" i="2"/>
  <c r="R54" i="2"/>
  <c r="P59" i="2"/>
  <c r="R56" i="1"/>
  <c r="R55" i="1"/>
  <c r="P58" i="1"/>
  <c r="R60" i="1"/>
  <c r="R59" i="1"/>
  <c r="P56" i="1"/>
  <c r="P54" i="1"/>
  <c r="R54" i="1"/>
  <c r="P59" i="1"/>
  <c r="P59" i="3" l="1"/>
  <c r="P58" i="3"/>
  <c r="R60" i="3"/>
  <c r="R58" i="3"/>
  <c r="R52" i="3"/>
  <c r="R38" i="3"/>
  <c r="R42" i="3"/>
  <c r="R46" i="3"/>
  <c r="R50" i="3"/>
  <c r="R39" i="3"/>
  <c r="R40" i="3"/>
  <c r="R44" i="3"/>
  <c r="R48" i="3"/>
  <c r="R37" i="3"/>
  <c r="R41" i="3"/>
  <c r="R47" i="3"/>
  <c r="R59" i="3"/>
  <c r="P41" i="3"/>
  <c r="P45" i="3"/>
  <c r="P49" i="3"/>
  <c r="P55" i="3"/>
  <c r="P38" i="3"/>
  <c r="P42" i="3"/>
  <c r="P46" i="3"/>
  <c r="P50" i="3"/>
  <c r="R49" i="3"/>
  <c r="R56" i="3"/>
  <c r="R54" i="3"/>
  <c r="P54" i="3"/>
  <c r="R43" i="3"/>
  <c r="R51" i="3"/>
  <c r="P37" i="3"/>
  <c r="P39" i="3"/>
  <c r="P43" i="3"/>
  <c r="P47" i="3"/>
  <c r="P51" i="3"/>
  <c r="P40" i="3"/>
  <c r="P44" i="3"/>
  <c r="P48" i="3"/>
  <c r="R45" i="3"/>
  <c r="R55" i="3"/>
</calcChain>
</file>

<file path=xl/sharedStrings.xml><?xml version="1.0" encoding="utf-8"?>
<sst xmlns="http://schemas.openxmlformats.org/spreadsheetml/2006/main" count="403" uniqueCount="45">
  <si>
    <t>פירוט תרומת אפיקי ההשקעה לתשואה הכוללת</t>
  </si>
  <si>
    <t>נוסטרו חיים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</si>
  <si>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</si>
  <si>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</si>
  <si>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</si>
  <si>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</si>
  <si>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</si>
  <si>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</si>
  <si>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</si>
  <si>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</si>
  <si>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</si>
  <si>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</si>
  <si>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</si>
  <si>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</si>
  <si>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</si>
  <si>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</si>
  <si>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</si>
  <si>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</si>
  <si>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</si>
  <si>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</si>
  <si>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</si>
  <si>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</si>
  <si>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</si>
  <si>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</si>
  <si>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</si>
  <si>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</si>
  <si>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</si>
  <si>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</si>
  <si>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</si>
  <si>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</si>
  <si>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</si>
  <si>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</si>
  <si>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</si>
  <si>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נתונים מצטברים בשנת :</t>
  </si>
  <si>
    <t>רבעון 1+2</t>
  </si>
  <si>
    <t>רבעון 1+2+3</t>
  </si>
  <si>
    <t>רבעון 1+2+3+4</t>
  </si>
  <si>
    <t>נוסטרו כללי והון</t>
  </si>
  <si>
    <t>נוסטרו סה"כ</t>
  </si>
  <si>
    <t>סיום מידע טבלה צד שמאל</t>
  </si>
  <si>
    <t xml:space="preserve">סיום מידע טבלה </t>
  </si>
  <si>
    <t>סיום מידע טבלה</t>
  </si>
  <si>
    <t xml:space="preserve">תחילת מידע טבלה </t>
  </si>
  <si>
    <t>תחילת מידע טבלה צד ימין</t>
  </si>
  <si>
    <t>תחילת מידע טבלה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</si>
</sst>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;[Red]&quot;(&quot;#,##0&quot;) &quot;"/>
    <numFmt numFmtId="165" formatCode="0.0%;[Red]\(0.0%\)"/>
    <numFmt numFmtId="166" formatCode="#,##0_ ;[Red]\-#,##0\ "/>
    <numFmt numFmtId="167" formatCode="#,##0\ ;&quot;(&quot;#,##0&quot;)&quot;"/>
    <numFmt numFmtId="168" formatCode="0.0%;\(0.0%\)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sz val="9"/>
      <color theme="1"/>
      <name val="Arial"/>
      <family val="2"/>
      <charset val="177"/>
      <scheme val="minor"/>
    </font>
    <font>
      <b/>
      <sz val="14"/>
      <color theme="1"/>
      <name val="David"/>
      <family val="2"/>
    </font>
    <font>
      <b/>
      <sz val="12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1"/>
      <color indexed="8"/>
      <name val="David"/>
      <family val="2"/>
      <charset val="177"/>
    </font>
    <font>
      <sz val="9"/>
      <color theme="1"/>
      <name val="Arial"/>
      <family val="2"/>
      <scheme val="minor"/>
    </font>
    <font>
      <sz val="9"/>
      <color theme="0"/>
      <name val="Arial"/>
      <family val="2"/>
      <charset val="177"/>
      <scheme val="minor"/>
    </font>
    <font>
      <b/>
      <sz val="9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/>
    <xf numFmtId="0" fontId="3" fillId="0" borderId="0" xfId="0" applyFont="1"/>
    <xf numFmtId="22" fontId="2" fillId="0" borderId="0" xfId="0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0" applyNumberFormat="1" applyFont="1"/>
    <xf numFmtId="0" fontId="7" fillId="0" borderId="1" xfId="0" applyFont="1" applyBorder="1"/>
    <xf numFmtId="0" fontId="0" fillId="0" borderId="0" xfId="0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right"/>
    </xf>
    <xf numFmtId="164" fontId="5" fillId="4" borderId="2" xfId="0" applyNumberFormat="1" applyFont="1" applyFill="1" applyBorder="1" applyProtection="1">
      <protection locked="0"/>
    </xf>
    <xf numFmtId="165" fontId="5" fillId="4" borderId="3" xfId="0" applyNumberFormat="1" applyFont="1" applyFill="1" applyBorder="1"/>
    <xf numFmtId="164" fontId="5" fillId="4" borderId="3" xfId="0" applyNumberFormat="1" applyFont="1" applyFill="1" applyBorder="1" applyProtection="1">
      <protection locked="0"/>
    </xf>
    <xf numFmtId="166" fontId="10" fillId="4" borderId="5" xfId="0" applyNumberFormat="1" applyFont="1" applyFill="1" applyBorder="1" applyAlignment="1" applyProtection="1">
      <alignment horizontal="right"/>
      <protection locked="0"/>
    </xf>
    <xf numFmtId="166" fontId="10" fillId="5" borderId="10" xfId="0" applyNumberFormat="1" applyFont="1" applyFill="1" applyBorder="1" applyAlignment="1" applyProtection="1">
      <alignment horizontal="right"/>
      <protection locked="0"/>
    </xf>
    <xf numFmtId="165" fontId="5" fillId="6" borderId="8" xfId="0" applyNumberFormat="1" applyFont="1" applyFill="1" applyBorder="1"/>
    <xf numFmtId="164" fontId="5" fillId="4" borderId="7" xfId="0" applyNumberFormat="1" applyFont="1" applyFill="1" applyBorder="1" applyProtection="1">
      <protection locked="0"/>
    </xf>
    <xf numFmtId="164" fontId="5" fillId="4" borderId="8" xfId="0" applyNumberFormat="1" applyFont="1" applyFill="1" applyBorder="1" applyProtection="1">
      <protection locked="0"/>
    </xf>
    <xf numFmtId="164" fontId="5" fillId="6" borderId="10" xfId="0" applyNumberFormat="1" applyFont="1" applyFill="1" applyBorder="1" applyProtection="1">
      <protection locked="0"/>
    </xf>
    <xf numFmtId="164" fontId="5" fillId="6" borderId="8" xfId="0" applyNumberFormat="1" applyFont="1" applyFill="1" applyBorder="1" applyProtection="1">
      <protection locked="0"/>
    </xf>
    <xf numFmtId="0" fontId="8" fillId="2" borderId="16" xfId="0" applyFont="1" applyFill="1" applyBorder="1" applyAlignment="1">
      <alignment horizontal="right"/>
    </xf>
    <xf numFmtId="165" fontId="5" fillId="4" borderId="8" xfId="0" applyNumberFormat="1" applyFont="1" applyFill="1" applyBorder="1"/>
    <xf numFmtId="166" fontId="10" fillId="4" borderId="10" xfId="0" applyNumberFormat="1" applyFont="1" applyFill="1" applyBorder="1" applyAlignment="1" applyProtection="1">
      <alignment horizontal="right"/>
      <protection locked="0"/>
    </xf>
    <xf numFmtId="0" fontId="8" fillId="2" borderId="17" xfId="0" applyFont="1" applyFill="1" applyBorder="1" applyAlignment="1">
      <alignment horizontal="right"/>
    </xf>
    <xf numFmtId="164" fontId="8" fillId="4" borderId="12" xfId="0" applyNumberFormat="1" applyFont="1" applyFill="1" applyBorder="1"/>
    <xf numFmtId="165" fontId="8" fillId="4" borderId="13" xfId="0" applyNumberFormat="1" applyFont="1" applyFill="1" applyBorder="1"/>
    <xf numFmtId="164" fontId="8" fillId="6" borderId="15" xfId="0" applyNumberFormat="1" applyFont="1" applyFill="1" applyBorder="1"/>
    <xf numFmtId="165" fontId="8" fillId="6" borderId="13" xfId="0" applyNumberFormat="1" applyFont="1" applyFill="1" applyBorder="1"/>
    <xf numFmtId="164" fontId="8" fillId="6" borderId="13" xfId="0" applyNumberFormat="1" applyFont="1" applyFill="1" applyBorder="1"/>
    <xf numFmtId="164" fontId="8" fillId="4" borderId="13" xfId="0" applyNumberFormat="1" applyFont="1" applyFill="1" applyBorder="1"/>
    <xf numFmtId="167" fontId="5" fillId="0" borderId="0" xfId="0" applyNumberFormat="1" applyFont="1"/>
    <xf numFmtId="168" fontId="5" fillId="0" borderId="0" xfId="0" applyNumberFormat="1" applyFont="1"/>
    <xf numFmtId="10" fontId="5" fillId="0" borderId="0" xfId="1" applyNumberFormat="1" applyFont="1" applyProtection="1"/>
    <xf numFmtId="166" fontId="10" fillId="4" borderId="2" xfId="0" applyNumberFormat="1" applyFont="1" applyFill="1" applyBorder="1" applyAlignment="1" applyProtection="1">
      <alignment horizontal="right"/>
      <protection locked="0"/>
    </xf>
    <xf numFmtId="165" fontId="5" fillId="6" borderId="3" xfId="0" applyNumberFormat="1" applyFont="1" applyFill="1" applyBorder="1"/>
    <xf numFmtId="166" fontId="10" fillId="5" borderId="2" xfId="0" applyNumberFormat="1" applyFont="1" applyFill="1" applyBorder="1" applyAlignment="1" applyProtection="1">
      <alignment horizontal="right"/>
      <protection locked="0"/>
    </xf>
    <xf numFmtId="165" fontId="5" fillId="6" borderId="4" xfId="0" applyNumberFormat="1" applyFont="1" applyFill="1" applyBorder="1"/>
    <xf numFmtId="164" fontId="5" fillId="4" borderId="5" xfId="0" applyNumberFormat="1" applyFont="1" applyFill="1" applyBorder="1" applyProtection="1">
      <protection locked="0"/>
    </xf>
    <xf numFmtId="165" fontId="5" fillId="4" borderId="4" xfId="0" applyNumberFormat="1" applyFont="1" applyFill="1" applyBorder="1"/>
    <xf numFmtId="164" fontId="5" fillId="6" borderId="5" xfId="0" applyNumberFormat="1" applyFont="1" applyFill="1" applyBorder="1" applyProtection="1">
      <protection locked="0"/>
    </xf>
    <xf numFmtId="164" fontId="5" fillId="6" borderId="3" xfId="0" applyNumberFormat="1" applyFont="1" applyFill="1" applyBorder="1" applyProtection="1">
      <protection locked="0"/>
    </xf>
    <xf numFmtId="166" fontId="10" fillId="4" borderId="7" xfId="0" applyNumberFormat="1" applyFont="1" applyFill="1" applyBorder="1" applyAlignment="1" applyProtection="1">
      <alignment horizontal="right"/>
      <protection locked="0"/>
    </xf>
    <xf numFmtId="166" fontId="10" fillId="5" borderId="7" xfId="0" applyNumberFormat="1" applyFont="1" applyFill="1" applyBorder="1" applyAlignment="1" applyProtection="1">
      <alignment horizontal="right"/>
      <protection locked="0"/>
    </xf>
    <xf numFmtId="165" fontId="5" fillId="6" borderId="9" xfId="0" applyNumberFormat="1" applyFont="1" applyFill="1" applyBorder="1"/>
    <xf numFmtId="164" fontId="5" fillId="4" borderId="10" xfId="0" applyNumberFormat="1" applyFont="1" applyFill="1" applyBorder="1" applyProtection="1">
      <protection locked="0"/>
    </xf>
    <xf numFmtId="165" fontId="5" fillId="4" borderId="9" xfId="0" applyNumberFormat="1" applyFont="1" applyFill="1" applyBorder="1"/>
    <xf numFmtId="164" fontId="8" fillId="4" borderId="15" xfId="0" applyNumberFormat="1" applyFont="1" applyFill="1" applyBorder="1"/>
    <xf numFmtId="164" fontId="8" fillId="6" borderId="13" xfId="0" applyNumberFormat="1" applyFont="1" applyFill="1" applyBorder="1" applyProtection="1">
      <protection locked="0"/>
    </xf>
    <xf numFmtId="165" fontId="8" fillId="6" borderId="14" xfId="0" applyNumberFormat="1" applyFont="1" applyFill="1" applyBorder="1"/>
    <xf numFmtId="165" fontId="5" fillId="4" borderId="13" xfId="0" applyNumberFormat="1" applyFont="1" applyFill="1" applyBorder="1"/>
    <xf numFmtId="165" fontId="8" fillId="4" borderId="14" xfId="0" applyNumberFormat="1" applyFont="1" applyFill="1" applyBorder="1"/>
    <xf numFmtId="0" fontId="7" fillId="0" borderId="1" xfId="0" applyFont="1" applyBorder="1" applyAlignment="1">
      <alignment horizontal="center"/>
    </xf>
    <xf numFmtId="164" fontId="5" fillId="4" borderId="5" xfId="0" applyNumberFormat="1" applyFont="1" applyFill="1" applyBorder="1"/>
    <xf numFmtId="164" fontId="5" fillId="4" borderId="3" xfId="0" applyNumberFormat="1" applyFont="1" applyFill="1" applyBorder="1"/>
    <xf numFmtId="164" fontId="5" fillId="6" borderId="5" xfId="0" applyNumberFormat="1" applyFont="1" applyFill="1" applyBorder="1"/>
    <xf numFmtId="164" fontId="5" fillId="6" borderId="3" xfId="0" applyNumberFormat="1" applyFont="1" applyFill="1" applyBorder="1"/>
    <xf numFmtId="164" fontId="8" fillId="4" borderId="5" xfId="0" applyNumberFormat="1" applyFont="1" applyFill="1" applyBorder="1"/>
    <xf numFmtId="164" fontId="5" fillId="4" borderId="10" xfId="0" applyNumberFormat="1" applyFont="1" applyFill="1" applyBorder="1"/>
    <xf numFmtId="164" fontId="5" fillId="4" borderId="8" xfId="0" applyNumberFormat="1" applyFont="1" applyFill="1" applyBorder="1"/>
    <xf numFmtId="164" fontId="5" fillId="6" borderId="10" xfId="0" applyNumberFormat="1" applyFont="1" applyFill="1" applyBorder="1"/>
    <xf numFmtId="164" fontId="5" fillId="6" borderId="8" xfId="0" applyNumberFormat="1" applyFont="1" applyFill="1" applyBorder="1"/>
    <xf numFmtId="164" fontId="8" fillId="4" borderId="10" xfId="0" applyNumberFormat="1" applyFont="1" applyFill="1" applyBorder="1"/>
    <xf numFmtId="164" fontId="8" fillId="4" borderId="15" xfId="0" applyNumberFormat="1" applyFont="1" applyFill="1" applyBorder="1" applyProtection="1">
      <protection locked="0"/>
    </xf>
    <xf numFmtId="164" fontId="11" fillId="4" borderId="5" xfId="0" applyNumberFormat="1" applyFont="1" applyFill="1" applyBorder="1"/>
    <xf numFmtId="164" fontId="11" fillId="4" borderId="10" xfId="0" applyNumberFormat="1" applyFont="1" applyFill="1" applyBorder="1"/>
    <xf numFmtId="164" fontId="5" fillId="4" borderId="2" xfId="0" applyNumberFormat="1" applyFont="1" applyFill="1" applyBorder="1"/>
    <xf numFmtId="164" fontId="5" fillId="4" borderId="7" xfId="0" applyNumberFormat="1" applyFont="1" applyFill="1" applyBorder="1"/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12" fillId="0" borderId="19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411480</xdr:colOff>
      <xdr:row>1</xdr:row>
      <xdr:rowOff>114300</xdr:rowOff>
    </xdr:to>
    <xdr:pic>
      <xdr:nvPicPr>
        <xdr:cNvPr id="2" name="Picture 2" descr="קוֹבֶץ זֶה הוּנְגַּש עַל יְדֵי חברת אֵיְי טוּ זִי - סֶמֶל הַנגישוּת">
          <a:extLst>
            <a:ext uri="{FF2B5EF4-FFF2-40B4-BE49-F238E27FC236}">
              <a16:creationId xmlns:a16="http://schemas.microsoft.com/office/drawing/2014/main" id="{851304C4-DB80-48B2-8308-8ADD196A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741560" y="0"/>
          <a:ext cx="41148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נחיות"/>
      <sheetName val="נוסטרו חיים"/>
      <sheetName val="כללי והון"/>
      <sheetName val="נוסטרו סיכום"/>
    </sheetNames>
    <sheetDataSet>
      <sheetData sheetId="0">
        <row r="20">
          <cell r="B20">
            <v>2024</v>
          </cell>
        </row>
        <row r="21">
          <cell r="B21" t="str">
            <v>דוח תשואה נוסטרו</v>
          </cell>
        </row>
      </sheetData>
      <sheetData sheetId="1">
        <row r="8">
          <cell r="C8">
            <v>400.99364000000003</v>
          </cell>
          <cell r="E8">
            <v>400.99364000000003</v>
          </cell>
          <cell r="G8">
            <v>23819</v>
          </cell>
          <cell r="I8">
            <v>21.450390000000027</v>
          </cell>
          <cell r="K8">
            <v>21.450390000000027</v>
          </cell>
          <cell r="M8">
            <v>116977</v>
          </cell>
          <cell r="O8">
            <v>130.37458999999996</v>
          </cell>
          <cell r="Q8">
            <v>130.37458999999996</v>
          </cell>
          <cell r="S8">
            <v>100124</v>
          </cell>
        </row>
        <row r="9">
          <cell r="C9">
            <v>690.69892000000004</v>
          </cell>
          <cell r="E9">
            <v>923.48415999999986</v>
          </cell>
          <cell r="G9">
            <v>69311</v>
          </cell>
          <cell r="I9">
            <v>1286.6638500000004</v>
          </cell>
          <cell r="K9">
            <v>1140.34818</v>
          </cell>
          <cell r="M9">
            <v>33393</v>
          </cell>
          <cell r="O9">
            <v>985.02632999999992</v>
          </cell>
          <cell r="Q9">
            <v>1380.0925700000003</v>
          </cell>
          <cell r="S9">
            <v>33936</v>
          </cell>
        </row>
        <row r="10">
          <cell r="C10">
            <v>14772.389639999999</v>
          </cell>
          <cell r="E10">
            <v>14772.389639999999</v>
          </cell>
          <cell r="G10">
            <v>994477</v>
          </cell>
          <cell r="I10">
            <v>29167.550589999999</v>
          </cell>
          <cell r="K10">
            <v>29167.550589999999</v>
          </cell>
          <cell r="M10">
            <v>984927</v>
          </cell>
          <cell r="O10">
            <v>27541.125680000005</v>
          </cell>
          <cell r="Q10">
            <v>27541.125680000005</v>
          </cell>
          <cell r="S10">
            <v>1011534</v>
          </cell>
        </row>
        <row r="11">
          <cell r="C11">
            <v>0</v>
          </cell>
          <cell r="E11">
            <v>0</v>
          </cell>
          <cell r="G11">
            <v>0</v>
          </cell>
          <cell r="I11">
            <v>0</v>
          </cell>
          <cell r="K11">
            <v>0</v>
          </cell>
          <cell r="M11">
            <v>0</v>
          </cell>
          <cell r="O11">
            <v>0</v>
          </cell>
          <cell r="Q11">
            <v>0</v>
          </cell>
          <cell r="S11">
            <v>0</v>
          </cell>
        </row>
        <row r="12">
          <cell r="C12">
            <v>114.20111999999999</v>
          </cell>
          <cell r="E12">
            <v>114.20111999999999</v>
          </cell>
          <cell r="G12">
            <v>8807</v>
          </cell>
          <cell r="I12">
            <v>234.67633000000001</v>
          </cell>
          <cell r="K12">
            <v>235</v>
          </cell>
          <cell r="M12">
            <v>8799</v>
          </cell>
          <cell r="O12">
            <v>212.12295999999998</v>
          </cell>
          <cell r="Q12">
            <v>212.12295999999998</v>
          </cell>
          <cell r="S12">
            <v>8708</v>
          </cell>
        </row>
        <row r="13">
          <cell r="C13">
            <v>-1.0930600000000559</v>
          </cell>
          <cell r="E13">
            <v>-1.0930600000000559</v>
          </cell>
          <cell r="G13">
            <v>45465</v>
          </cell>
          <cell r="I13">
            <v>0</v>
          </cell>
          <cell r="K13">
            <v>0</v>
          </cell>
          <cell r="M13">
            <v>45465</v>
          </cell>
          <cell r="O13">
            <v>0</v>
          </cell>
          <cell r="Q13">
            <v>0</v>
          </cell>
          <cell r="S13">
            <v>45465</v>
          </cell>
        </row>
        <row r="14">
          <cell r="C14">
            <v>0</v>
          </cell>
          <cell r="E14">
            <v>0</v>
          </cell>
          <cell r="G14">
            <v>0</v>
          </cell>
          <cell r="I14">
            <v>0</v>
          </cell>
          <cell r="K14">
            <v>0</v>
          </cell>
          <cell r="M14">
            <v>0</v>
          </cell>
          <cell r="O14">
            <v>0</v>
          </cell>
          <cell r="Q14">
            <v>0</v>
          </cell>
          <cell r="S14">
            <v>0</v>
          </cell>
        </row>
        <row r="15">
          <cell r="C15">
            <v>0</v>
          </cell>
          <cell r="E15">
            <v>0</v>
          </cell>
          <cell r="G15">
            <v>0</v>
          </cell>
          <cell r="I15">
            <v>0</v>
          </cell>
          <cell r="K15">
            <v>0</v>
          </cell>
          <cell r="M15">
            <v>0</v>
          </cell>
          <cell r="O15">
            <v>0</v>
          </cell>
          <cell r="Q15">
            <v>0</v>
          </cell>
          <cell r="S15">
            <v>0</v>
          </cell>
        </row>
        <row r="16">
          <cell r="C16">
            <v>20.598689999999998</v>
          </cell>
          <cell r="E16">
            <v>21</v>
          </cell>
          <cell r="G16">
            <v>1247</v>
          </cell>
          <cell r="I16">
            <v>29.285260000000001</v>
          </cell>
          <cell r="K16">
            <v>29</v>
          </cell>
          <cell r="M16">
            <v>959</v>
          </cell>
          <cell r="O16">
            <v>25.387129999999999</v>
          </cell>
          <cell r="Q16">
            <v>25</v>
          </cell>
          <cell r="S16">
            <v>945</v>
          </cell>
        </row>
        <row r="17">
          <cell r="C17">
            <v>0</v>
          </cell>
          <cell r="E17">
            <v>0</v>
          </cell>
          <cell r="G17">
            <v>0</v>
          </cell>
          <cell r="I17">
            <v>0</v>
          </cell>
          <cell r="K17">
            <v>0</v>
          </cell>
          <cell r="M17">
            <v>0</v>
          </cell>
          <cell r="O17">
            <v>0</v>
          </cell>
          <cell r="Q17">
            <v>0</v>
          </cell>
          <cell r="S17">
            <v>0</v>
          </cell>
        </row>
        <row r="18">
          <cell r="C18">
            <v>0</v>
          </cell>
          <cell r="E18">
            <v>0</v>
          </cell>
          <cell r="G18">
            <v>0</v>
          </cell>
          <cell r="I18">
            <v>0</v>
          </cell>
          <cell r="K18">
            <v>0</v>
          </cell>
          <cell r="M18">
            <v>0</v>
          </cell>
          <cell r="O18">
            <v>0</v>
          </cell>
          <cell r="Q18">
            <v>0</v>
          </cell>
          <cell r="S18">
            <v>0</v>
          </cell>
        </row>
        <row r="19">
          <cell r="C19">
            <v>0</v>
          </cell>
          <cell r="E19">
            <v>0</v>
          </cell>
          <cell r="G19">
            <v>0</v>
          </cell>
          <cell r="I19">
            <v>0</v>
          </cell>
          <cell r="K19">
            <v>0</v>
          </cell>
          <cell r="M19">
            <v>0</v>
          </cell>
          <cell r="O19">
            <v>0</v>
          </cell>
          <cell r="Q19">
            <v>0</v>
          </cell>
          <cell r="S19">
            <v>0</v>
          </cell>
        </row>
        <row r="20">
          <cell r="C20">
            <v>0</v>
          </cell>
          <cell r="E20">
            <v>0</v>
          </cell>
          <cell r="G20">
            <v>0</v>
          </cell>
          <cell r="I20">
            <v>0</v>
          </cell>
          <cell r="K20">
            <v>0</v>
          </cell>
          <cell r="M20">
            <v>0</v>
          </cell>
          <cell r="O20">
            <v>0</v>
          </cell>
          <cell r="Q20">
            <v>0</v>
          </cell>
          <cell r="S20">
            <v>0</v>
          </cell>
        </row>
        <row r="21">
          <cell r="C21">
            <v>0</v>
          </cell>
          <cell r="E21">
            <v>0</v>
          </cell>
          <cell r="G21">
            <v>12500</v>
          </cell>
          <cell r="I21">
            <v>0</v>
          </cell>
          <cell r="K21">
            <v>0</v>
          </cell>
          <cell r="M21">
            <v>12500</v>
          </cell>
          <cell r="O21">
            <v>0</v>
          </cell>
          <cell r="Q21">
            <v>0</v>
          </cell>
          <cell r="S21">
            <v>12500</v>
          </cell>
        </row>
        <row r="22">
          <cell r="C22">
            <v>0</v>
          </cell>
          <cell r="E22">
            <v>0</v>
          </cell>
          <cell r="G22">
            <v>0</v>
          </cell>
          <cell r="I22">
            <v>0</v>
          </cell>
          <cell r="K22">
            <v>0</v>
          </cell>
          <cell r="M22">
            <v>0</v>
          </cell>
          <cell r="O22">
            <v>0</v>
          </cell>
          <cell r="Q22">
            <v>0</v>
          </cell>
          <cell r="S22">
            <v>0</v>
          </cell>
        </row>
        <row r="25">
          <cell r="C25">
            <v>15997.78895</v>
          </cell>
          <cell r="E25">
            <v>16230.574190000001</v>
          </cell>
          <cell r="G25">
            <v>1143126</v>
          </cell>
          <cell r="I25">
            <v>30739.626420000001</v>
          </cell>
          <cell r="K25">
            <v>30593.310750000004</v>
          </cell>
          <cell r="M25">
            <v>1190520</v>
          </cell>
          <cell r="O25">
            <v>28894.036690000008</v>
          </cell>
          <cell r="Q25">
            <v>29289.102930000008</v>
          </cell>
          <cell r="S25">
            <v>1200712</v>
          </cell>
        </row>
        <row r="26">
          <cell r="C26">
            <v>0</v>
          </cell>
          <cell r="E26">
            <v>0</v>
          </cell>
          <cell r="G26">
            <v>12500</v>
          </cell>
          <cell r="I26">
            <v>2.9999999998835845E-5</v>
          </cell>
          <cell r="K26">
            <v>2.9999999998835845E-5</v>
          </cell>
          <cell r="M26">
            <v>12500</v>
          </cell>
          <cell r="O26">
            <v>0</v>
          </cell>
          <cell r="Q26">
            <v>0</v>
          </cell>
          <cell r="S26">
            <v>12500</v>
          </cell>
        </row>
        <row r="29">
          <cell r="C29">
            <v>1091.6925599999995</v>
          </cell>
          <cell r="E29">
            <v>1324.4778000000006</v>
          </cell>
          <cell r="G29">
            <v>93130</v>
          </cell>
          <cell r="I29">
            <v>1308.114239999999</v>
          </cell>
          <cell r="K29">
            <v>1161.798569999999</v>
          </cell>
          <cell r="M29">
            <v>150370</v>
          </cell>
          <cell r="O29">
            <v>1115.4009200000073</v>
          </cell>
          <cell r="Q29">
            <v>1510.4671600000074</v>
          </cell>
          <cell r="S29">
            <v>134060</v>
          </cell>
        </row>
        <row r="30">
          <cell r="C30">
            <v>14906.096360000001</v>
          </cell>
          <cell r="E30">
            <v>14906.096360000001</v>
          </cell>
          <cell r="G30">
            <v>1062496</v>
          </cell>
          <cell r="I30">
            <v>29431.512210000001</v>
          </cell>
          <cell r="K30">
            <v>29431.512210000001</v>
          </cell>
          <cell r="M30">
            <v>1052650</v>
          </cell>
          <cell r="O30">
            <v>27778.635770000001</v>
          </cell>
          <cell r="Q30">
            <v>27778.635770000001</v>
          </cell>
          <cell r="S30">
            <v>1079152</v>
          </cell>
        </row>
      </sheetData>
      <sheetData sheetId="2">
        <row r="8">
          <cell r="C8">
            <v>482.45284999999996</v>
          </cell>
          <cell r="E8">
            <v>482.45284999999996</v>
          </cell>
          <cell r="G8">
            <v>126598.45347000001</v>
          </cell>
          <cell r="I8">
            <v>1110.7123100000003</v>
          </cell>
          <cell r="K8">
            <v>1110.7123100000003</v>
          </cell>
          <cell r="M8">
            <v>99817</v>
          </cell>
          <cell r="O8">
            <v>284.27954999999974</v>
          </cell>
          <cell r="Q8">
            <v>284.27954999999974</v>
          </cell>
          <cell r="S8">
            <v>77205</v>
          </cell>
        </row>
        <row r="9">
          <cell r="C9">
            <v>1117.738400000007</v>
          </cell>
          <cell r="E9">
            <v>865.66306000000679</v>
          </cell>
          <cell r="G9">
            <v>132410</v>
          </cell>
          <cell r="I9">
            <v>2654.5637000000083</v>
          </cell>
          <cell r="K9">
            <v>-193.21669999999222</v>
          </cell>
          <cell r="M9">
            <v>299871</v>
          </cell>
          <cell r="O9">
            <v>4034.8807699999834</v>
          </cell>
          <cell r="Q9">
            <v>5721.235369999984</v>
          </cell>
          <cell r="S9">
            <v>222992</v>
          </cell>
        </row>
        <row r="10">
          <cell r="C10">
            <v>0</v>
          </cell>
          <cell r="E10">
            <v>0</v>
          </cell>
          <cell r="G10">
            <v>0</v>
          </cell>
          <cell r="I10">
            <v>0</v>
          </cell>
          <cell r="K10">
            <v>0</v>
          </cell>
          <cell r="M10">
            <v>212687</v>
          </cell>
          <cell r="O10">
            <v>0</v>
          </cell>
          <cell r="Q10">
            <v>0</v>
          </cell>
          <cell r="S10">
            <v>0</v>
          </cell>
        </row>
        <row r="11">
          <cell r="C11">
            <v>2793.1778999999933</v>
          </cell>
          <cell r="E11">
            <v>3195.1567799999934</v>
          </cell>
          <cell r="G11">
            <v>216996</v>
          </cell>
          <cell r="I11">
            <v>3336.8078600000117</v>
          </cell>
          <cell r="K11">
            <v>2593.0010000000116</v>
          </cell>
          <cell r="M11">
            <v>15987</v>
          </cell>
          <cell r="O11">
            <v>3747.2100599999867</v>
          </cell>
          <cell r="Q11">
            <v>4170.5626499999889</v>
          </cell>
          <cell r="S11">
            <v>243022</v>
          </cell>
        </row>
        <row r="12">
          <cell r="C12">
            <v>224.36346000000052</v>
          </cell>
          <cell r="E12">
            <v>224.36346000000052</v>
          </cell>
          <cell r="G12">
            <v>17169</v>
          </cell>
          <cell r="I12">
            <v>258.80621999999801</v>
          </cell>
          <cell r="K12">
            <v>258.80621999999801</v>
          </cell>
          <cell r="M12">
            <v>64224</v>
          </cell>
          <cell r="O12">
            <v>248.00008999999977</v>
          </cell>
          <cell r="Q12">
            <v>248.00008999999977</v>
          </cell>
          <cell r="S12">
            <v>16235</v>
          </cell>
        </row>
        <row r="13">
          <cell r="C13">
            <v>-657.4087399999928</v>
          </cell>
          <cell r="E13">
            <v>-750.31273999999462</v>
          </cell>
          <cell r="G13">
            <v>70073.988360000003</v>
          </cell>
          <cell r="I13">
            <v>-3932.8630200000025</v>
          </cell>
          <cell r="K13">
            <v>-5082.8549699999994</v>
          </cell>
          <cell r="M13">
            <v>0</v>
          </cell>
          <cell r="O13">
            <v>-2698.6533899999959</v>
          </cell>
          <cell r="Q13">
            <v>-715.49999999999636</v>
          </cell>
          <cell r="S13">
            <v>63509</v>
          </cell>
        </row>
        <row r="14">
          <cell r="C14">
            <v>572.56829621999441</v>
          </cell>
          <cell r="E14">
            <v>7143.1102580000033</v>
          </cell>
          <cell r="G14">
            <v>118593</v>
          </cell>
          <cell r="I14">
            <v>8351.3536983199992</v>
          </cell>
          <cell r="K14">
            <v>1402.9222419999924</v>
          </cell>
          <cell r="M14">
            <v>20883</v>
          </cell>
          <cell r="O14">
            <v>294</v>
          </cell>
          <cell r="Q14">
            <v>2665.289150000006</v>
          </cell>
          <cell r="S14">
            <v>64396</v>
          </cell>
        </row>
        <row r="15">
          <cell r="C15">
            <v>3.6020000000121399E-2</v>
          </cell>
          <cell r="E15">
            <v>149</v>
          </cell>
          <cell r="G15">
            <v>1031</v>
          </cell>
          <cell r="I15">
            <v>0</v>
          </cell>
          <cell r="K15">
            <v>37</v>
          </cell>
          <cell r="M15">
            <v>1068</v>
          </cell>
          <cell r="O15">
            <v>0</v>
          </cell>
          <cell r="Q15">
            <v>130</v>
          </cell>
          <cell r="S15">
            <v>1198</v>
          </cell>
        </row>
        <row r="16">
          <cell r="C16">
            <v>2100.4073100000001</v>
          </cell>
          <cell r="E16">
            <v>2100.4073100000001</v>
          </cell>
          <cell r="G16">
            <v>244859.65671000001</v>
          </cell>
          <cell r="I16">
            <v>2195.9162300000003</v>
          </cell>
          <cell r="K16">
            <v>2195.9162300000003</v>
          </cell>
          <cell r="M16">
            <v>148139</v>
          </cell>
          <cell r="O16">
            <v>1733.2766099999999</v>
          </cell>
          <cell r="Q16">
            <v>1733.2766099999999</v>
          </cell>
          <cell r="S16">
            <v>151688</v>
          </cell>
        </row>
        <row r="17">
          <cell r="C17">
            <v>0</v>
          </cell>
          <cell r="E17">
            <v>0</v>
          </cell>
          <cell r="G17">
            <v>0</v>
          </cell>
          <cell r="I17">
            <v>0</v>
          </cell>
          <cell r="K17">
            <v>0</v>
          </cell>
          <cell r="M17">
            <v>0</v>
          </cell>
          <cell r="O17">
            <v>0</v>
          </cell>
          <cell r="Q17">
            <v>0</v>
          </cell>
          <cell r="S17">
            <v>0</v>
          </cell>
        </row>
        <row r="18">
          <cell r="C18">
            <v>4133.9909499999994</v>
          </cell>
          <cell r="E18">
            <v>4133.9909499999994</v>
          </cell>
          <cell r="G18">
            <v>10385</v>
          </cell>
          <cell r="I18">
            <v>-692.69804999999997</v>
          </cell>
          <cell r="K18">
            <v>-692.69804999999997</v>
          </cell>
          <cell r="M18">
            <v>12314</v>
          </cell>
          <cell r="O18">
            <v>3180.7872400000006</v>
          </cell>
          <cell r="Q18">
            <v>3180.7872400000006</v>
          </cell>
          <cell r="S18">
            <v>9969</v>
          </cell>
        </row>
        <row r="19">
          <cell r="C19">
            <v>56</v>
          </cell>
          <cell r="E19">
            <v>56</v>
          </cell>
          <cell r="G19">
            <v>15590</v>
          </cell>
          <cell r="I19">
            <v>84</v>
          </cell>
          <cell r="K19">
            <v>84</v>
          </cell>
          <cell r="M19">
            <v>15779</v>
          </cell>
          <cell r="O19">
            <v>70</v>
          </cell>
          <cell r="Q19">
            <v>70</v>
          </cell>
          <cell r="S19">
            <v>15236</v>
          </cell>
        </row>
        <row r="20">
          <cell r="C20">
            <v>-6029.1623209499985</v>
          </cell>
          <cell r="E20">
            <v>-6029.1623209499985</v>
          </cell>
          <cell r="G20">
            <v>125751</v>
          </cell>
          <cell r="I20">
            <v>-1688.6934590500005</v>
          </cell>
          <cell r="K20">
            <v>-1688.6934590500005</v>
          </cell>
          <cell r="M20">
            <v>120164</v>
          </cell>
          <cell r="O20">
            <v>-4038.4216199999983</v>
          </cell>
          <cell r="Q20">
            <v>-4038.4216199999983</v>
          </cell>
          <cell r="S20">
            <v>116523</v>
          </cell>
        </row>
        <row r="21">
          <cell r="C21">
            <v>8546.559299999999</v>
          </cell>
          <cell r="E21">
            <v>8546.559299999999</v>
          </cell>
          <cell r="G21">
            <v>1079615</v>
          </cell>
          <cell r="I21">
            <v>17951.41373</v>
          </cell>
          <cell r="K21">
            <v>17951.41373</v>
          </cell>
          <cell r="M21">
            <v>1109432</v>
          </cell>
          <cell r="O21">
            <v>9788.246189999998</v>
          </cell>
          <cell r="Q21">
            <v>9788.246189999998</v>
          </cell>
          <cell r="S21">
            <v>1110167</v>
          </cell>
        </row>
        <row r="22">
          <cell r="C22">
            <v>0</v>
          </cell>
          <cell r="E22">
            <v>0</v>
          </cell>
          <cell r="G22">
            <v>0</v>
          </cell>
          <cell r="I22">
            <v>0</v>
          </cell>
          <cell r="K22">
            <v>0</v>
          </cell>
          <cell r="M22">
            <v>0</v>
          </cell>
          <cell r="O22">
            <v>0</v>
          </cell>
          <cell r="Q22">
            <v>0</v>
          </cell>
          <cell r="S22">
            <v>0</v>
          </cell>
        </row>
        <row r="25">
          <cell r="C25">
            <v>7056.322297876005</v>
          </cell>
          <cell r="E25">
            <v>11668.799617876006</v>
          </cell>
          <cell r="G25">
            <v>2034058.0985400002</v>
          </cell>
          <cell r="I25">
            <v>27999.564955167025</v>
          </cell>
          <cell r="K25">
            <v>18888.885405167021</v>
          </cell>
          <cell r="M25">
            <v>2039340</v>
          </cell>
          <cell r="O25">
            <v>13805.696586956961</v>
          </cell>
          <cell r="Q25">
            <v>18973.012016957</v>
          </cell>
          <cell r="S25">
            <v>1982302</v>
          </cell>
        </row>
        <row r="26">
          <cell r="C26">
            <v>6284.401127393995</v>
          </cell>
          <cell r="E26">
            <v>8448.4292891740024</v>
          </cell>
          <cell r="G26">
            <v>125014</v>
          </cell>
          <cell r="I26">
            <v>1629.3408041030016</v>
          </cell>
          <cell r="K26">
            <v>-912.57685221700467</v>
          </cell>
          <cell r="M26">
            <v>81025</v>
          </cell>
          <cell r="O26">
            <v>2838.1036926129991</v>
          </cell>
          <cell r="Q26">
            <v>4264.7432130430016</v>
          </cell>
          <cell r="S26">
            <v>109838</v>
          </cell>
        </row>
        <row r="29">
          <cell r="C29">
            <v>11837.304586219992</v>
          </cell>
          <cell r="E29">
            <v>18613.810067999999</v>
          </cell>
          <cell r="G29">
            <v>639961.45347000007</v>
          </cell>
          <cell r="I29">
            <v>18881.064618320022</v>
          </cell>
          <cell r="K29">
            <v>7228.4674120000127</v>
          </cell>
          <cell r="M29">
            <v>680821</v>
          </cell>
          <cell r="O29">
            <v>11447.185799569961</v>
          </cell>
          <cell r="Q29">
            <v>18041.140749999984</v>
          </cell>
          <cell r="S29">
            <v>654429</v>
          </cell>
        </row>
        <row r="30">
          <cell r="C30">
            <v>1503.418839050008</v>
          </cell>
          <cell r="E30">
            <v>1503.418839050008</v>
          </cell>
          <cell r="G30">
            <v>1519110.6450700001</v>
          </cell>
          <cell r="I30">
            <v>10747.84114095</v>
          </cell>
          <cell r="K30">
            <v>10747.84114095</v>
          </cell>
          <cell r="M30">
            <v>1439544</v>
          </cell>
          <cell r="O30">
            <v>5196.614480000002</v>
          </cell>
          <cell r="Q30">
            <v>5196.614480000002</v>
          </cell>
          <cell r="S30">
            <v>1437711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62"/>
  <sheetViews>
    <sheetView rightToLeft="1" tabSelected="1" workbookViewId="0">
      <selection activeCell="G1" sqref="G1"/>
    </sheetView>
  </sheetViews>
  <sheetFormatPr defaultColWidth="9" defaultRowHeight="13.8" zeroHeight="1" x14ac:dyDescent="0.25"/>
  <cols>
    <col min="1" max="1" width="2.69921875" customWidth="1"/>
    <col min="2" max="2" width="20.19921875" customWidth="1"/>
    <col min="3" max="26" width="9.69921875" customWidth="1"/>
    <col min="27" max="27" width="1.5" customWidth="1"/>
    <col min="28" max="28" width="9" customWidth="1"/>
    <col min="29" max="29" width="19.69921875" customWidth="1"/>
    <col min="30" max="30" width="7" customWidth="1"/>
    <col min="31" max="31" width="29.69921875" customWidth="1"/>
    <col min="32" max="32" width="8" customWidth="1"/>
    <col min="33" max="33" width="23.69921875" customWidth="1"/>
    <col min="34" max="34" width="13.69921875" customWidth="1"/>
    <col min="35" max="35" width="13.09765625" customWidth="1"/>
    <col min="36" max="36" width="3.69921875" customWidth="1"/>
    <col min="37" max="37" width="9.69921875" customWidth="1"/>
    <col min="16384" max="16384" width="12.69921875" customWidth="1"/>
  </cols>
  <sheetData>
    <row r="1" spans="1:27" ht="21" x14ac:dyDescent="0.4">
      <c r="A1" s="1"/>
      <c r="B1" s="2" t="s">
        <v>0</v>
      </c>
      <c r="C1" s="3"/>
      <c r="D1" s="4"/>
      <c r="E1" s="4"/>
      <c r="F1" s="4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21" x14ac:dyDescent="0.4">
      <c r="A2" s="1"/>
      <c r="B2" s="2" t="str">
        <v>דוח תשואה נוסטרו</v>
      </c>
      <c r="C2" s="4"/>
      <c r="D2" s="4"/>
      <c r="E2" s="4"/>
      <c r="F2" s="4"/>
      <c r="G2" s="1"/>
      <c r="H2" s="1"/>
      <c r="I2" s="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21" x14ac:dyDescent="0.4">
      <c r="A3" s="1"/>
      <c r="B3" s="2" t="s">
        <v>1</v>
      </c>
      <c r="C3" s="6" t="s">
        <v>2</v>
      </c>
      <c r="D3" s="4"/>
      <c r="E3" s="4"/>
      <c r="F3" s="4"/>
      <c r="G3" s="1"/>
      <c r="H3" s="1"/>
      <c r="I3" s="1"/>
      <c r="J3" s="5"/>
      <c r="K3" s="5"/>
      <c r="M3" s="5"/>
      <c r="N3" s="5"/>
      <c r="O3" s="5"/>
      <c r="P3" s="5"/>
      <c r="Q3" s="5"/>
      <c r="R3" s="5"/>
      <c r="S3" s="7"/>
      <c r="T3" s="5"/>
      <c r="U3" s="5"/>
      <c r="V3" s="5"/>
      <c r="W3" s="5"/>
      <c r="X3" s="5"/>
      <c r="Y3" s="5"/>
      <c r="Z3" s="5"/>
      <c r="AA3" s="5"/>
    </row>
    <row r="4" spans="1:27" x14ac:dyDescent="0.25">
      <c r="A4" s="83" t="s">
        <v>43</v>
      </c>
      <c r="B4" s="82" t="s">
        <v>42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3" t="s">
        <v>39</v>
      </c>
    </row>
    <row r="5" spans="1:27" ht="15.6" x14ac:dyDescent="0.3">
      <c r="A5" s="83"/>
      <c r="B5" s="8" t="s">
        <v>3</v>
      </c>
      <c r="C5" s="80" t="s">
        <v>4</v>
      </c>
      <c r="D5" s="76"/>
      <c r="E5" s="76"/>
      <c r="F5" s="76"/>
      <c r="G5" s="76"/>
      <c r="H5" s="77"/>
      <c r="I5" s="75" t="s">
        <v>5</v>
      </c>
      <c r="J5" s="76"/>
      <c r="K5" s="76"/>
      <c r="L5" s="76"/>
      <c r="M5" s="76"/>
      <c r="N5" s="77"/>
      <c r="O5" s="75" t="s">
        <v>6</v>
      </c>
      <c r="P5" s="76"/>
      <c r="Q5" s="76"/>
      <c r="R5" s="76"/>
      <c r="S5" s="76"/>
      <c r="T5" s="77"/>
      <c r="U5" s="75" t="s">
        <v>7</v>
      </c>
      <c r="V5" s="76"/>
      <c r="W5" s="76"/>
      <c r="X5" s="76"/>
      <c r="Y5" s="76"/>
      <c r="Z5" s="77"/>
      <c r="AA5" s="83"/>
    </row>
    <row r="6" spans="1:27" s="9" customFormat="1" ht="30" customHeight="1" x14ac:dyDescent="0.25">
      <c r="A6" s="83"/>
      <c r="B6" s="78" t="str">
        <v>2024</v>
      </c>
      <c r="C6" s="81" t="s">
        <v>8</v>
      </c>
      <c r="D6" s="72"/>
      <c r="E6" s="72" t="s">
        <v>9</v>
      </c>
      <c r="F6" s="72"/>
      <c r="G6" s="72" t="s">
        <v>10</v>
      </c>
      <c r="H6" s="73"/>
      <c r="I6" s="74" t="s">
        <v>8</v>
      </c>
      <c r="J6" s="72"/>
      <c r="K6" s="72" t="s">
        <v>9</v>
      </c>
      <c r="L6" s="72"/>
      <c r="M6" s="72" t="s">
        <v>10</v>
      </c>
      <c r="N6" s="73"/>
      <c r="O6" s="74" t="s">
        <v>8</v>
      </c>
      <c r="P6" s="72"/>
      <c r="Q6" s="72" t="s">
        <v>9</v>
      </c>
      <c r="R6" s="72"/>
      <c r="S6" s="72" t="s">
        <v>10</v>
      </c>
      <c r="T6" s="73"/>
      <c r="U6" s="74" t="s">
        <v>8</v>
      </c>
      <c r="V6" s="72"/>
      <c r="W6" s="72" t="s">
        <v>9</v>
      </c>
      <c r="X6" s="72"/>
      <c r="Y6" s="72" t="s">
        <v>10</v>
      </c>
      <c r="Z6" s="73"/>
      <c r="AA6" s="83"/>
    </row>
    <row r="7" spans="1:27" s="9" customFormat="1" x14ac:dyDescent="0.25">
      <c r="A7" s="83"/>
      <c r="B7" s="79"/>
      <c r="C7" s="10" t="s">
        <v>11</v>
      </c>
      <c r="D7" s="11" t="s">
        <v>12</v>
      </c>
      <c r="E7" s="11" t="s">
        <v>11</v>
      </c>
      <c r="F7" s="11" t="s">
        <v>12</v>
      </c>
      <c r="G7" s="11" t="s">
        <v>11</v>
      </c>
      <c r="H7" s="12" t="s">
        <v>12</v>
      </c>
      <c r="I7" s="13" t="s">
        <v>11</v>
      </c>
      <c r="J7" s="11" t="s">
        <v>12</v>
      </c>
      <c r="K7" s="11" t="s">
        <v>11</v>
      </c>
      <c r="L7" s="11" t="s">
        <v>12</v>
      </c>
      <c r="M7" s="11" t="s">
        <v>11</v>
      </c>
      <c r="N7" s="12" t="s">
        <v>12</v>
      </c>
      <c r="O7" s="13" t="s">
        <v>11</v>
      </c>
      <c r="P7" s="11" t="s">
        <v>12</v>
      </c>
      <c r="Q7" s="11" t="s">
        <v>11</v>
      </c>
      <c r="R7" s="11" t="s">
        <v>12</v>
      </c>
      <c r="S7" s="11" t="s">
        <v>11</v>
      </c>
      <c r="T7" s="12" t="s">
        <v>12</v>
      </c>
      <c r="U7" s="13" t="s">
        <v>11</v>
      </c>
      <c r="V7" s="11" t="s">
        <v>12</v>
      </c>
      <c r="W7" s="11" t="s">
        <v>11</v>
      </c>
      <c r="X7" s="11" t="s">
        <v>12</v>
      </c>
      <c r="Y7" s="11" t="s">
        <v>11</v>
      </c>
      <c r="Z7" s="12" t="s">
        <v>12</v>
      </c>
      <c r="AA7" s="83"/>
    </row>
    <row r="8" spans="1:27" x14ac:dyDescent="0.25">
      <c r="A8" s="83"/>
      <c r="B8" s="14" t="s">
        <v>13</v>
      </c>
      <c r="C8" s="15">
        <v>400.99364000000003</v>
      </c>
      <c r="D8" s="16">
        <f>IFERROR(C8/C$23,"")</f>
        <v>2.5065566326276607E-2</v>
      </c>
      <c r="E8" s="17">
        <v>400.99364000000003</v>
      </c>
      <c r="F8" s="16">
        <f>IFERROR(E8/E$23,"")</f>
        <v>2.4705455319059537E-2</v>
      </c>
      <c r="G8" s="18">
        <v>23819</v>
      </c>
      <c r="H8" s="16">
        <f>IFERROR(G8/G$23,"")</f>
        <v>2.0611339654871039E-2</v>
      </c>
      <c r="I8" s="59">
        <v>21.450390000000027</v>
      </c>
      <c r="J8" s="39">
        <f>IFERROR(I8/I$23,"")</f>
        <v>6.9780906595676281E-4</v>
      </c>
      <c r="K8" s="60">
        <v>21.450390000000027</v>
      </c>
      <c r="L8" s="39">
        <f>IFERROR(K8/K$23,"")</f>
        <v>7.0114552963184069E-4</v>
      </c>
      <c r="M8" s="60">
        <v>116977</v>
      </c>
      <c r="N8" s="41">
        <f>IFERROR(M8/M$23,"")</f>
        <v>9.7236122425229832E-2</v>
      </c>
      <c r="O8" s="21">
        <v>130.37458999999996</v>
      </c>
      <c r="P8" s="16">
        <f>IFERROR(O8/O$23,"")</f>
        <v>4.5121625406228391E-3</v>
      </c>
      <c r="Q8" s="22">
        <v>130.37458999999996</v>
      </c>
      <c r="R8" s="16">
        <f>IFERROR(Q8/Q$23,"")</f>
        <v>4.4513590452470416E-3</v>
      </c>
      <c r="S8" s="22">
        <v>100124</v>
      </c>
      <c r="T8" s="16">
        <f>IFERROR(S8/S$23,"")</f>
        <v>8.2528033023082523E-2</v>
      </c>
      <c r="U8" s="23"/>
      <c r="V8" s="20" t="str">
        <f>IFERROR(U8/U$23,"")</f>
        <v/>
      </c>
      <c r="W8" s="24"/>
      <c r="X8" s="20" t="str">
        <f>IFERROR(W8/W$23,"")</f>
        <v/>
      </c>
      <c r="Y8" s="24"/>
      <c r="Z8" s="20" t="str">
        <f>IFERROR(Y8/Y$23,"")</f>
        <v/>
      </c>
      <c r="AA8" s="83"/>
    </row>
    <row r="9" spans="1:27" x14ac:dyDescent="0.25">
      <c r="A9" s="83"/>
      <c r="B9" s="25" t="s">
        <v>14</v>
      </c>
      <c r="C9" s="21">
        <v>690.69892000000004</v>
      </c>
      <c r="D9" s="26">
        <f t="shared" ref="D9:F23" si="0">IFERROR(C9/C$23,"")</f>
        <v>4.3174648831706214E-2</v>
      </c>
      <c r="E9" s="22">
        <v>923.48415999999986</v>
      </c>
      <c r="F9" s="26">
        <f t="shared" si="0"/>
        <v>5.6896405271513094E-2</v>
      </c>
      <c r="G9" s="27">
        <v>69311</v>
      </c>
      <c r="H9" s="26">
        <f t="shared" ref="H9:H23" si="1">IFERROR(G9/G$23,"")</f>
        <v>5.9977016785707486E-2</v>
      </c>
      <c r="I9" s="64">
        <v>1286.6638500000004</v>
      </c>
      <c r="J9" s="20">
        <f t="shared" ref="J9:J23" si="2">IFERROR(I9/I$23,"")</f>
        <v>4.1856847328595494E-2</v>
      </c>
      <c r="K9" s="65">
        <v>1140.34818</v>
      </c>
      <c r="L9" s="20">
        <f t="shared" ref="L9:L23" si="3">IFERROR(K9/K$23,"")</f>
        <v>3.7274381893793285E-2</v>
      </c>
      <c r="M9" s="65">
        <v>33393</v>
      </c>
      <c r="N9" s="48">
        <f t="shared" ref="N9:N23" si="4">IFERROR(M9/M$23,"")</f>
        <v>2.775764326445113E-2</v>
      </c>
      <c r="O9" s="21">
        <v>985.02632999999992</v>
      </c>
      <c r="P9" s="26">
        <f t="shared" ref="P9:P23" si="5">IFERROR(O9/O$23,"")</f>
        <v>3.4090990489428902E-2</v>
      </c>
      <c r="Q9" s="22">
        <v>1380.0925700000003</v>
      </c>
      <c r="R9" s="26">
        <f t="shared" ref="R9:R23" si="6">IFERROR(Q9/Q$23,"")</f>
        <v>4.7120282754083739E-2</v>
      </c>
      <c r="S9" s="22">
        <v>33936</v>
      </c>
      <c r="T9" s="26">
        <f t="shared" ref="T9:T23" si="7">IFERROR(S9/S$23,"")</f>
        <v>2.7972027972027972E-2</v>
      </c>
      <c r="U9" s="23"/>
      <c r="V9" s="20" t="str">
        <f t="shared" ref="V9:V23" si="8">IFERROR(U9/U$23,"")</f>
        <v/>
      </c>
      <c r="W9" s="24"/>
      <c r="X9" s="20" t="str">
        <f t="shared" ref="X9:X23" si="9">IFERROR(W9/W$23,"")</f>
        <v/>
      </c>
      <c r="Y9" s="24"/>
      <c r="Z9" s="20" t="str">
        <f t="shared" ref="Z9:Z23" si="10">IFERROR(Y9/Y$23,"")</f>
        <v/>
      </c>
      <c r="AA9" s="83"/>
    </row>
    <row r="10" spans="1:27" x14ac:dyDescent="0.25">
      <c r="A10" s="83"/>
      <c r="B10" s="25" t="s">
        <v>15</v>
      </c>
      <c r="C10" s="21">
        <v>14772.389639999999</v>
      </c>
      <c r="D10" s="26">
        <f t="shared" si="0"/>
        <v>0.92340195799370128</v>
      </c>
      <c r="E10" s="22">
        <v>14772.389639999999</v>
      </c>
      <c r="F10" s="26">
        <f t="shared" si="0"/>
        <v>0.91013566251763478</v>
      </c>
      <c r="G10" s="27">
        <v>994477</v>
      </c>
      <c r="H10" s="26">
        <f t="shared" si="1"/>
        <v>0.86055263554125638</v>
      </c>
      <c r="I10" s="64">
        <v>29167.550589999999</v>
      </c>
      <c r="J10" s="20">
        <f t="shared" si="2"/>
        <v>0.94885833000959419</v>
      </c>
      <c r="K10" s="65">
        <v>29167.550589999999</v>
      </c>
      <c r="L10" s="20">
        <f t="shared" si="3"/>
        <v>0.95339514603179853</v>
      </c>
      <c r="M10" s="65">
        <v>984927</v>
      </c>
      <c r="N10" s="48">
        <f t="shared" si="4"/>
        <v>0.81871207461222595</v>
      </c>
      <c r="O10" s="21">
        <v>27541.125680000005</v>
      </c>
      <c r="P10" s="26">
        <f t="shared" si="5"/>
        <v>0.95317680860880782</v>
      </c>
      <c r="Q10" s="22">
        <v>27541.125680000005</v>
      </c>
      <c r="R10" s="26">
        <f t="shared" si="6"/>
        <v>0.94033230640996557</v>
      </c>
      <c r="S10" s="22">
        <v>1011534</v>
      </c>
      <c r="T10" s="26">
        <f t="shared" si="7"/>
        <v>0.83376524465633373</v>
      </c>
      <c r="U10" s="23"/>
      <c r="V10" s="20" t="str">
        <f t="shared" si="8"/>
        <v/>
      </c>
      <c r="W10" s="24"/>
      <c r="X10" s="20" t="str">
        <f t="shared" si="9"/>
        <v/>
      </c>
      <c r="Y10" s="24"/>
      <c r="Z10" s="20" t="str">
        <f t="shared" si="10"/>
        <v/>
      </c>
      <c r="AA10" s="83"/>
    </row>
    <row r="11" spans="1:27" x14ac:dyDescent="0.25">
      <c r="A11" s="83"/>
      <c r="B11" s="25" t="s">
        <v>16</v>
      </c>
      <c r="C11" s="21">
        <v>0</v>
      </c>
      <c r="D11" s="26">
        <f t="shared" si="0"/>
        <v>0</v>
      </c>
      <c r="E11" s="22">
        <v>0</v>
      </c>
      <c r="F11" s="26">
        <f t="shared" si="0"/>
        <v>0</v>
      </c>
      <c r="G11" s="27">
        <v>0</v>
      </c>
      <c r="H11" s="26">
        <f t="shared" si="1"/>
        <v>0</v>
      </c>
      <c r="I11" s="64">
        <v>0</v>
      </c>
      <c r="J11" s="20">
        <f t="shared" si="2"/>
        <v>0</v>
      </c>
      <c r="K11" s="65">
        <v>0</v>
      </c>
      <c r="L11" s="20">
        <f t="shared" si="3"/>
        <v>0</v>
      </c>
      <c r="M11" s="65">
        <v>0</v>
      </c>
      <c r="N11" s="48">
        <f t="shared" si="4"/>
        <v>0</v>
      </c>
      <c r="O11" s="21">
        <v>0</v>
      </c>
      <c r="P11" s="26">
        <f t="shared" si="5"/>
        <v>0</v>
      </c>
      <c r="Q11" s="22">
        <v>0</v>
      </c>
      <c r="R11" s="26">
        <f t="shared" si="6"/>
        <v>0</v>
      </c>
      <c r="S11" s="22">
        <v>0</v>
      </c>
      <c r="T11" s="26">
        <f t="shared" si="7"/>
        <v>0</v>
      </c>
      <c r="U11" s="23"/>
      <c r="V11" s="20" t="str">
        <f t="shared" si="8"/>
        <v/>
      </c>
      <c r="W11" s="24"/>
      <c r="X11" s="20" t="str">
        <f t="shared" si="9"/>
        <v/>
      </c>
      <c r="Y11" s="24"/>
      <c r="Z11" s="20" t="str">
        <f t="shared" si="10"/>
        <v/>
      </c>
      <c r="AA11" s="83"/>
    </row>
    <row r="12" spans="1:27" x14ac:dyDescent="0.25">
      <c r="A12" s="83"/>
      <c r="B12" s="25" t="s">
        <v>17</v>
      </c>
      <c r="C12" s="21">
        <v>114.20111999999999</v>
      </c>
      <c r="D12" s="26">
        <f t="shared" si="0"/>
        <v>7.1385564815817865E-3</v>
      </c>
      <c r="E12" s="22">
        <v>114.20111999999999</v>
      </c>
      <c r="F12" s="26">
        <f t="shared" si="0"/>
        <v>7.0359985448810508E-3</v>
      </c>
      <c r="G12" s="27">
        <v>8807</v>
      </c>
      <c r="H12" s="26">
        <f t="shared" si="1"/>
        <v>7.6209777211658442E-3</v>
      </c>
      <c r="I12" s="64">
        <v>234.67633000000001</v>
      </c>
      <c r="J12" s="20">
        <f t="shared" si="2"/>
        <v>7.634326025748755E-3</v>
      </c>
      <c r="K12" s="65">
        <v>235</v>
      </c>
      <c r="L12" s="20">
        <f t="shared" si="3"/>
        <v>7.6814080985698795E-3</v>
      </c>
      <c r="M12" s="65">
        <v>8799</v>
      </c>
      <c r="N12" s="48">
        <f t="shared" si="4"/>
        <v>7.3140928662865125E-3</v>
      </c>
      <c r="O12" s="21">
        <v>212.12295999999998</v>
      </c>
      <c r="P12" s="26">
        <f t="shared" si="5"/>
        <v>7.3414096574956605E-3</v>
      </c>
      <c r="Q12" s="22">
        <v>212.12295999999998</v>
      </c>
      <c r="R12" s="26">
        <f t="shared" si="6"/>
        <v>7.2424807372401057E-3</v>
      </c>
      <c r="S12" s="22">
        <v>8708</v>
      </c>
      <c r="T12" s="26">
        <f t="shared" si="7"/>
        <v>7.1776408410071778E-3</v>
      </c>
      <c r="U12" s="23"/>
      <c r="V12" s="20" t="str">
        <f t="shared" si="8"/>
        <v/>
      </c>
      <c r="W12" s="24"/>
      <c r="X12" s="20" t="str">
        <f t="shared" si="9"/>
        <v/>
      </c>
      <c r="Y12" s="24"/>
      <c r="Z12" s="20" t="str">
        <f t="shared" si="10"/>
        <v/>
      </c>
      <c r="AA12" s="83"/>
    </row>
    <row r="13" spans="1:27" x14ac:dyDescent="0.25">
      <c r="A13" s="83"/>
      <c r="B13" s="25" t="s">
        <v>18</v>
      </c>
      <c r="C13" s="21">
        <v>-1.0930600000000559</v>
      </c>
      <c r="D13" s="26">
        <f t="shared" si="0"/>
        <v>-6.8325691970080391E-5</v>
      </c>
      <c r="E13" s="22">
        <v>-1.0930600000000559</v>
      </c>
      <c r="F13" s="26">
        <f t="shared" si="0"/>
        <v>-6.7344073065728907E-5</v>
      </c>
      <c r="G13" s="27">
        <v>45465</v>
      </c>
      <c r="H13" s="26">
        <f t="shared" si="1"/>
        <v>3.9342313170524029E-2</v>
      </c>
      <c r="I13" s="64">
        <v>0</v>
      </c>
      <c r="J13" s="20">
        <f t="shared" si="2"/>
        <v>0</v>
      </c>
      <c r="K13" s="65">
        <v>0</v>
      </c>
      <c r="L13" s="20">
        <f t="shared" si="3"/>
        <v>0</v>
      </c>
      <c r="M13" s="65">
        <v>45465</v>
      </c>
      <c r="N13" s="48">
        <f t="shared" si="4"/>
        <v>3.7792389153962526E-2</v>
      </c>
      <c r="O13" s="21">
        <v>0</v>
      </c>
      <c r="P13" s="26">
        <f t="shared" si="5"/>
        <v>0</v>
      </c>
      <c r="Q13" s="22">
        <v>0</v>
      </c>
      <c r="R13" s="26">
        <f t="shared" si="6"/>
        <v>0</v>
      </c>
      <c r="S13" s="22">
        <v>45465</v>
      </c>
      <c r="T13" s="26">
        <f t="shared" si="7"/>
        <v>3.7474901336287475E-2</v>
      </c>
      <c r="U13" s="23"/>
      <c r="V13" s="20" t="str">
        <f t="shared" si="8"/>
        <v/>
      </c>
      <c r="W13" s="24"/>
      <c r="X13" s="20" t="str">
        <f t="shared" si="9"/>
        <v/>
      </c>
      <c r="Y13" s="24"/>
      <c r="Z13" s="20" t="str">
        <f t="shared" si="10"/>
        <v/>
      </c>
      <c r="AA13" s="83"/>
    </row>
    <row r="14" spans="1:27" x14ac:dyDescent="0.25">
      <c r="A14" s="83"/>
      <c r="B14" s="25" t="s">
        <v>19</v>
      </c>
      <c r="C14" s="21">
        <v>0</v>
      </c>
      <c r="D14" s="26">
        <f t="shared" si="0"/>
        <v>0</v>
      </c>
      <c r="E14" s="22">
        <v>0</v>
      </c>
      <c r="F14" s="26">
        <f t="shared" si="0"/>
        <v>0</v>
      </c>
      <c r="G14" s="27">
        <v>0</v>
      </c>
      <c r="H14" s="26">
        <f t="shared" si="1"/>
        <v>0</v>
      </c>
      <c r="I14" s="64">
        <v>0</v>
      </c>
      <c r="J14" s="20">
        <f t="shared" si="2"/>
        <v>0</v>
      </c>
      <c r="K14" s="65">
        <v>0</v>
      </c>
      <c r="L14" s="20">
        <f t="shared" si="3"/>
        <v>0</v>
      </c>
      <c r="M14" s="65">
        <v>0</v>
      </c>
      <c r="N14" s="48">
        <f t="shared" si="4"/>
        <v>0</v>
      </c>
      <c r="O14" s="21">
        <v>0</v>
      </c>
      <c r="P14" s="26">
        <f t="shared" si="5"/>
        <v>0</v>
      </c>
      <c r="Q14" s="22">
        <v>0</v>
      </c>
      <c r="R14" s="26">
        <f t="shared" si="6"/>
        <v>0</v>
      </c>
      <c r="S14" s="22">
        <v>0</v>
      </c>
      <c r="T14" s="26">
        <f t="shared" si="7"/>
        <v>0</v>
      </c>
      <c r="U14" s="23"/>
      <c r="V14" s="20" t="str">
        <f t="shared" si="8"/>
        <v/>
      </c>
      <c r="W14" s="24"/>
      <c r="X14" s="20" t="str">
        <f t="shared" si="9"/>
        <v/>
      </c>
      <c r="Y14" s="24"/>
      <c r="Z14" s="20" t="str">
        <f t="shared" si="10"/>
        <v/>
      </c>
      <c r="AA14" s="83"/>
    </row>
    <row r="15" spans="1:27" x14ac:dyDescent="0.25">
      <c r="A15" s="83"/>
      <c r="B15" s="25" t="s">
        <v>20</v>
      </c>
      <c r="C15" s="21">
        <v>0</v>
      </c>
      <c r="D15" s="26">
        <f t="shared" si="0"/>
        <v>0</v>
      </c>
      <c r="E15" s="22">
        <v>0</v>
      </c>
      <c r="F15" s="26">
        <f t="shared" si="0"/>
        <v>0</v>
      </c>
      <c r="G15" s="27">
        <v>0</v>
      </c>
      <c r="H15" s="26">
        <f t="shared" si="1"/>
        <v>0</v>
      </c>
      <c r="I15" s="64">
        <v>0</v>
      </c>
      <c r="J15" s="20">
        <f t="shared" si="2"/>
        <v>0</v>
      </c>
      <c r="K15" s="65">
        <v>0</v>
      </c>
      <c r="L15" s="20">
        <f t="shared" si="3"/>
        <v>0</v>
      </c>
      <c r="M15" s="65">
        <v>0</v>
      </c>
      <c r="N15" s="48">
        <f t="shared" si="4"/>
        <v>0</v>
      </c>
      <c r="O15" s="21">
        <v>0</v>
      </c>
      <c r="P15" s="26">
        <f t="shared" si="5"/>
        <v>0</v>
      </c>
      <c r="Q15" s="22">
        <v>0</v>
      </c>
      <c r="R15" s="26">
        <f t="shared" si="6"/>
        <v>0</v>
      </c>
      <c r="S15" s="22">
        <v>0</v>
      </c>
      <c r="T15" s="26">
        <f t="shared" si="7"/>
        <v>0</v>
      </c>
      <c r="U15" s="23"/>
      <c r="V15" s="20" t="str">
        <f t="shared" si="8"/>
        <v/>
      </c>
      <c r="W15" s="24"/>
      <c r="X15" s="20" t="str">
        <f t="shared" si="9"/>
        <v/>
      </c>
      <c r="Y15" s="24"/>
      <c r="Z15" s="20" t="str">
        <f t="shared" si="10"/>
        <v/>
      </c>
      <c r="AA15" s="83"/>
    </row>
    <row r="16" spans="1:27" x14ac:dyDescent="0.25">
      <c r="A16" s="83"/>
      <c r="B16" s="25" t="s">
        <v>21</v>
      </c>
      <c r="C16" s="21">
        <v>20.598689999999998</v>
      </c>
      <c r="D16" s="26">
        <f t="shared" si="0"/>
        <v>1.2875960587040998E-3</v>
      </c>
      <c r="E16" s="22">
        <v>21</v>
      </c>
      <c r="F16" s="26">
        <f t="shared" si="0"/>
        <v>1.2938224199771603E-3</v>
      </c>
      <c r="G16" s="27">
        <v>1247</v>
      </c>
      <c r="H16" s="26">
        <f t="shared" si="1"/>
        <v>1.0790688336884079E-3</v>
      </c>
      <c r="I16" s="64">
        <v>29.285260000000001</v>
      </c>
      <c r="J16" s="20">
        <f t="shared" si="2"/>
        <v>9.5268757010482904E-4</v>
      </c>
      <c r="K16" s="65">
        <v>29</v>
      </c>
      <c r="L16" s="20">
        <f t="shared" si="3"/>
        <v>9.4791844620649576E-4</v>
      </c>
      <c r="M16" s="65">
        <v>959</v>
      </c>
      <c r="N16" s="48">
        <f t="shared" si="4"/>
        <v>7.971604794600256E-4</v>
      </c>
      <c r="O16" s="21">
        <v>25.387129999999999</v>
      </c>
      <c r="P16" s="26">
        <f t="shared" si="5"/>
        <v>8.786287036448002E-4</v>
      </c>
      <c r="Q16" s="22">
        <v>25</v>
      </c>
      <c r="R16" s="26">
        <f t="shared" si="6"/>
        <v>8.5357105346353201E-4</v>
      </c>
      <c r="S16" s="22">
        <v>945</v>
      </c>
      <c r="T16" s="26">
        <f t="shared" si="7"/>
        <v>7.7892404625077888E-4</v>
      </c>
      <c r="U16" s="23"/>
      <c r="V16" s="20" t="str">
        <f t="shared" si="8"/>
        <v/>
      </c>
      <c r="W16" s="24"/>
      <c r="X16" s="20" t="str">
        <f t="shared" si="9"/>
        <v/>
      </c>
      <c r="Y16" s="24"/>
      <c r="Z16" s="20" t="str">
        <f t="shared" si="10"/>
        <v/>
      </c>
      <c r="AA16" s="83"/>
    </row>
    <row r="17" spans="1:27" x14ac:dyDescent="0.25">
      <c r="A17" s="83"/>
      <c r="B17" s="25" t="s">
        <v>22</v>
      </c>
      <c r="C17" s="21">
        <v>0</v>
      </c>
      <c r="D17" s="26">
        <f t="shared" si="0"/>
        <v>0</v>
      </c>
      <c r="E17" s="21">
        <v>0</v>
      </c>
      <c r="F17" s="26">
        <f t="shared" si="0"/>
        <v>0</v>
      </c>
      <c r="G17" s="27">
        <v>0</v>
      </c>
      <c r="H17" s="26">
        <f t="shared" si="1"/>
        <v>0</v>
      </c>
      <c r="I17" s="64">
        <v>0</v>
      </c>
      <c r="J17" s="20">
        <f t="shared" si="2"/>
        <v>0</v>
      </c>
      <c r="K17" s="65">
        <v>0</v>
      </c>
      <c r="L17" s="20">
        <f t="shared" si="3"/>
        <v>0</v>
      </c>
      <c r="M17" s="65">
        <v>0</v>
      </c>
      <c r="N17" s="48">
        <f t="shared" si="4"/>
        <v>0</v>
      </c>
      <c r="O17" s="21">
        <v>0</v>
      </c>
      <c r="P17" s="26">
        <f t="shared" si="5"/>
        <v>0</v>
      </c>
      <c r="Q17" s="22">
        <v>0</v>
      </c>
      <c r="R17" s="26">
        <f t="shared" si="6"/>
        <v>0</v>
      </c>
      <c r="S17" s="22">
        <v>0</v>
      </c>
      <c r="T17" s="26">
        <f t="shared" si="7"/>
        <v>0</v>
      </c>
      <c r="U17" s="23"/>
      <c r="V17" s="20" t="str">
        <f t="shared" si="8"/>
        <v/>
      </c>
      <c r="W17" s="24"/>
      <c r="X17" s="20" t="str">
        <f t="shared" si="9"/>
        <v/>
      </c>
      <c r="Y17" s="24"/>
      <c r="Z17" s="20" t="str">
        <f t="shared" si="10"/>
        <v/>
      </c>
      <c r="AA17" s="83"/>
    </row>
    <row r="18" spans="1:27" x14ac:dyDescent="0.25">
      <c r="A18" s="83"/>
      <c r="B18" s="25" t="s">
        <v>23</v>
      </c>
      <c r="C18" s="27">
        <v>0</v>
      </c>
      <c r="D18" s="26">
        <f t="shared" si="0"/>
        <v>0</v>
      </c>
      <c r="E18" s="27">
        <v>0</v>
      </c>
      <c r="F18" s="26">
        <f t="shared" si="0"/>
        <v>0</v>
      </c>
      <c r="G18" s="27">
        <v>0</v>
      </c>
      <c r="H18" s="26">
        <f t="shared" si="1"/>
        <v>0</v>
      </c>
      <c r="I18" s="64">
        <v>0</v>
      </c>
      <c r="J18" s="20">
        <f t="shared" si="2"/>
        <v>0</v>
      </c>
      <c r="K18" s="65">
        <v>0</v>
      </c>
      <c r="L18" s="20">
        <f t="shared" si="3"/>
        <v>0</v>
      </c>
      <c r="M18" s="65">
        <v>0</v>
      </c>
      <c r="N18" s="48">
        <f t="shared" si="4"/>
        <v>0</v>
      </c>
      <c r="O18" s="21">
        <v>0</v>
      </c>
      <c r="P18" s="26">
        <f t="shared" si="5"/>
        <v>0</v>
      </c>
      <c r="Q18" s="22">
        <v>0</v>
      </c>
      <c r="R18" s="26">
        <f t="shared" si="6"/>
        <v>0</v>
      </c>
      <c r="S18" s="22">
        <v>0</v>
      </c>
      <c r="T18" s="26">
        <f t="shared" si="7"/>
        <v>0</v>
      </c>
      <c r="U18" s="23"/>
      <c r="V18" s="20" t="str">
        <f t="shared" si="8"/>
        <v/>
      </c>
      <c r="W18" s="24"/>
      <c r="X18" s="20" t="str">
        <f t="shared" si="9"/>
        <v/>
      </c>
      <c r="Y18" s="24"/>
      <c r="Z18" s="20" t="str">
        <f t="shared" si="10"/>
        <v/>
      </c>
      <c r="AA18" s="83"/>
    </row>
    <row r="19" spans="1:27" x14ac:dyDescent="0.25">
      <c r="A19" s="83"/>
      <c r="B19" s="25" t="s">
        <v>24</v>
      </c>
      <c r="C19" s="27">
        <v>0</v>
      </c>
      <c r="D19" s="26">
        <f t="shared" si="0"/>
        <v>0</v>
      </c>
      <c r="E19" s="27">
        <v>0</v>
      </c>
      <c r="F19" s="26">
        <f t="shared" si="0"/>
        <v>0</v>
      </c>
      <c r="G19" s="27">
        <v>0</v>
      </c>
      <c r="H19" s="26">
        <f t="shared" si="1"/>
        <v>0</v>
      </c>
      <c r="I19" s="64">
        <v>0</v>
      </c>
      <c r="J19" s="20">
        <f t="shared" si="2"/>
        <v>0</v>
      </c>
      <c r="K19" s="65">
        <v>0</v>
      </c>
      <c r="L19" s="20">
        <f t="shared" si="3"/>
        <v>0</v>
      </c>
      <c r="M19" s="65">
        <v>0</v>
      </c>
      <c r="N19" s="48">
        <f t="shared" si="4"/>
        <v>0</v>
      </c>
      <c r="O19" s="21">
        <v>0</v>
      </c>
      <c r="P19" s="26">
        <f t="shared" si="5"/>
        <v>0</v>
      </c>
      <c r="Q19" s="22">
        <v>0</v>
      </c>
      <c r="R19" s="26">
        <f t="shared" si="6"/>
        <v>0</v>
      </c>
      <c r="S19" s="22">
        <v>0</v>
      </c>
      <c r="T19" s="26">
        <f t="shared" si="7"/>
        <v>0</v>
      </c>
      <c r="U19" s="23"/>
      <c r="V19" s="20" t="str">
        <f t="shared" si="8"/>
        <v/>
      </c>
      <c r="W19" s="24"/>
      <c r="X19" s="20" t="str">
        <f t="shared" si="9"/>
        <v/>
      </c>
      <c r="Y19" s="24"/>
      <c r="Z19" s="20" t="str">
        <f t="shared" si="10"/>
        <v/>
      </c>
      <c r="AA19" s="83"/>
    </row>
    <row r="20" spans="1:27" x14ac:dyDescent="0.25">
      <c r="A20" s="83"/>
      <c r="B20" s="25" t="s">
        <v>25</v>
      </c>
      <c r="C20" s="27">
        <v>0</v>
      </c>
      <c r="D20" s="26">
        <f t="shared" si="0"/>
        <v>0</v>
      </c>
      <c r="E20" s="27">
        <v>0</v>
      </c>
      <c r="F20" s="26">
        <f t="shared" si="0"/>
        <v>0</v>
      </c>
      <c r="G20" s="27">
        <v>0</v>
      </c>
      <c r="H20" s="26">
        <f t="shared" si="1"/>
        <v>0</v>
      </c>
      <c r="I20" s="64">
        <v>0</v>
      </c>
      <c r="J20" s="20">
        <f t="shared" si="2"/>
        <v>0</v>
      </c>
      <c r="K20" s="65">
        <v>0</v>
      </c>
      <c r="L20" s="20">
        <f t="shared" si="3"/>
        <v>0</v>
      </c>
      <c r="M20" s="65">
        <v>0</v>
      </c>
      <c r="N20" s="48">
        <f t="shared" si="4"/>
        <v>0</v>
      </c>
      <c r="O20" s="21">
        <v>0</v>
      </c>
      <c r="P20" s="26">
        <f t="shared" si="5"/>
        <v>0</v>
      </c>
      <c r="Q20" s="22">
        <v>0</v>
      </c>
      <c r="R20" s="26">
        <f t="shared" si="6"/>
        <v>0</v>
      </c>
      <c r="S20" s="22">
        <v>0</v>
      </c>
      <c r="T20" s="26">
        <f t="shared" si="7"/>
        <v>0</v>
      </c>
      <c r="U20" s="23"/>
      <c r="V20" s="20" t="str">
        <f t="shared" si="8"/>
        <v/>
      </c>
      <c r="W20" s="24"/>
      <c r="X20" s="20" t="str">
        <f t="shared" si="9"/>
        <v/>
      </c>
      <c r="Y20" s="24"/>
      <c r="Z20" s="20" t="str">
        <f t="shared" si="10"/>
        <v/>
      </c>
      <c r="AA20" s="83"/>
    </row>
    <row r="21" spans="1:27" x14ac:dyDescent="0.25">
      <c r="A21" s="83"/>
      <c r="B21" s="25" t="s">
        <v>26</v>
      </c>
      <c r="C21" s="27">
        <v>0</v>
      </c>
      <c r="D21" s="26">
        <f t="shared" si="0"/>
        <v>0</v>
      </c>
      <c r="E21" s="27">
        <v>0</v>
      </c>
      <c r="F21" s="26">
        <f t="shared" si="0"/>
        <v>0</v>
      </c>
      <c r="G21" s="27">
        <v>12500</v>
      </c>
      <c r="H21" s="26">
        <f t="shared" si="1"/>
        <v>1.0816648292786767E-2</v>
      </c>
      <c r="I21" s="64">
        <v>0</v>
      </c>
      <c r="J21" s="20">
        <f t="shared" si="2"/>
        <v>0</v>
      </c>
      <c r="K21" s="65">
        <v>0</v>
      </c>
      <c r="L21" s="20">
        <f t="shared" si="3"/>
        <v>0</v>
      </c>
      <c r="M21" s="65">
        <v>12500</v>
      </c>
      <c r="N21" s="48">
        <f t="shared" si="4"/>
        <v>1.0390517198384066E-2</v>
      </c>
      <c r="O21" s="21">
        <v>0</v>
      </c>
      <c r="P21" s="26">
        <f t="shared" si="5"/>
        <v>0</v>
      </c>
      <c r="Q21" s="22">
        <v>0</v>
      </c>
      <c r="R21" s="26">
        <f t="shared" si="6"/>
        <v>0</v>
      </c>
      <c r="S21" s="22">
        <v>12500</v>
      </c>
      <c r="T21" s="26">
        <f t="shared" si="7"/>
        <v>1.0303228125010304E-2</v>
      </c>
      <c r="U21" s="23"/>
      <c r="V21" s="20" t="str">
        <f t="shared" si="8"/>
        <v/>
      </c>
      <c r="W21" s="24"/>
      <c r="X21" s="20" t="str">
        <f t="shared" si="9"/>
        <v/>
      </c>
      <c r="Y21" s="24"/>
      <c r="Z21" s="20" t="str">
        <f t="shared" si="10"/>
        <v/>
      </c>
      <c r="AA21" s="83"/>
    </row>
    <row r="22" spans="1:27" x14ac:dyDescent="0.25">
      <c r="A22" s="83"/>
      <c r="B22" s="25" t="s">
        <v>27</v>
      </c>
      <c r="C22" s="27">
        <v>0</v>
      </c>
      <c r="D22" s="26">
        <f t="shared" si="0"/>
        <v>0</v>
      </c>
      <c r="E22" s="27">
        <v>0</v>
      </c>
      <c r="F22" s="26">
        <f t="shared" si="0"/>
        <v>0</v>
      </c>
      <c r="G22" s="27">
        <v>0</v>
      </c>
      <c r="H22" s="26">
        <f t="shared" si="1"/>
        <v>0</v>
      </c>
      <c r="I22" s="64">
        <v>0</v>
      </c>
      <c r="J22" s="20">
        <f t="shared" si="2"/>
        <v>0</v>
      </c>
      <c r="K22" s="65">
        <v>0</v>
      </c>
      <c r="L22" s="20">
        <f t="shared" si="3"/>
        <v>0</v>
      </c>
      <c r="M22" s="65">
        <v>0</v>
      </c>
      <c r="N22" s="48">
        <f t="shared" si="4"/>
        <v>0</v>
      </c>
      <c r="O22" s="21">
        <v>0</v>
      </c>
      <c r="P22" s="26">
        <f t="shared" si="5"/>
        <v>0</v>
      </c>
      <c r="Q22" s="22">
        <v>0</v>
      </c>
      <c r="R22" s="26">
        <f t="shared" si="6"/>
        <v>0</v>
      </c>
      <c r="S22" s="22">
        <v>0</v>
      </c>
      <c r="T22" s="26">
        <f t="shared" si="7"/>
        <v>0</v>
      </c>
      <c r="U22" s="23"/>
      <c r="V22" s="20" t="str">
        <f t="shared" si="8"/>
        <v/>
      </c>
      <c r="W22" s="24"/>
      <c r="X22" s="20" t="str">
        <f t="shared" si="9"/>
        <v/>
      </c>
      <c r="Y22" s="24"/>
      <c r="Z22" s="20" t="str">
        <f t="shared" si="10"/>
        <v/>
      </c>
      <c r="AA22" s="83"/>
    </row>
    <row r="23" spans="1:27" x14ac:dyDescent="0.25">
      <c r="A23" s="83"/>
      <c r="B23" s="28" t="s">
        <v>28</v>
      </c>
      <c r="C23" s="29">
        <f>SUM(C8:C22)</f>
        <v>15997.78895</v>
      </c>
      <c r="D23" s="30">
        <f t="shared" si="0"/>
        <v>1</v>
      </c>
      <c r="E23" s="29">
        <f>SUM(E8:E22)</f>
        <v>16230.9755</v>
      </c>
      <c r="F23" s="30">
        <f t="shared" si="0"/>
        <v>1</v>
      </c>
      <c r="G23" s="29">
        <f>SUM(G8:G22)</f>
        <v>1155626</v>
      </c>
      <c r="H23" s="30">
        <f t="shared" si="1"/>
        <v>1</v>
      </c>
      <c r="I23" s="31">
        <f>SUM(I8:I22)</f>
        <v>30739.626419999997</v>
      </c>
      <c r="J23" s="32">
        <f t="shared" si="2"/>
        <v>1</v>
      </c>
      <c r="K23" s="33">
        <f>SUM(K8:K22)</f>
        <v>30593.349159999998</v>
      </c>
      <c r="L23" s="32">
        <f t="shared" si="3"/>
        <v>1</v>
      </c>
      <c r="M23" s="33">
        <f>SUM(M8:M22)</f>
        <v>1203020</v>
      </c>
      <c r="N23" s="32">
        <f t="shared" si="4"/>
        <v>1</v>
      </c>
      <c r="O23" s="29">
        <f>SUM(O8:O22)</f>
        <v>28894.036690000004</v>
      </c>
      <c r="P23" s="30">
        <f t="shared" si="5"/>
        <v>1</v>
      </c>
      <c r="Q23" s="34">
        <f>SUM(Q8:Q22)</f>
        <v>29288.715800000005</v>
      </c>
      <c r="R23" s="30">
        <f t="shared" si="6"/>
        <v>1</v>
      </c>
      <c r="S23" s="34">
        <f>SUM(S8:S22)</f>
        <v>1213212</v>
      </c>
      <c r="T23" s="30">
        <f t="shared" si="7"/>
        <v>1</v>
      </c>
      <c r="U23" s="31">
        <f>SUM(U8:U22)</f>
        <v>0</v>
      </c>
      <c r="V23" s="32" t="str">
        <f t="shared" si="8"/>
        <v/>
      </c>
      <c r="W23" s="33">
        <f>SUM(W8:W22)</f>
        <v>0</v>
      </c>
      <c r="X23" s="32" t="str">
        <f t="shared" si="9"/>
        <v/>
      </c>
      <c r="Y23" s="33">
        <f>SUM(Y8:Y22)</f>
        <v>0</v>
      </c>
      <c r="Z23" s="32" t="str">
        <f t="shared" si="10"/>
        <v/>
      </c>
      <c r="AA23" s="83"/>
    </row>
    <row r="24" spans="1:27" x14ac:dyDescent="0.25">
      <c r="A24" s="83"/>
      <c r="B24" s="5"/>
      <c r="C24" s="35"/>
      <c r="D24" s="36"/>
      <c r="E24" s="35"/>
      <c r="F24" s="36"/>
      <c r="G24" s="37"/>
      <c r="H24" s="36"/>
      <c r="I24" s="35"/>
      <c r="J24" s="36"/>
      <c r="K24" s="35"/>
      <c r="L24" s="36"/>
      <c r="M24" s="37"/>
      <c r="N24" s="36"/>
      <c r="O24" s="35"/>
      <c r="P24" s="36"/>
      <c r="Q24" s="35"/>
      <c r="R24" s="36"/>
      <c r="S24" s="37"/>
      <c r="T24" s="36"/>
      <c r="U24" s="35"/>
      <c r="V24" s="36"/>
      <c r="W24" s="35"/>
      <c r="X24" s="36"/>
      <c r="Y24" s="37"/>
      <c r="Z24" s="36"/>
      <c r="AA24" s="83"/>
    </row>
    <row r="25" spans="1:27" x14ac:dyDescent="0.25">
      <c r="A25" s="83"/>
      <c r="B25" s="14" t="s">
        <v>29</v>
      </c>
      <c r="C25" s="18">
        <v>15997.78895</v>
      </c>
      <c r="D25" s="16">
        <f>IFERROR(C25/C$27,"")</f>
        <v>1</v>
      </c>
      <c r="E25" s="18">
        <v>16230.574190000001</v>
      </c>
      <c r="F25" s="16">
        <f>IFERROR(E25/E$27,"")</f>
        <v>1</v>
      </c>
      <c r="G25" s="38">
        <v>1143126</v>
      </c>
      <c r="H25" s="16">
        <f>IFERROR(G25/G$27,"")</f>
        <v>0.98918335170721328</v>
      </c>
      <c r="I25" s="19">
        <v>30739.626420000001</v>
      </c>
      <c r="J25" s="39">
        <f>IFERROR(I25/I$27,"")</f>
        <v>0.999999999024061</v>
      </c>
      <c r="K25" s="19">
        <v>30593.310750000004</v>
      </c>
      <c r="L25" s="39">
        <f>IFERROR(K25/K$27,"")</f>
        <v>0.99999999901939352</v>
      </c>
      <c r="M25" s="40">
        <v>1190520</v>
      </c>
      <c r="N25" s="41">
        <f>IFERROR(M25/M$27,"")</f>
        <v>0.98960948280161598</v>
      </c>
      <c r="O25" s="42">
        <v>28894.036690000008</v>
      </c>
      <c r="P25" s="16">
        <f>IFERROR(O25/O$27,"")</f>
        <v>1</v>
      </c>
      <c r="Q25" s="17">
        <v>29289.102930000008</v>
      </c>
      <c r="R25" s="16">
        <f>IFERROR(Q25/Q$27,"")</f>
        <v>1</v>
      </c>
      <c r="S25" s="17">
        <v>1200712</v>
      </c>
      <c r="T25" s="43">
        <f>IFERROR(S25/S$27,"")</f>
        <v>0.98969677187498972</v>
      </c>
      <c r="U25" s="44"/>
      <c r="V25" s="39" t="str">
        <f>IFERROR(U25/U$27,"")</f>
        <v/>
      </c>
      <c r="W25" s="45"/>
      <c r="X25" s="39" t="str">
        <f>IFERROR(W25/W$27,"")</f>
        <v/>
      </c>
      <c r="Y25" s="45"/>
      <c r="Z25" s="41" t="str">
        <f>IFERROR(Y25/Y$27,"")</f>
        <v/>
      </c>
      <c r="AA25" s="83"/>
    </row>
    <row r="26" spans="1:27" x14ac:dyDescent="0.25">
      <c r="A26" s="83"/>
      <c r="B26" s="25" t="s">
        <v>30</v>
      </c>
      <c r="C26" s="27">
        <v>0</v>
      </c>
      <c r="D26" s="26">
        <f t="shared" ref="D26:F27" si="11">IFERROR(C26/C$27,"")</f>
        <v>0</v>
      </c>
      <c r="E26" s="27">
        <v>0</v>
      </c>
      <c r="F26" s="26">
        <f t="shared" si="11"/>
        <v>0</v>
      </c>
      <c r="G26" s="46">
        <v>12500</v>
      </c>
      <c r="H26" s="26">
        <f t="shared" ref="H26:H27" si="12">IFERROR(G26/G$27,"")</f>
        <v>1.0816648292786767E-2</v>
      </c>
      <c r="I26" s="19">
        <v>2.9999999998835845E-5</v>
      </c>
      <c r="J26" s="20">
        <f t="shared" ref="J26:J27" si="13">IFERROR(I26/I$27,"")</f>
        <v>9.7593899026823884E-10</v>
      </c>
      <c r="K26" s="19">
        <v>2.9999999998835845E-5</v>
      </c>
      <c r="L26" s="20">
        <f t="shared" ref="L26:L27" si="14">IFERROR(K26/K$27,"")</f>
        <v>9.8060651933258477E-10</v>
      </c>
      <c r="M26" s="47">
        <v>12500</v>
      </c>
      <c r="N26" s="48">
        <f t="shared" ref="N26:N27" si="15">IFERROR(M26/M$27,"")</f>
        <v>1.0390517198384066E-2</v>
      </c>
      <c r="O26" s="49">
        <v>0</v>
      </c>
      <c r="P26" s="26">
        <f t="shared" ref="P26:P27" si="16">IFERROR(O26/O$27,"")</f>
        <v>0</v>
      </c>
      <c r="Q26" s="22">
        <v>0</v>
      </c>
      <c r="R26" s="26">
        <f t="shared" ref="R26:R27" si="17">IFERROR(Q26/Q$27,"")</f>
        <v>0</v>
      </c>
      <c r="S26" s="22">
        <v>12500</v>
      </c>
      <c r="T26" s="50">
        <f t="shared" ref="T26:T27" si="18">IFERROR(S26/S$27,"")</f>
        <v>1.0303228125010304E-2</v>
      </c>
      <c r="U26" s="23"/>
      <c r="V26" s="20" t="str">
        <f t="shared" ref="V26:V27" si="19">IFERROR(U26/U$27,"")</f>
        <v/>
      </c>
      <c r="W26" s="24"/>
      <c r="X26" s="20" t="str">
        <f t="shared" ref="X26:X27" si="20">IFERROR(W26/W$27,"")</f>
        <v/>
      </c>
      <c r="Y26" s="24"/>
      <c r="Z26" s="48" t="str">
        <f t="shared" ref="Z26:Z27" si="21">IFERROR(Y26/Y$27,"")</f>
        <v/>
      </c>
      <c r="AA26" s="83"/>
    </row>
    <row r="27" spans="1:27" x14ac:dyDescent="0.25">
      <c r="A27" s="83"/>
      <c r="B27" s="28" t="s">
        <v>28</v>
      </c>
      <c r="C27" s="51">
        <f>SUM(C25:C26)</f>
        <v>15997.78895</v>
      </c>
      <c r="D27" s="30">
        <f t="shared" si="11"/>
        <v>1</v>
      </c>
      <c r="E27" s="51">
        <f>SUM(E25:E26)</f>
        <v>16230.574190000001</v>
      </c>
      <c r="F27" s="30">
        <f t="shared" si="11"/>
        <v>1</v>
      </c>
      <c r="G27" s="34">
        <f>SUM(G25:G26)</f>
        <v>1155626</v>
      </c>
      <c r="H27" s="30">
        <f t="shared" si="12"/>
        <v>1</v>
      </c>
      <c r="I27" s="31">
        <f>SUM(I25:I26)</f>
        <v>30739.62645</v>
      </c>
      <c r="J27" s="32">
        <f t="shared" si="13"/>
        <v>1</v>
      </c>
      <c r="K27" s="33">
        <f>SUM(K25:K26)</f>
        <v>30593.310780000003</v>
      </c>
      <c r="L27" s="32">
        <f t="shared" si="14"/>
        <v>1</v>
      </c>
      <c r="M27" s="52">
        <f>SUM(M25:M26)</f>
        <v>1203020</v>
      </c>
      <c r="N27" s="53">
        <f t="shared" si="15"/>
        <v>1</v>
      </c>
      <c r="O27" s="51">
        <f>SUM(O25:O26)</f>
        <v>28894.036690000008</v>
      </c>
      <c r="P27" s="30">
        <f t="shared" si="16"/>
        <v>1</v>
      </c>
      <c r="Q27" s="34">
        <f>SUM(Q25:Q26)</f>
        <v>29289.102930000008</v>
      </c>
      <c r="R27" s="54">
        <f t="shared" si="17"/>
        <v>1</v>
      </c>
      <c r="S27" s="34">
        <f>SUM(S25:S26)</f>
        <v>1213212</v>
      </c>
      <c r="T27" s="55">
        <f t="shared" si="18"/>
        <v>1</v>
      </c>
      <c r="U27" s="31">
        <f>SUM(U25:U26)</f>
        <v>0</v>
      </c>
      <c r="V27" s="32" t="str">
        <f t="shared" si="19"/>
        <v/>
      </c>
      <c r="W27" s="33">
        <f>SUM(W25:W26)</f>
        <v>0</v>
      </c>
      <c r="X27" s="32" t="str">
        <f t="shared" si="20"/>
        <v/>
      </c>
      <c r="Y27" s="33">
        <f>SUM(Y25:Y26)</f>
        <v>0</v>
      </c>
      <c r="Z27" s="53" t="str">
        <f t="shared" si="21"/>
        <v/>
      </c>
      <c r="AA27" s="83"/>
    </row>
    <row r="28" spans="1:27" x14ac:dyDescent="0.25">
      <c r="A28" s="83"/>
      <c r="B28" s="5"/>
      <c r="C28" s="35"/>
      <c r="D28" s="36"/>
      <c r="E28" s="35"/>
      <c r="F28" s="36"/>
      <c r="G28" s="35"/>
      <c r="H28" s="36"/>
      <c r="I28" s="35"/>
      <c r="J28" s="36"/>
      <c r="K28" s="35"/>
      <c r="L28" s="36"/>
      <c r="M28" s="35"/>
      <c r="N28" s="36"/>
      <c r="O28" s="35"/>
      <c r="P28" s="36"/>
      <c r="Q28" s="35"/>
      <c r="R28" s="36"/>
      <c r="S28" s="35"/>
      <c r="T28" s="36"/>
      <c r="U28" s="35"/>
      <c r="V28" s="36"/>
      <c r="W28" s="35"/>
      <c r="X28" s="36"/>
      <c r="Y28" s="35"/>
      <c r="Z28" s="36"/>
      <c r="AA28" s="83"/>
    </row>
    <row r="29" spans="1:27" x14ac:dyDescent="0.25">
      <c r="A29" s="83"/>
      <c r="B29" s="14" t="s">
        <v>31</v>
      </c>
      <c r="C29" s="18">
        <v>1091.6925599999995</v>
      </c>
      <c r="D29" s="16">
        <f>IFERROR(C29/C$31,"")</f>
        <v>6.8240215285950867E-2</v>
      </c>
      <c r="E29" s="18">
        <v>1324.4778000000006</v>
      </c>
      <c r="F29" s="16">
        <f>IFERROR(E29/E$31,"")</f>
        <v>8.1603878392925586E-2</v>
      </c>
      <c r="G29" s="38">
        <v>93130</v>
      </c>
      <c r="H29" s="16">
        <f>IFERROR(G29/G$31,"")</f>
        <v>8.0588356440578532E-2</v>
      </c>
      <c r="I29" s="19">
        <v>1308.114239999999</v>
      </c>
      <c r="J29" s="39">
        <f>IFERROR(I29/I$31,"")</f>
        <v>4.2554656353021462E-2</v>
      </c>
      <c r="K29" s="19">
        <v>1161.798569999999</v>
      </c>
      <c r="L29" s="39">
        <f>IFERROR(K29/K$31,"")</f>
        <v>3.797557506458276E-2</v>
      </c>
      <c r="M29" s="40">
        <v>150370</v>
      </c>
      <c r="N29" s="41">
        <f>IFERROR(M29/M$31,"")</f>
        <v>0.12499376568968097</v>
      </c>
      <c r="O29" s="42">
        <v>1115.4009200000073</v>
      </c>
      <c r="P29" s="16">
        <f>IFERROR(O29/O$31,"")</f>
        <v>3.8603153030051997E-2</v>
      </c>
      <c r="Q29" s="17">
        <v>1510.4671600000074</v>
      </c>
      <c r="R29" s="16">
        <f>IFERROR(Q29/Q$31,"")</f>
        <v>5.1570960148898184E-2</v>
      </c>
      <c r="S29" s="17">
        <v>134060</v>
      </c>
      <c r="T29" s="43">
        <f>IFERROR(S29/S$31,"")</f>
        <v>0.11050006099511051</v>
      </c>
      <c r="U29" s="44"/>
      <c r="V29" s="39" t="str">
        <f>IFERROR(U29/U$31,"")</f>
        <v/>
      </c>
      <c r="W29" s="45"/>
      <c r="X29" s="39" t="str">
        <f>IFERROR(W29/W$31,"")</f>
        <v/>
      </c>
      <c r="Y29" s="45"/>
      <c r="Z29" s="41" t="str">
        <f>IFERROR(Y29/Y$31,"")</f>
        <v/>
      </c>
      <c r="AA29" s="83"/>
    </row>
    <row r="30" spans="1:27" x14ac:dyDescent="0.25">
      <c r="A30" s="83"/>
      <c r="B30" s="25" t="s">
        <v>32</v>
      </c>
      <c r="C30" s="27">
        <v>14906.096360000001</v>
      </c>
      <c r="D30" s="26">
        <f t="shared" ref="D30:F31" si="22">IFERROR(C30/C$31,"")</f>
        <v>0.93175978471404908</v>
      </c>
      <c r="E30" s="27">
        <v>14906.096360000001</v>
      </c>
      <c r="F30" s="26">
        <f t="shared" si="22"/>
        <v>0.9183961216070744</v>
      </c>
      <c r="G30" s="46">
        <v>1062496</v>
      </c>
      <c r="H30" s="26">
        <f t="shared" ref="H30:H31" si="23">IFERROR(G30/G$31,"")</f>
        <v>0.91941164355942151</v>
      </c>
      <c r="I30" s="19">
        <v>29431.512210000001</v>
      </c>
      <c r="J30" s="20">
        <f t="shared" ref="J30:J31" si="24">IFERROR(I30/I$31,"")</f>
        <v>0.95744534364697853</v>
      </c>
      <c r="K30" s="19">
        <v>29431.512210000001</v>
      </c>
      <c r="L30" s="20">
        <f t="shared" ref="L30:L31" si="25">IFERROR(K30/K$31,"")</f>
        <v>0.96202442493541729</v>
      </c>
      <c r="M30" s="47">
        <v>1052650</v>
      </c>
      <c r="N30" s="48">
        <f t="shared" ref="N30:N31" si="26">IFERROR(M30/M$31,"")</f>
        <v>0.87500623431031899</v>
      </c>
      <c r="O30" s="49">
        <v>27778.635770000001</v>
      </c>
      <c r="P30" s="26">
        <f t="shared" ref="P30:P31" si="27">IFERROR(O30/O$31,"")</f>
        <v>0.96139684696994798</v>
      </c>
      <c r="Q30" s="22">
        <v>27778.635770000001</v>
      </c>
      <c r="R30" s="26">
        <f t="shared" ref="R30:R31" si="28">IFERROR(Q30/Q$31,"")</f>
        <v>0.94842903985110183</v>
      </c>
      <c r="S30" s="22">
        <v>1079152</v>
      </c>
      <c r="T30" s="50">
        <f t="shared" ref="T30:T31" si="29">IFERROR(S30/S$31,"")</f>
        <v>0.88949993900488955</v>
      </c>
      <c r="U30" s="23"/>
      <c r="V30" s="20" t="str">
        <f t="shared" ref="V30:V31" si="30">IFERROR(U30/U$31,"")</f>
        <v/>
      </c>
      <c r="W30" s="24"/>
      <c r="X30" s="20" t="str">
        <f t="shared" ref="X30:X31" si="31">IFERROR(W30/W$31,"")</f>
        <v/>
      </c>
      <c r="Y30" s="24"/>
      <c r="Z30" s="48" t="str">
        <f t="shared" ref="Z30:Z31" si="32">IFERROR(Y30/Y$31,"")</f>
        <v/>
      </c>
      <c r="AA30" s="83"/>
    </row>
    <row r="31" spans="1:27" x14ac:dyDescent="0.25">
      <c r="A31" s="83"/>
      <c r="B31" s="28" t="s">
        <v>28</v>
      </c>
      <c r="C31" s="51">
        <f>SUM(C29:C30)</f>
        <v>15997.788920000001</v>
      </c>
      <c r="D31" s="30">
        <f t="shared" si="22"/>
        <v>1</v>
      </c>
      <c r="E31" s="51">
        <f>SUM(E29:E30)</f>
        <v>16230.574160000002</v>
      </c>
      <c r="F31" s="30">
        <f t="shared" si="22"/>
        <v>1</v>
      </c>
      <c r="G31" s="51">
        <f>SUM(G29:G30)</f>
        <v>1155626</v>
      </c>
      <c r="H31" s="30">
        <f t="shared" si="23"/>
        <v>1</v>
      </c>
      <c r="I31" s="31">
        <f>SUM(I29:I30)</f>
        <v>30739.62645</v>
      </c>
      <c r="J31" s="32">
        <f t="shared" si="24"/>
        <v>1</v>
      </c>
      <c r="K31" s="33">
        <f>SUM(K29:K30)</f>
        <v>30593.31078</v>
      </c>
      <c r="L31" s="32">
        <f t="shared" si="25"/>
        <v>1</v>
      </c>
      <c r="M31" s="33">
        <f>SUM(M29:M30)</f>
        <v>1203020</v>
      </c>
      <c r="N31" s="53">
        <f t="shared" si="26"/>
        <v>1</v>
      </c>
      <c r="O31" s="51">
        <f>SUM(O29:O30)</f>
        <v>28894.036690000008</v>
      </c>
      <c r="P31" s="30">
        <f t="shared" si="27"/>
        <v>1</v>
      </c>
      <c r="Q31" s="34">
        <f>SUM(Q29:Q30)</f>
        <v>29289.102930000008</v>
      </c>
      <c r="R31" s="30">
        <f t="shared" si="28"/>
        <v>1</v>
      </c>
      <c r="S31" s="34">
        <f>SUM(S29:S30)</f>
        <v>1213212</v>
      </c>
      <c r="T31" s="55">
        <f t="shared" si="29"/>
        <v>1</v>
      </c>
      <c r="U31" s="31">
        <f>SUM(U29:U30)</f>
        <v>0</v>
      </c>
      <c r="V31" s="32" t="str">
        <f t="shared" si="30"/>
        <v/>
      </c>
      <c r="W31" s="33">
        <f>SUM(W29:W30)</f>
        <v>0</v>
      </c>
      <c r="X31" s="32" t="str">
        <f t="shared" si="31"/>
        <v/>
      </c>
      <c r="Y31" s="33">
        <f>SUM(Y29:Y30)</f>
        <v>0</v>
      </c>
      <c r="Z31" s="53" t="str">
        <f t="shared" si="32"/>
        <v/>
      </c>
      <c r="AA31" s="83"/>
    </row>
    <row r="32" spans="1:27" x14ac:dyDescent="0.25">
      <c r="A32" s="83"/>
      <c r="B32" s="84" t="s">
        <v>40</v>
      </c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3"/>
    </row>
    <row r="33" spans="1:27" x14ac:dyDescent="0.25">
      <c r="A33" s="83"/>
      <c r="B33" s="82" t="s">
        <v>42</v>
      </c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3"/>
    </row>
    <row r="34" spans="1:27" s="9" customFormat="1" ht="15.6" x14ac:dyDescent="0.3">
      <c r="A34" s="83"/>
      <c r="B34" s="56" t="s">
        <v>33</v>
      </c>
      <c r="C34" s="75" t="s">
        <v>4</v>
      </c>
      <c r="D34" s="76"/>
      <c r="E34" s="76"/>
      <c r="F34" s="76"/>
      <c r="G34" s="76"/>
      <c r="H34" s="77"/>
      <c r="I34" s="75" t="s">
        <v>34</v>
      </c>
      <c r="J34" s="76"/>
      <c r="K34" s="76"/>
      <c r="L34" s="76"/>
      <c r="M34" s="76"/>
      <c r="N34" s="77"/>
      <c r="O34" s="75" t="s">
        <v>35</v>
      </c>
      <c r="P34" s="76"/>
      <c r="Q34" s="76"/>
      <c r="R34" s="76"/>
      <c r="S34" s="76"/>
      <c r="T34" s="77"/>
      <c r="U34" s="75" t="s">
        <v>36</v>
      </c>
      <c r="V34" s="76"/>
      <c r="W34" s="76"/>
      <c r="X34" s="76"/>
      <c r="Y34" s="76"/>
      <c r="Z34" s="77"/>
      <c r="AA34" s="83"/>
    </row>
    <row r="35" spans="1:27" s="9" customFormat="1" ht="30" customHeight="1" x14ac:dyDescent="0.25">
      <c r="A35" s="83"/>
      <c r="B35" s="78" t="str">
        <v>2024</v>
      </c>
      <c r="C35" s="74" t="s">
        <v>8</v>
      </c>
      <c r="D35" s="72"/>
      <c r="E35" s="72" t="s">
        <v>9</v>
      </c>
      <c r="F35" s="72"/>
      <c r="G35" s="72" t="s">
        <v>10</v>
      </c>
      <c r="H35" s="73"/>
      <c r="I35" s="74" t="s">
        <v>8</v>
      </c>
      <c r="J35" s="72"/>
      <c r="K35" s="72" t="s">
        <v>9</v>
      </c>
      <c r="L35" s="72"/>
      <c r="M35" s="72" t="s">
        <v>10</v>
      </c>
      <c r="N35" s="73"/>
      <c r="O35" s="74" t="s">
        <v>8</v>
      </c>
      <c r="P35" s="72"/>
      <c r="Q35" s="72" t="s">
        <v>9</v>
      </c>
      <c r="R35" s="72"/>
      <c r="S35" s="72" t="s">
        <v>10</v>
      </c>
      <c r="T35" s="73"/>
      <c r="U35" s="74" t="s">
        <v>8</v>
      </c>
      <c r="V35" s="72"/>
      <c r="W35" s="72" t="s">
        <v>9</v>
      </c>
      <c r="X35" s="72"/>
      <c r="Y35" s="72" t="s">
        <v>10</v>
      </c>
      <c r="Z35" s="73"/>
      <c r="AA35" s="83"/>
    </row>
    <row r="36" spans="1:27" s="9" customFormat="1" ht="14.25" customHeight="1" x14ac:dyDescent="0.25">
      <c r="A36" s="83"/>
      <c r="B36" s="79"/>
      <c r="C36" s="13" t="s">
        <v>11</v>
      </c>
      <c r="D36" s="11" t="s">
        <v>12</v>
      </c>
      <c r="E36" s="11" t="s">
        <v>11</v>
      </c>
      <c r="F36" s="11" t="s">
        <v>12</v>
      </c>
      <c r="G36" s="11" t="s">
        <v>11</v>
      </c>
      <c r="H36" s="12" t="s">
        <v>12</v>
      </c>
      <c r="I36" s="13" t="s">
        <v>11</v>
      </c>
      <c r="J36" s="11" t="s">
        <v>12</v>
      </c>
      <c r="K36" s="11" t="s">
        <v>11</v>
      </c>
      <c r="L36" s="11" t="s">
        <v>12</v>
      </c>
      <c r="M36" s="11" t="s">
        <v>11</v>
      </c>
      <c r="N36" s="12" t="s">
        <v>12</v>
      </c>
      <c r="O36" s="13" t="s">
        <v>11</v>
      </c>
      <c r="P36" s="11" t="s">
        <v>12</v>
      </c>
      <c r="Q36" s="11" t="s">
        <v>11</v>
      </c>
      <c r="R36" s="11" t="s">
        <v>12</v>
      </c>
      <c r="S36" s="11" t="s">
        <v>11</v>
      </c>
      <c r="T36" s="12" t="s">
        <v>12</v>
      </c>
      <c r="U36" s="13" t="s">
        <v>11</v>
      </c>
      <c r="V36" s="11" t="s">
        <v>12</v>
      </c>
      <c r="W36" s="11" t="s">
        <v>11</v>
      </c>
      <c r="X36" s="11" t="s">
        <v>12</v>
      </c>
      <c r="Y36" s="11" t="s">
        <v>11</v>
      </c>
      <c r="Z36" s="12" t="s">
        <v>12</v>
      </c>
      <c r="AA36" s="83"/>
    </row>
    <row r="37" spans="1:27" x14ac:dyDescent="0.25">
      <c r="A37" s="83"/>
      <c r="B37" s="14" t="s">
        <v>13</v>
      </c>
      <c r="C37" s="57">
        <f>C8</f>
        <v>400.99364000000003</v>
      </c>
      <c r="D37" s="16">
        <f>IFERROR(C37/C$52,"")</f>
        <v>2.5065566326276607E-2</v>
      </c>
      <c r="E37" s="58">
        <f>E8</f>
        <v>400.99364000000003</v>
      </c>
      <c r="F37" s="16">
        <f>IFERROR(E37/E$52,"")</f>
        <v>2.4705455319059537E-2</v>
      </c>
      <c r="G37" s="58">
        <f>G8</f>
        <v>23819</v>
      </c>
      <c r="H37" s="43">
        <f>IFERROR(G37/G$52,"")</f>
        <v>2.0611339654871039E-2</v>
      </c>
      <c r="I37" s="59">
        <f>IF(I$23=0,"",I8+C37)</f>
        <v>422.44403000000005</v>
      </c>
      <c r="J37" s="39">
        <f>IFERROR(I37/I$52,"")</f>
        <v>9.0386690546683524E-3</v>
      </c>
      <c r="K37" s="60">
        <f>IF(K$23=0,"",K8+E37)</f>
        <v>422.44403000000005</v>
      </c>
      <c r="L37" s="39">
        <f>IFERROR(K37/K$52,"")</f>
        <v>9.0218926395082798E-3</v>
      </c>
      <c r="M37" s="60">
        <f>M8</f>
        <v>116977</v>
      </c>
      <c r="N37" s="41">
        <f>IFERROR(M37/M$52,"")</f>
        <v>9.7236122425229832E-2</v>
      </c>
      <c r="O37" s="61">
        <f>IF(O$23=0,"",O8+I37)</f>
        <v>552.81862000000001</v>
      </c>
      <c r="P37" s="16">
        <f>IFERROR(O37/O$52,"")</f>
        <v>7.3093746707578412E-3</v>
      </c>
      <c r="Q37" s="58">
        <f>IF(Q$23=0,"",Q8+K37)</f>
        <v>552.81862000000001</v>
      </c>
      <c r="R37" s="16">
        <f>IFERROR(Q37/Q$52,"")</f>
        <v>7.2631262219845878E-3</v>
      </c>
      <c r="S37" s="58">
        <f>S8</f>
        <v>100124</v>
      </c>
      <c r="T37" s="43">
        <f>IFERROR(S37/S$52,"")</f>
        <v>8.2528033023082523E-2</v>
      </c>
      <c r="U37" s="59" t="str">
        <f>IF(U$23=0,"",U8+O37)</f>
        <v/>
      </c>
      <c r="V37" s="39" t="str">
        <f>IFERROR(U37/U$52,"")</f>
        <v/>
      </c>
      <c r="W37" s="60" t="str">
        <f>IF(W$23=0,"",W8+Q37)</f>
        <v/>
      </c>
      <c r="X37" s="39" t="str">
        <f>IFERROR(W37/W$52,"")</f>
        <v/>
      </c>
      <c r="Y37" s="60">
        <f>Y8</f>
        <v>0</v>
      </c>
      <c r="Z37" s="41" t="str">
        <f>IFERROR(Y37/Y$52,"")</f>
        <v/>
      </c>
      <c r="AA37" s="83"/>
    </row>
    <row r="38" spans="1:27" x14ac:dyDescent="0.25">
      <c r="A38" s="83"/>
      <c r="B38" s="25" t="s">
        <v>14</v>
      </c>
      <c r="C38" s="62">
        <f>C9</f>
        <v>690.69892000000004</v>
      </c>
      <c r="D38" s="26">
        <f t="shared" ref="D38:F52" si="33">IFERROR(C38/C$52,"")</f>
        <v>4.3174648831706214E-2</v>
      </c>
      <c r="E38" s="63">
        <f>E9</f>
        <v>923.48415999999986</v>
      </c>
      <c r="F38" s="26">
        <f t="shared" si="33"/>
        <v>5.6896405271513094E-2</v>
      </c>
      <c r="G38" s="63">
        <f>G9</f>
        <v>69311</v>
      </c>
      <c r="H38" s="50">
        <f t="shared" ref="H38:H52" si="34">IFERROR(G38/G$52,"")</f>
        <v>5.9977016785707486E-2</v>
      </c>
      <c r="I38" s="64">
        <f>IF(I$23=0,"",I9+C38)</f>
        <v>1977.3627700000004</v>
      </c>
      <c r="J38" s="20">
        <f t="shared" ref="J38:L52" si="35">IFERROR(I38/I$52,"")</f>
        <v>4.2307918705946197E-2</v>
      </c>
      <c r="K38" s="65">
        <f>IF(K$23=0,"",K9+E38)</f>
        <v>2063.8323399999999</v>
      </c>
      <c r="L38" s="20">
        <f t="shared" si="35"/>
        <v>4.407607274607514E-2</v>
      </c>
      <c r="M38" s="65">
        <f>M9</f>
        <v>33393</v>
      </c>
      <c r="N38" s="48">
        <f t="shared" ref="N38:N52" si="36">IFERROR(M38/M$52,"")</f>
        <v>2.775764326445113E-2</v>
      </c>
      <c r="O38" s="66">
        <f>IF(O$23=0,"",O9+I38)</f>
        <v>2962.3891000000003</v>
      </c>
      <c r="P38" s="26">
        <f t="shared" ref="P38:P52" si="37">IFERROR(O38/O$52,"")</f>
        <v>3.9168745532610891E-2</v>
      </c>
      <c r="Q38" s="63">
        <f>IF(Q$23=0,"",Q9+K38)</f>
        <v>3443.9249100000002</v>
      </c>
      <c r="R38" s="26">
        <f t="shared" ref="R38:R52" si="38">IFERROR(Q38/Q$52,"")</f>
        <v>4.5247501468685898E-2</v>
      </c>
      <c r="S38" s="63">
        <f>S9</f>
        <v>33936</v>
      </c>
      <c r="T38" s="50">
        <f t="shared" ref="T38:T52" si="39">IFERROR(S38/S$52,"")</f>
        <v>2.7972027972027972E-2</v>
      </c>
      <c r="U38" s="64" t="str">
        <f>IF(U$23=0,"",U9+O38)</f>
        <v/>
      </c>
      <c r="V38" s="20" t="str">
        <f t="shared" ref="V38:V52" si="40">IFERROR(U38/U$52,"")</f>
        <v/>
      </c>
      <c r="W38" s="65" t="str">
        <f>IF(W$23=0,"",W9+Q38)</f>
        <v/>
      </c>
      <c r="X38" s="20" t="str">
        <f t="shared" ref="X38:X52" si="41">IFERROR(W38/W$52,"")</f>
        <v/>
      </c>
      <c r="Y38" s="65">
        <f>Y9</f>
        <v>0</v>
      </c>
      <c r="Z38" s="48" t="str">
        <f t="shared" ref="Z38:Z52" si="42">IFERROR(Y38/Y$52,"")</f>
        <v/>
      </c>
      <c r="AA38" s="83"/>
    </row>
    <row r="39" spans="1:27" x14ac:dyDescent="0.25">
      <c r="A39" s="83"/>
      <c r="B39" s="25" t="s">
        <v>15</v>
      </c>
      <c r="C39" s="62">
        <f>C10</f>
        <v>14772.389639999999</v>
      </c>
      <c r="D39" s="26">
        <f t="shared" si="33"/>
        <v>0.92340195799370128</v>
      </c>
      <c r="E39" s="63">
        <f>E10</f>
        <v>14772.389639999999</v>
      </c>
      <c r="F39" s="26">
        <f t="shared" si="33"/>
        <v>0.91013566251763478</v>
      </c>
      <c r="G39" s="63">
        <f>G10</f>
        <v>994477</v>
      </c>
      <c r="H39" s="50">
        <f t="shared" si="34"/>
        <v>0.86055263554125638</v>
      </c>
      <c r="I39" s="64">
        <f>IF(I$23=0,"",I10+C39)</f>
        <v>43939.94023</v>
      </c>
      <c r="J39" s="20">
        <f t="shared" si="35"/>
        <v>0.94014484716680213</v>
      </c>
      <c r="K39" s="65">
        <f>IF(K$23=0,"",K10+E39)</f>
        <v>43939.94023</v>
      </c>
      <c r="L39" s="20">
        <f t="shared" si="35"/>
        <v>0.93839987120061974</v>
      </c>
      <c r="M39" s="65">
        <f>M10</f>
        <v>984927</v>
      </c>
      <c r="N39" s="48">
        <f t="shared" si="36"/>
        <v>0.81871207461222595</v>
      </c>
      <c r="O39" s="66">
        <f>IF(O$23=0,"",O10+I39)</f>
        <v>71481.065910000005</v>
      </c>
      <c r="P39" s="26">
        <f t="shared" si="37"/>
        <v>0.94512354269348919</v>
      </c>
      <c r="Q39" s="63">
        <f>IF(Q$23=0,"",Q10+K39)</f>
        <v>71481.065910000005</v>
      </c>
      <c r="R39" s="26">
        <f t="shared" si="38"/>
        <v>0.93914348287749361</v>
      </c>
      <c r="S39" s="63">
        <f>S10</f>
        <v>1011534</v>
      </c>
      <c r="T39" s="50">
        <f t="shared" si="39"/>
        <v>0.83376524465633373</v>
      </c>
      <c r="U39" s="64" t="str">
        <f>IF(U$23=0,"",U10+O39)</f>
        <v/>
      </c>
      <c r="V39" s="20" t="str">
        <f t="shared" si="40"/>
        <v/>
      </c>
      <c r="W39" s="65" t="str">
        <f>IF(W$23=0,"",W10+Q39)</f>
        <v/>
      </c>
      <c r="X39" s="20" t="str">
        <f t="shared" si="41"/>
        <v/>
      </c>
      <c r="Y39" s="65">
        <f>Y10</f>
        <v>0</v>
      </c>
      <c r="Z39" s="48" t="str">
        <f t="shared" si="42"/>
        <v/>
      </c>
      <c r="AA39" s="83"/>
    </row>
    <row r="40" spans="1:27" x14ac:dyDescent="0.25">
      <c r="A40" s="83"/>
      <c r="B40" s="25" t="s">
        <v>16</v>
      </c>
      <c r="C40" s="62">
        <f>C11</f>
        <v>0</v>
      </c>
      <c r="D40" s="26">
        <f t="shared" si="33"/>
        <v>0</v>
      </c>
      <c r="E40" s="63">
        <f>E11</f>
        <v>0</v>
      </c>
      <c r="F40" s="26">
        <f t="shared" si="33"/>
        <v>0</v>
      </c>
      <c r="G40" s="63">
        <f>G11</f>
        <v>0</v>
      </c>
      <c r="H40" s="50">
        <f t="shared" si="34"/>
        <v>0</v>
      </c>
      <c r="I40" s="64">
        <f>IF(I$23=0,"",I11+C40)</f>
        <v>0</v>
      </c>
      <c r="J40" s="20">
        <f t="shared" si="35"/>
        <v>0</v>
      </c>
      <c r="K40" s="65">
        <f>IF(K$23=0,"",K11+E40)</f>
        <v>0</v>
      </c>
      <c r="L40" s="20">
        <f t="shared" si="35"/>
        <v>0</v>
      </c>
      <c r="M40" s="65">
        <f>M11</f>
        <v>0</v>
      </c>
      <c r="N40" s="48">
        <f t="shared" si="36"/>
        <v>0</v>
      </c>
      <c r="O40" s="66">
        <f>IF(O$23=0,"",O11+I40)</f>
        <v>0</v>
      </c>
      <c r="P40" s="26">
        <f t="shared" si="37"/>
        <v>0</v>
      </c>
      <c r="Q40" s="63">
        <f>IF(Q$23=0,"",Q11+K40)</f>
        <v>0</v>
      </c>
      <c r="R40" s="26">
        <f t="shared" si="38"/>
        <v>0</v>
      </c>
      <c r="S40" s="63">
        <f>S11</f>
        <v>0</v>
      </c>
      <c r="T40" s="50">
        <f t="shared" si="39"/>
        <v>0</v>
      </c>
      <c r="U40" s="64" t="str">
        <f>IF(U$23=0,"",U11+O40)</f>
        <v/>
      </c>
      <c r="V40" s="20" t="str">
        <f t="shared" si="40"/>
        <v/>
      </c>
      <c r="W40" s="65" t="str">
        <f>IF(W$23=0,"",W11+Q40)</f>
        <v/>
      </c>
      <c r="X40" s="20" t="str">
        <f t="shared" si="41"/>
        <v/>
      </c>
      <c r="Y40" s="65">
        <f>Y11</f>
        <v>0</v>
      </c>
      <c r="Z40" s="48" t="str">
        <f t="shared" si="42"/>
        <v/>
      </c>
      <c r="AA40" s="83"/>
    </row>
    <row r="41" spans="1:27" x14ac:dyDescent="0.25">
      <c r="A41" s="83"/>
      <c r="B41" s="25" t="s">
        <v>17</v>
      </c>
      <c r="C41" s="62">
        <f>C12</f>
        <v>114.20111999999999</v>
      </c>
      <c r="D41" s="26">
        <f t="shared" si="33"/>
        <v>7.1385564815817865E-3</v>
      </c>
      <c r="E41" s="63">
        <f>E12</f>
        <v>114.20111999999999</v>
      </c>
      <c r="F41" s="26">
        <f t="shared" si="33"/>
        <v>7.0359985448810508E-3</v>
      </c>
      <c r="G41" s="63">
        <f>G12</f>
        <v>8807</v>
      </c>
      <c r="H41" s="50">
        <f t="shared" si="34"/>
        <v>7.6209777211658442E-3</v>
      </c>
      <c r="I41" s="64">
        <f>IF(I$23=0,"",I12+C41)</f>
        <v>348.87745000000001</v>
      </c>
      <c r="J41" s="20">
        <f t="shared" si="35"/>
        <v>7.4646286543251783E-3</v>
      </c>
      <c r="K41" s="65">
        <f>IF(K$23=0,"",K12+E41)</f>
        <v>349.20112</v>
      </c>
      <c r="L41" s="20">
        <f t="shared" si="35"/>
        <v>7.4576862033913635E-3</v>
      </c>
      <c r="M41" s="65">
        <f>M12</f>
        <v>8799</v>
      </c>
      <c r="N41" s="48">
        <f t="shared" si="36"/>
        <v>7.3140928662865125E-3</v>
      </c>
      <c r="O41" s="66">
        <f>IF(O$23=0,"",O12+I41)</f>
        <v>561.00040999999999</v>
      </c>
      <c r="P41" s="26">
        <f t="shared" si="37"/>
        <v>7.4175543999201107E-3</v>
      </c>
      <c r="Q41" s="63">
        <f>IF(Q$23=0,"",Q12+K41)</f>
        <v>561.32407999999998</v>
      </c>
      <c r="R41" s="26">
        <f t="shared" si="38"/>
        <v>7.3748739586220417E-3</v>
      </c>
      <c r="S41" s="63">
        <f>S12</f>
        <v>8708</v>
      </c>
      <c r="T41" s="50">
        <f t="shared" si="39"/>
        <v>7.1776408410071778E-3</v>
      </c>
      <c r="U41" s="64" t="str">
        <f>IF(U$23=0,"",U12+O41)</f>
        <v/>
      </c>
      <c r="V41" s="20" t="str">
        <f t="shared" si="40"/>
        <v/>
      </c>
      <c r="W41" s="65" t="str">
        <f>IF(W$23=0,"",W12+Q41)</f>
        <v/>
      </c>
      <c r="X41" s="20" t="str">
        <f t="shared" si="41"/>
        <v/>
      </c>
      <c r="Y41" s="65">
        <f>Y12</f>
        <v>0</v>
      </c>
      <c r="Z41" s="48" t="str">
        <f t="shared" si="42"/>
        <v/>
      </c>
      <c r="AA41" s="83"/>
    </row>
    <row r="42" spans="1:27" x14ac:dyDescent="0.25">
      <c r="A42" s="83"/>
      <c r="B42" s="25" t="s">
        <v>18</v>
      </c>
      <c r="C42" s="62">
        <f>C13</f>
        <v>-1.0930600000000559</v>
      </c>
      <c r="D42" s="26">
        <f t="shared" si="33"/>
        <v>-6.8325691970080391E-5</v>
      </c>
      <c r="E42" s="63">
        <f>E13</f>
        <v>-1.0930600000000559</v>
      </c>
      <c r="F42" s="26">
        <f t="shared" si="33"/>
        <v>-6.7344073065728907E-5</v>
      </c>
      <c r="G42" s="63">
        <f>G13</f>
        <v>45465</v>
      </c>
      <c r="H42" s="50">
        <f t="shared" si="34"/>
        <v>3.9342313170524029E-2</v>
      </c>
      <c r="I42" s="64">
        <f>IF(I$23=0,"",I13+C42)</f>
        <v>-1.0930600000000559</v>
      </c>
      <c r="J42" s="20">
        <f t="shared" si="35"/>
        <v>-2.3387258181625369E-5</v>
      </c>
      <c r="K42" s="65">
        <f>IF(K$23=0,"",K13+E42)</f>
        <v>-1.0930600000000559</v>
      </c>
      <c r="L42" s="20">
        <f t="shared" si="35"/>
        <v>-2.3343849760503005E-5</v>
      </c>
      <c r="M42" s="65">
        <f>M13</f>
        <v>45465</v>
      </c>
      <c r="N42" s="48">
        <f t="shared" si="36"/>
        <v>3.7792389153962526E-2</v>
      </c>
      <c r="O42" s="66">
        <f>IF(O$23=0,"",O13+I42)</f>
        <v>-1.0930600000000559</v>
      </c>
      <c r="P42" s="26">
        <f t="shared" si="37"/>
        <v>-1.4452452917774321E-5</v>
      </c>
      <c r="Q42" s="63">
        <f>IF(Q$23=0,"",Q13+K42)</f>
        <v>-1.0930600000000559</v>
      </c>
      <c r="R42" s="26">
        <f t="shared" si="38"/>
        <v>-1.4361008224004609E-5</v>
      </c>
      <c r="S42" s="63">
        <f>S13</f>
        <v>45465</v>
      </c>
      <c r="T42" s="50">
        <f t="shared" si="39"/>
        <v>3.7474901336287475E-2</v>
      </c>
      <c r="U42" s="64" t="str">
        <f>IF(U$23=0,"",U13+O42)</f>
        <v/>
      </c>
      <c r="V42" s="20" t="str">
        <f t="shared" si="40"/>
        <v/>
      </c>
      <c r="W42" s="65" t="str">
        <f>IF(W$23=0,"",W13+Q42)</f>
        <v/>
      </c>
      <c r="X42" s="20" t="str">
        <f t="shared" si="41"/>
        <v/>
      </c>
      <c r="Y42" s="65">
        <f>Y13</f>
        <v>0</v>
      </c>
      <c r="Z42" s="48" t="str">
        <f t="shared" si="42"/>
        <v/>
      </c>
      <c r="AA42" s="83"/>
    </row>
    <row r="43" spans="1:27" x14ac:dyDescent="0.25">
      <c r="A43" s="83"/>
      <c r="B43" s="25" t="s">
        <v>19</v>
      </c>
      <c r="C43" s="62">
        <f>C14</f>
        <v>0</v>
      </c>
      <c r="D43" s="26">
        <f t="shared" si="33"/>
        <v>0</v>
      </c>
      <c r="E43" s="63">
        <f>E14</f>
        <v>0</v>
      </c>
      <c r="F43" s="26">
        <f t="shared" si="33"/>
        <v>0</v>
      </c>
      <c r="G43" s="63">
        <f>G14</f>
        <v>0</v>
      </c>
      <c r="H43" s="50">
        <f t="shared" si="34"/>
        <v>0</v>
      </c>
      <c r="I43" s="64">
        <f>IF(I$23=0,"",I14+C43)</f>
        <v>0</v>
      </c>
      <c r="J43" s="20">
        <f t="shared" si="35"/>
        <v>0</v>
      </c>
      <c r="K43" s="65">
        <f>IF(K$23=0,"",K14+E43)</f>
        <v>0</v>
      </c>
      <c r="L43" s="20">
        <f t="shared" si="35"/>
        <v>0</v>
      </c>
      <c r="M43" s="65">
        <f>M14</f>
        <v>0</v>
      </c>
      <c r="N43" s="48">
        <f t="shared" si="36"/>
        <v>0</v>
      </c>
      <c r="O43" s="66">
        <f>IF(O$23=0,"",O14+I43)</f>
        <v>0</v>
      </c>
      <c r="P43" s="26">
        <f t="shared" si="37"/>
        <v>0</v>
      </c>
      <c r="Q43" s="63">
        <f>IF(Q$23=0,"",Q14+K43)</f>
        <v>0</v>
      </c>
      <c r="R43" s="26">
        <f t="shared" si="38"/>
        <v>0</v>
      </c>
      <c r="S43" s="63">
        <f>S14</f>
        <v>0</v>
      </c>
      <c r="T43" s="50">
        <f t="shared" si="39"/>
        <v>0</v>
      </c>
      <c r="U43" s="64" t="str">
        <f>IF(U$23=0,"",U14+O43)</f>
        <v/>
      </c>
      <c r="V43" s="20" t="str">
        <f t="shared" si="40"/>
        <v/>
      </c>
      <c r="W43" s="65" t="str">
        <f>IF(W$23=0,"",W14+Q43)</f>
        <v/>
      </c>
      <c r="X43" s="20" t="str">
        <f t="shared" si="41"/>
        <v/>
      </c>
      <c r="Y43" s="65">
        <f>Y14</f>
        <v>0</v>
      </c>
      <c r="Z43" s="48" t="str">
        <f t="shared" si="42"/>
        <v/>
      </c>
      <c r="AA43" s="83"/>
    </row>
    <row r="44" spans="1:27" x14ac:dyDescent="0.25">
      <c r="A44" s="83"/>
      <c r="B44" s="25" t="s">
        <v>20</v>
      </c>
      <c r="C44" s="62">
        <f>C15</f>
        <v>0</v>
      </c>
      <c r="D44" s="26">
        <f t="shared" si="33"/>
        <v>0</v>
      </c>
      <c r="E44" s="63">
        <f>E15</f>
        <v>0</v>
      </c>
      <c r="F44" s="26">
        <f t="shared" si="33"/>
        <v>0</v>
      </c>
      <c r="G44" s="63">
        <f>G15</f>
        <v>0</v>
      </c>
      <c r="H44" s="50">
        <f t="shared" si="34"/>
        <v>0</v>
      </c>
      <c r="I44" s="64">
        <f>IF(I$23=0,"",I15+C44)</f>
        <v>0</v>
      </c>
      <c r="J44" s="20">
        <f t="shared" si="35"/>
        <v>0</v>
      </c>
      <c r="K44" s="65">
        <f>IF(K$23=0,"",K15+E44)</f>
        <v>0</v>
      </c>
      <c r="L44" s="20">
        <f t="shared" si="35"/>
        <v>0</v>
      </c>
      <c r="M44" s="65">
        <f>M15</f>
        <v>0</v>
      </c>
      <c r="N44" s="48">
        <f t="shared" si="36"/>
        <v>0</v>
      </c>
      <c r="O44" s="66">
        <f>IF(O$23=0,"",O15+I44)</f>
        <v>0</v>
      </c>
      <c r="P44" s="26">
        <f t="shared" si="37"/>
        <v>0</v>
      </c>
      <c r="Q44" s="63">
        <f>IF(Q$23=0,"",Q15+K44)</f>
        <v>0</v>
      </c>
      <c r="R44" s="26">
        <f t="shared" si="38"/>
        <v>0</v>
      </c>
      <c r="S44" s="63">
        <f>S15</f>
        <v>0</v>
      </c>
      <c r="T44" s="50">
        <f t="shared" si="39"/>
        <v>0</v>
      </c>
      <c r="U44" s="64" t="str">
        <f>IF(U$23=0,"",U15+O44)</f>
        <v/>
      </c>
      <c r="V44" s="20" t="str">
        <f t="shared" si="40"/>
        <v/>
      </c>
      <c r="W44" s="65" t="str">
        <f>IF(W$23=0,"",W15+Q44)</f>
        <v/>
      </c>
      <c r="X44" s="20" t="str">
        <f t="shared" si="41"/>
        <v/>
      </c>
      <c r="Y44" s="65">
        <f>Y15</f>
        <v>0</v>
      </c>
      <c r="Z44" s="48" t="str">
        <f t="shared" si="42"/>
        <v/>
      </c>
      <c r="AA44" s="83"/>
    </row>
    <row r="45" spans="1:27" x14ac:dyDescent="0.25">
      <c r="A45" s="83"/>
      <c r="B45" s="25" t="s">
        <v>21</v>
      </c>
      <c r="C45" s="62">
        <f>C16</f>
        <v>20.598689999999998</v>
      </c>
      <c r="D45" s="26">
        <f t="shared" si="33"/>
        <v>1.2875960587040998E-3</v>
      </c>
      <c r="E45" s="63">
        <f>E16</f>
        <v>21</v>
      </c>
      <c r="F45" s="26">
        <f t="shared" si="33"/>
        <v>1.2938224199771603E-3</v>
      </c>
      <c r="G45" s="63">
        <f>G16</f>
        <v>1247</v>
      </c>
      <c r="H45" s="50">
        <f t="shared" si="34"/>
        <v>1.0790688336884079E-3</v>
      </c>
      <c r="I45" s="64">
        <f>IF(I$23=0,"",I16+C45)</f>
        <v>49.883949999999999</v>
      </c>
      <c r="J45" s="20">
        <f t="shared" si="35"/>
        <v>1.0673236764397482E-3</v>
      </c>
      <c r="K45" s="65">
        <f>IF(K$23=0,"",K16+E45)</f>
        <v>50</v>
      </c>
      <c r="L45" s="20">
        <f t="shared" si="35"/>
        <v>1.0678210601660389E-3</v>
      </c>
      <c r="M45" s="65">
        <f>M16</f>
        <v>959</v>
      </c>
      <c r="N45" s="48">
        <f t="shared" si="36"/>
        <v>7.971604794600256E-4</v>
      </c>
      <c r="O45" s="66">
        <f>IF(O$23=0,"",O16+I45)</f>
        <v>75.271079999999998</v>
      </c>
      <c r="P45" s="26">
        <f t="shared" si="37"/>
        <v>9.9523515613961612E-4</v>
      </c>
      <c r="Q45" s="63">
        <f>IF(Q$23=0,"",Q16+K45)</f>
        <v>75</v>
      </c>
      <c r="R45" s="26">
        <f t="shared" si="38"/>
        <v>9.8537648143769857E-4</v>
      </c>
      <c r="S45" s="63">
        <f>S16</f>
        <v>945</v>
      </c>
      <c r="T45" s="50">
        <f t="shared" si="39"/>
        <v>7.7892404625077888E-4</v>
      </c>
      <c r="U45" s="64" t="str">
        <f>IF(U$23=0,"",U16+O45)</f>
        <v/>
      </c>
      <c r="V45" s="20" t="str">
        <f t="shared" si="40"/>
        <v/>
      </c>
      <c r="W45" s="65" t="str">
        <f>IF(W$23=0,"",W16+Q45)</f>
        <v/>
      </c>
      <c r="X45" s="20" t="str">
        <f t="shared" si="41"/>
        <v/>
      </c>
      <c r="Y45" s="65">
        <f>Y16</f>
        <v>0</v>
      </c>
      <c r="Z45" s="48" t="str">
        <f t="shared" si="42"/>
        <v/>
      </c>
      <c r="AA45" s="83"/>
    </row>
    <row r="46" spans="1:27" x14ac:dyDescent="0.25">
      <c r="A46" s="83"/>
      <c r="B46" s="25" t="s">
        <v>22</v>
      </c>
      <c r="C46" s="62">
        <f>C17</f>
        <v>0</v>
      </c>
      <c r="D46" s="26">
        <f t="shared" si="33"/>
        <v>0</v>
      </c>
      <c r="E46" s="63">
        <f>E17</f>
        <v>0</v>
      </c>
      <c r="F46" s="26">
        <f t="shared" si="33"/>
        <v>0</v>
      </c>
      <c r="G46" s="63">
        <f>G17</f>
        <v>0</v>
      </c>
      <c r="H46" s="50">
        <f t="shared" si="34"/>
        <v>0</v>
      </c>
      <c r="I46" s="64">
        <f>IF(I$23=0,"",I17+C46)</f>
        <v>0</v>
      </c>
      <c r="J46" s="20">
        <f t="shared" si="35"/>
        <v>0</v>
      </c>
      <c r="K46" s="65">
        <f>IF(K$23=0,"",K17+E46)</f>
        <v>0</v>
      </c>
      <c r="L46" s="20">
        <f t="shared" si="35"/>
        <v>0</v>
      </c>
      <c r="M46" s="65">
        <f>M17</f>
        <v>0</v>
      </c>
      <c r="N46" s="48">
        <f t="shared" si="36"/>
        <v>0</v>
      </c>
      <c r="O46" s="66">
        <f>IF(O$23=0,"",O17+I46)</f>
        <v>0</v>
      </c>
      <c r="P46" s="26">
        <f t="shared" si="37"/>
        <v>0</v>
      </c>
      <c r="Q46" s="63">
        <f>IF(Q$23=0,"",Q17+K46)</f>
        <v>0</v>
      </c>
      <c r="R46" s="26">
        <f t="shared" si="38"/>
        <v>0</v>
      </c>
      <c r="S46" s="63">
        <f>S17</f>
        <v>0</v>
      </c>
      <c r="T46" s="50">
        <f t="shared" si="39"/>
        <v>0</v>
      </c>
      <c r="U46" s="64" t="str">
        <f>IF(U$23=0,"",U17+O46)</f>
        <v/>
      </c>
      <c r="V46" s="20" t="str">
        <f t="shared" si="40"/>
        <v/>
      </c>
      <c r="W46" s="65" t="str">
        <f>IF(W$23=0,"",W17+Q46)</f>
        <v/>
      </c>
      <c r="X46" s="20" t="str">
        <f t="shared" si="41"/>
        <v/>
      </c>
      <c r="Y46" s="65">
        <f>Y17</f>
        <v>0</v>
      </c>
      <c r="Z46" s="48" t="str">
        <f t="shared" si="42"/>
        <v/>
      </c>
      <c r="AA46" s="83"/>
    </row>
    <row r="47" spans="1:27" x14ac:dyDescent="0.25">
      <c r="A47" s="83"/>
      <c r="B47" s="25" t="s">
        <v>23</v>
      </c>
      <c r="C47" s="62">
        <f>C18</f>
        <v>0</v>
      </c>
      <c r="D47" s="26">
        <f t="shared" si="33"/>
        <v>0</v>
      </c>
      <c r="E47" s="63">
        <f>E18</f>
        <v>0</v>
      </c>
      <c r="F47" s="26">
        <f t="shared" si="33"/>
        <v>0</v>
      </c>
      <c r="G47" s="63">
        <f>G18</f>
        <v>0</v>
      </c>
      <c r="H47" s="50">
        <f t="shared" si="34"/>
        <v>0</v>
      </c>
      <c r="I47" s="64">
        <f>IF(I$23=0,"",I18+C47)</f>
        <v>0</v>
      </c>
      <c r="J47" s="20">
        <f t="shared" si="35"/>
        <v>0</v>
      </c>
      <c r="K47" s="65">
        <f>IF(K$23=0,"",K18+E47)</f>
        <v>0</v>
      </c>
      <c r="L47" s="20">
        <f t="shared" si="35"/>
        <v>0</v>
      </c>
      <c r="M47" s="65">
        <f>M18</f>
        <v>0</v>
      </c>
      <c r="N47" s="48">
        <f t="shared" si="36"/>
        <v>0</v>
      </c>
      <c r="O47" s="66">
        <f>IF(O$23=0,"",O18+I47)</f>
        <v>0</v>
      </c>
      <c r="P47" s="26">
        <f t="shared" si="37"/>
        <v>0</v>
      </c>
      <c r="Q47" s="63">
        <f>IF(Q$23=0,"",Q18+K47)</f>
        <v>0</v>
      </c>
      <c r="R47" s="26">
        <f t="shared" si="38"/>
        <v>0</v>
      </c>
      <c r="S47" s="63">
        <f>S18</f>
        <v>0</v>
      </c>
      <c r="T47" s="50">
        <f t="shared" si="39"/>
        <v>0</v>
      </c>
      <c r="U47" s="64" t="str">
        <f>IF(U$23=0,"",U18+O47)</f>
        <v/>
      </c>
      <c r="V47" s="20" t="str">
        <f t="shared" si="40"/>
        <v/>
      </c>
      <c r="W47" s="65" t="str">
        <f>IF(W$23=0,"",W18+Q47)</f>
        <v/>
      </c>
      <c r="X47" s="20" t="str">
        <f t="shared" si="41"/>
        <v/>
      </c>
      <c r="Y47" s="65">
        <f>Y18</f>
        <v>0</v>
      </c>
      <c r="Z47" s="48" t="str">
        <f t="shared" si="42"/>
        <v/>
      </c>
      <c r="AA47" s="83"/>
    </row>
    <row r="48" spans="1:27" x14ac:dyDescent="0.25">
      <c r="A48" s="83"/>
      <c r="B48" s="25" t="s">
        <v>24</v>
      </c>
      <c r="C48" s="62">
        <f>C19</f>
        <v>0</v>
      </c>
      <c r="D48" s="26">
        <f>IFERROR(C48/C$52,"")</f>
        <v>0</v>
      </c>
      <c r="E48" s="63">
        <f>E19</f>
        <v>0</v>
      </c>
      <c r="F48" s="26">
        <f t="shared" si="33"/>
        <v>0</v>
      </c>
      <c r="G48" s="63">
        <f>G19</f>
        <v>0</v>
      </c>
      <c r="H48" s="50">
        <f t="shared" si="34"/>
        <v>0</v>
      </c>
      <c r="I48" s="64">
        <f>IF(I$23=0,"",I19+C48)</f>
        <v>0</v>
      </c>
      <c r="J48" s="20">
        <f t="shared" si="35"/>
        <v>0</v>
      </c>
      <c r="K48" s="65">
        <f>IF(K$23=0,"",K19+E48)</f>
        <v>0</v>
      </c>
      <c r="L48" s="20">
        <f t="shared" si="35"/>
        <v>0</v>
      </c>
      <c r="M48" s="65">
        <f>M19</f>
        <v>0</v>
      </c>
      <c r="N48" s="48">
        <f t="shared" si="36"/>
        <v>0</v>
      </c>
      <c r="O48" s="66">
        <f>IF(O$23=0,"",O19+I48)</f>
        <v>0</v>
      </c>
      <c r="P48" s="26">
        <f t="shared" si="37"/>
        <v>0</v>
      </c>
      <c r="Q48" s="63">
        <f>IF(Q$23=0,"",Q19+K48)</f>
        <v>0</v>
      </c>
      <c r="R48" s="26">
        <f t="shared" si="38"/>
        <v>0</v>
      </c>
      <c r="S48" s="63">
        <f>S19</f>
        <v>0</v>
      </c>
      <c r="T48" s="50">
        <f t="shared" si="39"/>
        <v>0</v>
      </c>
      <c r="U48" s="64" t="str">
        <f>IF(U$23=0,"",U19+O48)</f>
        <v/>
      </c>
      <c r="V48" s="20" t="str">
        <f t="shared" si="40"/>
        <v/>
      </c>
      <c r="W48" s="65" t="str">
        <f>IF(W$23=0,"",W19+Q48)</f>
        <v/>
      </c>
      <c r="X48" s="20" t="str">
        <f t="shared" si="41"/>
        <v/>
      </c>
      <c r="Y48" s="65">
        <f>Y19</f>
        <v>0</v>
      </c>
      <c r="Z48" s="48" t="str">
        <f t="shared" si="42"/>
        <v/>
      </c>
      <c r="AA48" s="83"/>
    </row>
    <row r="49" spans="1:27" x14ac:dyDescent="0.25">
      <c r="A49" s="83"/>
      <c r="B49" s="25" t="s">
        <v>25</v>
      </c>
      <c r="C49" s="62">
        <f>C20</f>
        <v>0</v>
      </c>
      <c r="D49" s="26">
        <f t="shared" si="33"/>
        <v>0</v>
      </c>
      <c r="E49" s="63">
        <f>E20</f>
        <v>0</v>
      </c>
      <c r="F49" s="26">
        <f t="shared" si="33"/>
        <v>0</v>
      </c>
      <c r="G49" s="63">
        <f>G20</f>
        <v>0</v>
      </c>
      <c r="H49" s="50">
        <f t="shared" si="34"/>
        <v>0</v>
      </c>
      <c r="I49" s="64">
        <f>IF(I$23=0,"",I20+C49)</f>
        <v>0</v>
      </c>
      <c r="J49" s="20">
        <f t="shared" si="35"/>
        <v>0</v>
      </c>
      <c r="K49" s="65">
        <f>IF(K$23=0,"",K20+E49)</f>
        <v>0</v>
      </c>
      <c r="L49" s="20">
        <f t="shared" si="35"/>
        <v>0</v>
      </c>
      <c r="M49" s="65">
        <f>M20</f>
        <v>0</v>
      </c>
      <c r="N49" s="48">
        <f t="shared" si="36"/>
        <v>0</v>
      </c>
      <c r="O49" s="66">
        <f>IF(O$23=0,"",O20+I49)</f>
        <v>0</v>
      </c>
      <c r="P49" s="26">
        <f t="shared" si="37"/>
        <v>0</v>
      </c>
      <c r="Q49" s="63">
        <f>IF(Q$23=0,"",Q20+K49)</f>
        <v>0</v>
      </c>
      <c r="R49" s="26">
        <f t="shared" si="38"/>
        <v>0</v>
      </c>
      <c r="S49" s="63">
        <f>S20</f>
        <v>0</v>
      </c>
      <c r="T49" s="50">
        <f t="shared" si="39"/>
        <v>0</v>
      </c>
      <c r="U49" s="64" t="str">
        <f>IF(U$23=0,"",U20+O49)</f>
        <v/>
      </c>
      <c r="V49" s="20" t="str">
        <f t="shared" si="40"/>
        <v/>
      </c>
      <c r="W49" s="65" t="str">
        <f>IF(W$23=0,"",W20+Q49)</f>
        <v/>
      </c>
      <c r="X49" s="20" t="str">
        <f t="shared" si="41"/>
        <v/>
      </c>
      <c r="Y49" s="65">
        <f>Y20</f>
        <v>0</v>
      </c>
      <c r="Z49" s="48" t="str">
        <f t="shared" si="42"/>
        <v/>
      </c>
      <c r="AA49" s="83"/>
    </row>
    <row r="50" spans="1:27" x14ac:dyDescent="0.25">
      <c r="A50" s="83"/>
      <c r="B50" s="25" t="s">
        <v>26</v>
      </c>
      <c r="C50" s="62">
        <f>C21</f>
        <v>0</v>
      </c>
      <c r="D50" s="26">
        <f t="shared" si="33"/>
        <v>0</v>
      </c>
      <c r="E50" s="63">
        <f>E21</f>
        <v>0</v>
      </c>
      <c r="F50" s="26">
        <f t="shared" si="33"/>
        <v>0</v>
      </c>
      <c r="G50" s="63">
        <f>G21</f>
        <v>12500</v>
      </c>
      <c r="H50" s="50">
        <f t="shared" si="34"/>
        <v>1.0816648292786767E-2</v>
      </c>
      <c r="I50" s="64">
        <f>IF(I$23=0,"",I21+C50)</f>
        <v>0</v>
      </c>
      <c r="J50" s="20">
        <f t="shared" si="35"/>
        <v>0</v>
      </c>
      <c r="K50" s="65">
        <f>IF(K$23=0,"",K21+E50)</f>
        <v>0</v>
      </c>
      <c r="L50" s="20">
        <f t="shared" si="35"/>
        <v>0</v>
      </c>
      <c r="M50" s="65">
        <f>M21</f>
        <v>12500</v>
      </c>
      <c r="N50" s="48">
        <f t="shared" si="36"/>
        <v>1.0390517198384066E-2</v>
      </c>
      <c r="O50" s="66">
        <f>IF(O$23=0,"",O21+I50)</f>
        <v>0</v>
      </c>
      <c r="P50" s="26">
        <f t="shared" si="37"/>
        <v>0</v>
      </c>
      <c r="Q50" s="63">
        <f>IF(Q$23=0,"",Q21+K50)</f>
        <v>0</v>
      </c>
      <c r="R50" s="26">
        <f t="shared" si="38"/>
        <v>0</v>
      </c>
      <c r="S50" s="63">
        <f>S21</f>
        <v>12500</v>
      </c>
      <c r="T50" s="50">
        <f t="shared" si="39"/>
        <v>1.0303228125010304E-2</v>
      </c>
      <c r="U50" s="64" t="str">
        <f>IF(U$23=0,"",U21+O50)</f>
        <v/>
      </c>
      <c r="V50" s="20" t="str">
        <f t="shared" si="40"/>
        <v/>
      </c>
      <c r="W50" s="65" t="str">
        <f>IF(W$23=0,"",W21+Q50)</f>
        <v/>
      </c>
      <c r="X50" s="20" t="str">
        <f t="shared" si="41"/>
        <v/>
      </c>
      <c r="Y50" s="65">
        <f>Y21</f>
        <v>0</v>
      </c>
      <c r="Z50" s="48" t="str">
        <f t="shared" si="42"/>
        <v/>
      </c>
      <c r="AA50" s="83"/>
    </row>
    <row r="51" spans="1:27" x14ac:dyDescent="0.25">
      <c r="A51" s="83"/>
      <c r="B51" s="25" t="s">
        <v>27</v>
      </c>
      <c r="C51" s="62">
        <f>C22</f>
        <v>0</v>
      </c>
      <c r="D51" s="26">
        <f t="shared" si="33"/>
        <v>0</v>
      </c>
      <c r="E51" s="63">
        <f>E22</f>
        <v>0</v>
      </c>
      <c r="F51" s="26">
        <f t="shared" si="33"/>
        <v>0</v>
      </c>
      <c r="G51" s="63">
        <f>G22</f>
        <v>0</v>
      </c>
      <c r="H51" s="50">
        <f t="shared" si="34"/>
        <v>0</v>
      </c>
      <c r="I51" s="64">
        <f>IF(I$23=0,"",I22+C51)</f>
        <v>0</v>
      </c>
      <c r="J51" s="20">
        <f t="shared" si="35"/>
        <v>0</v>
      </c>
      <c r="K51" s="65">
        <f>IF(K$23=0,"",K22+E51)</f>
        <v>0</v>
      </c>
      <c r="L51" s="20">
        <f t="shared" si="35"/>
        <v>0</v>
      </c>
      <c r="M51" s="65">
        <f>M22</f>
        <v>0</v>
      </c>
      <c r="N51" s="48">
        <f t="shared" si="36"/>
        <v>0</v>
      </c>
      <c r="O51" s="66">
        <f>IF(O$23=0,"",O22+I51)</f>
        <v>0</v>
      </c>
      <c r="P51" s="26">
        <f t="shared" si="37"/>
        <v>0</v>
      </c>
      <c r="Q51" s="63">
        <f>IF(Q$23=0,"",Q22+K51)</f>
        <v>0</v>
      </c>
      <c r="R51" s="26">
        <f t="shared" si="38"/>
        <v>0</v>
      </c>
      <c r="S51" s="63">
        <f>S22</f>
        <v>0</v>
      </c>
      <c r="T51" s="50">
        <f t="shared" si="39"/>
        <v>0</v>
      </c>
      <c r="U51" s="64" t="str">
        <f>IF(U$23=0,"",U22+O51)</f>
        <v/>
      </c>
      <c r="V51" s="20" t="str">
        <f t="shared" si="40"/>
        <v/>
      </c>
      <c r="W51" s="65" t="str">
        <f>IF(W$23=0,"",W22+Q51)</f>
        <v/>
      </c>
      <c r="X51" s="20" t="str">
        <f t="shared" si="41"/>
        <v/>
      </c>
      <c r="Y51" s="65">
        <f>Y22</f>
        <v>0</v>
      </c>
      <c r="Z51" s="48" t="str">
        <f t="shared" si="42"/>
        <v/>
      </c>
      <c r="AA51" s="83"/>
    </row>
    <row r="52" spans="1:27" x14ac:dyDescent="0.25">
      <c r="A52" s="83"/>
      <c r="B52" s="28" t="s">
        <v>28</v>
      </c>
      <c r="C52" s="29">
        <f>SUM(C37:C51)</f>
        <v>15997.78895</v>
      </c>
      <c r="D52" s="30">
        <f t="shared" si="33"/>
        <v>1</v>
      </c>
      <c r="E52" s="34">
        <f>SUM(E37:E51)</f>
        <v>16230.9755</v>
      </c>
      <c r="F52" s="30">
        <f t="shared" si="33"/>
        <v>1</v>
      </c>
      <c r="G52" s="34">
        <f>SUM(G37:G51)</f>
        <v>1155626</v>
      </c>
      <c r="H52" s="55">
        <f t="shared" si="34"/>
        <v>1</v>
      </c>
      <c r="I52" s="31">
        <f>SUM(I37:I51)</f>
        <v>46737.415370000002</v>
      </c>
      <c r="J52" s="32">
        <f t="shared" si="35"/>
        <v>1</v>
      </c>
      <c r="K52" s="33">
        <f>SUM(K37:K51)</f>
        <v>46824.324659999998</v>
      </c>
      <c r="L52" s="32">
        <f t="shared" si="35"/>
        <v>1</v>
      </c>
      <c r="M52" s="33">
        <f>SUM(M37:M51)</f>
        <v>1203020</v>
      </c>
      <c r="N52" s="53">
        <f t="shared" si="36"/>
        <v>1</v>
      </c>
      <c r="O52" s="51">
        <f>SUM(O37:O51)</f>
        <v>75631.452060000011</v>
      </c>
      <c r="P52" s="30">
        <f t="shared" si="37"/>
        <v>1</v>
      </c>
      <c r="Q52" s="34">
        <f>SUM(Q37:Q51)</f>
        <v>76113.040460000018</v>
      </c>
      <c r="R52" s="30">
        <f t="shared" si="38"/>
        <v>1</v>
      </c>
      <c r="S52" s="34">
        <f>SUM(S37:S51)</f>
        <v>1213212</v>
      </c>
      <c r="T52" s="55">
        <f t="shared" si="39"/>
        <v>1</v>
      </c>
      <c r="U52" s="31">
        <f>SUM(U37:U51)</f>
        <v>0</v>
      </c>
      <c r="V52" s="32" t="str">
        <f t="shared" si="40"/>
        <v/>
      </c>
      <c r="W52" s="33">
        <f>SUM(W37:W51)</f>
        <v>0</v>
      </c>
      <c r="X52" s="32" t="str">
        <f t="shared" si="41"/>
        <v/>
      </c>
      <c r="Y52" s="33">
        <f>SUM(Y37:Y51)</f>
        <v>0</v>
      </c>
      <c r="Z52" s="53" t="str">
        <f t="shared" si="42"/>
        <v/>
      </c>
      <c r="AA52" s="83"/>
    </row>
    <row r="53" spans="1:27" x14ac:dyDescent="0.25">
      <c r="A53" s="83"/>
      <c r="B53" s="5"/>
      <c r="C53" s="35"/>
      <c r="D53" s="36"/>
      <c r="E53" s="35"/>
      <c r="F53" s="36"/>
      <c r="G53" s="35"/>
      <c r="H53" s="36"/>
      <c r="I53" s="35"/>
      <c r="J53" s="36"/>
      <c r="K53" s="35"/>
      <c r="L53" s="36"/>
      <c r="M53" s="35"/>
      <c r="N53" s="36"/>
      <c r="O53" s="35"/>
      <c r="P53" s="36"/>
      <c r="Q53" s="35"/>
      <c r="R53" s="36"/>
      <c r="S53" s="35"/>
      <c r="T53" s="36"/>
      <c r="U53" s="35"/>
      <c r="V53" s="36"/>
      <c r="W53" s="35"/>
      <c r="X53" s="36"/>
      <c r="Y53" s="37"/>
      <c r="Z53" s="36"/>
      <c r="AA53" s="83"/>
    </row>
    <row r="54" spans="1:27" x14ac:dyDescent="0.25">
      <c r="A54" s="83"/>
      <c r="B54" s="14" t="s">
        <v>29</v>
      </c>
      <c r="C54" s="57">
        <f>C25</f>
        <v>15997.78895</v>
      </c>
      <c r="D54" s="16">
        <f>IFERROR(C54/C$56,"")</f>
        <v>1</v>
      </c>
      <c r="E54" s="58">
        <f>E25</f>
        <v>16230.574190000001</v>
      </c>
      <c r="F54" s="16">
        <f>IFERROR(E54/E$56,"")</f>
        <v>1</v>
      </c>
      <c r="G54" s="58">
        <f>G25</f>
        <v>1143126</v>
      </c>
      <c r="H54" s="43">
        <f>IFERROR(G54/G$56,"")</f>
        <v>0.98918335170721328</v>
      </c>
      <c r="I54" s="59">
        <f>IF(I$23=0,"",I25+C54)</f>
        <v>46737.415370000002</v>
      </c>
      <c r="J54" s="39">
        <f>IFERROR(I54/I$56,"")</f>
        <v>0.9999999993581159</v>
      </c>
      <c r="K54" s="60">
        <f>IF(K$23=0,"",K25+E54)</f>
        <v>46823.884940000004</v>
      </c>
      <c r="L54" s="39">
        <f>IFERROR(K54/K$56,"")</f>
        <v>0.99999999935930128</v>
      </c>
      <c r="M54" s="60">
        <f>M25</f>
        <v>1190520</v>
      </c>
      <c r="N54" s="41">
        <f>IFERROR(M54/M$56,"")</f>
        <v>0.98960948280161598</v>
      </c>
      <c r="O54" s="57">
        <f>IF(O$23=0,"",O25+I54)</f>
        <v>75631.452060000011</v>
      </c>
      <c r="P54" s="16">
        <f>IFERROR(O54/O$56,"")</f>
        <v>0.99999999960333974</v>
      </c>
      <c r="Q54" s="58">
        <f>IF(Q$23=0,"",Q25+K54)</f>
        <v>76112.987870000012</v>
      </c>
      <c r="R54" s="16">
        <f>IFERROR(Q54/Q$56,"")</f>
        <v>0.99999999960584918</v>
      </c>
      <c r="S54" s="58">
        <f>S25</f>
        <v>1200712</v>
      </c>
      <c r="T54" s="43">
        <f>IFERROR(S54/S$56,"")</f>
        <v>0.98969677187498972</v>
      </c>
      <c r="U54" s="59" t="str">
        <f>IF(U$23=0,"",U25+O54)</f>
        <v/>
      </c>
      <c r="V54" s="39" t="str">
        <f>IFERROR(U54/U$56,"")</f>
        <v/>
      </c>
      <c r="W54" s="60" t="str">
        <f>IF(W$23=0,"",W25+Q54)</f>
        <v/>
      </c>
      <c r="X54" s="39" t="str">
        <f>IFERROR(W54/W$56,"")</f>
        <v/>
      </c>
      <c r="Y54" s="60">
        <f>Y25</f>
        <v>0</v>
      </c>
      <c r="Z54" s="41" t="str">
        <f>IFERROR(Y54/Y$56,"")</f>
        <v/>
      </c>
      <c r="AA54" s="83"/>
    </row>
    <row r="55" spans="1:27" x14ac:dyDescent="0.25">
      <c r="A55" s="83"/>
      <c r="B55" s="25" t="s">
        <v>30</v>
      </c>
      <c r="C55" s="62">
        <f>C26</f>
        <v>0</v>
      </c>
      <c r="D55" s="26">
        <f t="shared" ref="D55:F56" si="43">IFERROR(C55/C$56,"")</f>
        <v>0</v>
      </c>
      <c r="E55" s="63">
        <f>E26</f>
        <v>0</v>
      </c>
      <c r="F55" s="26">
        <f t="shared" si="43"/>
        <v>0</v>
      </c>
      <c r="G55" s="63">
        <f>G26</f>
        <v>12500</v>
      </c>
      <c r="H55" s="50">
        <f t="shared" ref="H55:H56" si="44">IFERROR(G55/G$56,"")</f>
        <v>1.0816648292786767E-2</v>
      </c>
      <c r="I55" s="64">
        <f>IF(I$23=0,"",I26+C55)</f>
        <v>2.9999999998835845E-5</v>
      </c>
      <c r="J55" s="20">
        <f t="shared" ref="J55:L56" si="45">IFERROR(I55/I$56,"")</f>
        <v>6.4188401823426126E-10</v>
      </c>
      <c r="K55" s="65">
        <f>IF(K$23=0,"",K26+E55)</f>
        <v>2.9999999998835845E-5</v>
      </c>
      <c r="L55" s="20">
        <f t="shared" si="45"/>
        <v>6.4069865236634686E-10</v>
      </c>
      <c r="M55" s="65">
        <f>M26</f>
        <v>12500</v>
      </c>
      <c r="N55" s="48">
        <f t="shared" ref="N55:N56" si="46">IFERROR(M55/M$56,"")</f>
        <v>1.0390517198384066E-2</v>
      </c>
      <c r="O55" s="62">
        <f>IF(O$23=0,"",O26+I55)</f>
        <v>2.9999999998835845E-5</v>
      </c>
      <c r="P55" s="26">
        <f t="shared" ref="P55:P56" si="47">IFERROR(O55/O$56,"")</f>
        <v>3.9666037303020986E-10</v>
      </c>
      <c r="Q55" s="63">
        <f>IF(Q$23=0,"",Q26+K55)</f>
        <v>2.9999999998835845E-5</v>
      </c>
      <c r="R55" s="26">
        <f t="shared" ref="R55:R56" si="48">IFERROR(Q55/Q$56,"")</f>
        <v>3.9415086474138855E-10</v>
      </c>
      <c r="S55" s="63">
        <f>S26</f>
        <v>12500</v>
      </c>
      <c r="T55" s="50">
        <f t="shared" ref="T55:T56" si="49">IFERROR(S55/S$56,"")</f>
        <v>1.0303228125010304E-2</v>
      </c>
      <c r="U55" s="64" t="str">
        <f>IF(U$23=0,"",U26+O55)</f>
        <v/>
      </c>
      <c r="V55" s="20" t="str">
        <f t="shared" ref="V55:V56" si="50">IFERROR(U55/U$56,"")</f>
        <v/>
      </c>
      <c r="W55" s="65" t="str">
        <f>IF(W$23=0,"",W26+Q55)</f>
        <v/>
      </c>
      <c r="X55" s="20" t="str">
        <f t="shared" ref="X55:X56" si="51">IFERROR(W55/W$56,"")</f>
        <v/>
      </c>
      <c r="Y55" s="65">
        <f>Y26</f>
        <v>0</v>
      </c>
      <c r="Z55" s="48" t="str">
        <f t="shared" ref="Z55:Z56" si="52">IFERROR(Y55/Y$56,"")</f>
        <v/>
      </c>
      <c r="AA55" s="83"/>
    </row>
    <row r="56" spans="1:27" x14ac:dyDescent="0.25">
      <c r="A56" s="83"/>
      <c r="B56" s="28" t="s">
        <v>28</v>
      </c>
      <c r="C56" s="51">
        <f>SUM(C54:C55)</f>
        <v>15997.78895</v>
      </c>
      <c r="D56" s="30">
        <f t="shared" si="43"/>
        <v>1</v>
      </c>
      <c r="E56" s="34">
        <f>SUM(E54:E55)</f>
        <v>16230.574190000001</v>
      </c>
      <c r="F56" s="30">
        <f t="shared" si="43"/>
        <v>1</v>
      </c>
      <c r="G56" s="34">
        <f>SUM(G54:G55)</f>
        <v>1155626</v>
      </c>
      <c r="H56" s="55">
        <f t="shared" si="44"/>
        <v>1</v>
      </c>
      <c r="I56" s="31">
        <f>SUM(I54:I55)</f>
        <v>46737.415400000005</v>
      </c>
      <c r="J56" s="32">
        <f t="shared" si="45"/>
        <v>1</v>
      </c>
      <c r="K56" s="33">
        <f>SUM(K54:K55)</f>
        <v>46823.884970000006</v>
      </c>
      <c r="L56" s="32">
        <f t="shared" si="45"/>
        <v>1</v>
      </c>
      <c r="M56" s="33">
        <f>SUM(M54:M55)</f>
        <v>1203020</v>
      </c>
      <c r="N56" s="53">
        <f t="shared" si="46"/>
        <v>1</v>
      </c>
      <c r="O56" s="51">
        <f>SUM(O54:O55)</f>
        <v>75631.452090000006</v>
      </c>
      <c r="P56" s="30">
        <f t="shared" si="47"/>
        <v>1</v>
      </c>
      <c r="Q56" s="34">
        <f>SUM(Q54:Q55)</f>
        <v>76112.987900000007</v>
      </c>
      <c r="R56" s="30">
        <f t="shared" si="48"/>
        <v>1</v>
      </c>
      <c r="S56" s="34">
        <f>SUM(S54:S55)</f>
        <v>1213212</v>
      </c>
      <c r="T56" s="55">
        <f t="shared" si="49"/>
        <v>1</v>
      </c>
      <c r="U56" s="31">
        <f>SUM(U54:U55)</f>
        <v>0</v>
      </c>
      <c r="V56" s="32" t="str">
        <f t="shared" si="50"/>
        <v/>
      </c>
      <c r="W56" s="33">
        <f>SUM(W54:W55)</f>
        <v>0</v>
      </c>
      <c r="X56" s="32" t="str">
        <f t="shared" si="51"/>
        <v/>
      </c>
      <c r="Y56" s="33">
        <f>SUM(Y54:Y55)</f>
        <v>0</v>
      </c>
      <c r="Z56" s="53" t="str">
        <f t="shared" si="52"/>
        <v/>
      </c>
      <c r="AA56" s="83"/>
    </row>
    <row r="57" spans="1:27" x14ac:dyDescent="0.25">
      <c r="A57" s="83"/>
      <c r="B57" s="5"/>
      <c r="C57" s="35"/>
      <c r="D57" s="36"/>
      <c r="E57" s="35"/>
      <c r="F57" s="36"/>
      <c r="G57" s="35"/>
      <c r="H57" s="36"/>
      <c r="I57" s="35"/>
      <c r="J57" s="36"/>
      <c r="K57" s="35"/>
      <c r="L57" s="36"/>
      <c r="M57" s="35"/>
      <c r="N57" s="36"/>
      <c r="O57" s="35"/>
      <c r="P57" s="36"/>
      <c r="Q57" s="35"/>
      <c r="R57" s="36"/>
      <c r="S57" s="35"/>
      <c r="T57" s="36"/>
      <c r="U57" s="35"/>
      <c r="V57" s="36"/>
      <c r="W57" s="35"/>
      <c r="X57" s="36"/>
      <c r="Y57" s="35"/>
      <c r="Z57" s="36"/>
      <c r="AA57" s="83"/>
    </row>
    <row r="58" spans="1:27" x14ac:dyDescent="0.25">
      <c r="A58" s="83"/>
      <c r="B58" s="14" t="s">
        <v>31</v>
      </c>
      <c r="C58" s="57">
        <f>C29</f>
        <v>1091.6925599999995</v>
      </c>
      <c r="D58" s="16">
        <f>IFERROR(C58/C$60,"")</f>
        <v>6.8240215285950867E-2</v>
      </c>
      <c r="E58" s="58">
        <f>E29</f>
        <v>1324.4778000000006</v>
      </c>
      <c r="F58" s="16">
        <f>IFERROR(E58/E$60,"")</f>
        <v>8.1603878392925586E-2</v>
      </c>
      <c r="G58" s="58">
        <f>G29</f>
        <v>93130</v>
      </c>
      <c r="H58" s="43">
        <f>IFERROR(G58/G$60,"")</f>
        <v>8.0588356440578532E-2</v>
      </c>
      <c r="I58" s="59">
        <f>IF(I$23=0,"",I29+C58)</f>
        <v>2399.8067999999985</v>
      </c>
      <c r="J58" s="39">
        <f>IFERROR(I58/I$60,"")</f>
        <v>5.1346587760614508E-2</v>
      </c>
      <c r="K58" s="60">
        <f>IF(K$23=0,"",K29+E58)</f>
        <v>2486.2763699999996</v>
      </c>
      <c r="L58" s="39">
        <f>IFERROR(K58/K$60,"")</f>
        <v>5.3098464025057024E-2</v>
      </c>
      <c r="M58" s="60">
        <f>M29</f>
        <v>150370</v>
      </c>
      <c r="N58" s="41">
        <f>IFERROR(M58/M$60,"")</f>
        <v>0.12499376568968097</v>
      </c>
      <c r="O58" s="57">
        <f>IF(O$23=0,"",O29+I58)</f>
        <v>3515.2077200000058</v>
      </c>
      <c r="P58" s="16">
        <f>IFERROR(O58/O$60,"")</f>
        <v>4.6478120203368806E-2</v>
      </c>
      <c r="Q58" s="58">
        <f>IF(Q$23=0,"",Q29+K58)</f>
        <v>3996.743530000007</v>
      </c>
      <c r="R58" s="16">
        <f>IFERROR(Q58/Q$60,"")</f>
        <v>5.2510663972703223E-2</v>
      </c>
      <c r="S58" s="58">
        <f>S29</f>
        <v>134060</v>
      </c>
      <c r="T58" s="43">
        <f>IFERROR(S58/S$60,"")</f>
        <v>0.11050006099511051</v>
      </c>
      <c r="U58" s="59" t="str">
        <f>IF(U$23=0,"",U29+O58)</f>
        <v/>
      </c>
      <c r="V58" s="39" t="str">
        <f>IFERROR(U58/U$60,"")</f>
        <v/>
      </c>
      <c r="W58" s="60" t="str">
        <f>IF(W$23=0,"",W29+Q58)</f>
        <v/>
      </c>
      <c r="X58" s="39" t="str">
        <f>IFERROR(W58/W$60,"")</f>
        <v/>
      </c>
      <c r="Y58" s="60">
        <f>Y29</f>
        <v>0</v>
      </c>
      <c r="Z58" s="41" t="str">
        <f>IFERROR(Y58/Y$60,"")</f>
        <v/>
      </c>
      <c r="AA58" s="83"/>
    </row>
    <row r="59" spans="1:27" x14ac:dyDescent="0.25">
      <c r="A59" s="83"/>
      <c r="B59" s="25" t="s">
        <v>32</v>
      </c>
      <c r="C59" s="62">
        <f>C30</f>
        <v>14906.096360000001</v>
      </c>
      <c r="D59" s="26">
        <f t="shared" ref="D59:F60" si="53">IFERROR(C59/C$60,"")</f>
        <v>0.93175978471404908</v>
      </c>
      <c r="E59" s="63">
        <f>E30</f>
        <v>14906.096360000001</v>
      </c>
      <c r="F59" s="26">
        <f t="shared" si="53"/>
        <v>0.9183961216070744</v>
      </c>
      <c r="G59" s="63">
        <f>G30</f>
        <v>1062496</v>
      </c>
      <c r="H59" s="50">
        <f t="shared" ref="H59:H60" si="54">IFERROR(G59/G$60,"")</f>
        <v>0.91941164355942151</v>
      </c>
      <c r="I59" s="64">
        <f>IF(I$23=0,"",I30+C59)</f>
        <v>44337.608570000004</v>
      </c>
      <c r="J59" s="20">
        <f t="shared" ref="J59:L60" si="55">IFERROR(I59/I$60,"")</f>
        <v>0.94865341223938549</v>
      </c>
      <c r="K59" s="65">
        <f>IF(K$23=0,"",K30+E59)</f>
        <v>44337.608570000004</v>
      </c>
      <c r="L59" s="20">
        <f t="shared" si="55"/>
        <v>0.94690153597494298</v>
      </c>
      <c r="M59" s="65">
        <f>M30</f>
        <v>1052650</v>
      </c>
      <c r="N59" s="48">
        <f t="shared" ref="N59:N60" si="56">IFERROR(M59/M$60,"")</f>
        <v>0.87500623431031899</v>
      </c>
      <c r="O59" s="62">
        <f>IF(O$23=0,"",O30+I59)</f>
        <v>72116.244340000005</v>
      </c>
      <c r="P59" s="26">
        <f t="shared" ref="P59:P60" si="57">IFERROR(O59/O$60,"")</f>
        <v>0.95352187979663117</v>
      </c>
      <c r="Q59" s="63">
        <f>IF(Q$23=0,"",Q30+K59)</f>
        <v>72116.244340000005</v>
      </c>
      <c r="R59" s="26">
        <f t="shared" ref="R59:R60" si="58">IFERROR(Q59/Q$60,"")</f>
        <v>0.94748933602729679</v>
      </c>
      <c r="S59" s="63">
        <f>S30</f>
        <v>1079152</v>
      </c>
      <c r="T59" s="50">
        <f t="shared" ref="T59:T60" si="59">IFERROR(S59/S$60,"")</f>
        <v>0.88949993900488955</v>
      </c>
      <c r="U59" s="64" t="str">
        <f>IF(U$23=0,"",U30+O59)</f>
        <v/>
      </c>
      <c r="V59" s="20" t="str">
        <f t="shared" ref="V59:V60" si="60">IFERROR(U59/U$60,"")</f>
        <v/>
      </c>
      <c r="W59" s="65" t="str">
        <f>IF(W$23=0,"",W30+Q59)</f>
        <v/>
      </c>
      <c r="X59" s="20" t="str">
        <f t="shared" ref="X59:X60" si="61">IFERROR(W59/W$60,"")</f>
        <v/>
      </c>
      <c r="Y59" s="65">
        <f>Y30</f>
        <v>0</v>
      </c>
      <c r="Z59" s="48" t="str">
        <f t="shared" ref="Z59:Z60" si="62">IFERROR(Y59/Y$60,"")</f>
        <v/>
      </c>
      <c r="AA59" s="83"/>
    </row>
    <row r="60" spans="1:27" x14ac:dyDescent="0.25">
      <c r="A60" s="83"/>
      <c r="B60" s="28" t="s">
        <v>28</v>
      </c>
      <c r="C60" s="51">
        <f>SUM(C58:C59)</f>
        <v>15997.788920000001</v>
      </c>
      <c r="D60" s="30">
        <f t="shared" si="53"/>
        <v>1</v>
      </c>
      <c r="E60" s="34">
        <f>SUM(E58:E59)</f>
        <v>16230.574160000002</v>
      </c>
      <c r="F60" s="30">
        <f t="shared" si="53"/>
        <v>1</v>
      </c>
      <c r="G60" s="34">
        <f>SUM(G58:G59)</f>
        <v>1155626</v>
      </c>
      <c r="H60" s="55">
        <f t="shared" si="54"/>
        <v>1</v>
      </c>
      <c r="I60" s="31">
        <f>SUM(I58:I59)</f>
        <v>46737.415370000002</v>
      </c>
      <c r="J60" s="32">
        <f t="shared" si="55"/>
        <v>1</v>
      </c>
      <c r="K60" s="33">
        <f>SUM(K58:K59)</f>
        <v>46823.884940000004</v>
      </c>
      <c r="L60" s="32">
        <f t="shared" si="55"/>
        <v>1</v>
      </c>
      <c r="M60" s="33">
        <f>SUM(M58:M59)</f>
        <v>1203020</v>
      </c>
      <c r="N60" s="53">
        <f t="shared" si="56"/>
        <v>1</v>
      </c>
      <c r="O60" s="51">
        <f>SUM(O58:O59)</f>
        <v>75631.452060000011</v>
      </c>
      <c r="P60" s="30">
        <f t="shared" si="57"/>
        <v>1</v>
      </c>
      <c r="Q60" s="34">
        <f>SUM(Q58:Q59)</f>
        <v>76112.987870000012</v>
      </c>
      <c r="R60" s="30">
        <f t="shared" si="58"/>
        <v>1</v>
      </c>
      <c r="S60" s="34">
        <f>SUM(S58:S59)</f>
        <v>1213212</v>
      </c>
      <c r="T60" s="55">
        <f t="shared" si="59"/>
        <v>1</v>
      </c>
      <c r="U60" s="31">
        <f>SUM(U58:U59)</f>
        <v>0</v>
      </c>
      <c r="V60" s="32" t="str">
        <f t="shared" si="60"/>
        <v/>
      </c>
      <c r="W60" s="33">
        <f>SUM(W58:W59)</f>
        <v>0</v>
      </c>
      <c r="X60" s="32" t="str">
        <f t="shared" si="61"/>
        <v/>
      </c>
      <c r="Y60" s="33">
        <f>SUM(Y58:Y59)</f>
        <v>0</v>
      </c>
      <c r="Z60" s="53" t="str">
        <f t="shared" si="62"/>
        <v/>
      </c>
      <c r="AA60" s="83"/>
    </row>
    <row r="61" spans="1:27" x14ac:dyDescent="0.25">
      <c r="A61" s="83"/>
      <c r="B61" s="85" t="s">
        <v>40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3"/>
    </row>
    <row r="62" spans="1:27" hidden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</sheetData>
  <mergeCells count="40">
    <mergeCell ref="AA4:AA61"/>
    <mergeCell ref="B4:Z4"/>
    <mergeCell ref="A4:A61"/>
    <mergeCell ref="B32:Z32"/>
    <mergeCell ref="B33:Z33"/>
    <mergeCell ref="B61:Z61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B35:B36"/>
    <mergeCell ref="C35:D35"/>
    <mergeCell ref="E35:F35"/>
    <mergeCell ref="G35:H35"/>
    <mergeCell ref="I35:J35"/>
    <mergeCell ref="Y6:Z6"/>
    <mergeCell ref="C34:H34"/>
    <mergeCell ref="I34:N34"/>
    <mergeCell ref="O34:T34"/>
    <mergeCell ref="U34:Z34"/>
    <mergeCell ref="M6:N6"/>
    <mergeCell ref="O6:P6"/>
    <mergeCell ref="Q6:R6"/>
    <mergeCell ref="S6:T6"/>
    <mergeCell ref="U6:V6"/>
    <mergeCell ref="W6:X6"/>
    <mergeCell ref="W35:X35"/>
    <mergeCell ref="Y35:Z35"/>
    <mergeCell ref="K35:L35"/>
    <mergeCell ref="M35:N35"/>
    <mergeCell ref="O35:P35"/>
    <mergeCell ref="Q35:R35"/>
    <mergeCell ref="S35:T35"/>
    <mergeCell ref="U35:V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62"/>
  <sheetViews>
    <sheetView rightToLeft="1" workbookViewId="0">
      <selection activeCell="B4" sqref="B4:Z4"/>
    </sheetView>
  </sheetViews>
  <sheetFormatPr defaultColWidth="9" defaultRowHeight="13.8" zeroHeight="1" x14ac:dyDescent="0.25"/>
  <cols>
    <col min="1" max="1" width="5.5" customWidth="1"/>
    <col min="2" max="2" width="20.19921875" style="83" customWidth="1"/>
    <col min="3" max="26" width="9.69921875" style="83" customWidth="1"/>
    <col min="27" max="27" width="1.5" style="83" customWidth="1"/>
    <col min="28" max="28" width="9" customWidth="1"/>
    <col min="29" max="29" width="19.69921875" customWidth="1"/>
    <col min="30" max="30" width="7" customWidth="1"/>
    <col min="31" max="31" width="29.69921875" customWidth="1"/>
    <col min="32" max="32" width="8" customWidth="1"/>
    <col min="33" max="33" width="23.69921875" customWidth="1"/>
    <col min="34" max="34" width="13.69921875" customWidth="1"/>
    <col min="35" max="35" width="13.09765625" customWidth="1"/>
    <col min="36" max="36" width="3.69921875" customWidth="1"/>
    <col min="37" max="37" width="9.69921875" customWidth="1"/>
    <col min="16384" max="16384" width="12.69921875" customWidth="1"/>
  </cols>
  <sheetData>
    <row r="1" spans="1:27" ht="21" x14ac:dyDescent="0.4">
      <c r="A1" s="1"/>
      <c r="B1" s="2" t="s">
        <v>0</v>
      </c>
      <c r="C1" s="3"/>
      <c r="D1" s="4"/>
      <c r="E1" s="4"/>
      <c r="F1" s="4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21" x14ac:dyDescent="0.4">
      <c r="A2" s="1"/>
      <c r="B2" s="2" t="str">
        <v>דוח תשואה נוסטרו</v>
      </c>
      <c r="C2" s="4"/>
      <c r="D2" s="4"/>
      <c r="E2" s="4"/>
      <c r="F2" s="4"/>
      <c r="G2" s="1"/>
      <c r="H2" s="1"/>
      <c r="I2" s="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18" x14ac:dyDescent="0.35">
      <c r="A3" s="1"/>
      <c r="B3" s="6" t="s">
        <v>37</v>
      </c>
      <c r="C3" s="6"/>
      <c r="D3" s="4"/>
      <c r="E3" s="4"/>
      <c r="F3" s="4"/>
      <c r="G3" s="1"/>
      <c r="H3" s="1"/>
      <c r="I3" s="1"/>
      <c r="J3" s="5"/>
      <c r="K3" s="5"/>
      <c r="L3"/>
      <c r="M3" s="5"/>
      <c r="N3" s="5"/>
      <c r="O3" s="5"/>
      <c r="P3" s="5"/>
      <c r="Q3" s="5"/>
      <c r="R3" s="5"/>
      <c r="S3" s="7"/>
      <c r="T3" s="5"/>
      <c r="U3" s="5"/>
      <c r="V3" s="5"/>
      <c r="W3" s="5"/>
      <c r="X3" s="5"/>
      <c r="Y3" s="5"/>
      <c r="Z3" s="5"/>
      <c r="AA3" s="5"/>
    </row>
    <row r="4" spans="1:27" x14ac:dyDescent="0.25">
      <c r="A4" s="83" t="s">
        <v>43</v>
      </c>
      <c r="B4" s="82" t="s">
        <v>42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3" t="s">
        <v>39</v>
      </c>
    </row>
    <row r="5" spans="1:27" s="9" customFormat="1" ht="15.6" x14ac:dyDescent="0.3">
      <c r="A5" s="83"/>
      <c r="B5" s="56" t="s">
        <v>3</v>
      </c>
      <c r="C5" s="80" t="s">
        <v>4</v>
      </c>
      <c r="D5" s="76"/>
      <c r="E5" s="76"/>
      <c r="F5" s="76"/>
      <c r="G5" s="76"/>
      <c r="H5" s="77"/>
      <c r="I5" s="75" t="s">
        <v>5</v>
      </c>
      <c r="J5" s="76"/>
      <c r="K5" s="76"/>
      <c r="L5" s="76"/>
      <c r="M5" s="76"/>
      <c r="N5" s="77"/>
      <c r="O5" s="75" t="s">
        <v>6</v>
      </c>
      <c r="P5" s="76"/>
      <c r="Q5" s="76"/>
      <c r="R5" s="76"/>
      <c r="S5" s="76"/>
      <c r="T5" s="77"/>
      <c r="U5" s="75" t="s">
        <v>7</v>
      </c>
      <c r="V5" s="76"/>
      <c r="W5" s="76"/>
      <c r="X5" s="76"/>
      <c r="Y5" s="76"/>
      <c r="Z5" s="77"/>
      <c r="AA5" s="83"/>
    </row>
    <row r="6" spans="1:27" s="9" customFormat="1" ht="30" customHeight="1" x14ac:dyDescent="0.25">
      <c r="A6" s="83"/>
      <c r="B6" s="78" t="str">
        <v>2024</v>
      </c>
      <c r="C6" s="81" t="s">
        <v>8</v>
      </c>
      <c r="D6" s="72"/>
      <c r="E6" s="72" t="s">
        <v>9</v>
      </c>
      <c r="F6" s="72"/>
      <c r="G6" s="72" t="s">
        <v>10</v>
      </c>
      <c r="H6" s="73"/>
      <c r="I6" s="74" t="s">
        <v>8</v>
      </c>
      <c r="J6" s="72"/>
      <c r="K6" s="72" t="s">
        <v>9</v>
      </c>
      <c r="L6" s="72"/>
      <c r="M6" s="72" t="s">
        <v>10</v>
      </c>
      <c r="N6" s="73"/>
      <c r="O6" s="74" t="s">
        <v>8</v>
      </c>
      <c r="P6" s="72"/>
      <c r="Q6" s="72" t="s">
        <v>9</v>
      </c>
      <c r="R6" s="72"/>
      <c r="S6" s="72" t="s">
        <v>10</v>
      </c>
      <c r="T6" s="73"/>
      <c r="U6" s="74" t="s">
        <v>8</v>
      </c>
      <c r="V6" s="72"/>
      <c r="W6" s="72" t="s">
        <v>9</v>
      </c>
      <c r="X6" s="72"/>
      <c r="Y6" s="72" t="s">
        <v>10</v>
      </c>
      <c r="Z6" s="73"/>
      <c r="AA6" s="83"/>
    </row>
    <row r="7" spans="1:27" s="9" customFormat="1" ht="13.95" customHeight="1" x14ac:dyDescent="0.25">
      <c r="A7" s="83"/>
      <c r="B7" s="79"/>
      <c r="C7" s="10" t="s">
        <v>11</v>
      </c>
      <c r="D7" s="11" t="s">
        <v>12</v>
      </c>
      <c r="E7" s="11" t="s">
        <v>11</v>
      </c>
      <c r="F7" s="11" t="s">
        <v>12</v>
      </c>
      <c r="G7" s="11" t="s">
        <v>11</v>
      </c>
      <c r="H7" s="12" t="s">
        <v>12</v>
      </c>
      <c r="I7" s="13" t="s">
        <v>11</v>
      </c>
      <c r="J7" s="11" t="s">
        <v>12</v>
      </c>
      <c r="K7" s="11" t="s">
        <v>11</v>
      </c>
      <c r="L7" s="11" t="s">
        <v>12</v>
      </c>
      <c r="M7" s="11" t="s">
        <v>11</v>
      </c>
      <c r="N7" s="12" t="s">
        <v>12</v>
      </c>
      <c r="O7" s="13" t="s">
        <v>11</v>
      </c>
      <c r="P7" s="11" t="s">
        <v>12</v>
      </c>
      <c r="Q7" s="11" t="s">
        <v>11</v>
      </c>
      <c r="R7" s="11" t="s">
        <v>12</v>
      </c>
      <c r="S7" s="11" t="s">
        <v>11</v>
      </c>
      <c r="T7" s="12" t="s">
        <v>12</v>
      </c>
      <c r="U7" s="13" t="s">
        <v>11</v>
      </c>
      <c r="V7" s="11" t="s">
        <v>12</v>
      </c>
      <c r="W7" s="11" t="s">
        <v>11</v>
      </c>
      <c r="X7" s="11" t="s">
        <v>12</v>
      </c>
      <c r="Y7" s="11" t="s">
        <v>11</v>
      </c>
      <c r="Z7" s="12" t="s">
        <v>12</v>
      </c>
      <c r="AA7" s="83"/>
    </row>
    <row r="8" spans="1:27" x14ac:dyDescent="0.25">
      <c r="A8" s="83"/>
      <c r="B8" s="14" t="s">
        <v>13</v>
      </c>
      <c r="C8" s="15">
        <v>482.45284999999996</v>
      </c>
      <c r="D8" s="16">
        <f>IFERROR(C8/C$23,"")</f>
        <v>3.6163919648175717E-2</v>
      </c>
      <c r="E8" s="17">
        <v>482.45284999999996</v>
      </c>
      <c r="F8" s="16">
        <f>IFERROR(E8/E$23,"")</f>
        <v>2.3982072890313746E-2</v>
      </c>
      <c r="G8" s="17">
        <v>126598.45347000001</v>
      </c>
      <c r="H8" s="16">
        <f>IFERROR(G8/G$23,"")</f>
        <v>5.8635584034274699E-2</v>
      </c>
      <c r="I8" s="23">
        <v>1110.7123100000003</v>
      </c>
      <c r="J8" s="20">
        <f>IFERROR(I8/I$23,"")</f>
        <v>3.7486933188718916E-2</v>
      </c>
      <c r="K8" s="24">
        <v>1110.7123100000003</v>
      </c>
      <c r="L8" s="20">
        <f>IFERROR(K8/K$23,"")</f>
        <v>6.1787563710777899E-2</v>
      </c>
      <c r="M8" s="24">
        <v>99817</v>
      </c>
      <c r="N8" s="20">
        <f>IFERROR(M8/M$23,"")</f>
        <v>4.7075385605780139E-2</v>
      </c>
      <c r="O8" s="21">
        <v>284.27954999999974</v>
      </c>
      <c r="P8" s="16">
        <f>IFERROR(O8/O$23,"")</f>
        <v>1.708040664626425E-2</v>
      </c>
      <c r="Q8" s="22">
        <v>284.27954999999974</v>
      </c>
      <c r="R8" s="16">
        <f>IFERROR(Q8/Q$23,"")</f>
        <v>1.2233520285685527E-2</v>
      </c>
      <c r="S8" s="22">
        <v>77205</v>
      </c>
      <c r="T8" s="16">
        <f>IFERROR(S8/S$23,"")</f>
        <v>3.6902406148728098E-2</v>
      </c>
      <c r="U8" s="23"/>
      <c r="V8" s="20" t="str">
        <f>IFERROR(U8/U$23,"")</f>
        <v/>
      </c>
      <c r="W8" s="24"/>
      <c r="X8" s="20" t="str">
        <f>IFERROR(W8/W$23,"")</f>
        <v/>
      </c>
      <c r="Y8" s="24"/>
      <c r="Z8" s="20" t="str">
        <f>IFERROR(Y8/Y$23,"")</f>
        <v/>
      </c>
    </row>
    <row r="9" spans="1:27" x14ac:dyDescent="0.25">
      <c r="A9" s="83"/>
      <c r="B9" s="25" t="s">
        <v>14</v>
      </c>
      <c r="C9" s="21">
        <v>1117.738400000007</v>
      </c>
      <c r="D9" s="26">
        <f t="shared" ref="D9:F23" si="0">IFERROR(C9/C$23,"")</f>
        <v>8.3783942172340253E-2</v>
      </c>
      <c r="E9" s="22">
        <v>865.66306000000679</v>
      </c>
      <c r="F9" s="26">
        <f t="shared" si="0"/>
        <v>4.3030929557929254E-2</v>
      </c>
      <c r="G9" s="22">
        <v>132410</v>
      </c>
      <c r="H9" s="26">
        <f t="shared" ref="H9:H23" si="1">IFERROR(G9/G$23,"")</f>
        <v>6.1327271140939575E-2</v>
      </c>
      <c r="I9" s="23">
        <v>2654.5637000000083</v>
      </c>
      <c r="J9" s="20">
        <f t="shared" ref="J9:J23" si="2">IFERROR(I9/I$23,"")</f>
        <v>8.95924634769725E-2</v>
      </c>
      <c r="K9" s="24">
        <v>-193.21669999999222</v>
      </c>
      <c r="L9" s="20">
        <f t="shared" ref="L9:L23" si="3">IFERROR(K9/K$23,"")</f>
        <v>-1.0748408074486701E-2</v>
      </c>
      <c r="M9" s="24">
        <v>299871</v>
      </c>
      <c r="N9" s="20">
        <f t="shared" ref="N9:N23" si="4">IFERROR(M9/M$23,"")</f>
        <v>0.14142423592164557</v>
      </c>
      <c r="O9" s="21">
        <v>4034.8807699999834</v>
      </c>
      <c r="P9" s="26">
        <f t="shared" ref="P9:P23" si="5">IFERROR(O9/O$23,"")</f>
        <v>0.24242828694780047</v>
      </c>
      <c r="Q9" s="22">
        <v>5721.235369999984</v>
      </c>
      <c r="R9" s="26">
        <f t="shared" ref="R9:R23" si="6">IFERROR(Q9/Q$23,"")</f>
        <v>0.24620430473481617</v>
      </c>
      <c r="S9" s="22">
        <v>222992</v>
      </c>
      <c r="T9" s="26">
        <f t="shared" ref="T9:T23" si="7">IFERROR(S9/S$23,"")</f>
        <v>0.10658560134599022</v>
      </c>
      <c r="U9" s="23"/>
      <c r="V9" s="20" t="str">
        <f t="shared" ref="V9:V23" si="8">IFERROR(U9/U$23,"")</f>
        <v/>
      </c>
      <c r="W9" s="24"/>
      <c r="X9" s="20" t="str">
        <f t="shared" ref="X9:X23" si="9">IFERROR(W9/W$23,"")</f>
        <v/>
      </c>
      <c r="Y9" s="24"/>
      <c r="Z9" s="20" t="str">
        <f t="shared" ref="Z9:Z23" si="10">IFERROR(Y9/Y$23,"")</f>
        <v/>
      </c>
    </row>
    <row r="10" spans="1:27" x14ac:dyDescent="0.25">
      <c r="A10" s="83"/>
      <c r="B10" s="25" t="s">
        <v>15</v>
      </c>
      <c r="C10" s="21">
        <v>0</v>
      </c>
      <c r="D10" s="26">
        <f t="shared" si="0"/>
        <v>0</v>
      </c>
      <c r="E10" s="22">
        <v>0</v>
      </c>
      <c r="F10" s="26">
        <f t="shared" si="0"/>
        <v>0</v>
      </c>
      <c r="G10" s="22">
        <v>0</v>
      </c>
      <c r="H10" s="26">
        <f t="shared" si="1"/>
        <v>0</v>
      </c>
      <c r="I10" s="23">
        <v>0</v>
      </c>
      <c r="J10" s="20">
        <f t="shared" si="2"/>
        <v>0</v>
      </c>
      <c r="K10" s="24">
        <v>0</v>
      </c>
      <c r="L10" s="20">
        <f t="shared" si="3"/>
        <v>0</v>
      </c>
      <c r="M10" s="24">
        <v>212687</v>
      </c>
      <c r="N10" s="20">
        <f t="shared" si="4"/>
        <v>0.10030678680321549</v>
      </c>
      <c r="O10" s="21">
        <v>0</v>
      </c>
      <c r="P10" s="26">
        <f t="shared" si="5"/>
        <v>0</v>
      </c>
      <c r="Q10" s="22">
        <v>0</v>
      </c>
      <c r="R10" s="26">
        <f t="shared" si="6"/>
        <v>0</v>
      </c>
      <c r="S10" s="22">
        <v>0</v>
      </c>
      <c r="T10" s="26">
        <f t="shared" si="7"/>
        <v>0</v>
      </c>
      <c r="U10" s="23"/>
      <c r="V10" s="20" t="str">
        <f t="shared" si="8"/>
        <v/>
      </c>
      <c r="W10" s="24"/>
      <c r="X10" s="20" t="str">
        <f t="shared" si="9"/>
        <v/>
      </c>
      <c r="Y10" s="24"/>
      <c r="Z10" s="20" t="str">
        <f t="shared" si="10"/>
        <v/>
      </c>
    </row>
    <row r="11" spans="1:27" x14ac:dyDescent="0.25">
      <c r="A11" s="83"/>
      <c r="B11" s="25" t="s">
        <v>16</v>
      </c>
      <c r="C11" s="21">
        <v>2793.1778999999933</v>
      </c>
      <c r="D11" s="26">
        <f t="shared" si="0"/>
        <v>0.2093722964610116</v>
      </c>
      <c r="E11" s="22">
        <v>3195.1567799999934</v>
      </c>
      <c r="F11" s="26">
        <f t="shared" si="0"/>
        <v>0.15882688389951477</v>
      </c>
      <c r="G11" s="22">
        <v>216996</v>
      </c>
      <c r="H11" s="26">
        <f t="shared" si="1"/>
        <v>0.10050428614530114</v>
      </c>
      <c r="I11" s="23">
        <v>3336.8078600000117</v>
      </c>
      <c r="J11" s="20">
        <f t="shared" si="2"/>
        <v>0.1126184451052069</v>
      </c>
      <c r="K11" s="24">
        <v>2593.0010000000116</v>
      </c>
      <c r="L11" s="20">
        <f t="shared" si="3"/>
        <v>0.14424546576746905</v>
      </c>
      <c r="M11" s="24">
        <v>15987</v>
      </c>
      <c r="N11" s="20">
        <f t="shared" si="4"/>
        <v>7.539739620301222E-3</v>
      </c>
      <c r="O11" s="21">
        <v>3747.2100599999867</v>
      </c>
      <c r="P11" s="26">
        <f t="shared" si="5"/>
        <v>0.22514412877666398</v>
      </c>
      <c r="Q11" s="22">
        <v>4170.5626499999889</v>
      </c>
      <c r="R11" s="26">
        <f t="shared" si="6"/>
        <v>0.17947355967566889</v>
      </c>
      <c r="S11" s="22">
        <v>243022</v>
      </c>
      <c r="T11" s="26">
        <f t="shared" si="7"/>
        <v>0.11615953043295382</v>
      </c>
      <c r="U11" s="23"/>
      <c r="V11" s="20" t="str">
        <f t="shared" si="8"/>
        <v/>
      </c>
      <c r="W11" s="24"/>
      <c r="X11" s="20" t="str">
        <f t="shared" si="9"/>
        <v/>
      </c>
      <c r="Y11" s="24"/>
      <c r="Z11" s="20" t="str">
        <f t="shared" si="10"/>
        <v/>
      </c>
    </row>
    <row r="12" spans="1:27" x14ac:dyDescent="0.25">
      <c r="A12" s="83"/>
      <c r="B12" s="25" t="s">
        <v>17</v>
      </c>
      <c r="C12" s="21">
        <v>224.36346000000052</v>
      </c>
      <c r="D12" s="26">
        <f t="shared" si="0"/>
        <v>1.6817938041876437E-2</v>
      </c>
      <c r="E12" s="22">
        <v>224.36346000000052</v>
      </c>
      <c r="F12" s="26">
        <f t="shared" si="0"/>
        <v>1.1152801463693303E-2</v>
      </c>
      <c r="G12" s="22">
        <v>17169</v>
      </c>
      <c r="H12" s="26">
        <f t="shared" si="1"/>
        <v>7.9520271748266119E-3</v>
      </c>
      <c r="I12" s="23">
        <v>258.80621999999801</v>
      </c>
      <c r="J12" s="20">
        <f t="shared" si="2"/>
        <v>8.7348014338337627E-3</v>
      </c>
      <c r="K12" s="24">
        <v>258.80621999999801</v>
      </c>
      <c r="L12" s="20">
        <f t="shared" si="3"/>
        <v>1.4397072638004231E-2</v>
      </c>
      <c r="M12" s="24">
        <v>64224</v>
      </c>
      <c r="N12" s="20">
        <f t="shared" si="4"/>
        <v>3.0289124749748274E-2</v>
      </c>
      <c r="O12" s="21">
        <v>248.00008999999977</v>
      </c>
      <c r="P12" s="26">
        <f t="shared" si="5"/>
        <v>1.4900622944950251E-2</v>
      </c>
      <c r="Q12" s="22">
        <v>248.00008999999977</v>
      </c>
      <c r="R12" s="26">
        <f t="shared" si="6"/>
        <v>1.0672291172076347E-2</v>
      </c>
      <c r="S12" s="22">
        <v>16235</v>
      </c>
      <c r="T12" s="26">
        <f t="shared" si="7"/>
        <v>7.7599969409312955E-3</v>
      </c>
      <c r="U12" s="23"/>
      <c r="V12" s="20" t="str">
        <f t="shared" si="8"/>
        <v/>
      </c>
      <c r="W12" s="24"/>
      <c r="X12" s="20" t="str">
        <f t="shared" si="9"/>
        <v/>
      </c>
      <c r="Y12" s="24"/>
      <c r="Z12" s="20" t="str">
        <f t="shared" si="10"/>
        <v/>
      </c>
    </row>
    <row r="13" spans="1:27" x14ac:dyDescent="0.25">
      <c r="A13" s="83"/>
      <c r="B13" s="25" t="s">
        <v>18</v>
      </c>
      <c r="C13" s="21">
        <v>-657.4087399999928</v>
      </c>
      <c r="D13" s="26">
        <f t="shared" si="0"/>
        <v>-4.92783426388054E-2</v>
      </c>
      <c r="E13" s="22">
        <v>-750.31273999999462</v>
      </c>
      <c r="F13" s="26">
        <f t="shared" si="0"/>
        <v>-3.7297022540567229E-2</v>
      </c>
      <c r="G13" s="22">
        <v>70073.988360000003</v>
      </c>
      <c r="H13" s="26">
        <f t="shared" si="1"/>
        <v>3.2455603686132192E-2</v>
      </c>
      <c r="I13" s="23">
        <v>-3932.8630200000025</v>
      </c>
      <c r="J13" s="20">
        <f t="shared" si="2"/>
        <v>-0.13273551750869075</v>
      </c>
      <c r="K13" s="24">
        <v>-5082.8549699999994</v>
      </c>
      <c r="L13" s="20">
        <f t="shared" si="3"/>
        <v>-0.28275298874784144</v>
      </c>
      <c r="M13" s="24">
        <v>0</v>
      </c>
      <c r="N13" s="20">
        <f t="shared" si="4"/>
        <v>0</v>
      </c>
      <c r="O13" s="21">
        <v>-2698.6533899999959</v>
      </c>
      <c r="P13" s="26">
        <f t="shared" si="5"/>
        <v>-0.16214355657492605</v>
      </c>
      <c r="Q13" s="22">
        <v>-715.49999999999636</v>
      </c>
      <c r="R13" s="26">
        <f t="shared" si="6"/>
        <v>-3.0790409526144098E-2</v>
      </c>
      <c r="S13" s="22">
        <v>63509</v>
      </c>
      <c r="T13" s="26">
        <f t="shared" si="7"/>
        <v>3.0355999120517747E-2</v>
      </c>
      <c r="U13" s="23"/>
      <c r="V13" s="20" t="str">
        <f t="shared" si="8"/>
        <v/>
      </c>
      <c r="W13" s="24"/>
      <c r="X13" s="20" t="str">
        <f t="shared" si="9"/>
        <v/>
      </c>
      <c r="Y13" s="24"/>
      <c r="Z13" s="20" t="str">
        <f t="shared" si="10"/>
        <v/>
      </c>
    </row>
    <row r="14" spans="1:27" x14ac:dyDescent="0.25">
      <c r="A14" s="83"/>
      <c r="B14" s="25" t="s">
        <v>19</v>
      </c>
      <c r="C14" s="21">
        <v>572.56829621999441</v>
      </c>
      <c r="D14" s="26">
        <f t="shared" si="0"/>
        <v>4.2918834156732109E-2</v>
      </c>
      <c r="E14" s="22">
        <v>7143.1102580000033</v>
      </c>
      <c r="F14" s="26">
        <f t="shared" si="0"/>
        <v>0.35507426450253932</v>
      </c>
      <c r="G14" s="22">
        <v>118593</v>
      </c>
      <c r="H14" s="26">
        <f t="shared" si="1"/>
        <v>5.4927762755210691E-2</v>
      </c>
      <c r="I14" s="23">
        <v>8351.3536983199992</v>
      </c>
      <c r="J14" s="20">
        <f t="shared" si="2"/>
        <v>0.2818611401941537</v>
      </c>
      <c r="K14" s="24">
        <v>1402.9222419999924</v>
      </c>
      <c r="L14" s="20">
        <f t="shared" si="3"/>
        <v>7.8042843883527196E-2</v>
      </c>
      <c r="M14" s="24">
        <v>20883</v>
      </c>
      <c r="N14" s="20">
        <f t="shared" si="4"/>
        <v>9.8487760362013146E-3</v>
      </c>
      <c r="O14" s="21">
        <v>294</v>
      </c>
      <c r="P14" s="26">
        <f t="shared" si="5"/>
        <v>1.7664441758127498E-2</v>
      </c>
      <c r="Q14" s="22">
        <v>2665.289150000006</v>
      </c>
      <c r="R14" s="26">
        <f t="shared" si="6"/>
        <v>0.1146964981608513</v>
      </c>
      <c r="S14" s="22">
        <v>64396</v>
      </c>
      <c r="T14" s="26">
        <f t="shared" si="7"/>
        <v>3.0779966923819631E-2</v>
      </c>
      <c r="U14" s="23"/>
      <c r="V14" s="20" t="str">
        <f t="shared" si="8"/>
        <v/>
      </c>
      <c r="W14" s="24"/>
      <c r="X14" s="20" t="str">
        <f t="shared" si="9"/>
        <v/>
      </c>
      <c r="Y14" s="24"/>
      <c r="Z14" s="20" t="str">
        <f t="shared" si="10"/>
        <v/>
      </c>
    </row>
    <row r="15" spans="1:27" x14ac:dyDescent="0.25">
      <c r="A15" s="83"/>
      <c r="B15" s="25" t="s">
        <v>20</v>
      </c>
      <c r="C15" s="21">
        <v>3.6020000000121399E-2</v>
      </c>
      <c r="D15" s="26">
        <f t="shared" si="0"/>
        <v>2.700003504449564E-6</v>
      </c>
      <c r="E15" s="22">
        <v>149</v>
      </c>
      <c r="F15" s="26">
        <f t="shared" si="0"/>
        <v>7.4065866968279874E-3</v>
      </c>
      <c r="G15" s="22">
        <v>1031</v>
      </c>
      <c r="H15" s="26">
        <f t="shared" si="1"/>
        <v>4.775199497493294E-4</v>
      </c>
      <c r="I15" s="23">
        <v>0</v>
      </c>
      <c r="J15" s="20">
        <f t="shared" si="2"/>
        <v>0</v>
      </c>
      <c r="K15" s="24">
        <v>37</v>
      </c>
      <c r="L15" s="20">
        <f t="shared" si="3"/>
        <v>2.0582646259667201E-3</v>
      </c>
      <c r="M15" s="24">
        <v>1068</v>
      </c>
      <c r="N15" s="20">
        <f t="shared" si="4"/>
        <v>5.036868652331084E-4</v>
      </c>
      <c r="O15" s="21">
        <v>0</v>
      </c>
      <c r="P15" s="26">
        <f t="shared" si="5"/>
        <v>0</v>
      </c>
      <c r="Q15" s="22">
        <v>130</v>
      </c>
      <c r="R15" s="26">
        <f t="shared" si="6"/>
        <v>5.5943441487054553E-3</v>
      </c>
      <c r="S15" s="22">
        <v>1198</v>
      </c>
      <c r="T15" s="26">
        <f t="shared" si="7"/>
        <v>5.7261942317435733E-4</v>
      </c>
      <c r="U15" s="23"/>
      <c r="V15" s="20" t="str">
        <f t="shared" si="8"/>
        <v/>
      </c>
      <c r="W15" s="24"/>
      <c r="X15" s="20" t="str">
        <f t="shared" si="9"/>
        <v/>
      </c>
      <c r="Y15" s="24"/>
      <c r="Z15" s="20" t="str">
        <f t="shared" si="10"/>
        <v/>
      </c>
    </row>
    <row r="16" spans="1:27" x14ac:dyDescent="0.25">
      <c r="A16" s="83"/>
      <c r="B16" s="25" t="s">
        <v>21</v>
      </c>
      <c r="C16" s="21">
        <v>2100.4073100000001</v>
      </c>
      <c r="D16" s="26">
        <f t="shared" si="0"/>
        <v>0.15744328422410794</v>
      </c>
      <c r="E16" s="22">
        <v>2100.4073100000001</v>
      </c>
      <c r="F16" s="26">
        <f t="shared" si="0"/>
        <v>0.10440838147762591</v>
      </c>
      <c r="G16" s="22">
        <v>244859.65671000001</v>
      </c>
      <c r="H16" s="26">
        <f t="shared" si="1"/>
        <v>0.11340967116178201</v>
      </c>
      <c r="I16" s="23">
        <v>2195.9162300000003</v>
      </c>
      <c r="J16" s="20">
        <f t="shared" si="2"/>
        <v>7.4112949195668409E-2</v>
      </c>
      <c r="K16" s="24">
        <v>2195.9162300000003</v>
      </c>
      <c r="L16" s="20">
        <f t="shared" si="3"/>
        <v>0.12215612696743784</v>
      </c>
      <c r="M16" s="24">
        <v>148139</v>
      </c>
      <c r="N16" s="20">
        <f t="shared" si="4"/>
        <v>6.9864858173003239E-2</v>
      </c>
      <c r="O16" s="21">
        <v>1733.2766099999999</v>
      </c>
      <c r="P16" s="26">
        <f t="shared" si="5"/>
        <v>0.10414069295261791</v>
      </c>
      <c r="Q16" s="22">
        <v>1733.2766099999999</v>
      </c>
      <c r="R16" s="26">
        <f t="shared" si="6"/>
        <v>7.4588814317242513E-2</v>
      </c>
      <c r="S16" s="22">
        <v>151688</v>
      </c>
      <c r="T16" s="26">
        <f t="shared" si="7"/>
        <v>7.2503752138958197E-2</v>
      </c>
      <c r="U16" s="23"/>
      <c r="V16" s="20" t="str">
        <f t="shared" si="8"/>
        <v/>
      </c>
      <c r="W16" s="24"/>
      <c r="X16" s="20" t="str">
        <f t="shared" si="9"/>
        <v/>
      </c>
      <c r="Y16" s="24"/>
      <c r="Z16" s="20" t="str">
        <f t="shared" si="10"/>
        <v/>
      </c>
    </row>
    <row r="17" spans="1:26" x14ac:dyDescent="0.25">
      <c r="A17" s="83"/>
      <c r="B17" s="25" t="s">
        <v>22</v>
      </c>
      <c r="C17" s="21">
        <v>0</v>
      </c>
      <c r="D17" s="26">
        <f t="shared" si="0"/>
        <v>0</v>
      </c>
      <c r="E17" s="22">
        <v>0</v>
      </c>
      <c r="F17" s="26">
        <f t="shared" si="0"/>
        <v>0</v>
      </c>
      <c r="G17" s="22">
        <v>0</v>
      </c>
      <c r="H17" s="26">
        <f t="shared" si="1"/>
        <v>0</v>
      </c>
      <c r="I17" s="23">
        <v>0</v>
      </c>
      <c r="J17" s="20">
        <f t="shared" si="2"/>
        <v>0</v>
      </c>
      <c r="K17" s="24">
        <v>0</v>
      </c>
      <c r="L17" s="20">
        <f t="shared" si="3"/>
        <v>0</v>
      </c>
      <c r="M17" s="24">
        <v>0</v>
      </c>
      <c r="N17" s="20">
        <f t="shared" si="4"/>
        <v>0</v>
      </c>
      <c r="O17" s="21">
        <v>0</v>
      </c>
      <c r="P17" s="26">
        <f t="shared" si="5"/>
        <v>0</v>
      </c>
      <c r="Q17" s="22">
        <v>0</v>
      </c>
      <c r="R17" s="26">
        <f t="shared" si="6"/>
        <v>0</v>
      </c>
      <c r="S17" s="22">
        <v>0</v>
      </c>
      <c r="T17" s="26">
        <f t="shared" si="7"/>
        <v>0</v>
      </c>
      <c r="U17" s="23"/>
      <c r="V17" s="20" t="str">
        <f t="shared" si="8"/>
        <v/>
      </c>
      <c r="W17" s="24"/>
      <c r="X17" s="20" t="str">
        <f t="shared" si="9"/>
        <v/>
      </c>
      <c r="Y17" s="24"/>
      <c r="Z17" s="20" t="str">
        <f t="shared" si="10"/>
        <v/>
      </c>
    </row>
    <row r="18" spans="1:26" x14ac:dyDescent="0.25">
      <c r="A18" s="83"/>
      <c r="B18" s="25" t="s">
        <v>23</v>
      </c>
      <c r="C18" s="21">
        <v>4133.9909499999994</v>
      </c>
      <c r="D18" s="26">
        <f t="shared" si="0"/>
        <v>0.3098775694704376</v>
      </c>
      <c r="E18" s="22">
        <v>4133.9909499999994</v>
      </c>
      <c r="F18" s="26">
        <f t="shared" si="0"/>
        <v>0.20549504949716302</v>
      </c>
      <c r="G18" s="22">
        <v>10385</v>
      </c>
      <c r="H18" s="26">
        <f t="shared" si="1"/>
        <v>4.8099366422374255E-3</v>
      </c>
      <c r="I18" s="23">
        <v>-692.69804999999997</v>
      </c>
      <c r="J18" s="20">
        <f t="shared" si="2"/>
        <v>-2.3378804112025971E-2</v>
      </c>
      <c r="K18" s="24">
        <v>-692.69804999999997</v>
      </c>
      <c r="L18" s="20">
        <f t="shared" si="3"/>
        <v>-3.853394304840882E-2</v>
      </c>
      <c r="M18" s="24">
        <v>12314</v>
      </c>
      <c r="N18" s="20">
        <f t="shared" si="4"/>
        <v>5.8074906914611403E-3</v>
      </c>
      <c r="O18" s="21">
        <v>3180.7872400000006</v>
      </c>
      <c r="P18" s="26">
        <f t="shared" si="5"/>
        <v>0.19111166988426911</v>
      </c>
      <c r="Q18" s="22">
        <v>3180.7872400000006</v>
      </c>
      <c r="R18" s="26">
        <f t="shared" si="6"/>
        <v>0.13688014218746905</v>
      </c>
      <c r="S18" s="22">
        <v>9969</v>
      </c>
      <c r="T18" s="26">
        <f t="shared" si="7"/>
        <v>4.764977487166251E-3</v>
      </c>
      <c r="U18" s="23"/>
      <c r="V18" s="20" t="str">
        <f t="shared" si="8"/>
        <v/>
      </c>
      <c r="W18" s="24"/>
      <c r="X18" s="20" t="str">
        <f t="shared" si="9"/>
        <v/>
      </c>
      <c r="Y18" s="24"/>
      <c r="Z18" s="20" t="str">
        <f t="shared" si="10"/>
        <v/>
      </c>
    </row>
    <row r="19" spans="1:26" x14ac:dyDescent="0.25">
      <c r="A19" s="83"/>
      <c r="B19" s="25" t="s">
        <v>24</v>
      </c>
      <c r="C19" s="21">
        <v>56</v>
      </c>
      <c r="D19" s="26">
        <f t="shared" si="0"/>
        <v>4.1976734105681835E-3</v>
      </c>
      <c r="E19" s="22">
        <v>56</v>
      </c>
      <c r="F19" s="26">
        <f t="shared" si="0"/>
        <v>2.783683590754143E-3</v>
      </c>
      <c r="G19" s="22">
        <v>15590</v>
      </c>
      <c r="H19" s="26">
        <f t="shared" si="1"/>
        <v>7.2206944874801601E-3</v>
      </c>
      <c r="I19" s="23">
        <v>84</v>
      </c>
      <c r="J19" s="20">
        <f t="shared" si="2"/>
        <v>2.8350297007623763E-3</v>
      </c>
      <c r="K19" s="24">
        <v>84</v>
      </c>
      <c r="L19" s="20">
        <f t="shared" si="3"/>
        <v>4.6728169886812018E-3</v>
      </c>
      <c r="M19" s="24">
        <v>15779</v>
      </c>
      <c r="N19" s="20">
        <f t="shared" si="4"/>
        <v>7.441643301978669E-3</v>
      </c>
      <c r="O19" s="21">
        <v>70</v>
      </c>
      <c r="P19" s="26">
        <f t="shared" si="5"/>
        <v>4.2058194662208332E-3</v>
      </c>
      <c r="Q19" s="22">
        <v>70</v>
      </c>
      <c r="R19" s="26">
        <f t="shared" si="6"/>
        <v>3.0123391569952451E-3</v>
      </c>
      <c r="S19" s="22">
        <v>15236</v>
      </c>
      <c r="T19" s="26">
        <f t="shared" si="7"/>
        <v>7.2824954352959173E-3</v>
      </c>
      <c r="U19" s="23"/>
      <c r="V19" s="20" t="str">
        <f t="shared" si="8"/>
        <v/>
      </c>
      <c r="W19" s="24"/>
      <c r="X19" s="20" t="str">
        <f t="shared" si="9"/>
        <v/>
      </c>
      <c r="Y19" s="24"/>
      <c r="Z19" s="20" t="str">
        <f t="shared" si="10"/>
        <v/>
      </c>
    </row>
    <row r="20" spans="1:26" x14ac:dyDescent="0.25">
      <c r="A20" s="83"/>
      <c r="B20" s="25" t="s">
        <v>25</v>
      </c>
      <c r="C20" s="21">
        <v>-6029.1623209499985</v>
      </c>
      <c r="D20" s="26">
        <f t="shared" si="0"/>
        <v>-0.45193668504734585</v>
      </c>
      <c r="E20" s="22">
        <v>-6029.1623209499985</v>
      </c>
      <c r="F20" s="26">
        <f t="shared" si="0"/>
        <v>-0.29970143247895847</v>
      </c>
      <c r="G20" s="22">
        <v>125751</v>
      </c>
      <c r="H20" s="26">
        <f t="shared" si="1"/>
        <v>5.8243075849590611E-2</v>
      </c>
      <c r="I20" s="23">
        <v>-1688.6934590500005</v>
      </c>
      <c r="J20" s="20">
        <f t="shared" si="2"/>
        <v>-5.6994001332022683E-2</v>
      </c>
      <c r="K20" s="24">
        <v>-1688.6934590500005</v>
      </c>
      <c r="L20" s="20">
        <f t="shared" si="3"/>
        <v>-9.3939946239567446E-2</v>
      </c>
      <c r="M20" s="24">
        <v>120164</v>
      </c>
      <c r="N20" s="20">
        <f>IFERROR(M20/M$23,"")</f>
        <v>5.6671374975534872E-2</v>
      </c>
      <c r="O20" s="21">
        <v>-4038.4216199999983</v>
      </c>
      <c r="P20" s="26">
        <f t="shared" si="5"/>
        <v>-0.24264103231718662</v>
      </c>
      <c r="Q20" s="22">
        <v>-4038.4216199999983</v>
      </c>
      <c r="R20" s="26">
        <f t="shared" si="6"/>
        <v>-0.17378707969117382</v>
      </c>
      <c r="S20" s="22">
        <v>116523</v>
      </c>
      <c r="T20" s="26">
        <f t="shared" si="7"/>
        <v>5.5695603544695861E-2</v>
      </c>
      <c r="U20" s="23"/>
      <c r="V20" s="20" t="str">
        <f t="shared" si="8"/>
        <v/>
      </c>
      <c r="W20" s="24"/>
      <c r="X20" s="20" t="str">
        <f t="shared" si="9"/>
        <v/>
      </c>
      <c r="Y20" s="24"/>
      <c r="Z20" s="20" t="str">
        <f t="shared" si="10"/>
        <v/>
      </c>
    </row>
    <row r="21" spans="1:26" x14ac:dyDescent="0.25">
      <c r="A21" s="83"/>
      <c r="B21" s="25" t="s">
        <v>26</v>
      </c>
      <c r="C21" s="21">
        <v>8546.559299999999</v>
      </c>
      <c r="D21" s="26">
        <f t="shared" si="0"/>
        <v>0.64063687009739689</v>
      </c>
      <c r="E21" s="22">
        <v>8546.559299999999</v>
      </c>
      <c r="F21" s="26">
        <f t="shared" si="0"/>
        <v>0.42483780144316452</v>
      </c>
      <c r="G21" s="22">
        <v>1079615</v>
      </c>
      <c r="H21" s="26">
        <f t="shared" si="1"/>
        <v>0.50003656697247545</v>
      </c>
      <c r="I21" s="23">
        <v>17951.41373</v>
      </c>
      <c r="J21" s="20">
        <f t="shared" si="2"/>
        <v>0.60586656065742284</v>
      </c>
      <c r="K21" s="24">
        <v>17951.41373</v>
      </c>
      <c r="L21" s="20">
        <f t="shared" si="3"/>
        <v>0.99861513152844028</v>
      </c>
      <c r="M21" s="24">
        <v>1109432</v>
      </c>
      <c r="N21" s="20">
        <f t="shared" si="4"/>
        <v>0.52322689725589699</v>
      </c>
      <c r="O21" s="21">
        <v>9788.246189999998</v>
      </c>
      <c r="P21" s="26">
        <f t="shared" si="5"/>
        <v>0.58810851951519849</v>
      </c>
      <c r="Q21" s="22">
        <v>9788.246189999998</v>
      </c>
      <c r="R21" s="26">
        <f t="shared" si="6"/>
        <v>0.42122167537780736</v>
      </c>
      <c r="S21" s="22">
        <v>1110167</v>
      </c>
      <c r="T21" s="26">
        <f t="shared" si="7"/>
        <v>0.53063705105776859</v>
      </c>
      <c r="U21" s="23"/>
      <c r="V21" s="20" t="str">
        <f t="shared" si="8"/>
        <v/>
      </c>
      <c r="W21" s="24"/>
      <c r="X21" s="20" t="str">
        <f t="shared" si="9"/>
        <v/>
      </c>
      <c r="Y21" s="24"/>
      <c r="Z21" s="20" t="str">
        <f t="shared" si="10"/>
        <v/>
      </c>
    </row>
    <row r="22" spans="1:26" x14ac:dyDescent="0.25">
      <c r="A22" s="83"/>
      <c r="B22" s="25" t="s">
        <v>27</v>
      </c>
      <c r="C22" s="21">
        <v>0</v>
      </c>
      <c r="D22" s="26">
        <f t="shared" si="0"/>
        <v>0</v>
      </c>
      <c r="E22" s="22">
        <v>0</v>
      </c>
      <c r="F22" s="26">
        <f t="shared" si="0"/>
        <v>0</v>
      </c>
      <c r="G22" s="22">
        <v>0</v>
      </c>
      <c r="H22" s="26">
        <f t="shared" si="1"/>
        <v>0</v>
      </c>
      <c r="I22" s="23">
        <v>0</v>
      </c>
      <c r="J22" s="20">
        <f t="shared" si="2"/>
        <v>0</v>
      </c>
      <c r="K22" s="24">
        <v>0</v>
      </c>
      <c r="L22" s="20">
        <f t="shared" si="3"/>
        <v>0</v>
      </c>
      <c r="M22" s="24">
        <v>0</v>
      </c>
      <c r="N22" s="20">
        <f t="shared" si="4"/>
        <v>0</v>
      </c>
      <c r="O22" s="21">
        <v>0</v>
      </c>
      <c r="P22" s="26">
        <f t="shared" si="5"/>
        <v>0</v>
      </c>
      <c r="Q22" s="22">
        <v>0</v>
      </c>
      <c r="R22" s="26">
        <f t="shared" si="6"/>
        <v>0</v>
      </c>
      <c r="S22" s="22">
        <v>0</v>
      </c>
      <c r="T22" s="26">
        <f t="shared" si="7"/>
        <v>0</v>
      </c>
      <c r="U22" s="23"/>
      <c r="V22" s="20" t="str">
        <f t="shared" si="8"/>
        <v/>
      </c>
      <c r="W22" s="24"/>
      <c r="X22" s="20" t="str">
        <f t="shared" si="9"/>
        <v/>
      </c>
      <c r="Y22" s="24"/>
      <c r="Z22" s="20" t="str">
        <f t="shared" si="10"/>
        <v/>
      </c>
    </row>
    <row r="23" spans="1:26" x14ac:dyDescent="0.25">
      <c r="A23" s="83"/>
      <c r="B23" s="28" t="s">
        <v>28</v>
      </c>
      <c r="C23" s="29">
        <f>SUM(C8:C22)</f>
        <v>13340.723425270004</v>
      </c>
      <c r="D23" s="30">
        <f t="shared" si="0"/>
        <v>1</v>
      </c>
      <c r="E23" s="29">
        <f>SUM(E8:E22)</f>
        <v>20117.228907050005</v>
      </c>
      <c r="F23" s="30">
        <f t="shared" si="0"/>
        <v>1</v>
      </c>
      <c r="G23" s="29">
        <f>SUM(G8:G22)</f>
        <v>2159072.0985400002</v>
      </c>
      <c r="H23" s="30">
        <f t="shared" si="1"/>
        <v>1</v>
      </c>
      <c r="I23" s="31">
        <f>SUM(I8:I22)</f>
        <v>29629.319219270015</v>
      </c>
      <c r="J23" s="32">
        <f t="shared" si="2"/>
        <v>1</v>
      </c>
      <c r="K23" s="33">
        <f>SUM(K8:K22)</f>
        <v>17976.308552950009</v>
      </c>
      <c r="L23" s="32">
        <f t="shared" si="3"/>
        <v>1</v>
      </c>
      <c r="M23" s="33">
        <f>SUM(M8:M22)</f>
        <v>2120365</v>
      </c>
      <c r="N23" s="32">
        <f t="shared" si="4"/>
        <v>1</v>
      </c>
      <c r="O23" s="29">
        <f>SUM(O8:O22)</f>
        <v>16643.605499999972</v>
      </c>
      <c r="P23" s="30">
        <f t="shared" si="5"/>
        <v>1</v>
      </c>
      <c r="Q23" s="34">
        <f>SUM(Q8:Q22)</f>
        <v>23237.755229999984</v>
      </c>
      <c r="R23" s="30">
        <f t="shared" si="6"/>
        <v>1</v>
      </c>
      <c r="S23" s="34">
        <f>SUM(S8:S22)</f>
        <v>2092140</v>
      </c>
      <c r="T23" s="30">
        <f t="shared" si="7"/>
        <v>1</v>
      </c>
      <c r="U23" s="31">
        <f>SUM(U8:U22)</f>
        <v>0</v>
      </c>
      <c r="V23" s="32" t="str">
        <f t="shared" si="8"/>
        <v/>
      </c>
      <c r="W23" s="33">
        <f>SUM(W8:W22)</f>
        <v>0</v>
      </c>
      <c r="X23" s="32" t="str">
        <f t="shared" si="9"/>
        <v/>
      </c>
      <c r="Y23" s="33">
        <f>SUM(Y8:Y22)</f>
        <v>0</v>
      </c>
      <c r="Z23" s="32" t="str">
        <f t="shared" si="10"/>
        <v/>
      </c>
    </row>
    <row r="24" spans="1:26" x14ac:dyDescent="0.25">
      <c r="A24" s="83"/>
      <c r="B24" s="5"/>
      <c r="C24" s="35"/>
      <c r="D24" s="36"/>
      <c r="E24" s="35"/>
      <c r="F24" s="36"/>
      <c r="G24" s="37"/>
      <c r="H24" s="36"/>
      <c r="I24" s="35"/>
      <c r="J24" s="36"/>
      <c r="K24" s="35"/>
      <c r="L24" s="36"/>
      <c r="M24" s="37"/>
      <c r="N24" s="36"/>
      <c r="O24" s="35"/>
      <c r="P24" s="36"/>
      <c r="Q24" s="35"/>
      <c r="R24" s="36"/>
      <c r="S24" s="37"/>
      <c r="T24" s="36"/>
      <c r="U24" s="35"/>
      <c r="V24" s="36"/>
      <c r="W24" s="35"/>
      <c r="X24" s="36"/>
      <c r="Y24" s="37"/>
      <c r="Z24" s="36"/>
    </row>
    <row r="25" spans="1:26" x14ac:dyDescent="0.25">
      <c r="A25" s="83"/>
      <c r="B25" s="14" t="s">
        <v>29</v>
      </c>
      <c r="C25" s="42">
        <v>7056.322297876005</v>
      </c>
      <c r="D25" s="16">
        <f>IFERROR(C25/C$27,"")</f>
        <v>0.5289310086820268</v>
      </c>
      <c r="E25" s="17">
        <v>11668.799617876006</v>
      </c>
      <c r="F25" s="16">
        <f>IFERROR(E25/E$27,"")</f>
        <v>0.58004010750142221</v>
      </c>
      <c r="G25" s="17">
        <v>2034058.0985400002</v>
      </c>
      <c r="H25" s="16">
        <f>IFERROR(G25/G$27,"")</f>
        <v>0.94209827449276173</v>
      </c>
      <c r="I25" s="44">
        <v>27999.564955167025</v>
      </c>
      <c r="J25" s="39">
        <f>IFERROR(I25/I$27,"")</f>
        <v>0.94500840438249301</v>
      </c>
      <c r="K25" s="45">
        <v>18888.885405167021</v>
      </c>
      <c r="L25" s="39">
        <f>IFERROR(K25/K$27,"")</f>
        <v>1.0507655311728195</v>
      </c>
      <c r="M25" s="45">
        <v>2039340</v>
      </c>
      <c r="N25" s="41">
        <f>IFERROR(M25/M$27,"")</f>
        <v>0.96178723946113054</v>
      </c>
      <c r="O25" s="42">
        <v>13805.696586956961</v>
      </c>
      <c r="P25" s="16">
        <f>IFERROR(O25/O$27,"")</f>
        <v>0.8294798276270634</v>
      </c>
      <c r="Q25" s="17">
        <v>18973.012016957</v>
      </c>
      <c r="R25" s="16">
        <f>IFERROR(Q25/Q$27,"")</f>
        <v>0.81647352892601233</v>
      </c>
      <c r="S25" s="17">
        <v>1982302</v>
      </c>
      <c r="T25" s="43">
        <f>IFERROR(S25/S$27,"")</f>
        <v>0.94749968931333473</v>
      </c>
      <c r="U25" s="44"/>
      <c r="V25" s="39" t="str">
        <f>IFERROR(U25/U$27,"")</f>
        <v/>
      </c>
      <c r="W25" s="45"/>
      <c r="X25" s="39" t="str">
        <f>IFERROR(W25/W$27,"")</f>
        <v/>
      </c>
      <c r="Y25" s="45"/>
      <c r="Z25" s="41" t="str">
        <f>IFERROR(Y25/Y$27,"")</f>
        <v/>
      </c>
    </row>
    <row r="26" spans="1:26" x14ac:dyDescent="0.25">
      <c r="A26" s="83"/>
      <c r="B26" s="25" t="s">
        <v>30</v>
      </c>
      <c r="C26" s="49">
        <v>6284.401127393995</v>
      </c>
      <c r="D26" s="26">
        <f t="shared" ref="D26:F27" si="11">IFERROR(C26/C$27,"")</f>
        <v>0.4710689913179732</v>
      </c>
      <c r="E26" s="22">
        <v>8448.4292891740024</v>
      </c>
      <c r="F26" s="26">
        <f t="shared" si="11"/>
        <v>0.41995989249857774</v>
      </c>
      <c r="G26" s="22">
        <v>125014</v>
      </c>
      <c r="H26" s="26">
        <f t="shared" ref="H26:H27" si="12">IFERROR(G26/G$27,"")</f>
        <v>5.7901725507238273E-2</v>
      </c>
      <c r="I26" s="23">
        <v>1629.3408041030016</v>
      </c>
      <c r="J26" s="20">
        <f t="shared" ref="J26:J27" si="13">IFERROR(I26/I$27,"")</f>
        <v>5.4991595617507001E-2</v>
      </c>
      <c r="K26" s="24">
        <v>-912.57685221700467</v>
      </c>
      <c r="L26" s="20">
        <f t="shared" ref="L26:L27" si="14">IFERROR(K26/K$27,"")</f>
        <v>-5.0765531172819435E-2</v>
      </c>
      <c r="M26" s="24">
        <v>81025</v>
      </c>
      <c r="N26" s="48">
        <f t="shared" ref="N26:N27" si="15">IFERROR(M26/M$27,"")</f>
        <v>3.8212760538869489E-2</v>
      </c>
      <c r="O26" s="49">
        <v>2838.1036926129991</v>
      </c>
      <c r="P26" s="26">
        <f t="shared" ref="P26:P27" si="16">IFERROR(O26/O$27,"")</f>
        <v>0.17052017237293654</v>
      </c>
      <c r="Q26" s="22">
        <v>4264.7432130430016</v>
      </c>
      <c r="R26" s="26">
        <f t="shared" ref="R26:R27" si="17">IFERROR(Q26/Q$27,"")</f>
        <v>0.1835264710739877</v>
      </c>
      <c r="S26" s="22">
        <v>109838</v>
      </c>
      <c r="T26" s="50">
        <f t="shared" ref="T26:T27" si="18">IFERROR(S26/S$27,"")</f>
        <v>5.250031068666533E-2</v>
      </c>
      <c r="U26" s="23"/>
      <c r="V26" s="20" t="str">
        <f t="shared" ref="V26:V27" si="19">IFERROR(U26/U$27,"")</f>
        <v/>
      </c>
      <c r="W26" s="24"/>
      <c r="X26" s="20" t="str">
        <f t="shared" ref="X26:X27" si="20">IFERROR(W26/W$27,"")</f>
        <v/>
      </c>
      <c r="Y26" s="24"/>
      <c r="Z26" s="48" t="str">
        <f t="shared" ref="Z26:Z27" si="21">IFERROR(Y26/Y$27,"")</f>
        <v/>
      </c>
    </row>
    <row r="27" spans="1:26" x14ac:dyDescent="0.25">
      <c r="A27" s="83"/>
      <c r="B27" s="28" t="s">
        <v>28</v>
      </c>
      <c r="C27" s="51">
        <f>SUM(C25:C26)</f>
        <v>13340.72342527</v>
      </c>
      <c r="D27" s="30">
        <f t="shared" si="11"/>
        <v>1</v>
      </c>
      <c r="E27" s="51">
        <f>SUM(E25:E26)</f>
        <v>20117.228907050008</v>
      </c>
      <c r="F27" s="30">
        <f t="shared" si="11"/>
        <v>1</v>
      </c>
      <c r="G27" s="34">
        <f>SUM(G25:G26)</f>
        <v>2159072.0985400002</v>
      </c>
      <c r="H27" s="30">
        <f t="shared" si="12"/>
        <v>1</v>
      </c>
      <c r="I27" s="31">
        <f>SUM(I25:I26)</f>
        <v>29628.905759270026</v>
      </c>
      <c r="J27" s="32">
        <f t="shared" si="13"/>
        <v>1</v>
      </c>
      <c r="K27" s="33">
        <f>SUM(K25:K26)</f>
        <v>17976.308552950017</v>
      </c>
      <c r="L27" s="32">
        <f t="shared" si="14"/>
        <v>1</v>
      </c>
      <c r="M27" s="33">
        <f>SUM(M25:M26)</f>
        <v>2120365</v>
      </c>
      <c r="N27" s="53">
        <f t="shared" si="15"/>
        <v>1</v>
      </c>
      <c r="O27" s="67">
        <f>SUM(O25:O26)</f>
        <v>16643.800279569961</v>
      </c>
      <c r="P27" s="30">
        <f t="shared" si="16"/>
        <v>1</v>
      </c>
      <c r="Q27" s="34">
        <f>SUM(Q25:Q26)</f>
        <v>23237.755230000002</v>
      </c>
      <c r="R27" s="30">
        <f t="shared" si="17"/>
        <v>1</v>
      </c>
      <c r="S27" s="34">
        <f>SUM(S25:S26)</f>
        <v>2092140</v>
      </c>
      <c r="T27" s="55">
        <f t="shared" si="18"/>
        <v>1</v>
      </c>
      <c r="U27" s="31">
        <f>SUM(U25:U26)</f>
        <v>0</v>
      </c>
      <c r="V27" s="32" t="str">
        <f t="shared" si="19"/>
        <v/>
      </c>
      <c r="W27" s="33">
        <f>SUM(W25:W26)</f>
        <v>0</v>
      </c>
      <c r="X27" s="32" t="str">
        <f t="shared" si="20"/>
        <v/>
      </c>
      <c r="Y27" s="33">
        <f>SUM(Y25:Y26)</f>
        <v>0</v>
      </c>
      <c r="Z27" s="53" t="str">
        <f t="shared" si="21"/>
        <v/>
      </c>
    </row>
    <row r="28" spans="1:26" x14ac:dyDescent="0.25">
      <c r="A28" s="83"/>
      <c r="B28" s="5"/>
      <c r="C28" s="35"/>
      <c r="D28" s="36"/>
      <c r="E28" s="35"/>
      <c r="F28" s="36"/>
      <c r="G28" s="35"/>
      <c r="H28" s="36"/>
      <c r="I28" s="35"/>
      <c r="J28" s="36"/>
      <c r="K28" s="35"/>
      <c r="L28" s="36"/>
      <c r="M28" s="35"/>
      <c r="N28" s="36"/>
      <c r="O28" s="35"/>
      <c r="P28" s="36"/>
      <c r="Q28" s="35"/>
      <c r="R28" s="36"/>
      <c r="S28" s="35"/>
      <c r="T28" s="36"/>
      <c r="U28" s="35"/>
      <c r="V28" s="36"/>
      <c r="W28" s="35"/>
      <c r="X28" s="36"/>
      <c r="Y28" s="35"/>
      <c r="Z28" s="36"/>
    </row>
    <row r="29" spans="1:26" x14ac:dyDescent="0.25">
      <c r="A29" s="83"/>
      <c r="B29" s="14" t="s">
        <v>31</v>
      </c>
      <c r="C29" s="42">
        <v>11837.304586219992</v>
      </c>
      <c r="D29" s="16">
        <f>IFERROR(C29/C$31,"")</f>
        <v>0.88730604847093741</v>
      </c>
      <c r="E29" s="17">
        <v>18613.810067999999</v>
      </c>
      <c r="F29" s="16">
        <f>IFERROR(E29/E$31,"")</f>
        <v>0.92526710085189012</v>
      </c>
      <c r="G29" s="17">
        <v>639961.45347000007</v>
      </c>
      <c r="H29" s="16">
        <f>IFERROR(G29/G$31,"")</f>
        <v>0.29640578186469663</v>
      </c>
      <c r="I29" s="44">
        <v>18881.064618320022</v>
      </c>
      <c r="J29" s="39">
        <f>IFERROR(I29/I$31,"")</f>
        <v>0.63725149932047986</v>
      </c>
      <c r="K29" s="45">
        <v>7228.4674120000127</v>
      </c>
      <c r="L29" s="39">
        <f>IFERROR(K29/K$31,"")</f>
        <v>0.40211077767764397</v>
      </c>
      <c r="M29" s="45">
        <v>680821</v>
      </c>
      <c r="N29" s="41">
        <f>IFERROR(M29/M$31,"")</f>
        <v>0.3210866996955713</v>
      </c>
      <c r="O29" s="42">
        <v>11447.185799569961</v>
      </c>
      <c r="P29" s="16">
        <f>IFERROR(O29/O$31,"")</f>
        <v>0.68777476341272992</v>
      </c>
      <c r="Q29" s="17">
        <v>18041.140749999984</v>
      </c>
      <c r="R29" s="16">
        <f>IFERROR(Q29/Q$31,"")</f>
        <v>0.77637192454410719</v>
      </c>
      <c r="S29" s="17">
        <v>654429</v>
      </c>
      <c r="T29" s="43">
        <f>IFERROR(S29/S$31,"")</f>
        <v>0.31280363646792281</v>
      </c>
      <c r="U29" s="44"/>
      <c r="V29" s="39" t="str">
        <f>IFERROR(U29/U$31,"")</f>
        <v/>
      </c>
      <c r="W29" s="45"/>
      <c r="X29" s="39" t="str">
        <f>IFERROR(W29/W$31,"")</f>
        <v/>
      </c>
      <c r="Y29" s="45"/>
      <c r="Z29" s="41" t="str">
        <f>IFERROR(Y29/Y$31,"")</f>
        <v/>
      </c>
    </row>
    <row r="30" spans="1:26" x14ac:dyDescent="0.25">
      <c r="A30" s="83"/>
      <c r="B30" s="25" t="s">
        <v>32</v>
      </c>
      <c r="C30" s="49">
        <v>1503.418839050008</v>
      </c>
      <c r="D30" s="26">
        <f t="shared" ref="D30:F31" si="22">IFERROR(C30/C$31,"")</f>
        <v>0.11269395152906266</v>
      </c>
      <c r="E30" s="22">
        <v>1503.418839050008</v>
      </c>
      <c r="F30" s="26">
        <f t="shared" si="22"/>
        <v>7.4732899148109835E-2</v>
      </c>
      <c r="G30" s="22">
        <v>1519110.6450700001</v>
      </c>
      <c r="H30" s="26">
        <f t="shared" ref="H30:H31" si="23">IFERROR(G30/G$31,"")</f>
        <v>0.70359421813530332</v>
      </c>
      <c r="I30" s="23">
        <v>10747.84114095</v>
      </c>
      <c r="J30" s="20">
        <f t="shared" ref="J30:J31" si="24">IFERROR(I30/I$31,"")</f>
        <v>0.36274850067952014</v>
      </c>
      <c r="K30" s="24">
        <v>10747.84114095</v>
      </c>
      <c r="L30" s="20">
        <f t="shared" ref="L30:L31" si="25">IFERROR(K30/K$31,"")</f>
        <v>0.59788922232235597</v>
      </c>
      <c r="M30" s="24">
        <v>1439544</v>
      </c>
      <c r="N30" s="48">
        <f t="shared" ref="N30:N31" si="26">IFERROR(M30/M$31,"")</f>
        <v>0.67891330030442876</v>
      </c>
      <c r="O30" s="49">
        <v>5196.614480000002</v>
      </c>
      <c r="P30" s="26">
        <f t="shared" ref="P30:P31" si="27">IFERROR(O30/O$31,"")</f>
        <v>0.31222523658726997</v>
      </c>
      <c r="Q30" s="22">
        <v>5196.614480000002</v>
      </c>
      <c r="R30" s="26">
        <f t="shared" ref="R30:R31" si="28">IFERROR(Q30/Q$31,"")</f>
        <v>0.22362807545589267</v>
      </c>
      <c r="S30" s="22">
        <v>1437711</v>
      </c>
      <c r="T30" s="50">
        <f t="shared" ref="T30:T31" si="29">IFERROR(S30/S$31,"")</f>
        <v>0.68719636353207725</v>
      </c>
      <c r="U30" s="23"/>
      <c r="V30" s="20" t="str">
        <f t="shared" ref="V30:V31" si="30">IFERROR(U30/U$31,"")</f>
        <v/>
      </c>
      <c r="W30" s="24"/>
      <c r="X30" s="20" t="str">
        <f t="shared" ref="X30:X31" si="31">IFERROR(W30/W$31,"")</f>
        <v/>
      </c>
      <c r="Y30" s="24"/>
      <c r="Z30" s="48" t="str">
        <f t="shared" ref="Z30:Z31" si="32">IFERROR(Y30/Y$31,"")</f>
        <v/>
      </c>
    </row>
    <row r="31" spans="1:26" x14ac:dyDescent="0.25">
      <c r="A31" s="83"/>
      <c r="B31" s="28" t="s">
        <v>28</v>
      </c>
      <c r="C31" s="51">
        <f>SUM(C29:C30)</f>
        <v>13340.72342527</v>
      </c>
      <c r="D31" s="30">
        <f t="shared" si="22"/>
        <v>1</v>
      </c>
      <c r="E31" s="51">
        <f>SUM(E29:E30)</f>
        <v>20117.228907050008</v>
      </c>
      <c r="F31" s="30">
        <f t="shared" si="22"/>
        <v>1</v>
      </c>
      <c r="G31" s="51">
        <f>SUM(G29:G30)</f>
        <v>2159072.0985400002</v>
      </c>
      <c r="H31" s="30">
        <f t="shared" si="23"/>
        <v>1</v>
      </c>
      <c r="I31" s="31">
        <f>SUM(I29:I30)</f>
        <v>29628.905759270023</v>
      </c>
      <c r="J31" s="32">
        <f t="shared" si="24"/>
        <v>1</v>
      </c>
      <c r="K31" s="33">
        <f>SUM(K29:K30)</f>
        <v>17976.308552950013</v>
      </c>
      <c r="L31" s="32">
        <f t="shared" si="25"/>
        <v>1</v>
      </c>
      <c r="M31" s="33">
        <f>SUM(M29:M30)</f>
        <v>2120365</v>
      </c>
      <c r="N31" s="53">
        <f t="shared" si="26"/>
        <v>1</v>
      </c>
      <c r="O31" s="51">
        <f>SUM(O29:O30)</f>
        <v>16643.800279569965</v>
      </c>
      <c r="P31" s="30">
        <f t="shared" si="27"/>
        <v>1</v>
      </c>
      <c r="Q31" s="34">
        <f>SUM(Q29:Q30)</f>
        <v>23237.755229999988</v>
      </c>
      <c r="R31" s="30">
        <f t="shared" si="28"/>
        <v>1</v>
      </c>
      <c r="S31" s="34">
        <f>SUM(S29:S30)</f>
        <v>2092140</v>
      </c>
      <c r="T31" s="55">
        <f t="shared" si="29"/>
        <v>1</v>
      </c>
      <c r="U31" s="31">
        <f>SUM(U29:U30)</f>
        <v>0</v>
      </c>
      <c r="V31" s="32" t="str">
        <f t="shared" si="30"/>
        <v/>
      </c>
      <c r="W31" s="33">
        <f>SUM(W29:W30)</f>
        <v>0</v>
      </c>
      <c r="X31" s="32" t="str">
        <f t="shared" si="31"/>
        <v/>
      </c>
      <c r="Y31" s="33">
        <f>SUM(Y29:Y30)</f>
        <v>0</v>
      </c>
      <c r="Z31" s="53" t="str">
        <f t="shared" si="32"/>
        <v/>
      </c>
    </row>
    <row r="32" spans="1:26" x14ac:dyDescent="0.25">
      <c r="A32" s="83"/>
      <c r="B32" s="85" t="s">
        <v>41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 spans="1:27" x14ac:dyDescent="0.25">
      <c r="A33" s="83"/>
      <c r="B33" s="82" t="s">
        <v>42</v>
      </c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spans="1:27" s="9" customFormat="1" ht="15.6" x14ac:dyDescent="0.3">
      <c r="A34" s="83"/>
      <c r="B34" s="56" t="s">
        <v>33</v>
      </c>
      <c r="C34" s="75" t="s">
        <v>4</v>
      </c>
      <c r="D34" s="76"/>
      <c r="E34" s="76"/>
      <c r="F34" s="76"/>
      <c r="G34" s="76"/>
      <c r="H34" s="77"/>
      <c r="I34" s="75" t="s">
        <v>34</v>
      </c>
      <c r="J34" s="76"/>
      <c r="K34" s="76"/>
      <c r="L34" s="76"/>
      <c r="M34" s="76"/>
      <c r="N34" s="77"/>
      <c r="O34" s="75" t="s">
        <v>35</v>
      </c>
      <c r="P34" s="76"/>
      <c r="Q34" s="76"/>
      <c r="R34" s="76"/>
      <c r="S34" s="76"/>
      <c r="T34" s="77"/>
      <c r="U34" s="75" t="s">
        <v>36</v>
      </c>
      <c r="V34" s="76"/>
      <c r="W34" s="76"/>
      <c r="X34" s="76"/>
      <c r="Y34" s="76"/>
      <c r="Z34" s="77"/>
      <c r="AA34" s="83"/>
    </row>
    <row r="35" spans="1:27" s="9" customFormat="1" ht="30" customHeight="1" x14ac:dyDescent="0.25">
      <c r="A35" s="83"/>
      <c r="B35" s="78" t="str">
        <v>2024</v>
      </c>
      <c r="C35" s="74" t="s">
        <v>8</v>
      </c>
      <c r="D35" s="72"/>
      <c r="E35" s="72" t="s">
        <v>9</v>
      </c>
      <c r="F35" s="72"/>
      <c r="G35" s="72" t="s">
        <v>10</v>
      </c>
      <c r="H35" s="73"/>
      <c r="I35" s="74" t="s">
        <v>8</v>
      </c>
      <c r="J35" s="72"/>
      <c r="K35" s="72" t="s">
        <v>9</v>
      </c>
      <c r="L35" s="72"/>
      <c r="M35" s="72" t="s">
        <v>10</v>
      </c>
      <c r="N35" s="73"/>
      <c r="O35" s="74" t="s">
        <v>8</v>
      </c>
      <c r="P35" s="72"/>
      <c r="Q35" s="72" t="s">
        <v>9</v>
      </c>
      <c r="R35" s="72"/>
      <c r="S35" s="72" t="s">
        <v>10</v>
      </c>
      <c r="T35" s="73"/>
      <c r="U35" s="74" t="s">
        <v>8</v>
      </c>
      <c r="V35" s="72"/>
      <c r="W35" s="72" t="s">
        <v>9</v>
      </c>
      <c r="X35" s="72"/>
      <c r="Y35" s="72" t="s">
        <v>10</v>
      </c>
      <c r="Z35" s="73"/>
      <c r="AA35" s="83"/>
    </row>
    <row r="36" spans="1:27" s="9" customFormat="1" ht="14.25" customHeight="1" x14ac:dyDescent="0.25">
      <c r="A36" s="83"/>
      <c r="B36" s="79"/>
      <c r="C36" s="13" t="s">
        <v>11</v>
      </c>
      <c r="D36" s="11" t="s">
        <v>12</v>
      </c>
      <c r="E36" s="11" t="s">
        <v>11</v>
      </c>
      <c r="F36" s="11" t="s">
        <v>12</v>
      </c>
      <c r="G36" s="11" t="s">
        <v>11</v>
      </c>
      <c r="H36" s="12" t="s">
        <v>12</v>
      </c>
      <c r="I36" s="13" t="s">
        <v>11</v>
      </c>
      <c r="J36" s="11" t="s">
        <v>12</v>
      </c>
      <c r="K36" s="11" t="s">
        <v>11</v>
      </c>
      <c r="L36" s="11" t="s">
        <v>12</v>
      </c>
      <c r="M36" s="11" t="s">
        <v>11</v>
      </c>
      <c r="N36" s="12" t="s">
        <v>12</v>
      </c>
      <c r="O36" s="13" t="s">
        <v>11</v>
      </c>
      <c r="P36" s="11" t="s">
        <v>12</v>
      </c>
      <c r="Q36" s="11" t="s">
        <v>11</v>
      </c>
      <c r="R36" s="11" t="s">
        <v>12</v>
      </c>
      <c r="S36" s="11" t="s">
        <v>11</v>
      </c>
      <c r="T36" s="12" t="s">
        <v>12</v>
      </c>
      <c r="U36" s="13" t="s">
        <v>11</v>
      </c>
      <c r="V36" s="11" t="s">
        <v>12</v>
      </c>
      <c r="W36" s="11" t="s">
        <v>11</v>
      </c>
      <c r="X36" s="11" t="s">
        <v>12</v>
      </c>
      <c r="Y36" s="11" t="s">
        <v>11</v>
      </c>
      <c r="Z36" s="12" t="s">
        <v>12</v>
      </c>
      <c r="AA36" s="83"/>
    </row>
    <row r="37" spans="1:27" x14ac:dyDescent="0.25">
      <c r="A37" s="83"/>
      <c r="B37" s="14" t="s">
        <v>13</v>
      </c>
      <c r="C37" s="57">
        <f>C8</f>
        <v>482.45284999999996</v>
      </c>
      <c r="D37" s="16">
        <f>IFERROR(C37/C$52,"")</f>
        <v>3.6163919648175717E-2</v>
      </c>
      <c r="E37" s="58">
        <f>E8</f>
        <v>482.45284999999996</v>
      </c>
      <c r="F37" s="16">
        <f>IFERROR(E37/E$52,"")</f>
        <v>2.3982072890313746E-2</v>
      </c>
      <c r="G37" s="58">
        <f>G8</f>
        <v>126598.45347000001</v>
      </c>
      <c r="H37" s="43">
        <f>IFERROR(G37/G$52,"")</f>
        <v>5.8635584034274699E-2</v>
      </c>
      <c r="I37" s="59">
        <f>IF(I$23=0,"",I8+C37)</f>
        <v>1593.1651600000002</v>
      </c>
      <c r="J37" s="39">
        <f>IFERROR(I37/I$52,"")</f>
        <v>3.7076182892791132E-2</v>
      </c>
      <c r="K37" s="60">
        <f>IF(K$23=0,"",K8+E37)</f>
        <v>1593.1651600000002</v>
      </c>
      <c r="L37" s="39">
        <f>IFERROR(K37/K$52,"")</f>
        <v>4.1822452474331043E-2</v>
      </c>
      <c r="M37" s="60">
        <f>M8</f>
        <v>99817</v>
      </c>
      <c r="N37" s="41">
        <f>IFERROR(M37/M$52,"")</f>
        <v>4.7075385605780139E-2</v>
      </c>
      <c r="O37" s="68">
        <f>IF(O$23=0,"",O8+I37)</f>
        <v>1877.44471</v>
      </c>
      <c r="P37" s="16">
        <f>IFERROR(O37/O$52,"")</f>
        <v>3.1493538282507463E-2</v>
      </c>
      <c r="Q37" s="58">
        <f>IF(Q$23=0,"",Q8+K37)</f>
        <v>1877.44471</v>
      </c>
      <c r="R37" s="16">
        <f>IFERROR(Q37/Q$52,"")</f>
        <v>3.0611530063283914E-2</v>
      </c>
      <c r="S37" s="58">
        <f>S8</f>
        <v>77205</v>
      </c>
      <c r="T37" s="43">
        <f>IFERROR(S37/S$52,"")</f>
        <v>3.6902406148728098E-2</v>
      </c>
      <c r="U37" s="59" t="str">
        <f>IF(U$23=0,"",U8+O37)</f>
        <v/>
      </c>
      <c r="V37" s="39" t="str">
        <f>IFERROR(U37/U$52,"")</f>
        <v/>
      </c>
      <c r="W37" s="60" t="str">
        <f>IF(W$23=0,"",W8+Q37)</f>
        <v/>
      </c>
      <c r="X37" s="39" t="str">
        <f>IFERROR(W37/W$52,"")</f>
        <v/>
      </c>
      <c r="Y37" s="60">
        <f>Y8</f>
        <v>0</v>
      </c>
      <c r="Z37" s="41" t="str">
        <f>IFERROR(Y37/Y$52,"")</f>
        <v/>
      </c>
    </row>
    <row r="38" spans="1:27" x14ac:dyDescent="0.25">
      <c r="A38" s="83"/>
      <c r="B38" s="25" t="s">
        <v>14</v>
      </c>
      <c r="C38" s="62">
        <f>C9</f>
        <v>1117.738400000007</v>
      </c>
      <c r="D38" s="26">
        <f t="shared" ref="D38:F52" si="33">IFERROR(C38/C$52,"")</f>
        <v>8.3783942172340253E-2</v>
      </c>
      <c r="E38" s="63">
        <f>E9</f>
        <v>865.66306000000679</v>
      </c>
      <c r="F38" s="26">
        <f t="shared" si="33"/>
        <v>4.3030929557929254E-2</v>
      </c>
      <c r="G38" s="63">
        <f>G9</f>
        <v>132410</v>
      </c>
      <c r="H38" s="50">
        <f t="shared" ref="H38:H52" si="34">IFERROR(G38/G$52,"")</f>
        <v>6.1327271140939575E-2</v>
      </c>
      <c r="I38" s="64">
        <f>IF(I$23=0,"",I9+C38)</f>
        <v>3772.3021000000153</v>
      </c>
      <c r="J38" s="20">
        <f t="shared" ref="J38:L52" si="35">IFERROR(I38/I$52,"")</f>
        <v>8.7789116971689618E-2</v>
      </c>
      <c r="K38" s="65">
        <f>IF(K$23=0,"",K9+E38)</f>
        <v>672.44636000001458</v>
      </c>
      <c r="L38" s="20">
        <f t="shared" si="35"/>
        <v>1.7652504987390957E-2</v>
      </c>
      <c r="M38" s="65">
        <f>M9</f>
        <v>299871</v>
      </c>
      <c r="N38" s="48">
        <f t="shared" ref="N38:N52" si="36">IFERROR(M38/M$52,"")</f>
        <v>0.14142423592164557</v>
      </c>
      <c r="O38" s="69">
        <f>IF(O$23=0,"",O9+I38)</f>
        <v>7807.1828699999987</v>
      </c>
      <c r="P38" s="26">
        <f t="shared" ref="P38:P52" si="37">IFERROR(O38/O$52,"")</f>
        <v>0.13096301120626952</v>
      </c>
      <c r="Q38" s="63">
        <f>IF(Q$23=0,"",Q9+K38)</f>
        <v>6393.6817299999984</v>
      </c>
      <c r="R38" s="26">
        <f t="shared" ref="R38:R52" si="38">IFERROR(Q38/Q$52,"")</f>
        <v>0.10424827929711127</v>
      </c>
      <c r="S38" s="63">
        <f>S9</f>
        <v>222992</v>
      </c>
      <c r="T38" s="50">
        <f t="shared" ref="T38:T52" si="39">IFERROR(S38/S$52,"")</f>
        <v>0.10658560134599022</v>
      </c>
      <c r="U38" s="64" t="str">
        <f>IF(U$23=0,"",U9+O38)</f>
        <v/>
      </c>
      <c r="V38" s="20" t="str">
        <f t="shared" ref="V38:V52" si="40">IFERROR(U38/U$52,"")</f>
        <v/>
      </c>
      <c r="W38" s="65" t="str">
        <f>IF(W$23=0,"",W9+Q38)</f>
        <v/>
      </c>
      <c r="X38" s="20" t="str">
        <f t="shared" ref="X38:X52" si="41">IFERROR(W38/W$52,"")</f>
        <v/>
      </c>
      <c r="Y38" s="65">
        <f>Y9</f>
        <v>0</v>
      </c>
      <c r="Z38" s="48" t="str">
        <f t="shared" ref="Z38:Z52" si="42">IFERROR(Y38/Y$52,"")</f>
        <v/>
      </c>
    </row>
    <row r="39" spans="1:27" x14ac:dyDescent="0.25">
      <c r="A39" s="83"/>
      <c r="B39" s="25" t="s">
        <v>15</v>
      </c>
      <c r="C39" s="62">
        <f>C10</f>
        <v>0</v>
      </c>
      <c r="D39" s="26">
        <f t="shared" si="33"/>
        <v>0</v>
      </c>
      <c r="E39" s="63">
        <f>E10</f>
        <v>0</v>
      </c>
      <c r="F39" s="26">
        <f t="shared" si="33"/>
        <v>0</v>
      </c>
      <c r="G39" s="63">
        <f>G10</f>
        <v>0</v>
      </c>
      <c r="H39" s="50">
        <f t="shared" si="34"/>
        <v>0</v>
      </c>
      <c r="I39" s="64">
        <f>IF(I$23=0,"",I10+C39)</f>
        <v>0</v>
      </c>
      <c r="J39" s="20">
        <f t="shared" si="35"/>
        <v>0</v>
      </c>
      <c r="K39" s="65">
        <f>IF(K$23=0,"",K10+E39)</f>
        <v>0</v>
      </c>
      <c r="L39" s="20">
        <f t="shared" si="35"/>
        <v>0</v>
      </c>
      <c r="M39" s="65">
        <f>M10</f>
        <v>212687</v>
      </c>
      <c r="N39" s="48">
        <f t="shared" si="36"/>
        <v>0.10030678680321549</v>
      </c>
      <c r="O39" s="69">
        <f>IF(O$23=0,"",O10+I39)</f>
        <v>0</v>
      </c>
      <c r="P39" s="26">
        <f t="shared" si="37"/>
        <v>0</v>
      </c>
      <c r="Q39" s="63">
        <f>IF(Q$23=0,"",Q10+K39)</f>
        <v>0</v>
      </c>
      <c r="R39" s="26">
        <f t="shared" si="38"/>
        <v>0</v>
      </c>
      <c r="S39" s="63">
        <f>S10</f>
        <v>0</v>
      </c>
      <c r="T39" s="50">
        <f t="shared" si="39"/>
        <v>0</v>
      </c>
      <c r="U39" s="64" t="str">
        <f>IF(U$23=0,"",U10+O39)</f>
        <v/>
      </c>
      <c r="V39" s="20" t="str">
        <f t="shared" si="40"/>
        <v/>
      </c>
      <c r="W39" s="65" t="str">
        <f>IF(W$23=0,"",W10+Q39)</f>
        <v/>
      </c>
      <c r="X39" s="20" t="str">
        <f t="shared" si="41"/>
        <v/>
      </c>
      <c r="Y39" s="65">
        <f>Y10</f>
        <v>0</v>
      </c>
      <c r="Z39" s="48" t="str">
        <f t="shared" si="42"/>
        <v/>
      </c>
    </row>
    <row r="40" spans="1:27" x14ac:dyDescent="0.25">
      <c r="A40" s="83"/>
      <c r="B40" s="25" t="s">
        <v>16</v>
      </c>
      <c r="C40" s="62">
        <f>C11</f>
        <v>2793.1778999999933</v>
      </c>
      <c r="D40" s="26">
        <f t="shared" si="33"/>
        <v>0.2093722964610116</v>
      </c>
      <c r="E40" s="63">
        <f>E11</f>
        <v>3195.1567799999934</v>
      </c>
      <c r="F40" s="26">
        <f t="shared" si="33"/>
        <v>0.15882688389951477</v>
      </c>
      <c r="G40" s="63">
        <f>G11</f>
        <v>216996</v>
      </c>
      <c r="H40" s="50">
        <f t="shared" si="34"/>
        <v>0.10050428614530114</v>
      </c>
      <c r="I40" s="64">
        <f>IF(I$23=0,"",I11+C40)</f>
        <v>6129.985760000005</v>
      </c>
      <c r="J40" s="20">
        <f t="shared" si="35"/>
        <v>0.14265719516987518</v>
      </c>
      <c r="K40" s="65">
        <f>IF(K$23=0,"",K11+E40)</f>
        <v>5788.157780000005</v>
      </c>
      <c r="L40" s="20">
        <f t="shared" si="35"/>
        <v>0.15194592484559458</v>
      </c>
      <c r="M40" s="65">
        <f>M11</f>
        <v>15987</v>
      </c>
      <c r="N40" s="48">
        <f t="shared" si="36"/>
        <v>7.539739620301222E-3</v>
      </c>
      <c r="O40" s="69">
        <f>IF(O$23=0,"",O11+I40)</f>
        <v>9877.1958199999917</v>
      </c>
      <c r="P40" s="26">
        <f t="shared" si="37"/>
        <v>0.16568682050881403</v>
      </c>
      <c r="Q40" s="63">
        <f>IF(Q$23=0,"",Q11+K40)</f>
        <v>9958.7204299999939</v>
      </c>
      <c r="R40" s="26">
        <f t="shared" si="38"/>
        <v>0.16237584425843599</v>
      </c>
      <c r="S40" s="63">
        <f>S11</f>
        <v>243022</v>
      </c>
      <c r="T40" s="50">
        <f t="shared" si="39"/>
        <v>0.11615953043295382</v>
      </c>
      <c r="U40" s="64" t="str">
        <f>IF(U$23=0,"",U11+O40)</f>
        <v/>
      </c>
      <c r="V40" s="20" t="str">
        <f t="shared" si="40"/>
        <v/>
      </c>
      <c r="W40" s="65" t="str">
        <f>IF(W$23=0,"",W11+Q40)</f>
        <v/>
      </c>
      <c r="X40" s="20" t="str">
        <f t="shared" si="41"/>
        <v/>
      </c>
      <c r="Y40" s="65">
        <f>Y11</f>
        <v>0</v>
      </c>
      <c r="Z40" s="48" t="str">
        <f t="shared" si="42"/>
        <v/>
      </c>
    </row>
    <row r="41" spans="1:27" x14ac:dyDescent="0.25">
      <c r="A41" s="83"/>
      <c r="B41" s="25" t="s">
        <v>17</v>
      </c>
      <c r="C41" s="62">
        <f>C12</f>
        <v>224.36346000000052</v>
      </c>
      <c r="D41" s="26">
        <f t="shared" si="33"/>
        <v>1.6817938041876437E-2</v>
      </c>
      <c r="E41" s="63">
        <f>E12</f>
        <v>224.36346000000052</v>
      </c>
      <c r="F41" s="26">
        <f t="shared" si="33"/>
        <v>1.1152801463693303E-2</v>
      </c>
      <c r="G41" s="63">
        <f>G12</f>
        <v>17169</v>
      </c>
      <c r="H41" s="50">
        <f t="shared" si="34"/>
        <v>7.9520271748266119E-3</v>
      </c>
      <c r="I41" s="64">
        <f>IF(I$23=0,"",I12+C41)</f>
        <v>483.16967999999849</v>
      </c>
      <c r="J41" s="20">
        <f t="shared" si="35"/>
        <v>1.1244337921582033E-2</v>
      </c>
      <c r="K41" s="65">
        <f>IF(K$23=0,"",K12+E41)</f>
        <v>483.16967999999849</v>
      </c>
      <c r="L41" s="20">
        <f t="shared" si="35"/>
        <v>1.2683770324752566E-2</v>
      </c>
      <c r="M41" s="65">
        <f>M12</f>
        <v>64224</v>
      </c>
      <c r="N41" s="48">
        <f t="shared" si="36"/>
        <v>3.0289124749748274E-2</v>
      </c>
      <c r="O41" s="69">
        <f>IF(O$23=0,"",O12+I41)</f>
        <v>731.16976999999827</v>
      </c>
      <c r="P41" s="26">
        <f t="shared" si="37"/>
        <v>1.2265140496471464E-2</v>
      </c>
      <c r="Q41" s="63">
        <f>IF(Q$23=0,"",Q12+K41)</f>
        <v>731.16976999999827</v>
      </c>
      <c r="R41" s="26">
        <f t="shared" si="38"/>
        <v>1.1921642899257115E-2</v>
      </c>
      <c r="S41" s="63">
        <f>S12</f>
        <v>16235</v>
      </c>
      <c r="T41" s="50">
        <f t="shared" si="39"/>
        <v>7.7599969409312955E-3</v>
      </c>
      <c r="U41" s="64" t="str">
        <f>IF(U$23=0,"",U12+O41)</f>
        <v/>
      </c>
      <c r="V41" s="20" t="str">
        <f t="shared" si="40"/>
        <v/>
      </c>
      <c r="W41" s="65" t="str">
        <f>IF(W$23=0,"",W12+Q41)</f>
        <v/>
      </c>
      <c r="X41" s="20" t="str">
        <f t="shared" si="41"/>
        <v/>
      </c>
      <c r="Y41" s="65">
        <f>Y12</f>
        <v>0</v>
      </c>
      <c r="Z41" s="48" t="str">
        <f t="shared" si="42"/>
        <v/>
      </c>
    </row>
    <row r="42" spans="1:27" x14ac:dyDescent="0.25">
      <c r="A42" s="83"/>
      <c r="B42" s="25" t="s">
        <v>18</v>
      </c>
      <c r="C42" s="62">
        <f>C13</f>
        <v>-657.4087399999928</v>
      </c>
      <c r="D42" s="26">
        <f t="shared" si="33"/>
        <v>-4.92783426388054E-2</v>
      </c>
      <c r="E42" s="63">
        <f>E13</f>
        <v>-750.31273999999462</v>
      </c>
      <c r="F42" s="26">
        <f t="shared" si="33"/>
        <v>-3.7297022540567229E-2</v>
      </c>
      <c r="G42" s="63">
        <f>G13</f>
        <v>70073.988360000003</v>
      </c>
      <c r="H42" s="50">
        <f t="shared" si="34"/>
        <v>3.2455603686132192E-2</v>
      </c>
      <c r="I42" s="64">
        <f>IF(I$23=0,"",I13+C42)</f>
        <v>-4590.2717599999951</v>
      </c>
      <c r="J42" s="20">
        <f t="shared" si="35"/>
        <v>-0.1068249291249716</v>
      </c>
      <c r="K42" s="65">
        <f>IF(K$23=0,"",K13+E42)</f>
        <v>-5833.1677099999943</v>
      </c>
      <c r="L42" s="20">
        <f t="shared" si="35"/>
        <v>-0.153127488255064</v>
      </c>
      <c r="M42" s="65">
        <f>M13</f>
        <v>0</v>
      </c>
      <c r="N42" s="48">
        <f t="shared" si="36"/>
        <v>0</v>
      </c>
      <c r="O42" s="69">
        <f>IF(O$23=0,"",O13+I42)</f>
        <v>-7288.9251499999909</v>
      </c>
      <c r="P42" s="26">
        <f t="shared" si="37"/>
        <v>-0.12226940267650074</v>
      </c>
      <c r="Q42" s="63">
        <f>IF(Q$23=0,"",Q13+K42)</f>
        <v>-6548.6677099999906</v>
      </c>
      <c r="R42" s="26">
        <f t="shared" si="38"/>
        <v>-0.10677530870089982</v>
      </c>
      <c r="S42" s="63">
        <f>S13</f>
        <v>63509</v>
      </c>
      <c r="T42" s="50">
        <f t="shared" si="39"/>
        <v>3.0355999120517747E-2</v>
      </c>
      <c r="U42" s="64" t="str">
        <f>IF(U$23=0,"",U13+O42)</f>
        <v/>
      </c>
      <c r="V42" s="20" t="str">
        <f t="shared" si="40"/>
        <v/>
      </c>
      <c r="W42" s="65" t="str">
        <f>IF(W$23=0,"",W13+Q42)</f>
        <v/>
      </c>
      <c r="X42" s="20" t="str">
        <f t="shared" si="41"/>
        <v/>
      </c>
      <c r="Y42" s="65">
        <f>Y13</f>
        <v>0</v>
      </c>
      <c r="Z42" s="48" t="str">
        <f t="shared" si="42"/>
        <v/>
      </c>
    </row>
    <row r="43" spans="1:27" x14ac:dyDescent="0.25">
      <c r="A43" s="83"/>
      <c r="B43" s="25" t="s">
        <v>19</v>
      </c>
      <c r="C43" s="62">
        <f>C14</f>
        <v>572.56829621999441</v>
      </c>
      <c r="D43" s="26">
        <f t="shared" si="33"/>
        <v>4.2918834156732109E-2</v>
      </c>
      <c r="E43" s="63">
        <f>E14</f>
        <v>7143.1102580000033</v>
      </c>
      <c r="F43" s="26">
        <f t="shared" si="33"/>
        <v>0.35507426450253932</v>
      </c>
      <c r="G43" s="63">
        <f>G14</f>
        <v>118593</v>
      </c>
      <c r="H43" s="50">
        <f t="shared" si="34"/>
        <v>5.4927762755210691E-2</v>
      </c>
      <c r="I43" s="64">
        <f>IF(I$23=0,"",I14+C43)</f>
        <v>8923.9219945399927</v>
      </c>
      <c r="J43" s="20">
        <f t="shared" si="35"/>
        <v>0.20767775513655229</v>
      </c>
      <c r="K43" s="65">
        <f>IF(K$23=0,"",K14+E43)</f>
        <v>8546.0324999999957</v>
      </c>
      <c r="L43" s="20">
        <f t="shared" si="35"/>
        <v>0.22434336818873085</v>
      </c>
      <c r="M43" s="65">
        <f>M14</f>
        <v>20883</v>
      </c>
      <c r="N43" s="48">
        <f t="shared" si="36"/>
        <v>9.8487760362013146E-3</v>
      </c>
      <c r="O43" s="69">
        <f>IF(O$23=0,"",O14+I43)</f>
        <v>9217.9219945399927</v>
      </c>
      <c r="P43" s="26">
        <f t="shared" si="37"/>
        <v>0.15462771163056663</v>
      </c>
      <c r="Q43" s="63">
        <f>IF(Q$23=0,"",Q14+K43)</f>
        <v>11211.321650000002</v>
      </c>
      <c r="R43" s="26">
        <f t="shared" si="38"/>
        <v>0.18279936975513961</v>
      </c>
      <c r="S43" s="63">
        <f>S14</f>
        <v>64396</v>
      </c>
      <c r="T43" s="50">
        <f t="shared" si="39"/>
        <v>3.0779966923819631E-2</v>
      </c>
      <c r="U43" s="64" t="str">
        <f>IF(U$23=0,"",U14+O43)</f>
        <v/>
      </c>
      <c r="V43" s="20" t="str">
        <f t="shared" si="40"/>
        <v/>
      </c>
      <c r="W43" s="65" t="str">
        <f>IF(W$23=0,"",W14+Q43)</f>
        <v/>
      </c>
      <c r="X43" s="20" t="str">
        <f t="shared" si="41"/>
        <v/>
      </c>
      <c r="Y43" s="65">
        <f>Y14</f>
        <v>0</v>
      </c>
      <c r="Z43" s="48" t="str">
        <f t="shared" si="42"/>
        <v/>
      </c>
    </row>
    <row r="44" spans="1:27" x14ac:dyDescent="0.25">
      <c r="A44" s="83"/>
      <c r="B44" s="25" t="s">
        <v>20</v>
      </c>
      <c r="C44" s="62">
        <f>C15</f>
        <v>3.6020000000121399E-2</v>
      </c>
      <c r="D44" s="26">
        <f t="shared" si="33"/>
        <v>2.700003504449564E-6</v>
      </c>
      <c r="E44" s="63">
        <f>E15</f>
        <v>149</v>
      </c>
      <c r="F44" s="26">
        <f t="shared" si="33"/>
        <v>7.4065866968279874E-3</v>
      </c>
      <c r="G44" s="63">
        <f>G15</f>
        <v>1031</v>
      </c>
      <c r="H44" s="50">
        <f t="shared" si="34"/>
        <v>4.775199497493294E-4</v>
      </c>
      <c r="I44" s="64">
        <f>IF(I$23=0,"",I15+C44)</f>
        <v>3.6020000000121399E-2</v>
      </c>
      <c r="J44" s="20">
        <f t="shared" si="35"/>
        <v>8.3825841873345856E-7</v>
      </c>
      <c r="K44" s="65">
        <f>IF(K$23=0,"",K15+E44)</f>
        <v>186</v>
      </c>
      <c r="L44" s="20">
        <f t="shared" si="35"/>
        <v>4.8827179727088518E-3</v>
      </c>
      <c r="M44" s="65">
        <f>M15</f>
        <v>1068</v>
      </c>
      <c r="N44" s="48">
        <f t="shared" si="36"/>
        <v>5.036868652331084E-4</v>
      </c>
      <c r="O44" s="69">
        <f>IF(O$23=0,"",O15+I44)</f>
        <v>3.6020000000121399E-2</v>
      </c>
      <c r="P44" s="26">
        <f t="shared" si="37"/>
        <v>6.0422405139150125E-7</v>
      </c>
      <c r="Q44" s="63">
        <f>IF(Q$23=0,"",Q15+K44)</f>
        <v>316</v>
      </c>
      <c r="R44" s="26">
        <f t="shared" si="38"/>
        <v>5.1523453385733612E-3</v>
      </c>
      <c r="S44" s="63">
        <f>S15</f>
        <v>1198</v>
      </c>
      <c r="T44" s="50">
        <f t="shared" si="39"/>
        <v>5.7261942317435733E-4</v>
      </c>
      <c r="U44" s="64" t="str">
        <f>IF(U$23=0,"",U15+O44)</f>
        <v/>
      </c>
      <c r="V44" s="20" t="str">
        <f t="shared" si="40"/>
        <v/>
      </c>
      <c r="W44" s="65" t="str">
        <f>IF(W$23=0,"",W15+Q44)</f>
        <v/>
      </c>
      <c r="X44" s="20" t="str">
        <f t="shared" si="41"/>
        <v/>
      </c>
      <c r="Y44" s="65">
        <f>Y15</f>
        <v>0</v>
      </c>
      <c r="Z44" s="48" t="str">
        <f t="shared" si="42"/>
        <v/>
      </c>
    </row>
    <row r="45" spans="1:27" x14ac:dyDescent="0.25">
      <c r="A45" s="83"/>
      <c r="B45" s="25" t="s">
        <v>21</v>
      </c>
      <c r="C45" s="62">
        <f>C16</f>
        <v>2100.4073100000001</v>
      </c>
      <c r="D45" s="26">
        <f t="shared" si="33"/>
        <v>0.15744328422410794</v>
      </c>
      <c r="E45" s="63">
        <f>E16</f>
        <v>2100.4073100000001</v>
      </c>
      <c r="F45" s="26">
        <f t="shared" si="33"/>
        <v>0.10440838147762591</v>
      </c>
      <c r="G45" s="63">
        <f>G16</f>
        <v>244859.65671000001</v>
      </c>
      <c r="H45" s="50">
        <f t="shared" si="34"/>
        <v>0.11340967116178201</v>
      </c>
      <c r="I45" s="64">
        <f>IF(I$23=0,"",I16+C45)</f>
        <v>4296.3235400000003</v>
      </c>
      <c r="J45" s="20">
        <f t="shared" si="35"/>
        <v>9.9984158162009909E-2</v>
      </c>
      <c r="K45" s="65">
        <f>IF(K$23=0,"",K16+E45)</f>
        <v>4296.3235400000003</v>
      </c>
      <c r="L45" s="20">
        <f t="shared" si="35"/>
        <v>0.11278352777059203</v>
      </c>
      <c r="M45" s="65">
        <f>M16</f>
        <v>148139</v>
      </c>
      <c r="N45" s="48">
        <f t="shared" si="36"/>
        <v>6.9864858173003239E-2</v>
      </c>
      <c r="O45" s="69">
        <f>IF(O$23=0,"",O16+I45)</f>
        <v>6029.6001500000002</v>
      </c>
      <c r="P45" s="26">
        <f t="shared" si="37"/>
        <v>0.10114462606583911</v>
      </c>
      <c r="Q45" s="63">
        <f>IF(Q$23=0,"",Q16+K45)</f>
        <v>6029.6001500000002</v>
      </c>
      <c r="R45" s="26">
        <f t="shared" si="38"/>
        <v>9.8311969070613112E-2</v>
      </c>
      <c r="S45" s="63">
        <f>S16</f>
        <v>151688</v>
      </c>
      <c r="T45" s="50">
        <f t="shared" si="39"/>
        <v>7.2503752138958197E-2</v>
      </c>
      <c r="U45" s="64" t="str">
        <f>IF(U$23=0,"",U16+O45)</f>
        <v/>
      </c>
      <c r="V45" s="20" t="str">
        <f t="shared" si="40"/>
        <v/>
      </c>
      <c r="W45" s="65" t="str">
        <f>IF(W$23=0,"",W16+Q45)</f>
        <v/>
      </c>
      <c r="X45" s="20" t="str">
        <f t="shared" si="41"/>
        <v/>
      </c>
      <c r="Y45" s="65">
        <f>Y16</f>
        <v>0</v>
      </c>
      <c r="Z45" s="48" t="str">
        <f t="shared" si="42"/>
        <v/>
      </c>
    </row>
    <row r="46" spans="1:27" x14ac:dyDescent="0.25">
      <c r="A46" s="83"/>
      <c r="B46" s="25" t="s">
        <v>22</v>
      </c>
      <c r="C46" s="62">
        <f>C17</f>
        <v>0</v>
      </c>
      <c r="D46" s="26">
        <f t="shared" si="33"/>
        <v>0</v>
      </c>
      <c r="E46" s="63">
        <f>E17</f>
        <v>0</v>
      </c>
      <c r="F46" s="26">
        <f t="shared" si="33"/>
        <v>0</v>
      </c>
      <c r="G46" s="63">
        <f>G17</f>
        <v>0</v>
      </c>
      <c r="H46" s="50">
        <f t="shared" si="34"/>
        <v>0</v>
      </c>
      <c r="I46" s="64">
        <f>IF(I$23=0,"",I17+C46)</f>
        <v>0</v>
      </c>
      <c r="J46" s="20">
        <f t="shared" si="35"/>
        <v>0</v>
      </c>
      <c r="K46" s="65">
        <f>IF(K$23=0,"",K17+E46)</f>
        <v>0</v>
      </c>
      <c r="L46" s="20">
        <f t="shared" si="35"/>
        <v>0</v>
      </c>
      <c r="M46" s="65">
        <f>M17</f>
        <v>0</v>
      </c>
      <c r="N46" s="48">
        <f t="shared" si="36"/>
        <v>0</v>
      </c>
      <c r="O46" s="69">
        <f>IF(O$23=0,"",O17+I46)</f>
        <v>0</v>
      </c>
      <c r="P46" s="26">
        <f t="shared" si="37"/>
        <v>0</v>
      </c>
      <c r="Q46" s="63">
        <f>IF(Q$23=0,"",Q17+K46)</f>
        <v>0</v>
      </c>
      <c r="R46" s="26">
        <f t="shared" si="38"/>
        <v>0</v>
      </c>
      <c r="S46" s="63">
        <f>S17</f>
        <v>0</v>
      </c>
      <c r="T46" s="50">
        <f t="shared" si="39"/>
        <v>0</v>
      </c>
      <c r="U46" s="64" t="str">
        <f>IF(U$23=0,"",U17+O46)</f>
        <v/>
      </c>
      <c r="V46" s="20" t="str">
        <f t="shared" si="40"/>
        <v/>
      </c>
      <c r="W46" s="65" t="str">
        <f>IF(W$23=0,"",W17+Q46)</f>
        <v/>
      </c>
      <c r="X46" s="20" t="str">
        <f t="shared" si="41"/>
        <v/>
      </c>
      <c r="Y46" s="65">
        <f>Y17</f>
        <v>0</v>
      </c>
      <c r="Z46" s="48" t="str">
        <f t="shared" si="42"/>
        <v/>
      </c>
    </row>
    <row r="47" spans="1:27" x14ac:dyDescent="0.25">
      <c r="A47" s="83"/>
      <c r="B47" s="25" t="s">
        <v>23</v>
      </c>
      <c r="C47" s="62">
        <f>C18</f>
        <v>4133.9909499999994</v>
      </c>
      <c r="D47" s="26">
        <f t="shared" si="33"/>
        <v>0.3098775694704376</v>
      </c>
      <c r="E47" s="63">
        <f>E18</f>
        <v>4133.9909499999994</v>
      </c>
      <c r="F47" s="26">
        <f t="shared" si="33"/>
        <v>0.20549504949716302</v>
      </c>
      <c r="G47" s="63">
        <f>G18</f>
        <v>10385</v>
      </c>
      <c r="H47" s="50">
        <f t="shared" si="34"/>
        <v>4.8099366422374255E-3</v>
      </c>
      <c r="I47" s="64">
        <f>IF(I$23=0,"",I18+C47)</f>
        <v>3441.2928999999995</v>
      </c>
      <c r="J47" s="20">
        <f t="shared" si="35"/>
        <v>8.0085861875151446E-2</v>
      </c>
      <c r="K47" s="65">
        <f>IF(K$23=0,"",K18+E47)</f>
        <v>3441.2928999999995</v>
      </c>
      <c r="L47" s="20">
        <f t="shared" si="35"/>
        <v>9.0337971463362157E-2</v>
      </c>
      <c r="M47" s="65">
        <f>M18</f>
        <v>12314</v>
      </c>
      <c r="N47" s="48">
        <f t="shared" si="36"/>
        <v>5.8074906914611403E-3</v>
      </c>
      <c r="O47" s="69">
        <f>IF(O$23=0,"",O18+I47)</f>
        <v>6622.08014</v>
      </c>
      <c r="P47" s="26">
        <f t="shared" si="37"/>
        <v>0.11108328958402316</v>
      </c>
      <c r="Q47" s="63">
        <f>IF(Q$23=0,"",Q18+K47)</f>
        <v>6622.08014</v>
      </c>
      <c r="R47" s="26">
        <f t="shared" si="38"/>
        <v>0.10797229031958303</v>
      </c>
      <c r="S47" s="63">
        <f>S18</f>
        <v>9969</v>
      </c>
      <c r="T47" s="50">
        <f t="shared" si="39"/>
        <v>4.764977487166251E-3</v>
      </c>
      <c r="U47" s="64" t="str">
        <f>IF(U$23=0,"",U18+O47)</f>
        <v/>
      </c>
      <c r="V47" s="20" t="str">
        <f t="shared" si="40"/>
        <v/>
      </c>
      <c r="W47" s="65" t="str">
        <f>IF(W$23=0,"",W18+Q47)</f>
        <v/>
      </c>
      <c r="X47" s="20" t="str">
        <f t="shared" si="41"/>
        <v/>
      </c>
      <c r="Y47" s="65">
        <f>Y18</f>
        <v>0</v>
      </c>
      <c r="Z47" s="48" t="str">
        <f t="shared" si="42"/>
        <v/>
      </c>
    </row>
    <row r="48" spans="1:27" x14ac:dyDescent="0.25">
      <c r="A48" s="83"/>
      <c r="B48" s="25" t="s">
        <v>24</v>
      </c>
      <c r="C48" s="62">
        <f>C19</f>
        <v>56</v>
      </c>
      <c r="D48" s="26">
        <f t="shared" si="33"/>
        <v>4.1976734105681835E-3</v>
      </c>
      <c r="E48" s="63">
        <f>E19</f>
        <v>56</v>
      </c>
      <c r="F48" s="26">
        <f t="shared" si="33"/>
        <v>2.783683590754143E-3</v>
      </c>
      <c r="G48" s="63">
        <f>G19</f>
        <v>15590</v>
      </c>
      <c r="H48" s="50">
        <f t="shared" si="34"/>
        <v>7.2206944874801601E-3</v>
      </c>
      <c r="I48" s="64">
        <f>IF(I$23=0,"",I19+C48)</f>
        <v>140</v>
      </c>
      <c r="J48" s="20">
        <f t="shared" si="35"/>
        <v>3.2580838040613177E-3</v>
      </c>
      <c r="K48" s="65">
        <f>IF(K$23=0,"",K19+E48)</f>
        <v>140</v>
      </c>
      <c r="L48" s="20">
        <f t="shared" si="35"/>
        <v>3.6751640654797807E-3</v>
      </c>
      <c r="M48" s="65">
        <f>M19</f>
        <v>15779</v>
      </c>
      <c r="N48" s="48">
        <f t="shared" si="36"/>
        <v>7.441643301978669E-3</v>
      </c>
      <c r="O48" s="69">
        <f>IF(O$23=0,"",O19+I48)</f>
        <v>210</v>
      </c>
      <c r="P48" s="26">
        <f t="shared" si="37"/>
        <v>3.5226832535199225E-3</v>
      </c>
      <c r="Q48" s="63">
        <f>IF(Q$23=0,"",Q19+K48)</f>
        <v>210</v>
      </c>
      <c r="R48" s="26">
        <f t="shared" si="38"/>
        <v>3.4240269655076137E-3</v>
      </c>
      <c r="S48" s="63">
        <f>S19</f>
        <v>15236</v>
      </c>
      <c r="T48" s="50">
        <f t="shared" si="39"/>
        <v>7.2824954352959173E-3</v>
      </c>
      <c r="U48" s="64" t="str">
        <f>IF(U$23=0,"",U19+O48)</f>
        <v/>
      </c>
      <c r="V48" s="20" t="str">
        <f t="shared" si="40"/>
        <v/>
      </c>
      <c r="W48" s="65" t="str">
        <f>IF(W$23=0,"",W19+Q48)</f>
        <v/>
      </c>
      <c r="X48" s="20" t="str">
        <f t="shared" si="41"/>
        <v/>
      </c>
      <c r="Y48" s="65">
        <f>Y19</f>
        <v>0</v>
      </c>
      <c r="Z48" s="48" t="str">
        <f t="shared" si="42"/>
        <v/>
      </c>
    </row>
    <row r="49" spans="1:26" x14ac:dyDescent="0.25">
      <c r="A49" s="83"/>
      <c r="B49" s="25" t="s">
        <v>25</v>
      </c>
      <c r="C49" s="62">
        <f>C20</f>
        <v>-6029.1623209499985</v>
      </c>
      <c r="D49" s="26">
        <f t="shared" si="33"/>
        <v>-0.45193668504734585</v>
      </c>
      <c r="E49" s="63">
        <f>E20</f>
        <v>-6029.1623209499985</v>
      </c>
      <c r="F49" s="26">
        <f t="shared" si="33"/>
        <v>-0.29970143247895847</v>
      </c>
      <c r="G49" s="63">
        <f>G20</f>
        <v>125751</v>
      </c>
      <c r="H49" s="50">
        <f t="shared" si="34"/>
        <v>5.8243075849590611E-2</v>
      </c>
      <c r="I49" s="64">
        <f>IF(I$23=0,"",I20+C49)</f>
        <v>-7717.855779999999</v>
      </c>
      <c r="J49" s="20">
        <f t="shared" si="35"/>
        <v>-0.17961014942070733</v>
      </c>
      <c r="K49" s="65">
        <f>IF(K$23=0,"",K20+E49)</f>
        <v>-7717.855779999999</v>
      </c>
      <c r="L49" s="20">
        <f t="shared" si="35"/>
        <v>-0.20260275875151015</v>
      </c>
      <c r="M49" s="65">
        <f>M20</f>
        <v>120164</v>
      </c>
      <c r="N49" s="48">
        <f t="shared" si="36"/>
        <v>5.6671374975534872E-2</v>
      </c>
      <c r="O49" s="69">
        <f>IF(O$23=0,"",O20+I49)</f>
        <v>-11756.277399999997</v>
      </c>
      <c r="P49" s="26">
        <f t="shared" si="37"/>
        <v>-0.19720781676530821</v>
      </c>
      <c r="Q49" s="63">
        <f>IF(Q$23=0,"",Q20+K49)</f>
        <v>-11756.277399999997</v>
      </c>
      <c r="R49" s="26">
        <f t="shared" si="38"/>
        <v>-0.1916848134837511</v>
      </c>
      <c r="S49" s="63">
        <f>S20</f>
        <v>116523</v>
      </c>
      <c r="T49" s="50">
        <f t="shared" si="39"/>
        <v>5.5695603544695861E-2</v>
      </c>
      <c r="U49" s="64" t="str">
        <f>IF(U$23=0,"",U20+O49)</f>
        <v/>
      </c>
      <c r="V49" s="20" t="str">
        <f t="shared" si="40"/>
        <v/>
      </c>
      <c r="W49" s="65" t="str">
        <f>IF(W$23=0,"",W20+Q49)</f>
        <v/>
      </c>
      <c r="X49" s="20" t="str">
        <f t="shared" si="41"/>
        <v/>
      </c>
      <c r="Y49" s="65">
        <f>Y20</f>
        <v>0</v>
      </c>
      <c r="Z49" s="48" t="str">
        <f t="shared" si="42"/>
        <v/>
      </c>
    </row>
    <row r="50" spans="1:26" x14ac:dyDescent="0.25">
      <c r="A50" s="83"/>
      <c r="B50" s="25" t="s">
        <v>26</v>
      </c>
      <c r="C50" s="62">
        <f>C21</f>
        <v>8546.559299999999</v>
      </c>
      <c r="D50" s="26">
        <f t="shared" si="33"/>
        <v>0.64063687009739689</v>
      </c>
      <c r="E50" s="63">
        <f>E21</f>
        <v>8546.559299999999</v>
      </c>
      <c r="F50" s="26">
        <f t="shared" si="33"/>
        <v>0.42483780144316452</v>
      </c>
      <c r="G50" s="63">
        <f>G21</f>
        <v>1079615</v>
      </c>
      <c r="H50" s="50">
        <f t="shared" si="34"/>
        <v>0.50003656697247545</v>
      </c>
      <c r="I50" s="64">
        <f>IF(I$23=0,"",I21+C50)</f>
        <v>26497.973030000001</v>
      </c>
      <c r="J50" s="20">
        <f t="shared" si="35"/>
        <v>0.61666154835354714</v>
      </c>
      <c r="K50" s="65">
        <f>IF(K$23=0,"",K21+E50)</f>
        <v>26497.973030000001</v>
      </c>
      <c r="L50" s="20">
        <f t="shared" si="35"/>
        <v>0.69560284491363134</v>
      </c>
      <c r="M50" s="65">
        <f>M21</f>
        <v>1109432</v>
      </c>
      <c r="N50" s="48">
        <f t="shared" si="36"/>
        <v>0.52322689725589699</v>
      </c>
      <c r="O50" s="69">
        <f>IF(O$23=0,"",O21+I50)</f>
        <v>36286.219219999999</v>
      </c>
      <c r="P50" s="26">
        <f t="shared" si="37"/>
        <v>0.60868979418974634</v>
      </c>
      <c r="Q50" s="63">
        <f>IF(Q$23=0,"",Q21+K50)</f>
        <v>36286.219219999999</v>
      </c>
      <c r="R50" s="26">
        <f t="shared" si="38"/>
        <v>0.59164282421714598</v>
      </c>
      <c r="S50" s="63">
        <f>S21</f>
        <v>1110167</v>
      </c>
      <c r="T50" s="50">
        <f t="shared" si="39"/>
        <v>0.53063705105776859</v>
      </c>
      <c r="U50" s="64" t="str">
        <f>IF(U$23=0,"",U21+O50)</f>
        <v/>
      </c>
      <c r="V50" s="20" t="str">
        <f t="shared" si="40"/>
        <v/>
      </c>
      <c r="W50" s="65" t="str">
        <f>IF(W$23=0,"",W21+Q50)</f>
        <v/>
      </c>
      <c r="X50" s="20" t="str">
        <f t="shared" si="41"/>
        <v/>
      </c>
      <c r="Y50" s="65">
        <f>Y21</f>
        <v>0</v>
      </c>
      <c r="Z50" s="48" t="str">
        <f t="shared" si="42"/>
        <v/>
      </c>
    </row>
    <row r="51" spans="1:26" x14ac:dyDescent="0.25">
      <c r="A51" s="83"/>
      <c r="B51" s="25" t="s">
        <v>27</v>
      </c>
      <c r="C51" s="62">
        <f>C22</f>
        <v>0</v>
      </c>
      <c r="D51" s="26">
        <f t="shared" si="33"/>
        <v>0</v>
      </c>
      <c r="E51" s="63">
        <f>E22</f>
        <v>0</v>
      </c>
      <c r="F51" s="26">
        <f t="shared" si="33"/>
        <v>0</v>
      </c>
      <c r="G51" s="63">
        <f>G22</f>
        <v>0</v>
      </c>
      <c r="H51" s="50">
        <f t="shared" si="34"/>
        <v>0</v>
      </c>
      <c r="I51" s="64">
        <f>IF(I$23=0,"",I22+C51)</f>
        <v>0</v>
      </c>
      <c r="J51" s="20">
        <f t="shared" si="35"/>
        <v>0</v>
      </c>
      <c r="K51" s="65">
        <f>IF(K$23=0,"",K22+E51)</f>
        <v>0</v>
      </c>
      <c r="L51" s="20">
        <f t="shared" si="35"/>
        <v>0</v>
      </c>
      <c r="M51" s="65">
        <f>M22</f>
        <v>0</v>
      </c>
      <c r="N51" s="48">
        <f t="shared" si="36"/>
        <v>0</v>
      </c>
      <c r="O51" s="69">
        <f>IF(O$23=0,"",O22+I51)</f>
        <v>0</v>
      </c>
      <c r="P51" s="26">
        <f t="shared" si="37"/>
        <v>0</v>
      </c>
      <c r="Q51" s="63">
        <f>IF(Q$23=0,"",Q22+K51)</f>
        <v>0</v>
      </c>
      <c r="R51" s="26">
        <f t="shared" si="38"/>
        <v>0</v>
      </c>
      <c r="S51" s="63">
        <f>S22</f>
        <v>0</v>
      </c>
      <c r="T51" s="50">
        <f t="shared" si="39"/>
        <v>0</v>
      </c>
      <c r="U51" s="64" t="str">
        <f>IF(U$23=0,"",U22+O51)</f>
        <v/>
      </c>
      <c r="V51" s="20" t="str">
        <f t="shared" si="40"/>
        <v/>
      </c>
      <c r="W51" s="65" t="str">
        <f>IF(W$23=0,"",W22+Q51)</f>
        <v/>
      </c>
      <c r="X51" s="20" t="str">
        <f t="shared" si="41"/>
        <v/>
      </c>
      <c r="Y51" s="65">
        <f>Y22</f>
        <v>0</v>
      </c>
      <c r="Z51" s="48" t="str">
        <f t="shared" si="42"/>
        <v/>
      </c>
    </row>
    <row r="52" spans="1:26" x14ac:dyDescent="0.25">
      <c r="A52" s="83"/>
      <c r="B52" s="28" t="s">
        <v>28</v>
      </c>
      <c r="C52" s="29">
        <f>SUM(C37:C51)</f>
        <v>13340.723425270004</v>
      </c>
      <c r="D52" s="30">
        <f t="shared" si="33"/>
        <v>1</v>
      </c>
      <c r="E52" s="34">
        <f>SUM(E37:E51)</f>
        <v>20117.228907050005</v>
      </c>
      <c r="F52" s="30">
        <f t="shared" si="33"/>
        <v>1</v>
      </c>
      <c r="G52" s="34">
        <f>SUM(G37:G51)</f>
        <v>2159072.0985400002</v>
      </c>
      <c r="H52" s="55">
        <f t="shared" si="34"/>
        <v>1</v>
      </c>
      <c r="I52" s="31">
        <f>SUM(I37:I51)</f>
        <v>42970.042644540023</v>
      </c>
      <c r="J52" s="32">
        <f t="shared" si="35"/>
        <v>1</v>
      </c>
      <c r="K52" s="33">
        <f>SUM(K37:K51)</f>
        <v>38093.537460000021</v>
      </c>
      <c r="L52" s="32">
        <f t="shared" si="35"/>
        <v>1</v>
      </c>
      <c r="M52" s="33">
        <f>SUM(M37:M51)</f>
        <v>2120365</v>
      </c>
      <c r="N52" s="53">
        <f t="shared" si="36"/>
        <v>1</v>
      </c>
      <c r="O52" s="51">
        <f>SUM(O37:O51)</f>
        <v>59613.648144539984</v>
      </c>
      <c r="P52" s="30">
        <f t="shared" si="37"/>
        <v>1</v>
      </c>
      <c r="Q52" s="34">
        <f>SUM(Q37:Q51)</f>
        <v>61331.292690000002</v>
      </c>
      <c r="R52" s="30">
        <f t="shared" si="38"/>
        <v>1</v>
      </c>
      <c r="S52" s="34">
        <f>SUM(S37:S51)</f>
        <v>2092140</v>
      </c>
      <c r="T52" s="55">
        <f t="shared" si="39"/>
        <v>1</v>
      </c>
      <c r="U52" s="31">
        <f>SUM(U37:U51)</f>
        <v>0</v>
      </c>
      <c r="V52" s="32" t="str">
        <f t="shared" si="40"/>
        <v/>
      </c>
      <c r="W52" s="33">
        <f>SUM(W37:W51)</f>
        <v>0</v>
      </c>
      <c r="X52" s="32" t="str">
        <f t="shared" si="41"/>
        <v/>
      </c>
      <c r="Y52" s="33">
        <f>SUM(Y37:Y51)</f>
        <v>0</v>
      </c>
      <c r="Z52" s="53" t="str">
        <f t="shared" si="42"/>
        <v/>
      </c>
    </row>
    <row r="53" spans="1:26" x14ac:dyDescent="0.25">
      <c r="A53" s="83"/>
      <c r="B53" s="5"/>
      <c r="C53" s="35"/>
      <c r="D53" s="36"/>
      <c r="E53" s="35"/>
      <c r="F53" s="36"/>
      <c r="G53" s="35"/>
      <c r="H53" s="36"/>
      <c r="I53" s="35"/>
      <c r="J53" s="36"/>
      <c r="K53" s="35"/>
      <c r="L53" s="36"/>
      <c r="M53" s="35"/>
      <c r="N53" s="36"/>
      <c r="O53" s="35"/>
      <c r="P53" s="36"/>
      <c r="Q53" s="35"/>
      <c r="R53" s="36"/>
      <c r="S53" s="35"/>
      <c r="T53" s="36"/>
      <c r="U53" s="35"/>
      <c r="V53" s="36"/>
      <c r="W53" s="35"/>
      <c r="X53" s="36"/>
      <c r="Y53" s="37"/>
      <c r="Z53" s="36"/>
    </row>
    <row r="54" spans="1:26" x14ac:dyDescent="0.25">
      <c r="A54" s="83"/>
      <c r="B54" s="14" t="s">
        <v>29</v>
      </c>
      <c r="C54" s="57">
        <f>C25</f>
        <v>7056.322297876005</v>
      </c>
      <c r="D54" s="16">
        <f>IFERROR(C54/C$56,"")</f>
        <v>0.5289310086820268</v>
      </c>
      <c r="E54" s="58">
        <f>E25</f>
        <v>11668.799617876006</v>
      </c>
      <c r="F54" s="16">
        <f>IFERROR(E54/E$56,"")</f>
        <v>0.58004010750142221</v>
      </c>
      <c r="G54" s="58">
        <f>G25</f>
        <v>2034058.0985400002</v>
      </c>
      <c r="H54" s="43">
        <f>IFERROR(G54/G$56,"")</f>
        <v>0.94209827449276173</v>
      </c>
      <c r="I54" s="59">
        <f>IF(I$23=0,"",I25+C54)</f>
        <v>35055.887253043031</v>
      </c>
      <c r="J54" s="39">
        <f>IFERROR(I54/I$56,"")</f>
        <v>0.81582941064000924</v>
      </c>
      <c r="K54" s="60">
        <f>IF(K$23=0,"",K25+E54)</f>
        <v>30557.685023043028</v>
      </c>
      <c r="L54" s="39">
        <f>IFERROR(K54/K$56,"")</f>
        <v>0.80217504229240999</v>
      </c>
      <c r="M54" s="60">
        <f>M25</f>
        <v>2039340</v>
      </c>
      <c r="N54" s="41">
        <f>IFERROR(M54/M$56,"")</f>
        <v>0.96178723946113054</v>
      </c>
      <c r="O54" s="57">
        <f>IF(O$23=0,"",O25+I54)</f>
        <v>48861.583839999992</v>
      </c>
      <c r="P54" s="16">
        <f>IFERROR(O54/O$56,"")</f>
        <v>0.81964054541463516</v>
      </c>
      <c r="Q54" s="58">
        <f>IF(Q$23=0,"",Q25+K54)</f>
        <v>49530.697040000028</v>
      </c>
      <c r="R54" s="16">
        <f>IFERROR(Q54/Q$56,"")</f>
        <v>0.80759258231118169</v>
      </c>
      <c r="S54" s="58">
        <f>S25</f>
        <v>1982302</v>
      </c>
      <c r="T54" s="43">
        <f>IFERROR(S54/S$56,"")</f>
        <v>0.94749968931333473</v>
      </c>
      <c r="U54" s="59" t="str">
        <f>IF(U$23=0,"",U25+O54)</f>
        <v/>
      </c>
      <c r="V54" s="39" t="str">
        <f>IFERROR(U54/U$56,"")</f>
        <v/>
      </c>
      <c r="W54" s="60" t="str">
        <f>IF(W$23=0,"",W25+Q54)</f>
        <v/>
      </c>
      <c r="X54" s="39" t="str">
        <f>IFERROR(W54/W$56,"")</f>
        <v/>
      </c>
      <c r="Y54" s="60">
        <f>Y25</f>
        <v>0</v>
      </c>
      <c r="Z54" s="41" t="str">
        <f>IFERROR(Y54/Y$56,"")</f>
        <v/>
      </c>
    </row>
    <row r="55" spans="1:26" x14ac:dyDescent="0.25">
      <c r="A55" s="83"/>
      <c r="B55" s="25" t="s">
        <v>30</v>
      </c>
      <c r="C55" s="62">
        <f>C26</f>
        <v>6284.401127393995</v>
      </c>
      <c r="D55" s="26">
        <f t="shared" ref="D55:F56" si="43">IFERROR(C55/C$56,"")</f>
        <v>0.4710689913179732</v>
      </c>
      <c r="E55" s="63">
        <f>E26</f>
        <v>8448.4292891740024</v>
      </c>
      <c r="F55" s="26">
        <f t="shared" si="43"/>
        <v>0.41995989249857774</v>
      </c>
      <c r="G55" s="63">
        <f>G26</f>
        <v>125014</v>
      </c>
      <c r="H55" s="50">
        <f t="shared" ref="H55:H56" si="44">IFERROR(G55/G$56,"")</f>
        <v>5.7901725507238273E-2</v>
      </c>
      <c r="I55" s="64">
        <f>IF(I$23=0,"",I26+C55)</f>
        <v>7913.7419314969966</v>
      </c>
      <c r="J55" s="20">
        <f t="shared" ref="J55:L56" si="45">IFERROR(I55/I$56,"")</f>
        <v>0.18417058935999078</v>
      </c>
      <c r="K55" s="65">
        <f>IF(K$23=0,"",K26+E55)</f>
        <v>7535.8524369569977</v>
      </c>
      <c r="L55" s="20">
        <f t="shared" si="45"/>
        <v>0.1978249577075899</v>
      </c>
      <c r="M55" s="65">
        <f>M26</f>
        <v>81025</v>
      </c>
      <c r="N55" s="48">
        <f t="shared" ref="N55:N56" si="46">IFERROR(M55/M$56,"")</f>
        <v>3.8212760538869489E-2</v>
      </c>
      <c r="O55" s="62">
        <f>IF(O$23=0,"",O26+I55)</f>
        <v>10751.845624109996</v>
      </c>
      <c r="P55" s="26">
        <f t="shared" ref="P55:P56" si="47">IFERROR(O55/O$56,"")</f>
        <v>0.18035945458536484</v>
      </c>
      <c r="Q55" s="63">
        <f>IF(Q$23=0,"",Q26+K55)</f>
        <v>11800.595649999999</v>
      </c>
      <c r="R55" s="26">
        <f t="shared" ref="R55:R56" si="48">IFERROR(Q55/Q$56,"")</f>
        <v>0.19240741768881822</v>
      </c>
      <c r="S55" s="63">
        <f>S26</f>
        <v>109838</v>
      </c>
      <c r="T55" s="50">
        <f t="shared" ref="T55:T56" si="49">IFERROR(S55/S$56,"")</f>
        <v>5.250031068666533E-2</v>
      </c>
      <c r="U55" s="64" t="str">
        <f>IF(U$23=0,"",U26+O55)</f>
        <v/>
      </c>
      <c r="V55" s="20" t="str">
        <f t="shared" ref="V55:V56" si="50">IFERROR(U55/U$56,"")</f>
        <v/>
      </c>
      <c r="W55" s="65" t="str">
        <f>IF(W$23=0,"",W26+Q55)</f>
        <v/>
      </c>
      <c r="X55" s="20" t="str">
        <f t="shared" ref="X55:X56" si="51">IFERROR(W55/W$56,"")</f>
        <v/>
      </c>
      <c r="Y55" s="65">
        <f>Y26</f>
        <v>0</v>
      </c>
      <c r="Z55" s="48" t="str">
        <f t="shared" ref="Z55:Z56" si="52">IFERROR(Y55/Y$56,"")</f>
        <v/>
      </c>
    </row>
    <row r="56" spans="1:26" x14ac:dyDescent="0.25">
      <c r="A56" s="83"/>
      <c r="B56" s="28" t="s">
        <v>28</v>
      </c>
      <c r="C56" s="51">
        <f>SUM(C54:C55)</f>
        <v>13340.72342527</v>
      </c>
      <c r="D56" s="30">
        <f t="shared" si="43"/>
        <v>1</v>
      </c>
      <c r="E56" s="34">
        <f>SUM(E54:E55)</f>
        <v>20117.228907050008</v>
      </c>
      <c r="F56" s="30">
        <f t="shared" si="43"/>
        <v>1</v>
      </c>
      <c r="G56" s="34">
        <f>SUM(G54:G55)</f>
        <v>2159072.0985400002</v>
      </c>
      <c r="H56" s="55">
        <f t="shared" si="44"/>
        <v>1</v>
      </c>
      <c r="I56" s="31">
        <f>SUM(I54:I55)</f>
        <v>42969.629184540026</v>
      </c>
      <c r="J56" s="32">
        <f t="shared" si="45"/>
        <v>1</v>
      </c>
      <c r="K56" s="33">
        <f>SUM(K54:K55)</f>
        <v>38093.537460000029</v>
      </c>
      <c r="L56" s="32">
        <f t="shared" si="45"/>
        <v>1</v>
      </c>
      <c r="M56" s="33">
        <f>SUM(M54:M55)</f>
        <v>2120365</v>
      </c>
      <c r="N56" s="53">
        <f t="shared" si="46"/>
        <v>1</v>
      </c>
      <c r="O56" s="51">
        <f>SUM(O54:O55)</f>
        <v>59613.429464109984</v>
      </c>
      <c r="P56" s="30">
        <f t="shared" si="47"/>
        <v>1</v>
      </c>
      <c r="Q56" s="34">
        <f>SUM(Q54:Q55)</f>
        <v>61331.292690000031</v>
      </c>
      <c r="R56" s="30">
        <f t="shared" si="48"/>
        <v>1</v>
      </c>
      <c r="S56" s="34">
        <f>SUM(S54:S55)</f>
        <v>2092140</v>
      </c>
      <c r="T56" s="55">
        <f t="shared" si="49"/>
        <v>1</v>
      </c>
      <c r="U56" s="31">
        <f>SUM(U54:U55)</f>
        <v>0</v>
      </c>
      <c r="V56" s="32" t="str">
        <f t="shared" si="50"/>
        <v/>
      </c>
      <c r="W56" s="33">
        <f>SUM(W54:W55)</f>
        <v>0</v>
      </c>
      <c r="X56" s="32" t="str">
        <f t="shared" si="51"/>
        <v/>
      </c>
      <c r="Y56" s="33">
        <f>SUM(Y54:Y55)</f>
        <v>0</v>
      </c>
      <c r="Z56" s="53" t="str">
        <f t="shared" si="52"/>
        <v/>
      </c>
    </row>
    <row r="57" spans="1:26" x14ac:dyDescent="0.25">
      <c r="A57" s="83"/>
      <c r="B57" s="5"/>
      <c r="C57" s="35"/>
      <c r="D57" s="36"/>
      <c r="E57" s="35"/>
      <c r="F57" s="36"/>
      <c r="G57" s="35"/>
      <c r="H57" s="36"/>
      <c r="I57" s="35"/>
      <c r="J57" s="36"/>
      <c r="K57" s="35"/>
      <c r="L57" s="36"/>
      <c r="M57" s="35"/>
      <c r="N57" s="36"/>
      <c r="O57" s="35"/>
      <c r="P57" s="36"/>
      <c r="Q57" s="35"/>
      <c r="R57" s="36"/>
      <c r="S57" s="35"/>
      <c r="T57" s="36"/>
      <c r="U57" s="35"/>
      <c r="V57" s="36"/>
      <c r="W57" s="35"/>
      <c r="X57" s="36"/>
      <c r="Y57" s="35"/>
      <c r="Z57" s="36"/>
    </row>
    <row r="58" spans="1:26" x14ac:dyDescent="0.25">
      <c r="A58" s="83"/>
      <c r="B58" s="14" t="s">
        <v>31</v>
      </c>
      <c r="C58" s="57">
        <f>C29</f>
        <v>11837.304586219992</v>
      </c>
      <c r="D58" s="16">
        <f>IFERROR(C58/C$60,"")</f>
        <v>0.88730604847093741</v>
      </c>
      <c r="E58" s="58">
        <f>E29</f>
        <v>18613.810067999999</v>
      </c>
      <c r="F58" s="16">
        <f>IFERROR(E58/E$60,"")</f>
        <v>0.92526710085189012</v>
      </c>
      <c r="G58" s="58">
        <f>G29</f>
        <v>639961.45347000007</v>
      </c>
      <c r="H58" s="43">
        <f>IFERROR(G58/G$60,"")</f>
        <v>0.29640578186469663</v>
      </c>
      <c r="I58" s="59">
        <f>IF(I$23=0,"",I29+C58)</f>
        <v>30718.369204540017</v>
      </c>
      <c r="J58" s="39">
        <f>IFERROR(I58/I$60,"")</f>
        <v>0.71488560147016877</v>
      </c>
      <c r="K58" s="60">
        <f>IF(K$23=0,"",K29+E58)</f>
        <v>25842.277480000012</v>
      </c>
      <c r="L58" s="39">
        <f>IFERROR(K58/K$60,"")</f>
        <v>0.6783900683189531</v>
      </c>
      <c r="M58" s="60">
        <f>M29</f>
        <v>680821</v>
      </c>
      <c r="N58" s="41">
        <f>IFERROR(M58/M$60,"")</f>
        <v>0.3210866996955713</v>
      </c>
      <c r="O58" s="57">
        <f>IF(O$23=0,"",O29+I58)</f>
        <v>42165.555004109978</v>
      </c>
      <c r="P58" s="16">
        <f>IFERROR(O58/O$60,"")</f>
        <v>0.70731637792278956</v>
      </c>
      <c r="Q58" s="58">
        <f>IF(Q$23=0,"",Q29+K58)</f>
        <v>43883.418229999996</v>
      </c>
      <c r="R58" s="16">
        <f>IFERROR(Q58/Q$60,"")</f>
        <v>0.71551432075318278</v>
      </c>
      <c r="S58" s="58">
        <f>S29</f>
        <v>654429</v>
      </c>
      <c r="T58" s="43">
        <f>IFERROR(S58/S$60,"")</f>
        <v>0.31280363646792281</v>
      </c>
      <c r="U58" s="59" t="str">
        <f>IF(U$23=0,"",U29+O58)</f>
        <v/>
      </c>
      <c r="V58" s="39" t="str">
        <f>IFERROR(U58/U$60,"")</f>
        <v/>
      </c>
      <c r="W58" s="60" t="str">
        <f>IF(W$23=0,"",W29+Q58)</f>
        <v/>
      </c>
      <c r="X58" s="39" t="str">
        <f>IFERROR(W58/W$60,"")</f>
        <v/>
      </c>
      <c r="Y58" s="60">
        <f>Y29</f>
        <v>0</v>
      </c>
      <c r="Z58" s="41" t="str">
        <f>IFERROR(Y58/Y$60,"")</f>
        <v/>
      </c>
    </row>
    <row r="59" spans="1:26" x14ac:dyDescent="0.25">
      <c r="A59" s="83"/>
      <c r="B59" s="25" t="s">
        <v>32</v>
      </c>
      <c r="C59" s="62">
        <f>C30</f>
        <v>1503.418839050008</v>
      </c>
      <c r="D59" s="26">
        <f t="shared" ref="D59:F60" si="53">IFERROR(C59/C$60,"")</f>
        <v>0.11269395152906266</v>
      </c>
      <c r="E59" s="63">
        <f>E30</f>
        <v>1503.418839050008</v>
      </c>
      <c r="F59" s="26">
        <f t="shared" si="53"/>
        <v>7.4732899148109835E-2</v>
      </c>
      <c r="G59" s="63">
        <f>G30</f>
        <v>1519110.6450700001</v>
      </c>
      <c r="H59" s="50">
        <f t="shared" ref="H59:H60" si="54">IFERROR(G59/G$60,"")</f>
        <v>0.70359421813530332</v>
      </c>
      <c r="I59" s="64">
        <f>IF(I$23=0,"",I30+C59)</f>
        <v>12251.259980000008</v>
      </c>
      <c r="J59" s="20">
        <f t="shared" ref="J59:L60" si="55">IFERROR(I59/I$60,"")</f>
        <v>0.28511439852983111</v>
      </c>
      <c r="K59" s="65">
        <f>IF(K$23=0,"",K30+E59)</f>
        <v>12251.259980000008</v>
      </c>
      <c r="L59" s="20">
        <f t="shared" si="55"/>
        <v>0.3216099316810469</v>
      </c>
      <c r="M59" s="65">
        <f>M30</f>
        <v>1439544</v>
      </c>
      <c r="N59" s="48">
        <f t="shared" ref="N59:N60" si="56">IFERROR(M59/M$60,"")</f>
        <v>0.67891330030442876</v>
      </c>
      <c r="O59" s="62">
        <f>IF(O$23=0,"",O30+I59)</f>
        <v>17447.87446000001</v>
      </c>
      <c r="P59" s="26">
        <f t="shared" ref="P59:P60" si="57">IFERROR(O59/O$60,"")</f>
        <v>0.29268362207721049</v>
      </c>
      <c r="Q59" s="63">
        <f>IF(Q$23=0,"",Q30+K59)</f>
        <v>17447.87446000001</v>
      </c>
      <c r="R59" s="26">
        <f t="shared" ref="R59:R60" si="58">IFERROR(Q59/Q$60,"")</f>
        <v>0.28448567924681728</v>
      </c>
      <c r="S59" s="63">
        <f>S30</f>
        <v>1437711</v>
      </c>
      <c r="T59" s="50">
        <f t="shared" ref="T59:T60" si="59">IFERROR(S59/S$60,"")</f>
        <v>0.68719636353207725</v>
      </c>
      <c r="U59" s="64" t="str">
        <f>IF(U$23=0,"",U30+O59)</f>
        <v/>
      </c>
      <c r="V59" s="20" t="str">
        <f t="shared" ref="V59:V60" si="60">IFERROR(U59/U$60,"")</f>
        <v/>
      </c>
      <c r="W59" s="65" t="str">
        <f>IF(W$23=0,"",W30+Q59)</f>
        <v/>
      </c>
      <c r="X59" s="20" t="str">
        <f t="shared" ref="X59:X60" si="61">IFERROR(W59/W$60,"")</f>
        <v/>
      </c>
      <c r="Y59" s="65">
        <f>Y30</f>
        <v>0</v>
      </c>
      <c r="Z59" s="48" t="str">
        <f t="shared" ref="Z59:Z60" si="62">IFERROR(Y59/Y$60,"")</f>
        <v/>
      </c>
    </row>
    <row r="60" spans="1:26" x14ac:dyDescent="0.25">
      <c r="A60" s="83"/>
      <c r="B60" s="28" t="s">
        <v>28</v>
      </c>
      <c r="C60" s="51">
        <f>SUM(C58:C59)</f>
        <v>13340.72342527</v>
      </c>
      <c r="D60" s="30">
        <f t="shared" si="53"/>
        <v>1</v>
      </c>
      <c r="E60" s="34">
        <f>SUM(E58:E59)</f>
        <v>20117.228907050008</v>
      </c>
      <c r="F60" s="30">
        <f t="shared" si="53"/>
        <v>1</v>
      </c>
      <c r="G60" s="34">
        <f>SUM(G58:G59)</f>
        <v>2159072.0985400002</v>
      </c>
      <c r="H60" s="55">
        <f t="shared" si="54"/>
        <v>1</v>
      </c>
      <c r="I60" s="31">
        <f>SUM(I58:I59)</f>
        <v>42969.629184540026</v>
      </c>
      <c r="J60" s="32">
        <f t="shared" si="55"/>
        <v>1</v>
      </c>
      <c r="K60" s="33">
        <f>SUM(K58:K59)</f>
        <v>38093.537460000021</v>
      </c>
      <c r="L60" s="32">
        <f t="shared" si="55"/>
        <v>1</v>
      </c>
      <c r="M60" s="33">
        <f>SUM(M58:M59)</f>
        <v>2120365</v>
      </c>
      <c r="N60" s="53">
        <f t="shared" si="56"/>
        <v>1</v>
      </c>
      <c r="O60" s="51">
        <f>SUM(O58:O59)</f>
        <v>59613.429464109984</v>
      </c>
      <c r="P60" s="30">
        <f t="shared" si="57"/>
        <v>1</v>
      </c>
      <c r="Q60" s="34">
        <f>SUM(Q58:Q59)</f>
        <v>61331.292690000002</v>
      </c>
      <c r="R60" s="30">
        <f t="shared" si="58"/>
        <v>1</v>
      </c>
      <c r="S60" s="34">
        <f>SUM(S58:S59)</f>
        <v>2092140</v>
      </c>
      <c r="T60" s="55">
        <f t="shared" si="59"/>
        <v>1</v>
      </c>
      <c r="U60" s="31">
        <f>SUM(U58:U59)</f>
        <v>0</v>
      </c>
      <c r="V60" s="32" t="str">
        <f t="shared" si="60"/>
        <v/>
      </c>
      <c r="W60" s="33">
        <f>SUM(W58:W59)</f>
        <v>0</v>
      </c>
      <c r="X60" s="32" t="str">
        <f t="shared" si="61"/>
        <v/>
      </c>
      <c r="Y60" s="33">
        <f>SUM(Y58:Y59)</f>
        <v>0</v>
      </c>
      <c r="Z60" s="53" t="str">
        <f t="shared" si="62"/>
        <v/>
      </c>
    </row>
    <row r="61" spans="1:26" x14ac:dyDescent="0.25">
      <c r="A61" s="83"/>
      <c r="B61" s="85" t="s">
        <v>40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spans="1:26" ht="13.8" hidden="1" customHeight="1" x14ac:dyDescent="0.25">
      <c r="A62" s="5"/>
    </row>
  </sheetData>
  <mergeCells count="40">
    <mergeCell ref="AA4:AA1048576"/>
    <mergeCell ref="B4:Z4"/>
    <mergeCell ref="B33:Z33"/>
    <mergeCell ref="B32:Z32"/>
    <mergeCell ref="B61:Z1048576"/>
    <mergeCell ref="A4:A61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B35:B36"/>
    <mergeCell ref="C35:D35"/>
    <mergeCell ref="E35:F35"/>
    <mergeCell ref="G35:H35"/>
    <mergeCell ref="I35:J35"/>
    <mergeCell ref="Y6:Z6"/>
    <mergeCell ref="C34:H34"/>
    <mergeCell ref="I34:N34"/>
    <mergeCell ref="O34:T34"/>
    <mergeCell ref="U34:Z34"/>
    <mergeCell ref="M6:N6"/>
    <mergeCell ref="O6:P6"/>
    <mergeCell ref="Q6:R6"/>
    <mergeCell ref="S6:T6"/>
    <mergeCell ref="U6:V6"/>
    <mergeCell ref="W6:X6"/>
    <mergeCell ref="W35:X35"/>
    <mergeCell ref="Y35:Z35"/>
    <mergeCell ref="K35:L35"/>
    <mergeCell ref="M35:N35"/>
    <mergeCell ref="O35:P35"/>
    <mergeCell ref="Q35:R35"/>
    <mergeCell ref="S35:T35"/>
    <mergeCell ref="U35:V3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62"/>
  <sheetViews>
    <sheetView rightToLeft="1" workbookViewId="0">
      <selection activeCell="B4" sqref="B4:Z4"/>
    </sheetView>
  </sheetViews>
  <sheetFormatPr defaultColWidth="9" defaultRowHeight="13.8" zeroHeight="1" x14ac:dyDescent="0.25"/>
  <cols>
    <col min="1" max="1" width="5.5" customWidth="1"/>
    <col min="2" max="2" width="20.19921875" customWidth="1"/>
    <col min="3" max="26" width="9.69921875" customWidth="1"/>
    <col min="27" max="27" width="1.5" style="83" customWidth="1"/>
    <col min="28" max="28" width="9" customWidth="1"/>
    <col min="29" max="29" width="19.69921875" customWidth="1"/>
    <col min="30" max="30" width="7" customWidth="1"/>
    <col min="31" max="31" width="29.69921875" customWidth="1"/>
    <col min="32" max="32" width="8" customWidth="1"/>
    <col min="33" max="33" width="23.69921875" customWidth="1"/>
    <col min="34" max="34" width="13.69921875" customWidth="1"/>
    <col min="35" max="35" width="13.09765625" customWidth="1"/>
    <col min="36" max="36" width="3.69921875" customWidth="1"/>
    <col min="37" max="37" width="9.69921875" customWidth="1"/>
    <col min="16384" max="16384" width="12.69921875" customWidth="1"/>
  </cols>
  <sheetData>
    <row r="1" spans="1:27" ht="21" x14ac:dyDescent="0.4">
      <c r="A1" s="1"/>
      <c r="B1" s="2" t="s">
        <v>0</v>
      </c>
      <c r="C1" s="3"/>
      <c r="D1" s="4"/>
      <c r="E1" s="4"/>
      <c r="F1" s="4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21" x14ac:dyDescent="0.4">
      <c r="A2" s="1"/>
      <c r="B2" s="2" t="str">
        <v>דוח תשואה נוסטרו</v>
      </c>
      <c r="C2" s="4"/>
      <c r="D2" s="4"/>
      <c r="E2" s="4"/>
      <c r="F2" s="4"/>
      <c r="G2" s="1"/>
      <c r="H2" s="1"/>
      <c r="I2" s="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21" x14ac:dyDescent="0.4">
      <c r="A3" s="1"/>
      <c r="B3" s="2" t="s">
        <v>38</v>
      </c>
      <c r="C3" s="6"/>
      <c r="D3" s="4"/>
      <c r="E3" s="4"/>
      <c r="F3" s="4"/>
      <c r="G3" s="1"/>
      <c r="H3" s="1"/>
      <c r="I3" s="1"/>
      <c r="J3" s="5"/>
      <c r="K3" s="5"/>
      <c r="M3" s="5"/>
      <c r="N3" s="5"/>
      <c r="O3" s="5"/>
      <c r="P3" s="5"/>
      <c r="Q3" s="5"/>
      <c r="R3" s="5"/>
      <c r="S3" s="7"/>
      <c r="T3" s="5"/>
      <c r="U3" s="5"/>
      <c r="V3" s="5"/>
      <c r="W3" s="5"/>
      <c r="X3" s="5"/>
      <c r="Y3" s="5"/>
      <c r="Z3" s="5"/>
      <c r="AA3" s="5"/>
    </row>
    <row r="4" spans="1:27" x14ac:dyDescent="0.25">
      <c r="A4" s="83" t="s">
        <v>43</v>
      </c>
      <c r="B4" s="82" t="s">
        <v>44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3" t="s">
        <v>39</v>
      </c>
    </row>
    <row r="5" spans="1:27" s="9" customFormat="1" ht="15.6" x14ac:dyDescent="0.3">
      <c r="A5" s="83"/>
      <c r="B5" s="56" t="s">
        <v>3</v>
      </c>
      <c r="C5" s="80" t="s">
        <v>4</v>
      </c>
      <c r="D5" s="76"/>
      <c r="E5" s="76"/>
      <c r="F5" s="76"/>
      <c r="G5" s="76"/>
      <c r="H5" s="77"/>
      <c r="I5" s="75" t="s">
        <v>5</v>
      </c>
      <c r="J5" s="76"/>
      <c r="K5" s="76"/>
      <c r="L5" s="76"/>
      <c r="M5" s="76"/>
      <c r="N5" s="77"/>
      <c r="O5" s="75" t="s">
        <v>6</v>
      </c>
      <c r="P5" s="76"/>
      <c r="Q5" s="76"/>
      <c r="R5" s="76"/>
      <c r="S5" s="76"/>
      <c r="T5" s="77"/>
      <c r="U5" s="75" t="s">
        <v>7</v>
      </c>
      <c r="V5" s="76"/>
      <c r="W5" s="76"/>
      <c r="X5" s="76"/>
      <c r="Y5" s="76"/>
      <c r="Z5" s="77"/>
      <c r="AA5" s="83"/>
    </row>
    <row r="6" spans="1:27" s="9" customFormat="1" ht="30" customHeight="1" x14ac:dyDescent="0.25">
      <c r="A6" s="83"/>
      <c r="B6" s="78" t="str">
        <v>2024</v>
      </c>
      <c r="C6" s="81" t="s">
        <v>8</v>
      </c>
      <c r="D6" s="72"/>
      <c r="E6" s="72" t="s">
        <v>9</v>
      </c>
      <c r="F6" s="72"/>
      <c r="G6" s="72" t="s">
        <v>10</v>
      </c>
      <c r="H6" s="73"/>
      <c r="I6" s="74" t="s">
        <v>8</v>
      </c>
      <c r="J6" s="72"/>
      <c r="K6" s="72" t="s">
        <v>9</v>
      </c>
      <c r="L6" s="72"/>
      <c r="M6" s="72" t="s">
        <v>10</v>
      </c>
      <c r="N6" s="73"/>
      <c r="O6" s="74" t="s">
        <v>8</v>
      </c>
      <c r="P6" s="72"/>
      <c r="Q6" s="72" t="s">
        <v>9</v>
      </c>
      <c r="R6" s="72"/>
      <c r="S6" s="72" t="s">
        <v>10</v>
      </c>
      <c r="T6" s="73"/>
      <c r="U6" s="74" t="s">
        <v>8</v>
      </c>
      <c r="V6" s="72"/>
      <c r="W6" s="72" t="s">
        <v>9</v>
      </c>
      <c r="X6" s="72"/>
      <c r="Y6" s="72" t="s">
        <v>10</v>
      </c>
      <c r="Z6" s="73"/>
      <c r="AA6" s="83"/>
    </row>
    <row r="7" spans="1:27" s="9" customFormat="1" ht="13.95" customHeight="1" x14ac:dyDescent="0.25">
      <c r="A7" s="83"/>
      <c r="B7" s="79"/>
      <c r="C7" s="10" t="s">
        <v>11</v>
      </c>
      <c r="D7" s="11" t="s">
        <v>12</v>
      </c>
      <c r="E7" s="11" t="s">
        <v>11</v>
      </c>
      <c r="F7" s="11" t="s">
        <v>12</v>
      </c>
      <c r="G7" s="11" t="s">
        <v>11</v>
      </c>
      <c r="H7" s="12" t="s">
        <v>12</v>
      </c>
      <c r="I7" s="13" t="s">
        <v>11</v>
      </c>
      <c r="J7" s="11" t="s">
        <v>12</v>
      </c>
      <c r="K7" s="11" t="s">
        <v>11</v>
      </c>
      <c r="L7" s="11" t="s">
        <v>12</v>
      </c>
      <c r="M7" s="11" t="s">
        <v>11</v>
      </c>
      <c r="N7" s="12" t="s">
        <v>12</v>
      </c>
      <c r="O7" s="13" t="s">
        <v>11</v>
      </c>
      <c r="P7" s="11" t="s">
        <v>12</v>
      </c>
      <c r="Q7" s="11" t="s">
        <v>11</v>
      </c>
      <c r="R7" s="11" t="s">
        <v>12</v>
      </c>
      <c r="S7" s="11" t="s">
        <v>11</v>
      </c>
      <c r="T7" s="12" t="s">
        <v>12</v>
      </c>
      <c r="U7" s="13" t="s">
        <v>11</v>
      </c>
      <c r="V7" s="11" t="s">
        <v>12</v>
      </c>
      <c r="W7" s="11" t="s">
        <v>11</v>
      </c>
      <c r="X7" s="11" t="s">
        <v>12</v>
      </c>
      <c r="Y7" s="11" t="s">
        <v>11</v>
      </c>
      <c r="Z7" s="12" t="s">
        <v>12</v>
      </c>
      <c r="AA7" s="83"/>
    </row>
    <row r="8" spans="1:27" x14ac:dyDescent="0.25">
      <c r="A8" s="83"/>
      <c r="B8" s="14" t="s">
        <v>13</v>
      </c>
      <c r="C8" s="70">
        <v>883.44649000000004</v>
      </c>
      <c r="D8" s="16">
        <f>IFERROR(C8/C$23,"")</f>
        <v>3.0112177423988074E-2</v>
      </c>
      <c r="E8" s="58">
        <v>883.44649000000004</v>
      </c>
      <c r="F8" s="16">
        <f>IFERROR(E8/E$23,"")</f>
        <v>2.4305093041367645E-2</v>
      </c>
      <c r="G8" s="58">
        <v>150417.45347000001</v>
      </c>
      <c r="H8" s="16">
        <f>IFERROR(G8/G$23,"")</f>
        <v>4.5378930146384444E-2</v>
      </c>
      <c r="I8" s="64">
        <v>1132.1627000000003</v>
      </c>
      <c r="J8" s="20">
        <f>IFERROR(I8/I$23,"")</f>
        <v>1.8754057868844543E-2</v>
      </c>
      <c r="K8" s="65">
        <v>1132.1627000000003</v>
      </c>
      <c r="L8" s="20">
        <f>IFERROR(K8/K$23,"")</f>
        <v>2.3310081917627647E-2</v>
      </c>
      <c r="M8" s="65">
        <v>216794</v>
      </c>
      <c r="N8" s="20">
        <f>IFERROR(M8/M$23,"")</f>
        <v>6.5232887552901631E-2</v>
      </c>
      <c r="O8" s="71">
        <v>414.6541399999997</v>
      </c>
      <c r="P8" s="16">
        <f>IFERROR(O8/O$23,"")</f>
        <v>9.1057446116755113E-3</v>
      </c>
      <c r="Q8" s="63">
        <v>414.6541399999997</v>
      </c>
      <c r="R8" s="16">
        <f>IFERROR(Q8/Q$23,"")</f>
        <v>7.8941937630489963E-3</v>
      </c>
      <c r="S8" s="63">
        <v>177329</v>
      </c>
      <c r="T8" s="16">
        <f>IFERROR(S8/S$23,"")</f>
        <v>5.364905159874047E-2</v>
      </c>
      <c r="U8" s="64">
        <v>0</v>
      </c>
      <c r="V8" s="20" t="str">
        <f>IFERROR(U8/U$23,"")</f>
        <v/>
      </c>
      <c r="W8" s="65">
        <v>0</v>
      </c>
      <c r="X8" s="20" t="str">
        <f>IFERROR(W8/W$23,"")</f>
        <v/>
      </c>
      <c r="Y8" s="65">
        <v>0</v>
      </c>
      <c r="Z8" s="20" t="str">
        <f>IFERROR(Y8/Y$23,"")</f>
        <v/>
      </c>
    </row>
    <row r="9" spans="1:27" x14ac:dyDescent="0.25">
      <c r="A9" s="83"/>
      <c r="B9" s="25" t="s">
        <v>14</v>
      </c>
      <c r="C9" s="71">
        <v>1808.437320000007</v>
      </c>
      <c r="D9" s="26">
        <f t="shared" ref="D9:F23" si="0">IFERROR(C9/C$23,"")</f>
        <v>6.1640389153622313E-2</v>
      </c>
      <c r="E9" s="63">
        <v>1789.1472200000067</v>
      </c>
      <c r="F9" s="26">
        <f t="shared" si="0"/>
        <v>4.9222437509264909E-2</v>
      </c>
      <c r="G9" s="63">
        <v>201721</v>
      </c>
      <c r="H9" s="26">
        <f t="shared" ref="H9:H23" si="1">IFERROR(G9/G$23,"")</f>
        <v>6.0856522676635473E-2</v>
      </c>
      <c r="I9" s="64">
        <v>3941.2275500000087</v>
      </c>
      <c r="J9" s="20">
        <f t="shared" ref="J9:J23" si="2">IFERROR(I9/I$23,"")</f>
        <v>6.5285678062865463E-2</v>
      </c>
      <c r="K9" s="65">
        <v>947.13148000000774</v>
      </c>
      <c r="L9" s="20">
        <f t="shared" ref="L9:L23" si="3">IFERROR(K9/K$23,"")</f>
        <v>1.9500476729682126E-2</v>
      </c>
      <c r="M9" s="65">
        <v>333264</v>
      </c>
      <c r="N9" s="20">
        <f t="shared" ref="N9:N23" si="4">IFERROR(M9/M$23,"")</f>
        <v>0.10027848112692331</v>
      </c>
      <c r="O9" s="71">
        <v>5019.9070999999831</v>
      </c>
      <c r="P9" s="26">
        <f t="shared" ref="P9:P23" si="5">IFERROR(O9/O$23,"")</f>
        <v>0.11023642987608062</v>
      </c>
      <c r="Q9" s="63">
        <v>7101.3279399999847</v>
      </c>
      <c r="R9" s="26">
        <f t="shared" ref="R9:R23" si="6">IFERROR(Q9/Q$23,"")</f>
        <v>0.13519522253730182</v>
      </c>
      <c r="S9" s="63">
        <v>256928</v>
      </c>
      <c r="T9" s="26">
        <f t="shared" ref="T9:T23" si="7">IFERROR(S9/S$23,"")</f>
        <v>7.7730904303081785E-2</v>
      </c>
      <c r="U9" s="64">
        <v>0</v>
      </c>
      <c r="V9" s="20" t="str">
        <f t="shared" ref="V9:V23" si="8">IFERROR(U9/U$23,"")</f>
        <v/>
      </c>
      <c r="W9" s="65">
        <v>0</v>
      </c>
      <c r="X9" s="20" t="str">
        <f t="shared" ref="X9:X23" si="9">IFERROR(W9/W$23,"")</f>
        <v/>
      </c>
      <c r="Y9" s="65">
        <v>0</v>
      </c>
      <c r="Z9" s="20" t="str">
        <f t="shared" ref="Z9:Z23" si="10">IFERROR(Y9/Y$23,"")</f>
        <v/>
      </c>
    </row>
    <row r="10" spans="1:27" x14ac:dyDescent="0.25">
      <c r="A10" s="83"/>
      <c r="B10" s="25" t="s">
        <v>15</v>
      </c>
      <c r="C10" s="71">
        <v>14772.389639999999</v>
      </c>
      <c r="D10" s="26">
        <f t="shared" si="0"/>
        <v>0.50351529249492322</v>
      </c>
      <c r="E10" s="63">
        <v>14772.389639999999</v>
      </c>
      <c r="F10" s="26">
        <f t="shared" si="0"/>
        <v>0.4064131882436201</v>
      </c>
      <c r="G10" s="63">
        <v>994477</v>
      </c>
      <c r="H10" s="26">
        <f t="shared" si="1"/>
        <v>0.30002038509571344</v>
      </c>
      <c r="I10" s="64">
        <v>29167.550589999999</v>
      </c>
      <c r="J10" s="20">
        <f t="shared" si="2"/>
        <v>0.48315487840865146</v>
      </c>
      <c r="K10" s="65">
        <v>29167.550589999999</v>
      </c>
      <c r="L10" s="20">
        <f t="shared" si="3"/>
        <v>0.60053028914435036</v>
      </c>
      <c r="M10" s="65">
        <v>1197614</v>
      </c>
      <c r="N10" s="20">
        <f t="shared" si="4"/>
        <v>0.36035969350526648</v>
      </c>
      <c r="O10" s="71">
        <v>27541.125680000005</v>
      </c>
      <c r="P10" s="26">
        <f t="shared" si="5"/>
        <v>0.60479911465526004</v>
      </c>
      <c r="Q10" s="63">
        <v>27541.125680000005</v>
      </c>
      <c r="R10" s="26">
        <f t="shared" si="6"/>
        <v>0.52432849837313755</v>
      </c>
      <c r="S10" s="63">
        <v>1011534</v>
      </c>
      <c r="T10" s="26">
        <f t="shared" si="7"/>
        <v>0.30602913093673534</v>
      </c>
      <c r="U10" s="64">
        <v>0</v>
      </c>
      <c r="V10" s="20" t="str">
        <f t="shared" si="8"/>
        <v/>
      </c>
      <c r="W10" s="65">
        <v>0</v>
      </c>
      <c r="X10" s="20" t="str">
        <f t="shared" si="9"/>
        <v/>
      </c>
      <c r="Y10" s="65">
        <v>0</v>
      </c>
      <c r="Z10" s="20" t="str">
        <f t="shared" si="10"/>
        <v/>
      </c>
    </row>
    <row r="11" spans="1:27" x14ac:dyDescent="0.25">
      <c r="A11" s="83"/>
      <c r="B11" s="25" t="s">
        <v>16</v>
      </c>
      <c r="C11" s="71">
        <v>2793.1778999999933</v>
      </c>
      <c r="D11" s="26">
        <f t="shared" si="0"/>
        <v>9.5205164606587789E-2</v>
      </c>
      <c r="E11" s="63">
        <v>3195.1567799999934</v>
      </c>
      <c r="F11" s="26">
        <f t="shared" si="0"/>
        <v>8.7904116093841161E-2</v>
      </c>
      <c r="G11" s="63">
        <v>216996</v>
      </c>
      <c r="H11" s="26">
        <f t="shared" si="1"/>
        <v>6.5464785494515648E-2</v>
      </c>
      <c r="I11" s="64">
        <v>3336.8078600000117</v>
      </c>
      <c r="J11" s="20">
        <f t="shared" si="2"/>
        <v>5.5273581883288965E-2</v>
      </c>
      <c r="K11" s="65">
        <v>2593.0010000000116</v>
      </c>
      <c r="L11" s="20">
        <f t="shared" si="3"/>
        <v>5.3387261144083493E-2</v>
      </c>
      <c r="M11" s="65">
        <v>15987</v>
      </c>
      <c r="N11" s="20">
        <f t="shared" si="4"/>
        <v>4.8104568083445045E-3</v>
      </c>
      <c r="O11" s="71">
        <v>3747.2100599999867</v>
      </c>
      <c r="P11" s="26">
        <f t="shared" si="5"/>
        <v>8.2288187964700346E-2</v>
      </c>
      <c r="Q11" s="63">
        <v>4170.5626499999889</v>
      </c>
      <c r="R11" s="26">
        <f t="shared" si="6"/>
        <v>7.9399254665671576E-2</v>
      </c>
      <c r="S11" s="63">
        <v>243022</v>
      </c>
      <c r="T11" s="26">
        <f t="shared" si="7"/>
        <v>7.3523788086715128E-2</v>
      </c>
      <c r="U11" s="64">
        <v>0</v>
      </c>
      <c r="V11" s="20" t="str">
        <f t="shared" si="8"/>
        <v/>
      </c>
      <c r="W11" s="65">
        <v>0</v>
      </c>
      <c r="X11" s="20" t="str">
        <f t="shared" si="9"/>
        <v/>
      </c>
      <c r="Y11" s="65">
        <v>0</v>
      </c>
      <c r="Z11" s="20" t="str">
        <f t="shared" si="10"/>
        <v/>
      </c>
    </row>
    <row r="12" spans="1:27" x14ac:dyDescent="0.25">
      <c r="A12" s="83"/>
      <c r="B12" s="25" t="s">
        <v>17</v>
      </c>
      <c r="C12" s="71">
        <v>338.56458000000049</v>
      </c>
      <c r="D12" s="26">
        <f t="shared" si="0"/>
        <v>1.1539936847151907E-2</v>
      </c>
      <c r="E12" s="63">
        <v>338.56458000000049</v>
      </c>
      <c r="F12" s="26">
        <f t="shared" si="0"/>
        <v>9.3144788174002145E-3</v>
      </c>
      <c r="G12" s="63">
        <v>25976</v>
      </c>
      <c r="H12" s="26">
        <f t="shared" si="1"/>
        <v>7.836611126497901E-3</v>
      </c>
      <c r="I12" s="64">
        <v>493.48254999999801</v>
      </c>
      <c r="J12" s="20">
        <f t="shared" si="2"/>
        <v>8.174443743787823E-3</v>
      </c>
      <c r="K12" s="65">
        <v>493.80621999999801</v>
      </c>
      <c r="L12" s="20">
        <f t="shared" si="3"/>
        <v>1.0166969323078751E-2</v>
      </c>
      <c r="M12" s="65">
        <v>73023</v>
      </c>
      <c r="N12" s="20">
        <f t="shared" si="4"/>
        <v>2.1972476857180255E-2</v>
      </c>
      <c r="O12" s="71">
        <v>460.12304999999975</v>
      </c>
      <c r="P12" s="26">
        <f t="shared" si="5"/>
        <v>1.0104235262778764E-2</v>
      </c>
      <c r="Q12" s="63">
        <v>460.12304999999975</v>
      </c>
      <c r="R12" s="26">
        <f t="shared" si="6"/>
        <v>8.7598317758146166E-3</v>
      </c>
      <c r="S12" s="63">
        <v>24943</v>
      </c>
      <c r="T12" s="26">
        <f t="shared" si="7"/>
        <v>7.5462462091783269E-3</v>
      </c>
      <c r="U12" s="64">
        <v>0</v>
      </c>
      <c r="V12" s="20" t="str">
        <f t="shared" si="8"/>
        <v/>
      </c>
      <c r="W12" s="65">
        <v>0</v>
      </c>
      <c r="X12" s="20" t="str">
        <f t="shared" si="9"/>
        <v/>
      </c>
      <c r="Y12" s="65">
        <v>0</v>
      </c>
      <c r="Z12" s="20" t="str">
        <f t="shared" si="10"/>
        <v/>
      </c>
    </row>
    <row r="13" spans="1:27" x14ac:dyDescent="0.25">
      <c r="A13" s="83"/>
      <c r="B13" s="25" t="s">
        <v>18</v>
      </c>
      <c r="C13" s="71">
        <v>-658.50179999999284</v>
      </c>
      <c r="D13" s="26">
        <f t="shared" si="0"/>
        <v>-2.2444962156808492E-2</v>
      </c>
      <c r="E13" s="63">
        <v>-751.40579999999466</v>
      </c>
      <c r="F13" s="26">
        <f t="shared" si="0"/>
        <v>-2.0672432442199365E-2</v>
      </c>
      <c r="G13" s="63">
        <v>115538.98836</v>
      </c>
      <c r="H13" s="26">
        <f t="shared" si="1"/>
        <v>3.4856564587553415E-2</v>
      </c>
      <c r="I13" s="64">
        <v>-3932.8630200000025</v>
      </c>
      <c r="J13" s="20">
        <f t="shared" si="2"/>
        <v>-6.5147121228529017E-2</v>
      </c>
      <c r="K13" s="65">
        <v>-5082.8549699999994</v>
      </c>
      <c r="L13" s="20">
        <f t="shared" si="3"/>
        <v>-0.10465082953723945</v>
      </c>
      <c r="M13" s="65">
        <v>45465</v>
      </c>
      <c r="N13" s="20">
        <f t="shared" si="4"/>
        <v>1.3680328941726582E-2</v>
      </c>
      <c r="O13" s="71">
        <v>-2698.6533899999959</v>
      </c>
      <c r="P13" s="26">
        <f t="shared" si="5"/>
        <v>-5.9262035982017042E-2</v>
      </c>
      <c r="Q13" s="63">
        <v>-715.49999999999636</v>
      </c>
      <c r="R13" s="26">
        <f t="shared" si="6"/>
        <v>-1.3621703228289322E-2</v>
      </c>
      <c r="S13" s="63">
        <v>108974</v>
      </c>
      <c r="T13" s="26">
        <f t="shared" si="7"/>
        <v>3.2968954592430703E-2</v>
      </c>
      <c r="U13" s="64">
        <v>0</v>
      </c>
      <c r="V13" s="20" t="str">
        <f t="shared" si="8"/>
        <v/>
      </c>
      <c r="W13" s="65">
        <v>0</v>
      </c>
      <c r="X13" s="20" t="str">
        <f t="shared" si="9"/>
        <v/>
      </c>
      <c r="Y13" s="65">
        <v>0</v>
      </c>
      <c r="Z13" s="20" t="str">
        <f t="shared" si="10"/>
        <v/>
      </c>
    </row>
    <row r="14" spans="1:27" x14ac:dyDescent="0.25">
      <c r="A14" s="83"/>
      <c r="B14" s="25" t="s">
        <v>19</v>
      </c>
      <c r="C14" s="71">
        <v>572.56829621999441</v>
      </c>
      <c r="D14" s="26">
        <f t="shared" si="0"/>
        <v>1.9515928036713384E-2</v>
      </c>
      <c r="E14" s="63">
        <v>7143.1102580000033</v>
      </c>
      <c r="F14" s="26">
        <f t="shared" si="0"/>
        <v>0.1965189305641338</v>
      </c>
      <c r="G14" s="63">
        <v>118593</v>
      </c>
      <c r="H14" s="26">
        <f t="shared" si="1"/>
        <v>3.5777918976161283E-2</v>
      </c>
      <c r="I14" s="64">
        <v>8351.3536983199992</v>
      </c>
      <c r="J14" s="20">
        <f t="shared" si="2"/>
        <v>0.13833857142748307</v>
      </c>
      <c r="K14" s="65">
        <v>1402.9222419999924</v>
      </c>
      <c r="L14" s="20">
        <f t="shared" si="3"/>
        <v>2.8884746322310081E-2</v>
      </c>
      <c r="M14" s="65">
        <v>20883</v>
      </c>
      <c r="N14" s="20">
        <f t="shared" si="4"/>
        <v>6.2836535640619431E-3</v>
      </c>
      <c r="O14" s="71">
        <v>294</v>
      </c>
      <c r="P14" s="26">
        <f t="shared" si="5"/>
        <v>6.4561972438828231E-3</v>
      </c>
      <c r="Q14" s="63">
        <v>2665.289150000006</v>
      </c>
      <c r="R14" s="26">
        <f t="shared" si="6"/>
        <v>5.0741827839105198E-2</v>
      </c>
      <c r="S14" s="63">
        <v>64396</v>
      </c>
      <c r="T14" s="26">
        <f t="shared" si="7"/>
        <v>1.9482342576524377E-2</v>
      </c>
      <c r="U14" s="64">
        <v>0</v>
      </c>
      <c r="V14" s="20" t="str">
        <f t="shared" si="8"/>
        <v/>
      </c>
      <c r="W14" s="65">
        <v>0</v>
      </c>
      <c r="X14" s="20" t="str">
        <f t="shared" si="9"/>
        <v/>
      </c>
      <c r="Y14" s="65">
        <v>0</v>
      </c>
      <c r="Z14" s="20" t="str">
        <f t="shared" si="10"/>
        <v/>
      </c>
    </row>
    <row r="15" spans="1:27" x14ac:dyDescent="0.25">
      <c r="A15" s="83"/>
      <c r="B15" s="25" t="s">
        <v>20</v>
      </c>
      <c r="C15" s="71">
        <v>3.6020000000121399E-2</v>
      </c>
      <c r="D15" s="26">
        <f t="shared" si="0"/>
        <v>1.2277377782277521E-6</v>
      </c>
      <c r="E15" s="63">
        <v>149</v>
      </c>
      <c r="F15" s="26">
        <f t="shared" si="0"/>
        <v>4.0992396304203767E-3</v>
      </c>
      <c r="G15" s="63">
        <v>1031</v>
      </c>
      <c r="H15" s="26">
        <f t="shared" si="1"/>
        <v>3.1103888479440005E-4</v>
      </c>
      <c r="I15" s="64">
        <v>0</v>
      </c>
      <c r="J15" s="20">
        <f t="shared" si="2"/>
        <v>0</v>
      </c>
      <c r="K15" s="65">
        <v>37</v>
      </c>
      <c r="L15" s="20">
        <f t="shared" si="3"/>
        <v>7.6179247996089488E-4</v>
      </c>
      <c r="M15" s="65">
        <v>1068</v>
      </c>
      <c r="N15" s="20">
        <f t="shared" si="4"/>
        <v>3.2135909622267659E-4</v>
      </c>
      <c r="O15" s="71">
        <v>0</v>
      </c>
      <c r="P15" s="26">
        <f t="shared" si="5"/>
        <v>0</v>
      </c>
      <c r="Q15" s="63">
        <v>130</v>
      </c>
      <c r="R15" s="26">
        <f t="shared" si="6"/>
        <v>2.4749425851539075E-3</v>
      </c>
      <c r="S15" s="63">
        <v>1198</v>
      </c>
      <c r="T15" s="26">
        <f t="shared" si="7"/>
        <v>3.6244248721467489E-4</v>
      </c>
      <c r="U15" s="64">
        <v>0</v>
      </c>
      <c r="V15" s="20" t="str">
        <f t="shared" si="8"/>
        <v/>
      </c>
      <c r="W15" s="65">
        <v>0</v>
      </c>
      <c r="X15" s="20" t="str">
        <f t="shared" si="9"/>
        <v/>
      </c>
      <c r="Y15" s="65">
        <v>0</v>
      </c>
      <c r="Z15" s="20" t="str">
        <f t="shared" si="10"/>
        <v/>
      </c>
    </row>
    <row r="16" spans="1:27" x14ac:dyDescent="0.25">
      <c r="A16" s="83"/>
      <c r="B16" s="25" t="s">
        <v>21</v>
      </c>
      <c r="C16" s="71">
        <v>2121.0059999999999</v>
      </c>
      <c r="D16" s="26">
        <f t="shared" si="0"/>
        <v>7.229425857964894E-2</v>
      </c>
      <c r="E16" s="63">
        <v>2121.4073100000001</v>
      </c>
      <c r="F16" s="26">
        <f t="shared" si="0"/>
        <v>5.8363469244399231E-2</v>
      </c>
      <c r="G16" s="63">
        <v>246106.65671000001</v>
      </c>
      <c r="H16" s="26">
        <f t="shared" si="1"/>
        <v>7.4247080546611693E-2</v>
      </c>
      <c r="I16" s="64">
        <v>2225.2014900000004</v>
      </c>
      <c r="J16" s="20">
        <f t="shared" si="2"/>
        <v>3.6860035676231952E-2</v>
      </c>
      <c r="K16" s="65">
        <v>2224.9162300000003</v>
      </c>
      <c r="L16" s="20">
        <f t="shared" si="3"/>
        <v>4.5808768988025543E-2</v>
      </c>
      <c r="M16" s="65">
        <v>149098</v>
      </c>
      <c r="N16" s="20">
        <f t="shared" si="4"/>
        <v>4.4863294502442537E-2</v>
      </c>
      <c r="O16" s="71">
        <v>1758.66374</v>
      </c>
      <c r="P16" s="26">
        <f t="shared" si="5"/>
        <v>3.8619999969743732E-2</v>
      </c>
      <c r="Q16" s="63">
        <v>1758.2766099999999</v>
      </c>
      <c r="R16" s="26">
        <f t="shared" si="6"/>
        <v>3.3474105065915756E-2</v>
      </c>
      <c r="S16" s="63">
        <v>152633</v>
      </c>
      <c r="T16" s="26">
        <f t="shared" si="7"/>
        <v>4.6177532680331777E-2</v>
      </c>
      <c r="U16" s="64">
        <v>0</v>
      </c>
      <c r="V16" s="20" t="str">
        <f t="shared" si="8"/>
        <v/>
      </c>
      <c r="W16" s="65">
        <v>0</v>
      </c>
      <c r="X16" s="20" t="str">
        <f t="shared" si="9"/>
        <v/>
      </c>
      <c r="Y16" s="65">
        <v>0</v>
      </c>
      <c r="Z16" s="20" t="str">
        <f t="shared" si="10"/>
        <v/>
      </c>
    </row>
    <row r="17" spans="1:26" x14ac:dyDescent="0.25">
      <c r="A17" s="83"/>
      <c r="B17" s="25" t="s">
        <v>22</v>
      </c>
      <c r="C17" s="71">
        <v>0</v>
      </c>
      <c r="D17" s="26">
        <f t="shared" si="0"/>
        <v>0</v>
      </c>
      <c r="E17" s="63">
        <v>0</v>
      </c>
      <c r="F17" s="26">
        <f t="shared" si="0"/>
        <v>0</v>
      </c>
      <c r="G17" s="63">
        <v>0</v>
      </c>
      <c r="H17" s="26">
        <f t="shared" si="1"/>
        <v>0</v>
      </c>
      <c r="I17" s="64">
        <v>0</v>
      </c>
      <c r="J17" s="20">
        <f t="shared" si="2"/>
        <v>0</v>
      </c>
      <c r="K17" s="65">
        <v>0</v>
      </c>
      <c r="L17" s="20">
        <f t="shared" si="3"/>
        <v>0</v>
      </c>
      <c r="M17" s="65">
        <v>0</v>
      </c>
      <c r="N17" s="20">
        <f t="shared" si="4"/>
        <v>0</v>
      </c>
      <c r="O17" s="71">
        <v>0</v>
      </c>
      <c r="P17" s="26">
        <f t="shared" si="5"/>
        <v>0</v>
      </c>
      <c r="Q17" s="63">
        <v>0</v>
      </c>
      <c r="R17" s="26">
        <f t="shared" si="6"/>
        <v>0</v>
      </c>
      <c r="S17" s="63">
        <v>0</v>
      </c>
      <c r="T17" s="26">
        <f t="shared" si="7"/>
        <v>0</v>
      </c>
      <c r="U17" s="64">
        <v>0</v>
      </c>
      <c r="V17" s="20" t="str">
        <f t="shared" si="8"/>
        <v/>
      </c>
      <c r="W17" s="65">
        <v>0</v>
      </c>
      <c r="X17" s="20" t="str">
        <f t="shared" si="9"/>
        <v/>
      </c>
      <c r="Y17" s="65">
        <v>0</v>
      </c>
      <c r="Z17" s="20" t="str">
        <f t="shared" si="10"/>
        <v/>
      </c>
    </row>
    <row r="18" spans="1:26" x14ac:dyDescent="0.25">
      <c r="A18" s="83"/>
      <c r="B18" s="25" t="s">
        <v>23</v>
      </c>
      <c r="C18" s="71">
        <v>4133.9909499999994</v>
      </c>
      <c r="D18" s="26">
        <f t="shared" si="0"/>
        <v>0.14090663143113624</v>
      </c>
      <c r="E18" s="63">
        <v>4133.9909499999994</v>
      </c>
      <c r="F18" s="26">
        <f t="shared" si="0"/>
        <v>0.11373301700697436</v>
      </c>
      <c r="G18" s="63">
        <v>10385</v>
      </c>
      <c r="H18" s="26">
        <f t="shared" si="1"/>
        <v>3.1330153429581422E-3</v>
      </c>
      <c r="I18" s="64">
        <v>-692.69804999999997</v>
      </c>
      <c r="J18" s="20">
        <f t="shared" si="2"/>
        <v>-1.1474410272777725E-2</v>
      </c>
      <c r="K18" s="65">
        <v>-692.69804999999997</v>
      </c>
      <c r="L18" s="20">
        <f t="shared" si="3"/>
        <v>-1.4261950415502054E-2</v>
      </c>
      <c r="M18" s="65">
        <v>12314</v>
      </c>
      <c r="N18" s="20">
        <f t="shared" si="4"/>
        <v>3.7052583435262542E-3</v>
      </c>
      <c r="O18" s="71">
        <v>3180.7872400000006</v>
      </c>
      <c r="P18" s="26">
        <f t="shared" si="5"/>
        <v>6.9849625211787947E-2</v>
      </c>
      <c r="Q18" s="63">
        <v>3180.7872400000006</v>
      </c>
      <c r="R18" s="26">
        <f t="shared" si="6"/>
        <v>6.0555890727616649E-2</v>
      </c>
      <c r="S18" s="63">
        <v>9969</v>
      </c>
      <c r="T18" s="26">
        <f t="shared" si="7"/>
        <v>3.0160176586336344E-3</v>
      </c>
      <c r="U18" s="64">
        <v>0</v>
      </c>
      <c r="V18" s="20" t="str">
        <f t="shared" si="8"/>
        <v/>
      </c>
      <c r="W18" s="65">
        <v>0</v>
      </c>
      <c r="X18" s="20" t="str">
        <f t="shared" si="9"/>
        <v/>
      </c>
      <c r="Y18" s="65">
        <v>0</v>
      </c>
      <c r="Z18" s="20" t="str">
        <f t="shared" si="10"/>
        <v/>
      </c>
    </row>
    <row r="19" spans="1:26" x14ac:dyDescent="0.25">
      <c r="A19" s="83"/>
      <c r="B19" s="25" t="s">
        <v>24</v>
      </c>
      <c r="C19" s="71">
        <v>56</v>
      </c>
      <c r="D19" s="26">
        <f t="shared" si="0"/>
        <v>1.9087539028462628E-3</v>
      </c>
      <c r="E19" s="63">
        <v>56</v>
      </c>
      <c r="F19" s="26">
        <f t="shared" si="0"/>
        <v>1.5406538208291348E-3</v>
      </c>
      <c r="G19" s="63">
        <v>15590</v>
      </c>
      <c r="H19" s="26">
        <f t="shared" si="1"/>
        <v>4.7032940969395703E-3</v>
      </c>
      <c r="I19" s="64">
        <v>84</v>
      </c>
      <c r="J19" s="20">
        <f t="shared" si="2"/>
        <v>1.391443880798176E-3</v>
      </c>
      <c r="K19" s="65">
        <v>84</v>
      </c>
      <c r="L19" s="20">
        <f t="shared" si="3"/>
        <v>1.7294748193706804E-3</v>
      </c>
      <c r="M19" s="65">
        <v>15779</v>
      </c>
      <c r="N19" s="20">
        <f t="shared" si="4"/>
        <v>4.747870018068927E-3</v>
      </c>
      <c r="O19" s="71">
        <v>70</v>
      </c>
      <c r="P19" s="26">
        <f t="shared" si="5"/>
        <v>1.5371898199721006E-3</v>
      </c>
      <c r="Q19" s="63">
        <v>70</v>
      </c>
      <c r="R19" s="26">
        <f t="shared" si="6"/>
        <v>1.3326613920059502E-3</v>
      </c>
      <c r="S19" s="63">
        <v>15236</v>
      </c>
      <c r="T19" s="26">
        <f t="shared" si="7"/>
        <v>4.609493935895481E-3</v>
      </c>
      <c r="U19" s="64">
        <v>0</v>
      </c>
      <c r="V19" s="20" t="str">
        <f t="shared" si="8"/>
        <v/>
      </c>
      <c r="W19" s="65">
        <v>0</v>
      </c>
      <c r="X19" s="20" t="str">
        <f t="shared" si="9"/>
        <v/>
      </c>
      <c r="Y19" s="65">
        <v>0</v>
      </c>
      <c r="Z19" s="20" t="str">
        <f t="shared" si="10"/>
        <v/>
      </c>
    </row>
    <row r="20" spans="1:26" x14ac:dyDescent="0.25">
      <c r="A20" s="83"/>
      <c r="B20" s="25" t="s">
        <v>25</v>
      </c>
      <c r="C20" s="71">
        <v>-6029.1623209499985</v>
      </c>
      <c r="D20" s="26">
        <f t="shared" si="0"/>
        <v>-0.20550334126798112</v>
      </c>
      <c r="E20" s="63">
        <v>-6029.1623209499985</v>
      </c>
      <c r="F20" s="26">
        <f t="shared" si="0"/>
        <v>-0.16587235653876195</v>
      </c>
      <c r="G20" s="63">
        <v>125751</v>
      </c>
      <c r="H20" s="26">
        <f t="shared" si="1"/>
        <v>3.793739166031096E-2</v>
      </c>
      <c r="I20" s="64">
        <v>-1688.6934590500005</v>
      </c>
      <c r="J20" s="20">
        <f t="shared" si="2"/>
        <v>-2.7972883096893192E-2</v>
      </c>
      <c r="K20" s="65">
        <v>-1688.6934590500005</v>
      </c>
      <c r="L20" s="20">
        <f t="shared" si="3"/>
        <v>-3.4768485893606538E-2</v>
      </c>
      <c r="M20" s="65">
        <v>120164</v>
      </c>
      <c r="N20" s="20">
        <f t="shared" si="4"/>
        <v>3.6157110897473511E-2</v>
      </c>
      <c r="O20" s="71">
        <v>-4038.4216199999983</v>
      </c>
      <c r="P20" s="26">
        <f t="shared" si="5"/>
        <v>-8.8683151471703373E-2</v>
      </c>
      <c r="Q20" s="63">
        <v>-4038.4216199999983</v>
      </c>
      <c r="R20" s="26">
        <f t="shared" si="6"/>
        <v>-7.688355110880174E-2</v>
      </c>
      <c r="S20" s="63">
        <v>116523</v>
      </c>
      <c r="T20" s="26">
        <f t="shared" si="7"/>
        <v>3.5252826325305145E-2</v>
      </c>
      <c r="U20" s="64">
        <v>0</v>
      </c>
      <c r="V20" s="20" t="str">
        <f t="shared" si="8"/>
        <v/>
      </c>
      <c r="W20" s="65">
        <v>0</v>
      </c>
      <c r="X20" s="20" t="str">
        <f t="shared" si="9"/>
        <v/>
      </c>
      <c r="Y20" s="65">
        <v>0</v>
      </c>
      <c r="Z20" s="20" t="str">
        <f t="shared" si="10"/>
        <v/>
      </c>
    </row>
    <row r="21" spans="1:26" x14ac:dyDescent="0.25">
      <c r="A21" s="83"/>
      <c r="B21" s="25" t="s">
        <v>26</v>
      </c>
      <c r="C21" s="71">
        <v>8546.559299999999</v>
      </c>
      <c r="D21" s="26">
        <f t="shared" si="0"/>
        <v>0.29130854321039329</v>
      </c>
      <c r="E21" s="63">
        <v>8546.559299999999</v>
      </c>
      <c r="F21" s="26">
        <f t="shared" si="0"/>
        <v>0.23513016500871026</v>
      </c>
      <c r="G21" s="63">
        <v>1092115</v>
      </c>
      <c r="H21" s="26">
        <f t="shared" si="1"/>
        <v>0.32947646136492359</v>
      </c>
      <c r="I21" s="64">
        <v>17951.41373</v>
      </c>
      <c r="J21" s="20">
        <f t="shared" si="2"/>
        <v>0.2973617236462483</v>
      </c>
      <c r="K21" s="65">
        <v>17951.41373</v>
      </c>
      <c r="L21" s="20">
        <f t="shared" si="3"/>
        <v>0.36960140497785837</v>
      </c>
      <c r="M21" s="65">
        <v>1121932</v>
      </c>
      <c r="N21" s="20">
        <f t="shared" si="4"/>
        <v>0.33758712878586139</v>
      </c>
      <c r="O21" s="71">
        <v>9788.246189999998</v>
      </c>
      <c r="P21" s="26">
        <f t="shared" si="5"/>
        <v>0.21494846283783853</v>
      </c>
      <c r="Q21" s="63">
        <v>9788.246189999998</v>
      </c>
      <c r="R21" s="26">
        <f t="shared" si="6"/>
        <v>0.18634882561231908</v>
      </c>
      <c r="S21" s="63">
        <v>1122667</v>
      </c>
      <c r="T21" s="26">
        <f t="shared" si="7"/>
        <v>0.33965126860921319</v>
      </c>
      <c r="U21" s="64">
        <v>0</v>
      </c>
      <c r="V21" s="20" t="str">
        <f t="shared" si="8"/>
        <v/>
      </c>
      <c r="W21" s="65">
        <v>0</v>
      </c>
      <c r="X21" s="20" t="str">
        <f t="shared" si="9"/>
        <v/>
      </c>
      <c r="Y21" s="65">
        <v>0</v>
      </c>
      <c r="Z21" s="20" t="str">
        <f t="shared" si="10"/>
        <v/>
      </c>
    </row>
    <row r="22" spans="1:26" x14ac:dyDescent="0.25">
      <c r="A22" s="83"/>
      <c r="B22" s="25" t="s">
        <v>27</v>
      </c>
      <c r="C22" s="71">
        <v>0</v>
      </c>
      <c r="D22" s="26">
        <f t="shared" si="0"/>
        <v>0</v>
      </c>
      <c r="E22" s="63">
        <v>0</v>
      </c>
      <c r="F22" s="26">
        <f t="shared" si="0"/>
        <v>0</v>
      </c>
      <c r="G22" s="63">
        <v>0</v>
      </c>
      <c r="H22" s="26">
        <f t="shared" si="1"/>
        <v>0</v>
      </c>
      <c r="I22" s="64">
        <v>0</v>
      </c>
      <c r="J22" s="20">
        <f t="shared" si="2"/>
        <v>0</v>
      </c>
      <c r="K22" s="65">
        <v>0</v>
      </c>
      <c r="L22" s="20">
        <f t="shared" si="3"/>
        <v>0</v>
      </c>
      <c r="M22" s="65">
        <v>0</v>
      </c>
      <c r="N22" s="20">
        <f t="shared" si="4"/>
        <v>0</v>
      </c>
      <c r="O22" s="71">
        <v>0</v>
      </c>
      <c r="P22" s="26">
        <f t="shared" si="5"/>
        <v>0</v>
      </c>
      <c r="Q22" s="63">
        <v>0</v>
      </c>
      <c r="R22" s="26">
        <f t="shared" si="6"/>
        <v>0</v>
      </c>
      <c r="S22" s="63">
        <v>0</v>
      </c>
      <c r="T22" s="26">
        <f t="shared" si="7"/>
        <v>0</v>
      </c>
      <c r="U22" s="64">
        <v>0</v>
      </c>
      <c r="V22" s="20" t="str">
        <f t="shared" si="8"/>
        <v/>
      </c>
      <c r="W22" s="65">
        <v>0</v>
      </c>
      <c r="X22" s="20" t="str">
        <f t="shared" si="9"/>
        <v/>
      </c>
      <c r="Y22" s="65">
        <v>0</v>
      </c>
      <c r="Z22" s="20" t="str">
        <f t="shared" si="10"/>
        <v/>
      </c>
    </row>
    <row r="23" spans="1:26" x14ac:dyDescent="0.25">
      <c r="A23" s="83"/>
      <c r="B23" s="28" t="s">
        <v>28</v>
      </c>
      <c r="C23" s="29">
        <f>SUM(C8:C22)</f>
        <v>29338.512375270002</v>
      </c>
      <c r="D23" s="30">
        <f t="shared" si="0"/>
        <v>1</v>
      </c>
      <c r="E23" s="29">
        <f>SUM(E8:E22)</f>
        <v>36348.204407050012</v>
      </c>
      <c r="F23" s="30">
        <f t="shared" si="0"/>
        <v>1</v>
      </c>
      <c r="G23" s="29">
        <f>SUM(G8:G22)</f>
        <v>3314698.0985400002</v>
      </c>
      <c r="H23" s="30">
        <f t="shared" si="1"/>
        <v>1</v>
      </c>
      <c r="I23" s="31">
        <f>SUM(I8:I22)</f>
        <v>60368.945639270023</v>
      </c>
      <c r="J23" s="32">
        <f t="shared" si="2"/>
        <v>1</v>
      </c>
      <c r="K23" s="33">
        <f>SUM(K8:K22)</f>
        <v>48569.657712950015</v>
      </c>
      <c r="L23" s="32">
        <f t="shared" si="3"/>
        <v>1</v>
      </c>
      <c r="M23" s="33">
        <f>SUM(M8:M22)</f>
        <v>3323385</v>
      </c>
      <c r="N23" s="32">
        <f t="shared" si="4"/>
        <v>1</v>
      </c>
      <c r="O23" s="29">
        <f>SUM(O8:O22)</f>
        <v>45537.642189999977</v>
      </c>
      <c r="P23" s="30">
        <f t="shared" si="5"/>
        <v>1</v>
      </c>
      <c r="Q23" s="34">
        <f>SUM(Q8:Q22)</f>
        <v>52526.471029999986</v>
      </c>
      <c r="R23" s="30">
        <f t="shared" si="6"/>
        <v>1</v>
      </c>
      <c r="S23" s="34">
        <f>SUM(S8:S22)</f>
        <v>3305352</v>
      </c>
      <c r="T23" s="30">
        <f t="shared" si="7"/>
        <v>1</v>
      </c>
      <c r="U23" s="31">
        <f>SUM(U8:U22)</f>
        <v>0</v>
      </c>
      <c r="V23" s="32" t="str">
        <f t="shared" si="8"/>
        <v/>
      </c>
      <c r="W23" s="33">
        <f>SUM(W8:W22)</f>
        <v>0</v>
      </c>
      <c r="X23" s="32" t="str">
        <f t="shared" si="9"/>
        <v/>
      </c>
      <c r="Y23" s="33">
        <f>SUM(Y8:Y22)</f>
        <v>0</v>
      </c>
      <c r="Z23" s="32" t="str">
        <f t="shared" si="10"/>
        <v/>
      </c>
    </row>
    <row r="24" spans="1:26" x14ac:dyDescent="0.25">
      <c r="A24" s="83"/>
      <c r="B24" s="5"/>
      <c r="C24" s="35"/>
      <c r="D24" s="36"/>
      <c r="E24" s="35"/>
      <c r="F24" s="36"/>
      <c r="G24" s="37"/>
      <c r="H24" s="36"/>
      <c r="I24" s="35"/>
      <c r="J24" s="36"/>
      <c r="K24" s="35"/>
      <c r="L24" s="36"/>
      <c r="M24" s="37"/>
      <c r="N24" s="36"/>
      <c r="O24" s="35"/>
      <c r="P24" s="36"/>
      <c r="Q24" s="35"/>
      <c r="R24" s="36"/>
      <c r="S24" s="37"/>
      <c r="T24" s="36"/>
      <c r="U24" s="35"/>
      <c r="V24" s="36"/>
      <c r="W24" s="35"/>
      <c r="X24" s="36"/>
      <c r="Y24" s="37"/>
      <c r="Z24" s="36"/>
    </row>
    <row r="25" spans="1:26" x14ac:dyDescent="0.25">
      <c r="A25" s="83"/>
      <c r="B25" s="14" t="s">
        <v>29</v>
      </c>
      <c r="C25" s="57">
        <v>23054.111247876004</v>
      </c>
      <c r="D25" s="16">
        <f>IFERROR(C25/C$27,"")</f>
        <v>0.78579687180420099</v>
      </c>
      <c r="E25" s="58">
        <v>27899.373807876007</v>
      </c>
      <c r="F25" s="16">
        <f>IFERROR(E25/E$27,"")</f>
        <v>0.76756698976781679</v>
      </c>
      <c r="G25" s="58">
        <v>3177184.0985400002</v>
      </c>
      <c r="H25" s="16">
        <f>IFERROR(G25/G$27,"")</f>
        <v>0.95851386886167111</v>
      </c>
      <c r="I25" s="59">
        <v>58739.191375167022</v>
      </c>
      <c r="J25" s="39">
        <f>IFERROR(I25/I$27,"")</f>
        <v>0.97301009690852147</v>
      </c>
      <c r="K25" s="60">
        <v>49482.196155167025</v>
      </c>
      <c r="L25" s="39">
        <f>IFERROR(K25/K$27,"")</f>
        <v>1.018789046213461</v>
      </c>
      <c r="M25" s="60">
        <v>3229860</v>
      </c>
      <c r="N25" s="41">
        <f>IFERROR(M25/M$27,"")</f>
        <v>0.97185851172825299</v>
      </c>
      <c r="O25" s="57">
        <v>42699.733276956969</v>
      </c>
      <c r="P25" s="16">
        <f>IFERROR(O25/O$27,"")</f>
        <v>0.93767592223342711</v>
      </c>
      <c r="Q25" s="58">
        <v>48262.114946957008</v>
      </c>
      <c r="R25" s="16">
        <f>IFERROR(Q25/Q$27,"")</f>
        <v>0.91880833230016656</v>
      </c>
      <c r="S25" s="58">
        <v>3183014</v>
      </c>
      <c r="T25" s="43">
        <f>IFERROR(S25/S$27,"")</f>
        <v>0.9629879056754016</v>
      </c>
      <c r="U25" s="59">
        <v>0</v>
      </c>
      <c r="V25" s="39" t="str">
        <f>IFERROR(U25/U$27,"")</f>
        <v/>
      </c>
      <c r="W25" s="60">
        <v>0</v>
      </c>
      <c r="X25" s="39" t="str">
        <f>IFERROR(W25/W$27,"")</f>
        <v/>
      </c>
      <c r="Y25" s="60">
        <v>0</v>
      </c>
      <c r="Z25" s="41" t="str">
        <f>IFERROR(Y25/Y$27,"")</f>
        <v/>
      </c>
    </row>
    <row r="26" spans="1:26" x14ac:dyDescent="0.25">
      <c r="A26" s="83"/>
      <c r="B26" s="25" t="s">
        <v>30</v>
      </c>
      <c r="C26" s="62">
        <v>6284.401127393995</v>
      </c>
      <c r="D26" s="26">
        <f t="shared" ref="D26:F27" si="11">IFERROR(C26/C$27,"")</f>
        <v>0.21420312819579901</v>
      </c>
      <c r="E26" s="63">
        <v>8448.4292891740024</v>
      </c>
      <c r="F26" s="26">
        <f t="shared" si="11"/>
        <v>0.23243301023218313</v>
      </c>
      <c r="G26" s="63">
        <v>137514</v>
      </c>
      <c r="H26" s="26">
        <f t="shared" ref="H26:H27" si="12">IFERROR(G26/G$27,"")</f>
        <v>4.1486131138328934E-2</v>
      </c>
      <c r="I26" s="64">
        <v>1629.3408341030015</v>
      </c>
      <c r="J26" s="20">
        <f t="shared" ref="J26:J27" si="13">IFERROR(I26/I$27,"")</f>
        <v>2.6989903091478584E-2</v>
      </c>
      <c r="K26" s="65">
        <v>-912.57682221700463</v>
      </c>
      <c r="L26" s="20">
        <f t="shared" ref="L26:L27" si="14">IFERROR(K26/K$27,"")</f>
        <v>-1.8789046213460957E-2</v>
      </c>
      <c r="M26" s="65">
        <v>93525</v>
      </c>
      <c r="N26" s="48">
        <f t="shared" ref="N26:N27" si="15">IFERROR(M26/M$27,"")</f>
        <v>2.814148827174703E-2</v>
      </c>
      <c r="O26" s="62">
        <v>2838.1036926129991</v>
      </c>
      <c r="P26" s="26">
        <f t="shared" ref="P26:P27" si="16">IFERROR(O26/O$27,"")</f>
        <v>6.232407776657295E-2</v>
      </c>
      <c r="Q26" s="63">
        <v>4264.7432130430016</v>
      </c>
      <c r="R26" s="26">
        <f t="shared" ref="R26:R27" si="17">IFERROR(Q26/Q$27,"")</f>
        <v>8.1191667699833367E-2</v>
      </c>
      <c r="S26" s="63">
        <v>122338</v>
      </c>
      <c r="T26" s="50">
        <f t="shared" ref="T26:T27" si="18">IFERROR(S26/S$27,"")</f>
        <v>3.7012094324598406E-2</v>
      </c>
      <c r="U26" s="64">
        <v>0</v>
      </c>
      <c r="V26" s="20" t="str">
        <f t="shared" ref="V26:V27" si="19">IFERROR(U26/U$27,"")</f>
        <v/>
      </c>
      <c r="W26" s="65">
        <v>0</v>
      </c>
      <c r="X26" s="20" t="str">
        <f t="shared" ref="X26:X27" si="20">IFERROR(W26/W$27,"")</f>
        <v/>
      </c>
      <c r="Y26" s="65">
        <v>0</v>
      </c>
      <c r="Z26" s="48" t="str">
        <f t="shared" ref="Z26:Z27" si="21">IFERROR(Y26/Y$27,"")</f>
        <v/>
      </c>
    </row>
    <row r="27" spans="1:26" x14ac:dyDescent="0.25">
      <c r="A27" s="83"/>
      <c r="B27" s="28" t="s">
        <v>28</v>
      </c>
      <c r="C27" s="51">
        <f>SUM(C25:C26)</f>
        <v>29338.512375269998</v>
      </c>
      <c r="D27" s="30">
        <f t="shared" si="11"/>
        <v>1</v>
      </c>
      <c r="E27" s="51">
        <f>SUM(E25:E26)</f>
        <v>36347.803097050011</v>
      </c>
      <c r="F27" s="30">
        <f t="shared" si="11"/>
        <v>1</v>
      </c>
      <c r="G27" s="34">
        <f>SUM(G25:G26)</f>
        <v>3314698.0985400002</v>
      </c>
      <c r="H27" s="30">
        <f t="shared" si="12"/>
        <v>1</v>
      </c>
      <c r="I27" s="31">
        <f>SUM(I25:I26)</f>
        <v>60368.532209270023</v>
      </c>
      <c r="J27" s="32">
        <f t="shared" si="13"/>
        <v>1</v>
      </c>
      <c r="K27" s="33">
        <f>SUM(K25:K26)</f>
        <v>48569.619332950017</v>
      </c>
      <c r="L27" s="32">
        <f t="shared" si="14"/>
        <v>1</v>
      </c>
      <c r="M27" s="33">
        <f>SUM(M25:M26)</f>
        <v>3323385</v>
      </c>
      <c r="N27" s="53">
        <f t="shared" si="15"/>
        <v>1</v>
      </c>
      <c r="O27" s="51">
        <f>SUM(O25:O26)</f>
        <v>45537.836969569966</v>
      </c>
      <c r="P27" s="30">
        <f t="shared" si="16"/>
        <v>1</v>
      </c>
      <c r="Q27" s="34">
        <f>SUM(Q25:Q26)</f>
        <v>52526.858160000011</v>
      </c>
      <c r="R27" s="54">
        <f t="shared" si="17"/>
        <v>1</v>
      </c>
      <c r="S27" s="34">
        <f>SUM(S25:S26)</f>
        <v>3305352</v>
      </c>
      <c r="T27" s="55">
        <f t="shared" si="18"/>
        <v>1</v>
      </c>
      <c r="U27" s="31">
        <f>SUM(U25:U26)</f>
        <v>0</v>
      </c>
      <c r="V27" s="32" t="str">
        <f t="shared" si="19"/>
        <v/>
      </c>
      <c r="W27" s="33">
        <f>SUM(W25:W26)</f>
        <v>0</v>
      </c>
      <c r="X27" s="32" t="str">
        <f t="shared" si="20"/>
        <v/>
      </c>
      <c r="Y27" s="33">
        <f>SUM(Y25:Y26)</f>
        <v>0</v>
      </c>
      <c r="Z27" s="53" t="str">
        <f t="shared" si="21"/>
        <v/>
      </c>
    </row>
    <row r="28" spans="1:26" x14ac:dyDescent="0.25">
      <c r="A28" s="83"/>
      <c r="B28" s="5"/>
      <c r="C28" s="35"/>
      <c r="D28" s="36"/>
      <c r="E28" s="35"/>
      <c r="F28" s="36"/>
      <c r="G28" s="35"/>
      <c r="H28" s="36"/>
      <c r="I28" s="35"/>
      <c r="J28" s="36"/>
      <c r="K28" s="35"/>
      <c r="L28" s="36"/>
      <c r="M28" s="35"/>
      <c r="N28" s="36"/>
      <c r="O28" s="35"/>
      <c r="P28" s="36"/>
      <c r="Q28" s="35"/>
      <c r="R28" s="36"/>
      <c r="S28" s="35"/>
      <c r="T28" s="36"/>
      <c r="U28" s="35"/>
      <c r="V28" s="36"/>
      <c r="W28" s="35"/>
      <c r="X28" s="36"/>
      <c r="Y28" s="35"/>
      <c r="Z28" s="36"/>
    </row>
    <row r="29" spans="1:26" x14ac:dyDescent="0.25">
      <c r="A29" s="83"/>
      <c r="B29" s="14" t="s">
        <v>31</v>
      </c>
      <c r="C29" s="57">
        <v>12928.997146219992</v>
      </c>
      <c r="D29" s="16">
        <f>IFERROR(C29/C$31,"")</f>
        <v>0.44068346049946955</v>
      </c>
      <c r="E29" s="58">
        <v>19938.287867999999</v>
      </c>
      <c r="F29" s="16">
        <f>IFERROR(E29/E$31,"")</f>
        <v>0.54854176004035982</v>
      </c>
      <c r="G29" s="58">
        <v>733091.45347000007</v>
      </c>
      <c r="H29" s="16">
        <f>IFERROR(G29/G$31,"")</f>
        <v>0.22116386822465048</v>
      </c>
      <c r="I29" s="59">
        <v>20189.178858320021</v>
      </c>
      <c r="J29" s="39">
        <f>IFERROR(I29/I$31,"")</f>
        <v>0.33443216390177244</v>
      </c>
      <c r="K29" s="60">
        <v>8390.2659820000117</v>
      </c>
      <c r="L29" s="39">
        <f>IFERROR(K29/K$31,"")</f>
        <v>0.1727472048830325</v>
      </c>
      <c r="M29" s="60">
        <v>831191</v>
      </c>
      <c r="N29" s="41">
        <f>IFERROR(M29/M$31,"")</f>
        <v>0.25010373459590146</v>
      </c>
      <c r="O29" s="57">
        <v>12562.586719569968</v>
      </c>
      <c r="P29" s="16">
        <f>IFERROR(O29/O$31,"")</f>
        <v>0.2758713974044209</v>
      </c>
      <c r="Q29" s="58">
        <v>19551.607909999992</v>
      </c>
      <c r="R29" s="16">
        <f>IFERROR(Q29/Q$31,"")</f>
        <v>0.37222115684978924</v>
      </c>
      <c r="S29" s="58">
        <v>788489</v>
      </c>
      <c r="T29" s="43">
        <f>IFERROR(S29/S$31,"")</f>
        <v>0.23854917721319846</v>
      </c>
      <c r="U29" s="59">
        <v>0</v>
      </c>
      <c r="V29" s="39" t="str">
        <f>IFERROR(U29/U$31,"")</f>
        <v/>
      </c>
      <c r="W29" s="60">
        <v>0</v>
      </c>
      <c r="X29" s="39" t="str">
        <f>IFERROR(W29/W$31,"")</f>
        <v/>
      </c>
      <c r="Y29" s="60">
        <v>0</v>
      </c>
      <c r="Z29" s="41" t="str">
        <f>IFERROR(Y29/Y$31,"")</f>
        <v/>
      </c>
    </row>
    <row r="30" spans="1:26" x14ac:dyDescent="0.25">
      <c r="A30" s="83"/>
      <c r="B30" s="25" t="s">
        <v>32</v>
      </c>
      <c r="C30" s="62">
        <v>16409.515199050009</v>
      </c>
      <c r="D30" s="26">
        <f t="shared" ref="D30:F31" si="22">IFERROR(C30/C$31,"")</f>
        <v>0.55931653950053051</v>
      </c>
      <c r="E30" s="63">
        <v>16409.515199050009</v>
      </c>
      <c r="F30" s="26">
        <f t="shared" si="22"/>
        <v>0.45145823995964018</v>
      </c>
      <c r="G30" s="63">
        <v>2581606.6450700001</v>
      </c>
      <c r="H30" s="26">
        <f t="shared" ref="H30:H31" si="23">IFERROR(G30/G$31,"")</f>
        <v>0.77883613177534949</v>
      </c>
      <c r="I30" s="64">
        <v>40179.353350949998</v>
      </c>
      <c r="J30" s="20">
        <f t="shared" ref="J30:J31" si="24">IFERROR(I30/I$31,"")</f>
        <v>0.66556783609822745</v>
      </c>
      <c r="K30" s="65">
        <v>40179.353350949998</v>
      </c>
      <c r="L30" s="20">
        <f t="shared" ref="L30:L31" si="25">IFERROR(K30/K$31,"")</f>
        <v>0.82725279511696748</v>
      </c>
      <c r="M30" s="65">
        <v>2492194</v>
      </c>
      <c r="N30" s="48">
        <f t="shared" ref="N30:N31" si="26">IFERROR(M30/M$31,"")</f>
        <v>0.74989626540409848</v>
      </c>
      <c r="O30" s="62">
        <v>32975.250250000005</v>
      </c>
      <c r="P30" s="26">
        <f t="shared" ref="P30:P31" si="27">IFERROR(O30/O$31,"")</f>
        <v>0.7241286025955791</v>
      </c>
      <c r="Q30" s="63">
        <v>32975.250250000005</v>
      </c>
      <c r="R30" s="26">
        <f t="shared" ref="R30:R31" si="28">IFERROR(Q30/Q$31,"")</f>
        <v>0.62777884315021071</v>
      </c>
      <c r="S30" s="63">
        <v>2516863</v>
      </c>
      <c r="T30" s="50">
        <f t="shared" ref="T30:T31" si="29">IFERROR(S30/S$31,"")</f>
        <v>0.76145082278680154</v>
      </c>
      <c r="U30" s="64">
        <v>0</v>
      </c>
      <c r="V30" s="20" t="str">
        <f t="shared" ref="V30:V31" si="30">IFERROR(U30/U$31,"")</f>
        <v/>
      </c>
      <c r="W30" s="65">
        <v>0</v>
      </c>
      <c r="X30" s="20" t="str">
        <f t="shared" ref="X30:X31" si="31">IFERROR(W30/W$31,"")</f>
        <v/>
      </c>
      <c r="Y30" s="65">
        <v>0</v>
      </c>
      <c r="Z30" s="48" t="str">
        <f t="shared" ref="Z30:Z31" si="32">IFERROR(Y30/Y$31,"")</f>
        <v/>
      </c>
    </row>
    <row r="31" spans="1:26" x14ac:dyDescent="0.25">
      <c r="A31" s="83"/>
      <c r="B31" s="28" t="s">
        <v>28</v>
      </c>
      <c r="C31" s="51">
        <f>SUM(C29:C30)</f>
        <v>29338.512345269999</v>
      </c>
      <c r="D31" s="30">
        <f t="shared" si="22"/>
        <v>1</v>
      </c>
      <c r="E31" s="51">
        <f>SUM(E29:E30)</f>
        <v>36347.803067050008</v>
      </c>
      <c r="F31" s="30">
        <f t="shared" si="22"/>
        <v>1</v>
      </c>
      <c r="G31" s="51">
        <f>SUM(G29:G30)</f>
        <v>3314698.0985400002</v>
      </c>
      <c r="H31" s="30">
        <f t="shared" si="23"/>
        <v>1</v>
      </c>
      <c r="I31" s="31">
        <f>SUM(I29:I30)</f>
        <v>60368.532209270023</v>
      </c>
      <c r="J31" s="32">
        <f t="shared" si="24"/>
        <v>1</v>
      </c>
      <c r="K31" s="33">
        <f>SUM(K29:K30)</f>
        <v>48569.619332950009</v>
      </c>
      <c r="L31" s="32">
        <f t="shared" si="25"/>
        <v>1</v>
      </c>
      <c r="M31" s="33">
        <f>SUM(M29:M30)</f>
        <v>3323385</v>
      </c>
      <c r="N31" s="53">
        <f t="shared" si="26"/>
        <v>1</v>
      </c>
      <c r="O31" s="51">
        <f>SUM(O29:O30)</f>
        <v>45537.836969569973</v>
      </c>
      <c r="P31" s="30">
        <f t="shared" si="27"/>
        <v>1</v>
      </c>
      <c r="Q31" s="34">
        <f>SUM(Q29:Q30)</f>
        <v>52526.858159999996</v>
      </c>
      <c r="R31" s="30">
        <f t="shared" si="28"/>
        <v>1</v>
      </c>
      <c r="S31" s="34">
        <f>SUM(S29:S30)</f>
        <v>3305352</v>
      </c>
      <c r="T31" s="55">
        <f t="shared" si="29"/>
        <v>1</v>
      </c>
      <c r="U31" s="31">
        <f>SUM(U29:U30)</f>
        <v>0</v>
      </c>
      <c r="V31" s="32" t="str">
        <f t="shared" si="30"/>
        <v/>
      </c>
      <c r="W31" s="33">
        <f>SUM(W29:W30)</f>
        <v>0</v>
      </c>
      <c r="X31" s="32" t="str">
        <f t="shared" si="31"/>
        <v/>
      </c>
      <c r="Y31" s="33">
        <f>SUM(Y29:Y30)</f>
        <v>0</v>
      </c>
      <c r="Z31" s="53" t="str">
        <f t="shared" si="32"/>
        <v/>
      </c>
    </row>
    <row r="32" spans="1:26" x14ac:dyDescent="0.25">
      <c r="A32" s="83"/>
      <c r="B32" s="85" t="s">
        <v>40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 spans="1:27" x14ac:dyDescent="0.25">
      <c r="A33" s="83"/>
      <c r="B33" s="82" t="s">
        <v>42</v>
      </c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spans="1:27" s="9" customFormat="1" ht="15.6" x14ac:dyDescent="0.3">
      <c r="A34" s="83"/>
      <c r="B34" s="56" t="s">
        <v>33</v>
      </c>
      <c r="C34" s="75" t="s">
        <v>4</v>
      </c>
      <c r="D34" s="76"/>
      <c r="E34" s="76"/>
      <c r="F34" s="76"/>
      <c r="G34" s="76"/>
      <c r="H34" s="77"/>
      <c r="I34" s="75" t="s">
        <v>34</v>
      </c>
      <c r="J34" s="76"/>
      <c r="K34" s="76"/>
      <c r="L34" s="76"/>
      <c r="M34" s="76"/>
      <c r="N34" s="77"/>
      <c r="O34" s="75" t="s">
        <v>35</v>
      </c>
      <c r="P34" s="76"/>
      <c r="Q34" s="76"/>
      <c r="R34" s="76"/>
      <c r="S34" s="76"/>
      <c r="T34" s="77"/>
      <c r="U34" s="75" t="s">
        <v>36</v>
      </c>
      <c r="V34" s="76"/>
      <c r="W34" s="76"/>
      <c r="X34" s="76"/>
      <c r="Y34" s="76"/>
      <c r="Z34" s="77"/>
      <c r="AA34" s="83"/>
    </row>
    <row r="35" spans="1:27" s="9" customFormat="1" ht="30" customHeight="1" x14ac:dyDescent="0.25">
      <c r="A35" s="83"/>
      <c r="B35" s="78" t="str">
        <v>2024</v>
      </c>
      <c r="C35" s="74" t="s">
        <v>8</v>
      </c>
      <c r="D35" s="72"/>
      <c r="E35" s="72" t="s">
        <v>9</v>
      </c>
      <c r="F35" s="72"/>
      <c r="G35" s="72" t="s">
        <v>10</v>
      </c>
      <c r="H35" s="73"/>
      <c r="I35" s="74" t="s">
        <v>8</v>
      </c>
      <c r="J35" s="72"/>
      <c r="K35" s="72" t="s">
        <v>9</v>
      </c>
      <c r="L35" s="72"/>
      <c r="M35" s="72" t="s">
        <v>10</v>
      </c>
      <c r="N35" s="73"/>
      <c r="O35" s="74" t="s">
        <v>8</v>
      </c>
      <c r="P35" s="72"/>
      <c r="Q35" s="72" t="s">
        <v>9</v>
      </c>
      <c r="R35" s="72"/>
      <c r="S35" s="72" t="s">
        <v>10</v>
      </c>
      <c r="T35" s="73"/>
      <c r="U35" s="74" t="s">
        <v>8</v>
      </c>
      <c r="V35" s="72"/>
      <c r="W35" s="72" t="s">
        <v>9</v>
      </c>
      <c r="X35" s="72"/>
      <c r="Y35" s="72" t="s">
        <v>10</v>
      </c>
      <c r="Z35" s="73"/>
      <c r="AA35" s="83"/>
    </row>
    <row r="36" spans="1:27" s="9" customFormat="1" ht="14.25" customHeight="1" x14ac:dyDescent="0.25">
      <c r="A36" s="83"/>
      <c r="B36" s="79"/>
      <c r="C36" s="13" t="s">
        <v>11</v>
      </c>
      <c r="D36" s="11" t="s">
        <v>12</v>
      </c>
      <c r="E36" s="11" t="s">
        <v>11</v>
      </c>
      <c r="F36" s="11" t="s">
        <v>12</v>
      </c>
      <c r="G36" s="11" t="s">
        <v>11</v>
      </c>
      <c r="H36" s="12" t="s">
        <v>12</v>
      </c>
      <c r="I36" s="13" t="s">
        <v>11</v>
      </c>
      <c r="J36" s="11" t="s">
        <v>12</v>
      </c>
      <c r="K36" s="11" t="s">
        <v>11</v>
      </c>
      <c r="L36" s="11" t="s">
        <v>12</v>
      </c>
      <c r="M36" s="11" t="s">
        <v>11</v>
      </c>
      <c r="N36" s="12" t="s">
        <v>12</v>
      </c>
      <c r="O36" s="13" t="s">
        <v>11</v>
      </c>
      <c r="P36" s="11" t="s">
        <v>12</v>
      </c>
      <c r="Q36" s="11" t="s">
        <v>11</v>
      </c>
      <c r="R36" s="11" t="s">
        <v>12</v>
      </c>
      <c r="S36" s="11" t="s">
        <v>11</v>
      </c>
      <c r="T36" s="12" t="s">
        <v>12</v>
      </c>
      <c r="U36" s="13" t="s">
        <v>11</v>
      </c>
      <c r="V36" s="11" t="s">
        <v>12</v>
      </c>
      <c r="W36" s="11" t="s">
        <v>11</v>
      </c>
      <c r="X36" s="11" t="s">
        <v>12</v>
      </c>
      <c r="Y36" s="11" t="s">
        <v>11</v>
      </c>
      <c r="Z36" s="12" t="s">
        <v>12</v>
      </c>
      <c r="AA36" s="83"/>
    </row>
    <row r="37" spans="1:27" x14ac:dyDescent="0.25">
      <c r="A37" s="83"/>
      <c r="B37" s="14" t="s">
        <v>13</v>
      </c>
      <c r="C37" s="57">
        <f>C8</f>
        <v>883.44649000000004</v>
      </c>
      <c r="D37" s="16">
        <f>IFERROR(C37/C$52,"")</f>
        <v>3.0112177423988074E-2</v>
      </c>
      <c r="E37" s="58">
        <f>E8</f>
        <v>883.44649000000004</v>
      </c>
      <c r="F37" s="16">
        <f>IFERROR(E37/E$52,"")</f>
        <v>2.4305093041367645E-2</v>
      </c>
      <c r="G37" s="58">
        <f>G8</f>
        <v>150417.45347000001</v>
      </c>
      <c r="H37" s="43">
        <f>IFERROR(G37/G$52,"")</f>
        <v>4.5378930146384444E-2</v>
      </c>
      <c r="I37" s="59">
        <f>IF(I$23=0,"",I8+C37)</f>
        <v>2015.6091900000004</v>
      </c>
      <c r="J37" s="39">
        <f>IFERROR(I37/I$52,"")</f>
        <v>2.2468691395461291E-2</v>
      </c>
      <c r="K37" s="60">
        <f>IF(K$23=0,"",K8+E37)</f>
        <v>2015.6091900000004</v>
      </c>
      <c r="L37" s="39">
        <f>IFERROR(K37/K$52,"")</f>
        <v>2.3735986042037679E-2</v>
      </c>
      <c r="M37" s="60">
        <f>M8</f>
        <v>216794</v>
      </c>
      <c r="N37" s="41">
        <f>IFERROR(M37/M$52,"")</f>
        <v>6.5232887552901631E-2</v>
      </c>
      <c r="O37" s="61">
        <f>IF(O$23=0,"",O8+I37)</f>
        <v>2430.2633300000002</v>
      </c>
      <c r="P37" s="16">
        <f>IFERROR(O37/O$52,"")</f>
        <v>1.7969326255254749E-2</v>
      </c>
      <c r="Q37" s="58">
        <f>IF(Q$23=0,"",Q8+K37)</f>
        <v>2430.2633300000002</v>
      </c>
      <c r="R37" s="16">
        <f>IFERROR(Q37/Q$52,"")</f>
        <v>1.7681800873868912E-2</v>
      </c>
      <c r="S37" s="58">
        <f>S8</f>
        <v>177329</v>
      </c>
      <c r="T37" s="43">
        <f>IFERROR(S37/S$52,"")</f>
        <v>5.364905159874047E-2</v>
      </c>
      <c r="U37" s="59" t="str">
        <f>IF(U$23=0,"",U8+O37)</f>
        <v/>
      </c>
      <c r="V37" s="39" t="str">
        <f>IFERROR(U37/U$52,"")</f>
        <v/>
      </c>
      <c r="W37" s="60" t="str">
        <f>IF(W$23=0,"",W8+Q37)</f>
        <v/>
      </c>
      <c r="X37" s="39" t="str">
        <f>IFERROR(W37/W$52,"")</f>
        <v/>
      </c>
      <c r="Y37" s="60">
        <f>Y8</f>
        <v>0</v>
      </c>
      <c r="Z37" s="41" t="str">
        <f>IFERROR(Y37/Y$52,"")</f>
        <v/>
      </c>
    </row>
    <row r="38" spans="1:27" x14ac:dyDescent="0.25">
      <c r="A38" s="83"/>
      <c r="B38" s="25" t="s">
        <v>14</v>
      </c>
      <c r="C38" s="62">
        <f>C9</f>
        <v>1808.437320000007</v>
      </c>
      <c r="D38" s="26">
        <f t="shared" ref="D38:F52" si="33">IFERROR(C38/C$52,"")</f>
        <v>6.1640389153622313E-2</v>
      </c>
      <c r="E38" s="63">
        <f>E9</f>
        <v>1789.1472200000067</v>
      </c>
      <c r="F38" s="26">
        <f t="shared" si="33"/>
        <v>4.9222437509264909E-2</v>
      </c>
      <c r="G38" s="63">
        <f>G9</f>
        <v>201721</v>
      </c>
      <c r="H38" s="50">
        <f t="shared" ref="H38:H52" si="34">IFERROR(G38/G$52,"")</f>
        <v>6.0856522676635473E-2</v>
      </c>
      <c r="I38" s="64">
        <f>IF(I$23=0,"",I9+C38)</f>
        <v>5749.664870000016</v>
      </c>
      <c r="J38" s="20">
        <f t="shared" ref="J38:L52" si="35">IFERROR(I38/I$52,"")</f>
        <v>6.4093498993897421E-2</v>
      </c>
      <c r="K38" s="65">
        <f>IF(K$23=0,"",K9+E38)</f>
        <v>2736.2787000000144</v>
      </c>
      <c r="L38" s="20">
        <f t="shared" si="35"/>
        <v>3.222265176828517E-2</v>
      </c>
      <c r="M38" s="65">
        <f>M9</f>
        <v>333264</v>
      </c>
      <c r="N38" s="48">
        <f t="shared" ref="N38:N52" si="36">IFERROR(M38/M$52,"")</f>
        <v>0.10027848112692331</v>
      </c>
      <c r="O38" s="66">
        <f>IF(O$23=0,"",O9+I38)</f>
        <v>10769.571969999999</v>
      </c>
      <c r="P38" s="26">
        <f t="shared" ref="P38:P52" si="37">IFERROR(O38/O$52,"")</f>
        <v>7.963003431335014E-2</v>
      </c>
      <c r="Q38" s="63">
        <f>IF(Q$23=0,"",Q9+K38)</f>
        <v>9837.6066399999982</v>
      </c>
      <c r="R38" s="26">
        <f t="shared" ref="R38:R52" si="38">IFERROR(Q38/Q$52,"")</f>
        <v>7.1575207318760214E-2</v>
      </c>
      <c r="S38" s="63">
        <f>S9</f>
        <v>256928</v>
      </c>
      <c r="T38" s="50">
        <f t="shared" ref="T38:T52" si="39">IFERROR(S38/S$52,"")</f>
        <v>7.7730904303081785E-2</v>
      </c>
      <c r="U38" s="64" t="str">
        <f>IF(U$23=0,"",U9+O38)</f>
        <v/>
      </c>
      <c r="V38" s="20" t="str">
        <f t="shared" ref="V38:V52" si="40">IFERROR(U38/U$52,"")</f>
        <v/>
      </c>
      <c r="W38" s="65" t="str">
        <f>IF(W$23=0,"",W9+Q38)</f>
        <v/>
      </c>
      <c r="X38" s="20" t="str">
        <f t="shared" ref="X38:X52" si="41">IFERROR(W38/W$52,"")</f>
        <v/>
      </c>
      <c r="Y38" s="65">
        <f>Y9</f>
        <v>0</v>
      </c>
      <c r="Z38" s="48" t="str">
        <f t="shared" ref="Z38:Z52" si="42">IFERROR(Y38/Y$52,"")</f>
        <v/>
      </c>
    </row>
    <row r="39" spans="1:27" x14ac:dyDescent="0.25">
      <c r="A39" s="83"/>
      <c r="B39" s="25" t="s">
        <v>15</v>
      </c>
      <c r="C39" s="62">
        <f>C10</f>
        <v>14772.389639999999</v>
      </c>
      <c r="D39" s="26">
        <f t="shared" si="33"/>
        <v>0.50351529249492322</v>
      </c>
      <c r="E39" s="63">
        <f>E10</f>
        <v>14772.389639999999</v>
      </c>
      <c r="F39" s="26">
        <f t="shared" si="33"/>
        <v>0.4064131882436201</v>
      </c>
      <c r="G39" s="63">
        <f>G10</f>
        <v>994477</v>
      </c>
      <c r="H39" s="50">
        <f t="shared" si="34"/>
        <v>0.30002038509571344</v>
      </c>
      <c r="I39" s="64">
        <f>IF(I$23=0,"",I10+C39)</f>
        <v>43939.94023</v>
      </c>
      <c r="J39" s="20">
        <f t="shared" si="35"/>
        <v>0.48981368107519108</v>
      </c>
      <c r="K39" s="65">
        <f>IF(K$23=0,"",K10+E39)</f>
        <v>43939.94023</v>
      </c>
      <c r="L39" s="20">
        <f t="shared" si="35"/>
        <v>0.51744049052844898</v>
      </c>
      <c r="M39" s="65">
        <f>M10</f>
        <v>1197614</v>
      </c>
      <c r="N39" s="48">
        <f t="shared" si="36"/>
        <v>0.36035969350526648</v>
      </c>
      <c r="O39" s="66">
        <f>IF(O$23=0,"",O10+I39)</f>
        <v>71481.065910000005</v>
      </c>
      <c r="P39" s="26">
        <f t="shared" si="37"/>
        <v>0.52852980109367742</v>
      </c>
      <c r="Q39" s="63">
        <f>IF(Q$23=0,"",Q10+K39)</f>
        <v>71481.065910000005</v>
      </c>
      <c r="R39" s="26">
        <f t="shared" si="38"/>
        <v>0.52007284892560146</v>
      </c>
      <c r="S39" s="63">
        <f>S10</f>
        <v>1011534</v>
      </c>
      <c r="T39" s="50">
        <f t="shared" si="39"/>
        <v>0.30602913093673534</v>
      </c>
      <c r="U39" s="64" t="str">
        <f>IF(U$23=0,"",U10+O39)</f>
        <v/>
      </c>
      <c r="V39" s="20" t="str">
        <f t="shared" si="40"/>
        <v/>
      </c>
      <c r="W39" s="65" t="str">
        <f>IF(W$23=0,"",W10+Q39)</f>
        <v/>
      </c>
      <c r="X39" s="20" t="str">
        <f t="shared" si="41"/>
        <v/>
      </c>
      <c r="Y39" s="65">
        <f>Y10</f>
        <v>0</v>
      </c>
      <c r="Z39" s="48" t="str">
        <f t="shared" si="42"/>
        <v/>
      </c>
    </row>
    <row r="40" spans="1:27" x14ac:dyDescent="0.25">
      <c r="A40" s="83"/>
      <c r="B40" s="25" t="s">
        <v>16</v>
      </c>
      <c r="C40" s="62">
        <f>C11</f>
        <v>2793.1778999999933</v>
      </c>
      <c r="D40" s="26">
        <f t="shared" si="33"/>
        <v>9.5205164606587789E-2</v>
      </c>
      <c r="E40" s="63">
        <f>E11</f>
        <v>3195.1567799999934</v>
      </c>
      <c r="F40" s="26">
        <f t="shared" si="33"/>
        <v>8.7904116093841161E-2</v>
      </c>
      <c r="G40" s="63">
        <f>G11</f>
        <v>216996</v>
      </c>
      <c r="H40" s="50">
        <f t="shared" si="34"/>
        <v>6.5464785494515648E-2</v>
      </c>
      <c r="I40" s="64">
        <f>IF(I$23=0,"",I11+C40)</f>
        <v>6129.985760000005</v>
      </c>
      <c r="J40" s="20">
        <f t="shared" si="35"/>
        <v>6.833306723512822E-2</v>
      </c>
      <c r="K40" s="65">
        <f>IF(K$23=0,"",K11+E40)</f>
        <v>5788.157780000005</v>
      </c>
      <c r="L40" s="20">
        <f t="shared" si="35"/>
        <v>6.8161840577434504E-2</v>
      </c>
      <c r="M40" s="65">
        <f>M11</f>
        <v>15987</v>
      </c>
      <c r="N40" s="48">
        <f t="shared" si="36"/>
        <v>4.8104568083445045E-3</v>
      </c>
      <c r="O40" s="66">
        <f>IF(O$23=0,"",O11+I40)</f>
        <v>9877.1958199999917</v>
      </c>
      <c r="P40" s="26">
        <f t="shared" si="37"/>
        <v>7.3031820044216489E-2</v>
      </c>
      <c r="Q40" s="63">
        <f>IF(Q$23=0,"",Q11+K40)</f>
        <v>9958.7204299999939</v>
      </c>
      <c r="R40" s="26">
        <f t="shared" si="38"/>
        <v>7.2456391629704617E-2</v>
      </c>
      <c r="S40" s="63">
        <f>S11</f>
        <v>243022</v>
      </c>
      <c r="T40" s="50">
        <f t="shared" si="39"/>
        <v>7.3523788086715128E-2</v>
      </c>
      <c r="U40" s="64" t="str">
        <f>IF(U$23=0,"",U11+O40)</f>
        <v/>
      </c>
      <c r="V40" s="20" t="str">
        <f t="shared" si="40"/>
        <v/>
      </c>
      <c r="W40" s="65" t="str">
        <f>IF(W$23=0,"",W11+Q40)</f>
        <v/>
      </c>
      <c r="X40" s="20" t="str">
        <f t="shared" si="41"/>
        <v/>
      </c>
      <c r="Y40" s="65">
        <f>Y11</f>
        <v>0</v>
      </c>
      <c r="Z40" s="48" t="str">
        <f t="shared" si="42"/>
        <v/>
      </c>
    </row>
    <row r="41" spans="1:27" x14ac:dyDescent="0.25">
      <c r="A41" s="83"/>
      <c r="B41" s="25" t="s">
        <v>17</v>
      </c>
      <c r="C41" s="62">
        <f>C12</f>
        <v>338.56458000000049</v>
      </c>
      <c r="D41" s="26">
        <f t="shared" si="33"/>
        <v>1.1539936847151907E-2</v>
      </c>
      <c r="E41" s="63">
        <f>E12</f>
        <v>338.56458000000049</v>
      </c>
      <c r="F41" s="26">
        <f t="shared" si="33"/>
        <v>9.3144788174002145E-3</v>
      </c>
      <c r="G41" s="63">
        <f>G12</f>
        <v>25976</v>
      </c>
      <c r="H41" s="50">
        <f t="shared" si="34"/>
        <v>7.836611126497901E-3</v>
      </c>
      <c r="I41" s="64">
        <f>IF(I$23=0,"",I12+C41)</f>
        <v>832.04712999999856</v>
      </c>
      <c r="J41" s="20">
        <f t="shared" si="35"/>
        <v>9.2751165668426162E-3</v>
      </c>
      <c r="K41" s="65">
        <f>IF(K$23=0,"",K12+E41)</f>
        <v>832.37079999999855</v>
      </c>
      <c r="L41" s="20">
        <f t="shared" si="35"/>
        <v>9.8020696614305961E-3</v>
      </c>
      <c r="M41" s="65">
        <f>M12</f>
        <v>73023</v>
      </c>
      <c r="N41" s="48">
        <f t="shared" si="36"/>
        <v>2.1972476857180255E-2</v>
      </c>
      <c r="O41" s="66">
        <f>IF(O$23=0,"",O12+I41)</f>
        <v>1292.1701799999983</v>
      </c>
      <c r="P41" s="26">
        <f t="shared" si="37"/>
        <v>9.5542846139768812E-3</v>
      </c>
      <c r="Q41" s="63">
        <f>IF(Q$23=0,"",Q12+K41)</f>
        <v>1292.4938499999982</v>
      </c>
      <c r="R41" s="26">
        <f t="shared" si="38"/>
        <v>9.4037623842187345E-3</v>
      </c>
      <c r="S41" s="63">
        <f>S12</f>
        <v>24943</v>
      </c>
      <c r="T41" s="50">
        <f t="shared" si="39"/>
        <v>7.5462462091783269E-3</v>
      </c>
      <c r="U41" s="64" t="str">
        <f>IF(U$23=0,"",U12+O41)</f>
        <v/>
      </c>
      <c r="V41" s="20" t="str">
        <f t="shared" si="40"/>
        <v/>
      </c>
      <c r="W41" s="65" t="str">
        <f>IF(W$23=0,"",W12+Q41)</f>
        <v/>
      </c>
      <c r="X41" s="20" t="str">
        <f t="shared" si="41"/>
        <v/>
      </c>
      <c r="Y41" s="65">
        <f>Y12</f>
        <v>0</v>
      </c>
      <c r="Z41" s="48" t="str">
        <f t="shared" si="42"/>
        <v/>
      </c>
    </row>
    <row r="42" spans="1:27" x14ac:dyDescent="0.25">
      <c r="A42" s="83"/>
      <c r="B42" s="25" t="s">
        <v>18</v>
      </c>
      <c r="C42" s="62">
        <f>C13</f>
        <v>-658.50179999999284</v>
      </c>
      <c r="D42" s="26">
        <f t="shared" si="33"/>
        <v>-2.2444962156808492E-2</v>
      </c>
      <c r="E42" s="63">
        <f>E13</f>
        <v>-751.40579999999466</v>
      </c>
      <c r="F42" s="26">
        <f t="shared" si="33"/>
        <v>-2.0672432442199365E-2</v>
      </c>
      <c r="G42" s="63">
        <f>G13</f>
        <v>115538.98836</v>
      </c>
      <c r="H42" s="50">
        <f t="shared" si="34"/>
        <v>3.4856564587553415E-2</v>
      </c>
      <c r="I42" s="64">
        <f>IF(I$23=0,"",I13+C42)</f>
        <v>-4591.3648199999952</v>
      </c>
      <c r="J42" s="20">
        <f t="shared" si="35"/>
        <v>-5.1181528510771249E-2</v>
      </c>
      <c r="K42" s="65">
        <f>IF(K$23=0,"",K13+E42)</f>
        <v>-5834.2607699999944</v>
      </c>
      <c r="L42" s="20">
        <f t="shared" si="35"/>
        <v>-6.8704753326872786E-2</v>
      </c>
      <c r="M42" s="65">
        <f>M13</f>
        <v>45465</v>
      </c>
      <c r="N42" s="48">
        <f t="shared" si="36"/>
        <v>1.3680328941726582E-2</v>
      </c>
      <c r="O42" s="66">
        <f>IF(O$23=0,"",O13+I42)</f>
        <v>-7290.0182099999911</v>
      </c>
      <c r="P42" s="26">
        <f t="shared" si="37"/>
        <v>-5.3902272237403202E-2</v>
      </c>
      <c r="Q42" s="63">
        <f>IF(Q$23=0,"",Q13+K42)</f>
        <v>-6549.7607699999908</v>
      </c>
      <c r="R42" s="26">
        <f t="shared" si="38"/>
        <v>-4.7653916461233091E-2</v>
      </c>
      <c r="S42" s="63">
        <f>S13</f>
        <v>108974</v>
      </c>
      <c r="T42" s="50">
        <f t="shared" si="39"/>
        <v>3.2968954592430703E-2</v>
      </c>
      <c r="U42" s="64" t="str">
        <f>IF(U$23=0,"",U13+O42)</f>
        <v/>
      </c>
      <c r="V42" s="20" t="str">
        <f t="shared" si="40"/>
        <v/>
      </c>
      <c r="W42" s="65" t="str">
        <f>IF(W$23=0,"",W13+Q42)</f>
        <v/>
      </c>
      <c r="X42" s="20" t="str">
        <f t="shared" si="41"/>
        <v/>
      </c>
      <c r="Y42" s="65">
        <f>Y13</f>
        <v>0</v>
      </c>
      <c r="Z42" s="48" t="str">
        <f t="shared" si="42"/>
        <v/>
      </c>
    </row>
    <row r="43" spans="1:27" x14ac:dyDescent="0.25">
      <c r="A43" s="83"/>
      <c r="B43" s="25" t="s">
        <v>19</v>
      </c>
      <c r="C43" s="62">
        <f>C14</f>
        <v>572.56829621999441</v>
      </c>
      <c r="D43" s="26">
        <f t="shared" si="33"/>
        <v>1.9515928036713384E-2</v>
      </c>
      <c r="E43" s="63">
        <f>E14</f>
        <v>7143.1102580000033</v>
      </c>
      <c r="F43" s="26">
        <f t="shared" si="33"/>
        <v>0.1965189305641338</v>
      </c>
      <c r="G43" s="63">
        <f>G14</f>
        <v>118593</v>
      </c>
      <c r="H43" s="50">
        <f t="shared" si="34"/>
        <v>3.5777918976161283E-2</v>
      </c>
      <c r="I43" s="64">
        <f>IF(I$23=0,"",I14+C43)</f>
        <v>8923.9219945399927</v>
      </c>
      <c r="J43" s="20">
        <f t="shared" si="35"/>
        <v>9.9478038861535681E-2</v>
      </c>
      <c r="K43" s="65">
        <f>IF(K$23=0,"",K14+E43)</f>
        <v>8546.0324999999957</v>
      </c>
      <c r="L43" s="20">
        <f t="shared" si="35"/>
        <v>0.1006388089224778</v>
      </c>
      <c r="M43" s="65">
        <f>M14</f>
        <v>20883</v>
      </c>
      <c r="N43" s="48">
        <f t="shared" si="36"/>
        <v>6.2836535640619431E-3</v>
      </c>
      <c r="O43" s="66">
        <f>IF(O$23=0,"",O14+I43)</f>
        <v>9217.9219945399927</v>
      </c>
      <c r="P43" s="26">
        <f t="shared" si="37"/>
        <v>6.8157160448690024E-2</v>
      </c>
      <c r="Q43" s="63">
        <f>IF(Q$23=0,"",Q14+K43)</f>
        <v>11211.321650000002</v>
      </c>
      <c r="R43" s="26">
        <f t="shared" si="38"/>
        <v>8.1569908289812962E-2</v>
      </c>
      <c r="S43" s="63">
        <f>S14</f>
        <v>64396</v>
      </c>
      <c r="T43" s="50">
        <f t="shared" si="39"/>
        <v>1.9482342576524377E-2</v>
      </c>
      <c r="U43" s="64" t="str">
        <f>IF(U$23=0,"",U14+O43)</f>
        <v/>
      </c>
      <c r="V43" s="20" t="str">
        <f t="shared" si="40"/>
        <v/>
      </c>
      <c r="W43" s="65" t="str">
        <f>IF(W$23=0,"",W14+Q43)</f>
        <v/>
      </c>
      <c r="X43" s="20" t="str">
        <f t="shared" si="41"/>
        <v/>
      </c>
      <c r="Y43" s="65">
        <f>Y14</f>
        <v>0</v>
      </c>
      <c r="Z43" s="48" t="str">
        <f t="shared" si="42"/>
        <v/>
      </c>
    </row>
    <row r="44" spans="1:27" x14ac:dyDescent="0.25">
      <c r="A44" s="83"/>
      <c r="B44" s="25" t="s">
        <v>20</v>
      </c>
      <c r="C44" s="62">
        <f>C15</f>
        <v>3.6020000000121399E-2</v>
      </c>
      <c r="D44" s="26">
        <f t="shared" si="33"/>
        <v>1.2277377782277521E-6</v>
      </c>
      <c r="E44" s="63">
        <f>E15</f>
        <v>149</v>
      </c>
      <c r="F44" s="26">
        <f t="shared" si="33"/>
        <v>4.0992396304203767E-3</v>
      </c>
      <c r="G44" s="63">
        <f>G15</f>
        <v>1031</v>
      </c>
      <c r="H44" s="50">
        <f t="shared" si="34"/>
        <v>3.1103888479440005E-4</v>
      </c>
      <c r="I44" s="64">
        <f>IF(I$23=0,"",I15+C44)</f>
        <v>3.6020000000121399E-2</v>
      </c>
      <c r="J44" s="20">
        <f t="shared" si="35"/>
        <v>4.0152737350202454E-7</v>
      </c>
      <c r="K44" s="65">
        <f>IF(K$23=0,"",K15+E44)</f>
        <v>186</v>
      </c>
      <c r="L44" s="20">
        <f t="shared" si="35"/>
        <v>2.1903518924812045E-3</v>
      </c>
      <c r="M44" s="65">
        <f>M15</f>
        <v>1068</v>
      </c>
      <c r="N44" s="48">
        <f t="shared" si="36"/>
        <v>3.2135909622267659E-4</v>
      </c>
      <c r="O44" s="66">
        <f>IF(O$23=0,"",O15+I44)</f>
        <v>3.6020000000121399E-2</v>
      </c>
      <c r="P44" s="26">
        <f t="shared" si="37"/>
        <v>2.663312751859106E-7</v>
      </c>
      <c r="Q44" s="63">
        <f>IF(Q$23=0,"",Q15+K44)</f>
        <v>316</v>
      </c>
      <c r="R44" s="26">
        <f t="shared" si="38"/>
        <v>2.2991126135053748E-3</v>
      </c>
      <c r="S44" s="63">
        <f>S15</f>
        <v>1198</v>
      </c>
      <c r="T44" s="50">
        <f t="shared" si="39"/>
        <v>3.6244248721467489E-4</v>
      </c>
      <c r="U44" s="64" t="str">
        <f>IF(U$23=0,"",U15+O44)</f>
        <v/>
      </c>
      <c r="V44" s="20" t="str">
        <f t="shared" si="40"/>
        <v/>
      </c>
      <c r="W44" s="65" t="str">
        <f>IF(W$23=0,"",W15+Q44)</f>
        <v/>
      </c>
      <c r="X44" s="20" t="str">
        <f t="shared" si="41"/>
        <v/>
      </c>
      <c r="Y44" s="65">
        <f>Y15</f>
        <v>0</v>
      </c>
      <c r="Z44" s="48" t="str">
        <f t="shared" si="42"/>
        <v/>
      </c>
    </row>
    <row r="45" spans="1:27" x14ac:dyDescent="0.25">
      <c r="A45" s="83"/>
      <c r="B45" s="25" t="s">
        <v>21</v>
      </c>
      <c r="C45" s="62">
        <f>C16</f>
        <v>2121.0059999999999</v>
      </c>
      <c r="D45" s="26">
        <f t="shared" si="33"/>
        <v>7.229425857964894E-2</v>
      </c>
      <c r="E45" s="63">
        <f>E16</f>
        <v>2121.4073100000001</v>
      </c>
      <c r="F45" s="26">
        <f t="shared" si="33"/>
        <v>5.8363469244399231E-2</v>
      </c>
      <c r="G45" s="63">
        <f>G16</f>
        <v>246106.65671000001</v>
      </c>
      <c r="H45" s="50">
        <f t="shared" si="34"/>
        <v>7.4247080546611693E-2</v>
      </c>
      <c r="I45" s="64">
        <f>IF(I$23=0,"",I16+C45)</f>
        <v>4346.2074900000007</v>
      </c>
      <c r="J45" s="20">
        <f t="shared" si="35"/>
        <v>4.8448675129057338E-2</v>
      </c>
      <c r="K45" s="65">
        <f>IF(K$23=0,"",K16+E45)</f>
        <v>4346.3235400000003</v>
      </c>
      <c r="L45" s="20">
        <f t="shared" si="35"/>
        <v>5.1182677371906501E-2</v>
      </c>
      <c r="M45" s="65">
        <f>M16</f>
        <v>149098</v>
      </c>
      <c r="N45" s="48">
        <f t="shared" si="36"/>
        <v>4.4863294502442537E-2</v>
      </c>
      <c r="O45" s="66">
        <f>IF(O$23=0,"",O16+I45)</f>
        <v>6104.8712300000007</v>
      </c>
      <c r="P45" s="26">
        <f t="shared" si="37"/>
        <v>4.5139315367190416E-2</v>
      </c>
      <c r="Q45" s="63">
        <f>IF(Q$23=0,"",Q16+K45)</f>
        <v>6104.6001500000002</v>
      </c>
      <c r="R45" s="26">
        <f t="shared" si="38"/>
        <v>4.4415073434404442E-2</v>
      </c>
      <c r="S45" s="63">
        <f>S16</f>
        <v>152633</v>
      </c>
      <c r="T45" s="50">
        <f t="shared" si="39"/>
        <v>4.6177532680331777E-2</v>
      </c>
      <c r="U45" s="64" t="str">
        <f>IF(U$23=0,"",U16+O45)</f>
        <v/>
      </c>
      <c r="V45" s="20" t="str">
        <f t="shared" si="40"/>
        <v/>
      </c>
      <c r="W45" s="65" t="str">
        <f>IF(W$23=0,"",W16+Q45)</f>
        <v/>
      </c>
      <c r="X45" s="20" t="str">
        <f t="shared" si="41"/>
        <v/>
      </c>
      <c r="Y45" s="65">
        <f>Y16</f>
        <v>0</v>
      </c>
      <c r="Z45" s="48" t="str">
        <f t="shared" si="42"/>
        <v/>
      </c>
    </row>
    <row r="46" spans="1:27" x14ac:dyDescent="0.25">
      <c r="A46" s="83"/>
      <c r="B46" s="25" t="s">
        <v>22</v>
      </c>
      <c r="C46" s="62">
        <f>C17</f>
        <v>0</v>
      </c>
      <c r="D46" s="26">
        <f t="shared" si="33"/>
        <v>0</v>
      </c>
      <c r="E46" s="63">
        <f>E17</f>
        <v>0</v>
      </c>
      <c r="F46" s="26">
        <f t="shared" si="33"/>
        <v>0</v>
      </c>
      <c r="G46" s="63">
        <f>G17</f>
        <v>0</v>
      </c>
      <c r="H46" s="50">
        <f t="shared" si="34"/>
        <v>0</v>
      </c>
      <c r="I46" s="64">
        <f>IF(I$23=0,"",I17+C46)</f>
        <v>0</v>
      </c>
      <c r="J46" s="20">
        <f t="shared" si="35"/>
        <v>0</v>
      </c>
      <c r="K46" s="65">
        <f>IF(K$23=0,"",K17+E46)</f>
        <v>0</v>
      </c>
      <c r="L46" s="20">
        <f t="shared" si="35"/>
        <v>0</v>
      </c>
      <c r="M46" s="65">
        <f>M17</f>
        <v>0</v>
      </c>
      <c r="N46" s="48">
        <f t="shared" si="36"/>
        <v>0</v>
      </c>
      <c r="O46" s="66">
        <f>IF(O$23=0,"",O17+I46)</f>
        <v>0</v>
      </c>
      <c r="P46" s="26">
        <f t="shared" si="37"/>
        <v>0</v>
      </c>
      <c r="Q46" s="63">
        <f>IF(Q$23=0,"",Q17+K46)</f>
        <v>0</v>
      </c>
      <c r="R46" s="26">
        <f t="shared" si="38"/>
        <v>0</v>
      </c>
      <c r="S46" s="63">
        <f>S17</f>
        <v>0</v>
      </c>
      <c r="T46" s="50">
        <f t="shared" si="39"/>
        <v>0</v>
      </c>
      <c r="U46" s="64" t="str">
        <f>IF(U$23=0,"",U17+O46)</f>
        <v/>
      </c>
      <c r="V46" s="20" t="str">
        <f t="shared" si="40"/>
        <v/>
      </c>
      <c r="W46" s="65" t="str">
        <f>IF(W$23=0,"",W17+Q46)</f>
        <v/>
      </c>
      <c r="X46" s="20" t="str">
        <f t="shared" si="41"/>
        <v/>
      </c>
      <c r="Y46" s="65">
        <f>Y17</f>
        <v>0</v>
      </c>
      <c r="Z46" s="48" t="str">
        <f t="shared" si="42"/>
        <v/>
      </c>
    </row>
    <row r="47" spans="1:27" x14ac:dyDescent="0.25">
      <c r="A47" s="83"/>
      <c r="B47" s="25" t="s">
        <v>23</v>
      </c>
      <c r="C47" s="62">
        <f>C18</f>
        <v>4133.9909499999994</v>
      </c>
      <c r="D47" s="26">
        <f t="shared" si="33"/>
        <v>0.14090663143113624</v>
      </c>
      <c r="E47" s="63">
        <f>E18</f>
        <v>4133.9909499999994</v>
      </c>
      <c r="F47" s="26">
        <f t="shared" si="33"/>
        <v>0.11373301700697436</v>
      </c>
      <c r="G47" s="63">
        <f>G18</f>
        <v>10385</v>
      </c>
      <c r="H47" s="50">
        <f t="shared" si="34"/>
        <v>3.1330153429581422E-3</v>
      </c>
      <c r="I47" s="64">
        <f>IF(I$23=0,"",I18+C47)</f>
        <v>3441.2928999999995</v>
      </c>
      <c r="J47" s="20">
        <f t="shared" si="35"/>
        <v>3.8361279832968019E-2</v>
      </c>
      <c r="K47" s="65">
        <f>IF(K$23=0,"",K18+E47)</f>
        <v>3441.2928999999995</v>
      </c>
      <c r="L47" s="20">
        <f t="shared" si="35"/>
        <v>4.0524959226328663E-2</v>
      </c>
      <c r="M47" s="65">
        <f>M18</f>
        <v>12314</v>
      </c>
      <c r="N47" s="48">
        <f t="shared" si="36"/>
        <v>3.7052583435262542E-3</v>
      </c>
      <c r="O47" s="66">
        <f>IF(O$23=0,"",O18+I47)</f>
        <v>6622.08014</v>
      </c>
      <c r="P47" s="26">
        <f t="shared" si="37"/>
        <v>4.8963549363230129E-2</v>
      </c>
      <c r="Q47" s="63">
        <f>IF(Q$23=0,"",Q18+K47)</f>
        <v>6622.08014</v>
      </c>
      <c r="R47" s="26">
        <f t="shared" si="38"/>
        <v>4.8180088536447598E-2</v>
      </c>
      <c r="S47" s="63">
        <f>S18</f>
        <v>9969</v>
      </c>
      <c r="T47" s="50">
        <f t="shared" si="39"/>
        <v>3.0160176586336344E-3</v>
      </c>
      <c r="U47" s="64" t="str">
        <f>IF(U$23=0,"",U18+O47)</f>
        <v/>
      </c>
      <c r="V47" s="20" t="str">
        <f t="shared" si="40"/>
        <v/>
      </c>
      <c r="W47" s="65" t="str">
        <f>IF(W$23=0,"",W18+Q47)</f>
        <v/>
      </c>
      <c r="X47" s="20" t="str">
        <f t="shared" si="41"/>
        <v/>
      </c>
      <c r="Y47" s="65">
        <f>Y18</f>
        <v>0</v>
      </c>
      <c r="Z47" s="48" t="str">
        <f t="shared" si="42"/>
        <v/>
      </c>
    </row>
    <row r="48" spans="1:27" x14ac:dyDescent="0.25">
      <c r="A48" s="83"/>
      <c r="B48" s="25" t="s">
        <v>24</v>
      </c>
      <c r="C48" s="62">
        <f>C19</f>
        <v>56</v>
      </c>
      <c r="D48" s="26">
        <f t="shared" si="33"/>
        <v>1.9087539028462628E-3</v>
      </c>
      <c r="E48" s="63">
        <f>E19</f>
        <v>56</v>
      </c>
      <c r="F48" s="26">
        <f t="shared" si="33"/>
        <v>1.5406538208291348E-3</v>
      </c>
      <c r="G48" s="63">
        <f>G19</f>
        <v>15590</v>
      </c>
      <c r="H48" s="50">
        <f t="shared" si="34"/>
        <v>4.7032940969395703E-3</v>
      </c>
      <c r="I48" s="64">
        <f>IF(I$23=0,"",I19+C48)</f>
        <v>140</v>
      </c>
      <c r="J48" s="20">
        <f t="shared" si="35"/>
        <v>1.5606283256550243E-3</v>
      </c>
      <c r="K48" s="65">
        <f>IF(K$23=0,"",K19+E48)</f>
        <v>140</v>
      </c>
      <c r="L48" s="20">
        <f t="shared" si="35"/>
        <v>1.648651962082627E-3</v>
      </c>
      <c r="M48" s="65">
        <f>M19</f>
        <v>15779</v>
      </c>
      <c r="N48" s="48">
        <f t="shared" si="36"/>
        <v>4.747870018068927E-3</v>
      </c>
      <c r="O48" s="66">
        <f>IF(O$23=0,"",O19+I48)</f>
        <v>210</v>
      </c>
      <c r="P48" s="26">
        <f t="shared" si="37"/>
        <v>1.5527364738715359E-3</v>
      </c>
      <c r="Q48" s="63">
        <f>IF(Q$23=0,"",Q19+K48)</f>
        <v>210</v>
      </c>
      <c r="R48" s="26">
        <f t="shared" si="38"/>
        <v>1.5278912937852175E-3</v>
      </c>
      <c r="S48" s="63">
        <f>S19</f>
        <v>15236</v>
      </c>
      <c r="T48" s="50">
        <f t="shared" si="39"/>
        <v>4.609493935895481E-3</v>
      </c>
      <c r="U48" s="64" t="str">
        <f>IF(U$23=0,"",U19+O48)</f>
        <v/>
      </c>
      <c r="V48" s="20" t="str">
        <f t="shared" si="40"/>
        <v/>
      </c>
      <c r="W48" s="65" t="str">
        <f>IF(W$23=0,"",W19+Q48)</f>
        <v/>
      </c>
      <c r="X48" s="20" t="str">
        <f t="shared" si="41"/>
        <v/>
      </c>
      <c r="Y48" s="65">
        <f>Y19</f>
        <v>0</v>
      </c>
      <c r="Z48" s="48" t="str">
        <f t="shared" si="42"/>
        <v/>
      </c>
    </row>
    <row r="49" spans="1:26" x14ac:dyDescent="0.25">
      <c r="A49" s="83"/>
      <c r="B49" s="25" t="s">
        <v>25</v>
      </c>
      <c r="C49" s="62">
        <f>C20</f>
        <v>-6029.1623209499985</v>
      </c>
      <c r="D49" s="26">
        <f t="shared" si="33"/>
        <v>-0.20550334126798112</v>
      </c>
      <c r="E49" s="63">
        <f>E20</f>
        <v>-6029.1623209499985</v>
      </c>
      <c r="F49" s="26">
        <f t="shared" si="33"/>
        <v>-0.16587235653876195</v>
      </c>
      <c r="G49" s="63">
        <f>G20</f>
        <v>125751</v>
      </c>
      <c r="H49" s="50">
        <f t="shared" si="34"/>
        <v>3.793739166031096E-2</v>
      </c>
      <c r="I49" s="64">
        <f>IF(I$23=0,"",I20+C49)</f>
        <v>-7717.855779999999</v>
      </c>
      <c r="J49" s="20">
        <f t="shared" si="35"/>
        <v>-8.603360245420251E-2</v>
      </c>
      <c r="K49" s="65">
        <f>IF(K$23=0,"",K20+E49)</f>
        <v>-7717.855779999999</v>
      </c>
      <c r="L49" s="20">
        <f t="shared" si="35"/>
        <v>-9.0886129105483868E-2</v>
      </c>
      <c r="M49" s="65">
        <f>M20</f>
        <v>120164</v>
      </c>
      <c r="N49" s="48">
        <f t="shared" si="36"/>
        <v>3.6157110897473511E-2</v>
      </c>
      <c r="O49" s="66">
        <f>IF(O$23=0,"",O20+I49)</f>
        <v>-11756.277399999997</v>
      </c>
      <c r="P49" s="26">
        <f t="shared" si="37"/>
        <v>-8.6925717694912502E-2</v>
      </c>
      <c r="Q49" s="63">
        <f>IF(Q$23=0,"",Q20+K49)</f>
        <v>-11756.277399999997</v>
      </c>
      <c r="R49" s="26">
        <f t="shared" si="38"/>
        <v>-8.5534828032304333E-2</v>
      </c>
      <c r="S49" s="63">
        <f>S20</f>
        <v>116523</v>
      </c>
      <c r="T49" s="50">
        <f t="shared" si="39"/>
        <v>3.5252826325305145E-2</v>
      </c>
      <c r="U49" s="64" t="str">
        <f>IF(U$23=0,"",U20+O49)</f>
        <v/>
      </c>
      <c r="V49" s="20" t="str">
        <f t="shared" si="40"/>
        <v/>
      </c>
      <c r="W49" s="65" t="str">
        <f>IF(W$23=0,"",W20+Q49)</f>
        <v/>
      </c>
      <c r="X49" s="20" t="str">
        <f t="shared" si="41"/>
        <v/>
      </c>
      <c r="Y49" s="65">
        <f>Y20</f>
        <v>0</v>
      </c>
      <c r="Z49" s="48" t="str">
        <f t="shared" si="42"/>
        <v/>
      </c>
    </row>
    <row r="50" spans="1:26" x14ac:dyDescent="0.25">
      <c r="A50" s="83"/>
      <c r="B50" s="25" t="s">
        <v>26</v>
      </c>
      <c r="C50" s="62">
        <f>C21</f>
        <v>8546.559299999999</v>
      </c>
      <c r="D50" s="26">
        <f t="shared" si="33"/>
        <v>0.29130854321039329</v>
      </c>
      <c r="E50" s="63">
        <f>E21</f>
        <v>8546.559299999999</v>
      </c>
      <c r="F50" s="26">
        <f t="shared" si="33"/>
        <v>0.23513016500871026</v>
      </c>
      <c r="G50" s="63">
        <f>G21</f>
        <v>1092115</v>
      </c>
      <c r="H50" s="50">
        <f t="shared" si="34"/>
        <v>0.32947646136492359</v>
      </c>
      <c r="I50" s="64">
        <f>IF(I$23=0,"",I21+C50)</f>
        <v>26497.973030000001</v>
      </c>
      <c r="J50" s="20">
        <f t="shared" si="35"/>
        <v>0.29538205202186352</v>
      </c>
      <c r="K50" s="65">
        <f>IF(K$23=0,"",K21+E50)</f>
        <v>26497.973030000001</v>
      </c>
      <c r="L50" s="20">
        <f t="shared" si="35"/>
        <v>0.3120423944794431</v>
      </c>
      <c r="M50" s="65">
        <f>M21</f>
        <v>1121932</v>
      </c>
      <c r="N50" s="48">
        <f t="shared" si="36"/>
        <v>0.33758712878586139</v>
      </c>
      <c r="O50" s="66">
        <f>IF(O$23=0,"",O21+I50)</f>
        <v>36286.219219999999</v>
      </c>
      <c r="P50" s="26">
        <f t="shared" si="37"/>
        <v>0.26829969562758266</v>
      </c>
      <c r="Q50" s="63">
        <f>IF(Q$23=0,"",Q21+K50)</f>
        <v>36286.219219999999</v>
      </c>
      <c r="R50" s="26">
        <f t="shared" si="38"/>
        <v>0.26400665919342775</v>
      </c>
      <c r="S50" s="63">
        <f>S21</f>
        <v>1122667</v>
      </c>
      <c r="T50" s="50">
        <f t="shared" si="39"/>
        <v>0.33965126860921319</v>
      </c>
      <c r="U50" s="64" t="str">
        <f>IF(U$23=0,"",U21+O50)</f>
        <v/>
      </c>
      <c r="V50" s="20" t="str">
        <f t="shared" si="40"/>
        <v/>
      </c>
      <c r="W50" s="65" t="str">
        <f>IF(W$23=0,"",W21+Q50)</f>
        <v/>
      </c>
      <c r="X50" s="20" t="str">
        <f t="shared" si="41"/>
        <v/>
      </c>
      <c r="Y50" s="65">
        <f>Y21</f>
        <v>0</v>
      </c>
      <c r="Z50" s="48" t="str">
        <f t="shared" si="42"/>
        <v/>
      </c>
    </row>
    <row r="51" spans="1:26" x14ac:dyDescent="0.25">
      <c r="A51" s="83"/>
      <c r="B51" s="25" t="s">
        <v>27</v>
      </c>
      <c r="C51" s="62">
        <f>C22</f>
        <v>0</v>
      </c>
      <c r="D51" s="26">
        <f t="shared" si="33"/>
        <v>0</v>
      </c>
      <c r="E51" s="63">
        <f>E22</f>
        <v>0</v>
      </c>
      <c r="F51" s="26">
        <f t="shared" si="33"/>
        <v>0</v>
      </c>
      <c r="G51" s="63">
        <f>G22</f>
        <v>0</v>
      </c>
      <c r="H51" s="50">
        <f t="shared" si="34"/>
        <v>0</v>
      </c>
      <c r="I51" s="64">
        <f>IF(I$23=0,"",I22+C51)</f>
        <v>0</v>
      </c>
      <c r="J51" s="20">
        <f t="shared" si="35"/>
        <v>0</v>
      </c>
      <c r="K51" s="65">
        <f>IF(K$23=0,"",K22+E51)</f>
        <v>0</v>
      </c>
      <c r="L51" s="20">
        <f t="shared" si="35"/>
        <v>0</v>
      </c>
      <c r="M51" s="65">
        <f>M22</f>
        <v>0</v>
      </c>
      <c r="N51" s="48">
        <f t="shared" si="36"/>
        <v>0</v>
      </c>
      <c r="O51" s="66">
        <f>IF(O$23=0,"",O22+I51)</f>
        <v>0</v>
      </c>
      <c r="P51" s="26">
        <f t="shared" si="37"/>
        <v>0</v>
      </c>
      <c r="Q51" s="63">
        <f>IF(Q$23=0,"",Q22+K51)</f>
        <v>0</v>
      </c>
      <c r="R51" s="26">
        <f t="shared" si="38"/>
        <v>0</v>
      </c>
      <c r="S51" s="63">
        <f>S22</f>
        <v>0</v>
      </c>
      <c r="T51" s="50">
        <f t="shared" si="39"/>
        <v>0</v>
      </c>
      <c r="U51" s="64" t="str">
        <f>IF(U$23=0,"",U22+O51)</f>
        <v/>
      </c>
      <c r="V51" s="20" t="str">
        <f t="shared" si="40"/>
        <v/>
      </c>
      <c r="W51" s="65" t="str">
        <f>IF(W$23=0,"",W22+Q51)</f>
        <v/>
      </c>
      <c r="X51" s="20" t="str">
        <f t="shared" si="41"/>
        <v/>
      </c>
      <c r="Y51" s="65">
        <f>Y22</f>
        <v>0</v>
      </c>
      <c r="Z51" s="48" t="str">
        <f t="shared" si="42"/>
        <v/>
      </c>
    </row>
    <row r="52" spans="1:26" x14ac:dyDescent="0.25">
      <c r="A52" s="83"/>
      <c r="B52" s="28" t="s">
        <v>28</v>
      </c>
      <c r="C52" s="29">
        <f>SUM(C37:C51)</f>
        <v>29338.512375270002</v>
      </c>
      <c r="D52" s="30">
        <f t="shared" si="33"/>
        <v>1</v>
      </c>
      <c r="E52" s="34">
        <f>SUM(E37:E51)</f>
        <v>36348.204407050012</v>
      </c>
      <c r="F52" s="30">
        <f t="shared" si="33"/>
        <v>1</v>
      </c>
      <c r="G52" s="34">
        <f>SUM(G37:G51)</f>
        <v>3314698.0985400002</v>
      </c>
      <c r="H52" s="55">
        <f t="shared" si="34"/>
        <v>1</v>
      </c>
      <c r="I52" s="31">
        <f>SUM(I37:I51)</f>
        <v>89707.458014540025</v>
      </c>
      <c r="J52" s="32">
        <f t="shared" si="35"/>
        <v>1</v>
      </c>
      <c r="K52" s="33">
        <f>SUM(K37:K51)</f>
        <v>84917.862120000005</v>
      </c>
      <c r="L52" s="32">
        <f t="shared" si="35"/>
        <v>1</v>
      </c>
      <c r="M52" s="33">
        <f>SUM(M37:M51)</f>
        <v>3323385</v>
      </c>
      <c r="N52" s="53">
        <f t="shared" si="36"/>
        <v>1</v>
      </c>
      <c r="O52" s="51">
        <f>SUM(O37:O51)</f>
        <v>135245.10020454001</v>
      </c>
      <c r="P52" s="30">
        <f t="shared" si="37"/>
        <v>1</v>
      </c>
      <c r="Q52" s="34">
        <f>SUM(Q37:Q51)</f>
        <v>137444.33315000002</v>
      </c>
      <c r="R52" s="30">
        <f t="shared" si="38"/>
        <v>1</v>
      </c>
      <c r="S52" s="34">
        <f>SUM(S37:S51)</f>
        <v>3305352</v>
      </c>
      <c r="T52" s="55">
        <f t="shared" si="39"/>
        <v>1</v>
      </c>
      <c r="U52" s="31">
        <f>SUM(U37:U51)</f>
        <v>0</v>
      </c>
      <c r="V52" s="32" t="str">
        <f t="shared" si="40"/>
        <v/>
      </c>
      <c r="W52" s="33">
        <f>SUM(W37:W51)</f>
        <v>0</v>
      </c>
      <c r="X52" s="32" t="str">
        <f t="shared" si="41"/>
        <v/>
      </c>
      <c r="Y52" s="33">
        <f>SUM(Y37:Y51)</f>
        <v>0</v>
      </c>
      <c r="Z52" s="53" t="str">
        <f t="shared" si="42"/>
        <v/>
      </c>
    </row>
    <row r="53" spans="1:26" x14ac:dyDescent="0.25">
      <c r="A53" s="83"/>
      <c r="B53" s="5"/>
      <c r="C53" s="35"/>
      <c r="D53" s="36"/>
      <c r="E53" s="35"/>
      <c r="F53" s="36"/>
      <c r="G53" s="35"/>
      <c r="H53" s="36"/>
      <c r="I53" s="35"/>
      <c r="J53" s="36"/>
      <c r="K53" s="35"/>
      <c r="L53" s="36"/>
      <c r="M53" s="35"/>
      <c r="N53" s="36"/>
      <c r="O53" s="35"/>
      <c r="P53" s="36"/>
      <c r="Q53" s="35"/>
      <c r="R53" s="36"/>
      <c r="S53" s="35"/>
      <c r="T53" s="36"/>
      <c r="U53" s="35"/>
      <c r="V53" s="36"/>
      <c r="W53" s="35"/>
      <c r="X53" s="36"/>
      <c r="Y53" s="37"/>
      <c r="Z53" s="36"/>
    </row>
    <row r="54" spans="1:26" x14ac:dyDescent="0.25">
      <c r="A54" s="83"/>
      <c r="B54" s="14" t="s">
        <v>29</v>
      </c>
      <c r="C54" s="57">
        <f>C25</f>
        <v>23054.111247876004</v>
      </c>
      <c r="D54" s="16">
        <f>IFERROR(C54/C$56,"")</f>
        <v>0.78579687180420099</v>
      </c>
      <c r="E54" s="58">
        <f>E25</f>
        <v>27899.373807876007</v>
      </c>
      <c r="F54" s="16">
        <f>IFERROR(E54/E$56,"")</f>
        <v>0.76756698976781679</v>
      </c>
      <c r="G54" s="58">
        <f>G25</f>
        <v>3177184.0985400002</v>
      </c>
      <c r="H54" s="43">
        <f>IFERROR(G54/G$56,"")</f>
        <v>0.95851386886167111</v>
      </c>
      <c r="I54" s="59">
        <f>IF(I$23=0,"",I25+C54)</f>
        <v>81793.302623043026</v>
      </c>
      <c r="J54" s="39">
        <f>IFERROR(I54/I$56,"")</f>
        <v>0.91178238010015944</v>
      </c>
      <c r="K54" s="60">
        <f>IF(K$23=0,"",K25+E54)</f>
        <v>77381.569963043032</v>
      </c>
      <c r="L54" s="39">
        <f>IFERROR(K54/K$56,"")</f>
        <v>0.9112566979624348</v>
      </c>
      <c r="M54" s="60">
        <f>M25</f>
        <v>3229860</v>
      </c>
      <c r="N54" s="41">
        <f>IFERROR(M54/M$56,"")</f>
        <v>0.97185851172825299</v>
      </c>
      <c r="O54" s="57">
        <f>IF(O$23=0,"",O25+I54)</f>
        <v>124493.03589999999</v>
      </c>
      <c r="P54" s="16">
        <f>IFERROR(O54/O$56,"")</f>
        <v>0.92050090524270012</v>
      </c>
      <c r="Q54" s="58">
        <f>IF(Q$23=0,"",Q25+K54)</f>
        <v>125643.68491000004</v>
      </c>
      <c r="R54" s="16">
        <f>IFERROR(Q54/Q$56,"")</f>
        <v>0.9141426938294982</v>
      </c>
      <c r="S54" s="58">
        <f>S25</f>
        <v>3183014</v>
      </c>
      <c r="T54" s="43">
        <f>IFERROR(S54/S$56,"")</f>
        <v>0.9629879056754016</v>
      </c>
      <c r="U54" s="59" t="str">
        <f>IF(U$23=0,"",U25+O54)</f>
        <v/>
      </c>
      <c r="V54" s="39" t="str">
        <f>IFERROR(U54/U$56,"")</f>
        <v/>
      </c>
      <c r="W54" s="60" t="str">
        <f>IF(W$23=0,"",W25+Q54)</f>
        <v/>
      </c>
      <c r="X54" s="39" t="str">
        <f>IFERROR(W54/W$56,"")</f>
        <v/>
      </c>
      <c r="Y54" s="60">
        <f>Y25</f>
        <v>0</v>
      </c>
      <c r="Z54" s="41" t="str">
        <f>IFERROR(Y54/Y$56,"")</f>
        <v/>
      </c>
    </row>
    <row r="55" spans="1:26" x14ac:dyDescent="0.25">
      <c r="A55" s="83"/>
      <c r="B55" s="25" t="s">
        <v>30</v>
      </c>
      <c r="C55" s="62">
        <f>C26</f>
        <v>6284.401127393995</v>
      </c>
      <c r="D55" s="26">
        <f t="shared" ref="D55:F56" si="43">IFERROR(C55/C$56,"")</f>
        <v>0.21420312819579901</v>
      </c>
      <c r="E55" s="63">
        <f>E26</f>
        <v>8448.4292891740024</v>
      </c>
      <c r="F55" s="26">
        <f t="shared" si="43"/>
        <v>0.23243301023218313</v>
      </c>
      <c r="G55" s="63">
        <f>G26</f>
        <v>137514</v>
      </c>
      <c r="H55" s="50">
        <f t="shared" ref="H55:H56" si="44">IFERROR(G55/G$56,"")</f>
        <v>4.1486131138328934E-2</v>
      </c>
      <c r="I55" s="64">
        <f>IF(I$23=0,"",I26+C55)</f>
        <v>7913.7419614969967</v>
      </c>
      <c r="J55" s="20">
        <f t="shared" ref="J55:L56" si="45">IFERROR(I55/I$56,"")</f>
        <v>8.8217619899840491E-2</v>
      </c>
      <c r="K55" s="65">
        <f>IF(K$23=0,"",K26+E55)</f>
        <v>7535.8524669569979</v>
      </c>
      <c r="L55" s="20">
        <f t="shared" si="45"/>
        <v>8.87433020375651E-2</v>
      </c>
      <c r="M55" s="65">
        <f>M26</f>
        <v>93525</v>
      </c>
      <c r="N55" s="48">
        <f t="shared" ref="N55:N56" si="46">IFERROR(M55/M$56,"")</f>
        <v>2.814148827174703E-2</v>
      </c>
      <c r="O55" s="62">
        <f>IF(O$23=0,"",O26+I55)</f>
        <v>10751.845654109995</v>
      </c>
      <c r="P55" s="26">
        <f t="shared" ref="P55:P56" si="47">IFERROR(O55/O$56,"")</f>
        <v>7.9499094757299937E-2</v>
      </c>
      <c r="Q55" s="63">
        <f>IF(Q$23=0,"",Q26+K55)</f>
        <v>11800.595679999999</v>
      </c>
      <c r="R55" s="26">
        <f t="shared" ref="R55:R56" si="48">IFERROR(Q55/Q$56,"")</f>
        <v>8.5857306170501857E-2</v>
      </c>
      <c r="S55" s="63">
        <f>S26</f>
        <v>122338</v>
      </c>
      <c r="T55" s="50">
        <f t="shared" ref="T55:T56" si="49">IFERROR(S55/S$56,"")</f>
        <v>3.7012094324598406E-2</v>
      </c>
      <c r="U55" s="64" t="str">
        <f>IF(U$23=0,"",U26+O55)</f>
        <v/>
      </c>
      <c r="V55" s="20" t="str">
        <f t="shared" ref="V55:V56" si="50">IFERROR(U55/U$56,"")</f>
        <v/>
      </c>
      <c r="W55" s="65" t="str">
        <f>IF(W$23=0,"",W26+Q55)</f>
        <v/>
      </c>
      <c r="X55" s="20" t="str">
        <f t="shared" ref="X55:X56" si="51">IFERROR(W55/W$56,"")</f>
        <v/>
      </c>
      <c r="Y55" s="65">
        <f>Y26</f>
        <v>0</v>
      </c>
      <c r="Z55" s="48" t="str">
        <f t="shared" ref="Z55:Z56" si="52">IFERROR(Y55/Y$56,"")</f>
        <v/>
      </c>
    </row>
    <row r="56" spans="1:26" x14ac:dyDescent="0.25">
      <c r="A56" s="83"/>
      <c r="B56" s="28" t="s">
        <v>28</v>
      </c>
      <c r="C56" s="51">
        <f>SUM(C54:C55)</f>
        <v>29338.512375269998</v>
      </c>
      <c r="D56" s="30">
        <f t="shared" si="43"/>
        <v>1</v>
      </c>
      <c r="E56" s="34">
        <f>SUM(E54:E55)</f>
        <v>36347.803097050011</v>
      </c>
      <c r="F56" s="30">
        <f t="shared" si="43"/>
        <v>1</v>
      </c>
      <c r="G56" s="34">
        <f>SUM(G54:G55)</f>
        <v>3314698.0985400002</v>
      </c>
      <c r="H56" s="55">
        <f t="shared" si="44"/>
        <v>1</v>
      </c>
      <c r="I56" s="31">
        <f>SUM(I54:I55)</f>
        <v>89707.044584540025</v>
      </c>
      <c r="J56" s="32">
        <f t="shared" si="45"/>
        <v>1</v>
      </c>
      <c r="K56" s="33">
        <f>SUM(K54:K55)</f>
        <v>84917.422430000035</v>
      </c>
      <c r="L56" s="32">
        <f t="shared" si="45"/>
        <v>1</v>
      </c>
      <c r="M56" s="33">
        <f>SUM(M54:M55)</f>
        <v>3323385</v>
      </c>
      <c r="N56" s="53">
        <f t="shared" si="46"/>
        <v>1</v>
      </c>
      <c r="O56" s="51">
        <f>SUM(O54:O55)</f>
        <v>135244.88155410998</v>
      </c>
      <c r="P56" s="30">
        <f t="shared" si="47"/>
        <v>1</v>
      </c>
      <c r="Q56" s="34">
        <f>SUM(Q54:Q55)</f>
        <v>137444.28059000004</v>
      </c>
      <c r="R56" s="30">
        <f t="shared" si="48"/>
        <v>1</v>
      </c>
      <c r="S56" s="34">
        <f>SUM(S54:S55)</f>
        <v>3305352</v>
      </c>
      <c r="T56" s="55">
        <f t="shared" si="49"/>
        <v>1</v>
      </c>
      <c r="U56" s="31">
        <f>SUM(U54:U55)</f>
        <v>0</v>
      </c>
      <c r="V56" s="32" t="str">
        <f t="shared" si="50"/>
        <v/>
      </c>
      <c r="W56" s="33">
        <f>SUM(W54:W55)</f>
        <v>0</v>
      </c>
      <c r="X56" s="32" t="str">
        <f t="shared" si="51"/>
        <v/>
      </c>
      <c r="Y56" s="33">
        <f>SUM(Y54:Y55)</f>
        <v>0</v>
      </c>
      <c r="Z56" s="53" t="str">
        <f t="shared" si="52"/>
        <v/>
      </c>
    </row>
    <row r="57" spans="1:26" x14ac:dyDescent="0.25">
      <c r="A57" s="83"/>
      <c r="B57" s="5"/>
      <c r="C57" s="35"/>
      <c r="D57" s="36"/>
      <c r="E57" s="35"/>
      <c r="F57" s="36"/>
      <c r="G57" s="35"/>
      <c r="H57" s="36"/>
      <c r="I57" s="35"/>
      <c r="J57" s="36"/>
      <c r="K57" s="35"/>
      <c r="L57" s="36"/>
      <c r="M57" s="35"/>
      <c r="N57" s="36"/>
      <c r="O57" s="35"/>
      <c r="P57" s="36"/>
      <c r="Q57" s="35"/>
      <c r="R57" s="36"/>
      <c r="S57" s="35"/>
      <c r="T57" s="36"/>
      <c r="U57" s="35"/>
      <c r="V57" s="36"/>
      <c r="W57" s="35"/>
      <c r="X57" s="36"/>
      <c r="Y57" s="35"/>
      <c r="Z57" s="36"/>
    </row>
    <row r="58" spans="1:26" x14ac:dyDescent="0.25">
      <c r="A58" s="83"/>
      <c r="B58" s="14" t="s">
        <v>31</v>
      </c>
      <c r="C58" s="57">
        <f>C29</f>
        <v>12928.997146219992</v>
      </c>
      <c r="D58" s="16">
        <f>IFERROR(C58/C$60,"")</f>
        <v>0.44068346049946955</v>
      </c>
      <c r="E58" s="58">
        <f>E29</f>
        <v>19938.287867999999</v>
      </c>
      <c r="F58" s="16">
        <f>IFERROR(E58/E$60,"")</f>
        <v>0.54854176004035982</v>
      </c>
      <c r="G58" s="58">
        <f>G29</f>
        <v>733091.45347000007</v>
      </c>
      <c r="H58" s="43">
        <f>IFERROR(G58/G$60,"")</f>
        <v>0.22116386822465048</v>
      </c>
      <c r="I58" s="59">
        <f>IF(I$23=0,"",I29+C58)</f>
        <v>33118.176004540015</v>
      </c>
      <c r="J58" s="39">
        <f>IFERROR(I58/I$60,"")</f>
        <v>0.3691814413126146</v>
      </c>
      <c r="K58" s="60">
        <f>IF(K$23=0,"",K29+E58)</f>
        <v>28328.553850000011</v>
      </c>
      <c r="L58" s="39">
        <f>IFERROR(K58/K$60,"")</f>
        <v>0.33360119807404809</v>
      </c>
      <c r="M58" s="60">
        <f>M29</f>
        <v>831191</v>
      </c>
      <c r="N58" s="41">
        <f>IFERROR(M58/M$60,"")</f>
        <v>0.25010373459590146</v>
      </c>
      <c r="O58" s="57">
        <f>IF(O$23=0,"",O29+I58)</f>
        <v>45680.762724109984</v>
      </c>
      <c r="P58" s="16">
        <f>IFERROR(O58/O$60,"")</f>
        <v>0.33776333868847019</v>
      </c>
      <c r="Q58" s="58">
        <f>IF(Q$23=0,"",Q29+K58)</f>
        <v>47880.161760000003</v>
      </c>
      <c r="R58" s="16">
        <f>IFERROR(Q58/Q$60,"")</f>
        <v>0.34836052518822974</v>
      </c>
      <c r="S58" s="58">
        <f>S29</f>
        <v>788489</v>
      </c>
      <c r="T58" s="43">
        <f>IFERROR(S58/S$60,"")</f>
        <v>0.23854917721319846</v>
      </c>
      <c r="U58" s="59" t="str">
        <f>IF(U$23=0,"",U29+O58)</f>
        <v/>
      </c>
      <c r="V58" s="39" t="str">
        <f>IFERROR(U58/U$60,"")</f>
        <v/>
      </c>
      <c r="W58" s="60" t="str">
        <f>IF(W$23=0,"",W29+Q58)</f>
        <v/>
      </c>
      <c r="X58" s="39" t="str">
        <f>IFERROR(W58/W$60,"")</f>
        <v/>
      </c>
      <c r="Y58" s="60">
        <f>Y29</f>
        <v>0</v>
      </c>
      <c r="Z58" s="41" t="str">
        <f>IFERROR(Y58/Y$60,"")</f>
        <v/>
      </c>
    </row>
    <row r="59" spans="1:26" x14ac:dyDescent="0.25">
      <c r="A59" s="83"/>
      <c r="B59" s="25" t="s">
        <v>32</v>
      </c>
      <c r="C59" s="62">
        <f>C30</f>
        <v>16409.515199050009</v>
      </c>
      <c r="D59" s="26">
        <f t="shared" ref="D59:F60" si="53">IFERROR(C59/C$60,"")</f>
        <v>0.55931653950053051</v>
      </c>
      <c r="E59" s="63">
        <f>E30</f>
        <v>16409.515199050009</v>
      </c>
      <c r="F59" s="26">
        <f t="shared" si="53"/>
        <v>0.45145823995964018</v>
      </c>
      <c r="G59" s="63">
        <f>G30</f>
        <v>2581606.6450700001</v>
      </c>
      <c r="H59" s="50">
        <f t="shared" ref="H59:H60" si="54">IFERROR(G59/G$60,"")</f>
        <v>0.77883613177534949</v>
      </c>
      <c r="I59" s="64">
        <f>IF(I$23=0,"",I30+C59)</f>
        <v>56588.868550000007</v>
      </c>
      <c r="J59" s="20">
        <f t="shared" ref="J59:L60" si="55">IFERROR(I59/I$60,"")</f>
        <v>0.63081855868738546</v>
      </c>
      <c r="K59" s="65">
        <f>IF(K$23=0,"",K30+E59)</f>
        <v>56588.868550000007</v>
      </c>
      <c r="L59" s="20">
        <f t="shared" si="55"/>
        <v>0.66639880192595202</v>
      </c>
      <c r="M59" s="65">
        <f>M30</f>
        <v>2492194</v>
      </c>
      <c r="N59" s="48">
        <f t="shared" ref="N59:N60" si="56">IFERROR(M59/M$60,"")</f>
        <v>0.74989626540409848</v>
      </c>
      <c r="O59" s="62">
        <f>IF(O$23=0,"",O30+I59)</f>
        <v>89564.118800000011</v>
      </c>
      <c r="P59" s="26">
        <f t="shared" ref="P59:P60" si="57">IFERROR(O59/O$60,"")</f>
        <v>0.66223666131152992</v>
      </c>
      <c r="Q59" s="63">
        <f>IF(Q$23=0,"",Q30+K59)</f>
        <v>89564.118800000011</v>
      </c>
      <c r="R59" s="26">
        <f t="shared" ref="R59:R60" si="58">IFERROR(Q59/Q$60,"")</f>
        <v>0.6516394748117702</v>
      </c>
      <c r="S59" s="63">
        <f>S30</f>
        <v>2516863</v>
      </c>
      <c r="T59" s="50">
        <f t="shared" ref="T59:T60" si="59">IFERROR(S59/S$60,"")</f>
        <v>0.76145082278680154</v>
      </c>
      <c r="U59" s="64" t="str">
        <f>IF(U$23=0,"",U30+O59)</f>
        <v/>
      </c>
      <c r="V59" s="20" t="str">
        <f t="shared" ref="V59:V60" si="60">IFERROR(U59/U$60,"")</f>
        <v/>
      </c>
      <c r="W59" s="65" t="str">
        <f>IF(W$23=0,"",W30+Q59)</f>
        <v/>
      </c>
      <c r="X59" s="20" t="str">
        <f t="shared" ref="X59:X60" si="61">IFERROR(W59/W$60,"")</f>
        <v/>
      </c>
      <c r="Y59" s="65">
        <f>Y30</f>
        <v>0</v>
      </c>
      <c r="Z59" s="48" t="str">
        <f t="shared" ref="Z59:Z60" si="62">IFERROR(Y59/Y$60,"")</f>
        <v/>
      </c>
    </row>
    <row r="60" spans="1:26" x14ac:dyDescent="0.25">
      <c r="A60" s="83"/>
      <c r="B60" s="28" t="s">
        <v>28</v>
      </c>
      <c r="C60" s="51">
        <f>SUM(C58:C59)</f>
        <v>29338.512345269999</v>
      </c>
      <c r="D60" s="30">
        <f t="shared" si="53"/>
        <v>1</v>
      </c>
      <c r="E60" s="34">
        <f>SUM(E58:E59)</f>
        <v>36347.803067050008</v>
      </c>
      <c r="F60" s="30">
        <f t="shared" si="53"/>
        <v>1</v>
      </c>
      <c r="G60" s="34">
        <f>SUM(G58:G59)</f>
        <v>3314698.0985400002</v>
      </c>
      <c r="H60" s="55">
        <f t="shared" si="54"/>
        <v>1</v>
      </c>
      <c r="I60" s="31">
        <f>SUM(I58:I59)</f>
        <v>89707.044554540014</v>
      </c>
      <c r="J60" s="32">
        <f t="shared" si="55"/>
        <v>1</v>
      </c>
      <c r="K60" s="33">
        <f>SUM(K58:K59)</f>
        <v>84917.42240000001</v>
      </c>
      <c r="L60" s="32">
        <f t="shared" si="55"/>
        <v>1</v>
      </c>
      <c r="M60" s="33">
        <f>SUM(M58:M59)</f>
        <v>3323385</v>
      </c>
      <c r="N60" s="53">
        <f t="shared" si="56"/>
        <v>1</v>
      </c>
      <c r="O60" s="51">
        <f>SUM(O58:O59)</f>
        <v>135244.88152410998</v>
      </c>
      <c r="P60" s="30">
        <f t="shared" si="57"/>
        <v>1</v>
      </c>
      <c r="Q60" s="34">
        <f>SUM(Q58:Q59)</f>
        <v>137444.28056000001</v>
      </c>
      <c r="R60" s="30">
        <f t="shared" si="58"/>
        <v>1</v>
      </c>
      <c r="S60" s="34">
        <f>SUM(S58:S59)</f>
        <v>3305352</v>
      </c>
      <c r="T60" s="55">
        <f t="shared" si="59"/>
        <v>1</v>
      </c>
      <c r="U60" s="31">
        <f>SUM(U58:U59)</f>
        <v>0</v>
      </c>
      <c r="V60" s="32" t="str">
        <f t="shared" si="60"/>
        <v/>
      </c>
      <c r="W60" s="33">
        <f>SUM(W58:W59)</f>
        <v>0</v>
      </c>
      <c r="X60" s="32" t="str">
        <f t="shared" si="61"/>
        <v/>
      </c>
      <c r="Y60" s="33">
        <f>SUM(Y58:Y59)</f>
        <v>0</v>
      </c>
      <c r="Z60" s="53" t="str">
        <f t="shared" si="62"/>
        <v/>
      </c>
    </row>
    <row r="61" spans="1:26" x14ac:dyDescent="0.25">
      <c r="A61" s="83"/>
      <c r="B61" s="85" t="s">
        <v>40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spans="1:26" ht="13.8" hidden="1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</sheetData>
  <mergeCells count="40">
    <mergeCell ref="B61:Z61"/>
    <mergeCell ref="A4:A61"/>
    <mergeCell ref="B4:Z4"/>
    <mergeCell ref="AA4:AA1048576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B35:B36"/>
    <mergeCell ref="C35:D35"/>
    <mergeCell ref="E35:F35"/>
    <mergeCell ref="G35:H35"/>
    <mergeCell ref="I35:J35"/>
    <mergeCell ref="Y6:Z6"/>
    <mergeCell ref="C34:H34"/>
    <mergeCell ref="I34:N34"/>
    <mergeCell ref="O34:T34"/>
    <mergeCell ref="U34:Z34"/>
    <mergeCell ref="M6:N6"/>
    <mergeCell ref="O6:P6"/>
    <mergeCell ref="Q6:R6"/>
    <mergeCell ref="S6:T6"/>
    <mergeCell ref="U6:V6"/>
    <mergeCell ref="W6:X6"/>
    <mergeCell ref="B33:Z33"/>
    <mergeCell ref="B32:Z32"/>
    <mergeCell ref="W35:X35"/>
    <mergeCell ref="Y35:Z35"/>
    <mergeCell ref="K35:L35"/>
    <mergeCell ref="M35:N35"/>
    <mergeCell ref="O35:P35"/>
    <mergeCell ref="Q35:R35"/>
    <mergeCell ref="S35:T35"/>
    <mergeCell ref="U35:V3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לא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07E5D8F-FE3D-448B-8E3F-2C228643C039}"/>
</file>

<file path=customXml/itemProps2.xml><?xml version="1.0" encoding="utf-8"?>
<ds:datastoreItem xmlns:ds="http://schemas.openxmlformats.org/officeDocument/2006/customXml" ds:itemID="{66013E24-46FC-482F-A557-855F8260C2A7}"/>
</file>

<file path=customXml/itemProps3.xml><?xml version="1.0" encoding="utf-8"?>
<ds:datastoreItem xmlns:ds="http://schemas.openxmlformats.org/officeDocument/2006/customXml" ds:itemID="{E58EC31E-665B-4A96-94E3-9C49895926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נוסטרו חיים</vt:lpstr>
      <vt:lpstr>כללי והון</vt:lpstr>
      <vt:lpstr>נוסטרו סיכום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מרכיבי תשואה נוסטרו 03.24 </dc:title>
  <dc:creator>ליזה שלו</dc:creator>
  <cp:lastModifiedBy>Tami Berman</cp:lastModifiedBy>
  <dcterms:created xsi:type="dcterms:W3CDTF">2024-12-09T10:31:08Z</dcterms:created>
  <dcterms:modified xsi:type="dcterms:W3CDTF">2024-12-10T16:14:44Z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