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essak\Desktop\"/>
    </mc:Choice>
  </mc:AlternateContent>
  <bookViews>
    <workbookView xWindow="0" yWindow="0" windowWidth="28800" windowHeight="11700"/>
  </bookViews>
  <sheets>
    <sheet name="06.20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1" i="1" l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B502" i="1"/>
  <c r="A502" i="1"/>
  <c r="A523" i="1" s="1"/>
  <c r="CG501" i="1"/>
  <c r="C500" i="1"/>
  <c r="D500" i="1" s="1"/>
  <c r="E500" i="1" s="1"/>
  <c r="F500" i="1" s="1"/>
  <c r="G500" i="1" s="1"/>
  <c r="H500" i="1" s="1"/>
  <c r="I500" i="1" s="1"/>
  <c r="J500" i="1" s="1"/>
  <c r="J494" i="1"/>
  <c r="J492" i="1"/>
  <c r="J491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V490" i="1"/>
  <c r="U490" i="1"/>
  <c r="T490" i="1"/>
  <c r="S490" i="1"/>
  <c r="R490" i="1"/>
  <c r="Q490" i="1"/>
  <c r="P490" i="1"/>
  <c r="O490" i="1"/>
  <c r="N490" i="1"/>
  <c r="M490" i="1"/>
  <c r="L490" i="1"/>
  <c r="K490" i="1"/>
  <c r="J490" i="1"/>
  <c r="J489" i="1"/>
  <c r="J488" i="1"/>
  <c r="CK487" i="1"/>
  <c r="CK486" i="1" s="1"/>
  <c r="CJ487" i="1"/>
  <c r="CI487" i="1"/>
  <c r="CI486" i="1" s="1"/>
  <c r="CH487" i="1"/>
  <c r="CG487" i="1"/>
  <c r="CG486" i="1" s="1"/>
  <c r="CF487" i="1"/>
  <c r="CE487" i="1"/>
  <c r="CE486" i="1" s="1"/>
  <c r="CD487" i="1"/>
  <c r="CC487" i="1"/>
  <c r="CC486" i="1" s="1"/>
  <c r="CB487" i="1"/>
  <c r="CA487" i="1"/>
  <c r="CA486" i="1" s="1"/>
  <c r="BZ487" i="1"/>
  <c r="BY487" i="1"/>
  <c r="BY486" i="1" s="1"/>
  <c r="BX487" i="1"/>
  <c r="BW487" i="1"/>
  <c r="BW486" i="1" s="1"/>
  <c r="BV487" i="1"/>
  <c r="BU487" i="1"/>
  <c r="BU486" i="1" s="1"/>
  <c r="BT487" i="1"/>
  <c r="BS487" i="1"/>
  <c r="BS486" i="1" s="1"/>
  <c r="BR487" i="1"/>
  <c r="BQ487" i="1"/>
  <c r="BQ486" i="1" s="1"/>
  <c r="BP487" i="1"/>
  <c r="BO487" i="1"/>
  <c r="BO486" i="1" s="1"/>
  <c r="BN487" i="1"/>
  <c r="BM487" i="1"/>
  <c r="BM486" i="1" s="1"/>
  <c r="BL487" i="1"/>
  <c r="BK487" i="1"/>
  <c r="BK486" i="1" s="1"/>
  <c r="BJ487" i="1"/>
  <c r="BI487" i="1"/>
  <c r="BI486" i="1" s="1"/>
  <c r="BH487" i="1"/>
  <c r="BG487" i="1"/>
  <c r="BG486" i="1" s="1"/>
  <c r="BF487" i="1"/>
  <c r="BE487" i="1"/>
  <c r="BE486" i="1" s="1"/>
  <c r="BD487" i="1"/>
  <c r="BC487" i="1"/>
  <c r="BC486" i="1" s="1"/>
  <c r="BB487" i="1"/>
  <c r="BA487" i="1"/>
  <c r="BA486" i="1" s="1"/>
  <c r="AZ487" i="1"/>
  <c r="AY487" i="1"/>
  <c r="AY486" i="1" s="1"/>
  <c r="AX487" i="1"/>
  <c r="AW487" i="1"/>
  <c r="AW486" i="1" s="1"/>
  <c r="AV487" i="1"/>
  <c r="AU487" i="1"/>
  <c r="AU486" i="1" s="1"/>
  <c r="AT487" i="1"/>
  <c r="AS487" i="1"/>
  <c r="AS486" i="1" s="1"/>
  <c r="AR487" i="1"/>
  <c r="AQ487" i="1"/>
  <c r="AQ486" i="1" s="1"/>
  <c r="AP487" i="1"/>
  <c r="AO487" i="1"/>
  <c r="AO486" i="1" s="1"/>
  <c r="AN487" i="1"/>
  <c r="AM487" i="1"/>
  <c r="AM486" i="1" s="1"/>
  <c r="AL487" i="1"/>
  <c r="AK487" i="1"/>
  <c r="AK486" i="1" s="1"/>
  <c r="AJ487" i="1"/>
  <c r="AI487" i="1"/>
  <c r="AI486" i="1" s="1"/>
  <c r="AH487" i="1"/>
  <c r="AG487" i="1"/>
  <c r="AG486" i="1" s="1"/>
  <c r="AF487" i="1"/>
  <c r="AE487" i="1"/>
  <c r="AE486" i="1" s="1"/>
  <c r="AD487" i="1"/>
  <c r="AC487" i="1"/>
  <c r="AC486" i="1" s="1"/>
  <c r="AB487" i="1"/>
  <c r="AA487" i="1"/>
  <c r="AA486" i="1" s="1"/>
  <c r="Z487" i="1"/>
  <c r="Y487" i="1"/>
  <c r="Y486" i="1" s="1"/>
  <c r="X487" i="1"/>
  <c r="W487" i="1"/>
  <c r="W486" i="1" s="1"/>
  <c r="V487" i="1"/>
  <c r="U487" i="1"/>
  <c r="U486" i="1" s="1"/>
  <c r="T487" i="1"/>
  <c r="S487" i="1"/>
  <c r="S486" i="1" s="1"/>
  <c r="R487" i="1"/>
  <c r="Q487" i="1"/>
  <c r="Q486" i="1" s="1"/>
  <c r="P487" i="1"/>
  <c r="O487" i="1"/>
  <c r="O486" i="1" s="1"/>
  <c r="N487" i="1"/>
  <c r="M487" i="1"/>
  <c r="M486" i="1" s="1"/>
  <c r="L487" i="1"/>
  <c r="K487" i="1"/>
  <c r="J487" i="1" s="1"/>
  <c r="CJ486" i="1"/>
  <c r="CH486" i="1"/>
  <c r="CF486" i="1"/>
  <c r="CD486" i="1"/>
  <c r="CB486" i="1"/>
  <c r="BZ486" i="1"/>
  <c r="BX486" i="1"/>
  <c r="BV486" i="1"/>
  <c r="BT486" i="1"/>
  <c r="BR486" i="1"/>
  <c r="BP486" i="1"/>
  <c r="BN486" i="1"/>
  <c r="BL486" i="1"/>
  <c r="BJ486" i="1"/>
  <c r="BH486" i="1"/>
  <c r="BF486" i="1"/>
  <c r="BD486" i="1"/>
  <c r="BB486" i="1"/>
  <c r="AZ486" i="1"/>
  <c r="AX486" i="1"/>
  <c r="AV486" i="1"/>
  <c r="AT486" i="1"/>
  <c r="AR486" i="1"/>
  <c r="AP486" i="1"/>
  <c r="AN486" i="1"/>
  <c r="AL486" i="1"/>
  <c r="AJ486" i="1"/>
  <c r="AH486" i="1"/>
  <c r="AF486" i="1"/>
  <c r="AD486" i="1"/>
  <c r="AB486" i="1"/>
  <c r="Z486" i="1"/>
  <c r="X486" i="1"/>
  <c r="V486" i="1"/>
  <c r="T486" i="1"/>
  <c r="R486" i="1"/>
  <c r="P486" i="1"/>
  <c r="N486" i="1"/>
  <c r="L486" i="1"/>
  <c r="J484" i="1"/>
  <c r="J483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2" i="1"/>
  <c r="J481" i="1"/>
  <c r="CQ480" i="1"/>
  <c r="J480" i="1"/>
  <c r="CK479" i="1"/>
  <c r="CJ479" i="1"/>
  <c r="CJ478" i="1" s="1"/>
  <c r="CJ470" i="1" s="1"/>
  <c r="CI479" i="1"/>
  <c r="CH479" i="1"/>
  <c r="CH478" i="1" s="1"/>
  <c r="CH470" i="1" s="1"/>
  <c r="CG479" i="1"/>
  <c r="CF479" i="1"/>
  <c r="CF478" i="1" s="1"/>
  <c r="CF470" i="1" s="1"/>
  <c r="CE479" i="1"/>
  <c r="CD479" i="1"/>
  <c r="CD478" i="1" s="1"/>
  <c r="CD470" i="1" s="1"/>
  <c r="CC479" i="1"/>
  <c r="CB479" i="1"/>
  <c r="CB478" i="1" s="1"/>
  <c r="CB470" i="1" s="1"/>
  <c r="CA479" i="1"/>
  <c r="BZ479" i="1"/>
  <c r="BZ478" i="1" s="1"/>
  <c r="BZ470" i="1" s="1"/>
  <c r="BY479" i="1"/>
  <c r="BX479" i="1"/>
  <c r="BX478" i="1" s="1"/>
  <c r="BX470" i="1" s="1"/>
  <c r="BW479" i="1"/>
  <c r="BV479" i="1"/>
  <c r="BV478" i="1" s="1"/>
  <c r="BV470" i="1" s="1"/>
  <c r="BU479" i="1"/>
  <c r="BT479" i="1"/>
  <c r="BT478" i="1" s="1"/>
  <c r="BT470" i="1" s="1"/>
  <c r="BS479" i="1"/>
  <c r="BR479" i="1"/>
  <c r="BR478" i="1" s="1"/>
  <c r="BR470" i="1" s="1"/>
  <c r="BQ479" i="1"/>
  <c r="BP479" i="1"/>
  <c r="BP478" i="1" s="1"/>
  <c r="BP470" i="1" s="1"/>
  <c r="BO479" i="1"/>
  <c r="BN479" i="1"/>
  <c r="BN478" i="1" s="1"/>
  <c r="BN470" i="1" s="1"/>
  <c r="BM479" i="1"/>
  <c r="BL479" i="1"/>
  <c r="BL478" i="1" s="1"/>
  <c r="BL470" i="1" s="1"/>
  <c r="BK479" i="1"/>
  <c r="BJ479" i="1"/>
  <c r="BJ478" i="1" s="1"/>
  <c r="BJ470" i="1" s="1"/>
  <c r="BI479" i="1"/>
  <c r="BH479" i="1"/>
  <c r="BH478" i="1" s="1"/>
  <c r="BH470" i="1" s="1"/>
  <c r="BG479" i="1"/>
  <c r="BF479" i="1"/>
  <c r="BF478" i="1" s="1"/>
  <c r="BF470" i="1" s="1"/>
  <c r="BE479" i="1"/>
  <c r="BD479" i="1"/>
  <c r="BD478" i="1" s="1"/>
  <c r="BD470" i="1" s="1"/>
  <c r="BC479" i="1"/>
  <c r="BB479" i="1"/>
  <c r="BB478" i="1" s="1"/>
  <c r="BB470" i="1" s="1"/>
  <c r="BA479" i="1"/>
  <c r="AZ479" i="1"/>
  <c r="AZ478" i="1" s="1"/>
  <c r="AZ470" i="1" s="1"/>
  <c r="AY479" i="1"/>
  <c r="AX479" i="1"/>
  <c r="AX478" i="1" s="1"/>
  <c r="AX470" i="1" s="1"/>
  <c r="AW479" i="1"/>
  <c r="AV479" i="1"/>
  <c r="AV478" i="1" s="1"/>
  <c r="AV470" i="1" s="1"/>
  <c r="AU479" i="1"/>
  <c r="AT479" i="1"/>
  <c r="AT478" i="1" s="1"/>
  <c r="AT470" i="1" s="1"/>
  <c r="AS479" i="1"/>
  <c r="AR479" i="1"/>
  <c r="AR478" i="1" s="1"/>
  <c r="AR470" i="1" s="1"/>
  <c r="AQ479" i="1"/>
  <c r="AP479" i="1"/>
  <c r="AP478" i="1" s="1"/>
  <c r="AP470" i="1" s="1"/>
  <c r="AO479" i="1"/>
  <c r="AN479" i="1"/>
  <c r="AN478" i="1" s="1"/>
  <c r="AN470" i="1" s="1"/>
  <c r="AM479" i="1"/>
  <c r="AL479" i="1"/>
  <c r="AL478" i="1" s="1"/>
  <c r="AL470" i="1" s="1"/>
  <c r="AK479" i="1"/>
  <c r="AJ479" i="1"/>
  <c r="AJ478" i="1" s="1"/>
  <c r="AJ470" i="1" s="1"/>
  <c r="AI479" i="1"/>
  <c r="AH479" i="1"/>
  <c r="AH478" i="1" s="1"/>
  <c r="AH470" i="1" s="1"/>
  <c r="AG479" i="1"/>
  <c r="AF479" i="1"/>
  <c r="AF478" i="1" s="1"/>
  <c r="AF470" i="1" s="1"/>
  <c r="AE479" i="1"/>
  <c r="AD479" i="1"/>
  <c r="AD478" i="1" s="1"/>
  <c r="AD470" i="1" s="1"/>
  <c r="AC479" i="1"/>
  <c r="AB479" i="1"/>
  <c r="AB478" i="1" s="1"/>
  <c r="AB470" i="1" s="1"/>
  <c r="AA479" i="1"/>
  <c r="Z479" i="1"/>
  <c r="Z478" i="1" s="1"/>
  <c r="Z470" i="1" s="1"/>
  <c r="Y479" i="1"/>
  <c r="X479" i="1"/>
  <c r="X478" i="1" s="1"/>
  <c r="X470" i="1" s="1"/>
  <c r="W479" i="1"/>
  <c r="V479" i="1"/>
  <c r="V478" i="1" s="1"/>
  <c r="V470" i="1" s="1"/>
  <c r="U479" i="1"/>
  <c r="T479" i="1"/>
  <c r="T478" i="1" s="1"/>
  <c r="T470" i="1" s="1"/>
  <c r="S479" i="1"/>
  <c r="R479" i="1"/>
  <c r="R478" i="1" s="1"/>
  <c r="R470" i="1" s="1"/>
  <c r="Q479" i="1"/>
  <c r="P479" i="1"/>
  <c r="P478" i="1" s="1"/>
  <c r="P470" i="1" s="1"/>
  <c r="O479" i="1"/>
  <c r="N479" i="1"/>
  <c r="N478" i="1" s="1"/>
  <c r="N470" i="1" s="1"/>
  <c r="M479" i="1"/>
  <c r="L479" i="1"/>
  <c r="J479" i="1" s="1"/>
  <c r="K479" i="1"/>
  <c r="CK478" i="1"/>
  <c r="CI478" i="1"/>
  <c r="CG478" i="1"/>
  <c r="CE478" i="1"/>
  <c r="CC478" i="1"/>
  <c r="CA478" i="1"/>
  <c r="BY478" i="1"/>
  <c r="BW478" i="1"/>
  <c r="BU478" i="1"/>
  <c r="BS478" i="1"/>
  <c r="BQ478" i="1"/>
  <c r="BO478" i="1"/>
  <c r="BM478" i="1"/>
  <c r="BK478" i="1"/>
  <c r="BI478" i="1"/>
  <c r="BG478" i="1"/>
  <c r="BE478" i="1"/>
  <c r="BC478" i="1"/>
  <c r="BA478" i="1"/>
  <c r="AY478" i="1"/>
  <c r="AW478" i="1"/>
  <c r="AU478" i="1"/>
  <c r="AS478" i="1"/>
  <c r="AQ478" i="1"/>
  <c r="AO478" i="1"/>
  <c r="AM478" i="1"/>
  <c r="AK478" i="1"/>
  <c r="AI478" i="1"/>
  <c r="AG478" i="1"/>
  <c r="AE478" i="1"/>
  <c r="AC478" i="1"/>
  <c r="AA478" i="1"/>
  <c r="Y478" i="1"/>
  <c r="W478" i="1"/>
  <c r="U478" i="1"/>
  <c r="S478" i="1"/>
  <c r="Q478" i="1"/>
  <c r="O478" i="1"/>
  <c r="M478" i="1"/>
  <c r="K478" i="1"/>
  <c r="J477" i="1"/>
  <c r="CQ477" i="1" s="1"/>
  <c r="CQ476" i="1"/>
  <c r="J476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BD475" i="1"/>
  <c r="BC475" i="1"/>
  <c r="BB475" i="1"/>
  <c r="BA475" i="1"/>
  <c r="AZ475" i="1"/>
  <c r="AY475" i="1"/>
  <c r="AX475" i="1"/>
  <c r="AW475" i="1"/>
  <c r="AV475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H475" i="1"/>
  <c r="AG475" i="1"/>
  <c r="AF475" i="1"/>
  <c r="AE475" i="1"/>
  <c r="AD475" i="1"/>
  <c r="AC475" i="1"/>
  <c r="AB475" i="1"/>
  <c r="AA475" i="1"/>
  <c r="Z475" i="1"/>
  <c r="Y475" i="1"/>
  <c r="X475" i="1"/>
  <c r="W475" i="1"/>
  <c r="V475" i="1"/>
  <c r="U475" i="1"/>
  <c r="T475" i="1"/>
  <c r="S475" i="1"/>
  <c r="R475" i="1"/>
  <c r="Q475" i="1"/>
  <c r="P475" i="1"/>
  <c r="O475" i="1"/>
  <c r="N475" i="1"/>
  <c r="M475" i="1"/>
  <c r="L475" i="1"/>
  <c r="K475" i="1"/>
  <c r="J475" i="1" s="1"/>
  <c r="CQ475" i="1" s="1"/>
  <c r="J474" i="1"/>
  <c r="CQ474" i="1" s="1"/>
  <c r="CQ473" i="1"/>
  <c r="J473" i="1"/>
  <c r="CK472" i="1"/>
  <c r="CK471" i="1" s="1"/>
  <c r="CK470" i="1" s="1"/>
  <c r="CK454" i="1" s="1"/>
  <c r="CJ472" i="1"/>
  <c r="CI472" i="1"/>
  <c r="CI471" i="1" s="1"/>
  <c r="CI470" i="1" s="1"/>
  <c r="CI454" i="1" s="1"/>
  <c r="CH472" i="1"/>
  <c r="CG472" i="1"/>
  <c r="CG471" i="1" s="1"/>
  <c r="CG470" i="1" s="1"/>
  <c r="CG454" i="1" s="1"/>
  <c r="CF472" i="1"/>
  <c r="CE472" i="1"/>
  <c r="CE471" i="1" s="1"/>
  <c r="CE470" i="1" s="1"/>
  <c r="CE454" i="1" s="1"/>
  <c r="CD472" i="1"/>
  <c r="CC472" i="1"/>
  <c r="CC471" i="1" s="1"/>
  <c r="CC470" i="1" s="1"/>
  <c r="CC454" i="1" s="1"/>
  <c r="CB472" i="1"/>
  <c r="CA472" i="1"/>
  <c r="CA471" i="1" s="1"/>
  <c r="CA470" i="1" s="1"/>
  <c r="CA454" i="1" s="1"/>
  <c r="BZ472" i="1"/>
  <c r="BY472" i="1"/>
  <c r="BY471" i="1" s="1"/>
  <c r="BY470" i="1" s="1"/>
  <c r="BY454" i="1" s="1"/>
  <c r="BX472" i="1"/>
  <c r="BW472" i="1"/>
  <c r="BW471" i="1" s="1"/>
  <c r="BW470" i="1" s="1"/>
  <c r="BW454" i="1" s="1"/>
  <c r="BV472" i="1"/>
  <c r="BU472" i="1"/>
  <c r="BU471" i="1" s="1"/>
  <c r="BU470" i="1" s="1"/>
  <c r="BU454" i="1" s="1"/>
  <c r="BT472" i="1"/>
  <c r="BS472" i="1"/>
  <c r="BS471" i="1" s="1"/>
  <c r="BS470" i="1" s="1"/>
  <c r="BS454" i="1" s="1"/>
  <c r="BR472" i="1"/>
  <c r="BQ472" i="1"/>
  <c r="BQ471" i="1" s="1"/>
  <c r="BQ470" i="1" s="1"/>
  <c r="BQ454" i="1" s="1"/>
  <c r="BP472" i="1"/>
  <c r="BO472" i="1"/>
  <c r="BO471" i="1" s="1"/>
  <c r="BO470" i="1" s="1"/>
  <c r="BO454" i="1" s="1"/>
  <c r="BN472" i="1"/>
  <c r="BM472" i="1"/>
  <c r="BM471" i="1" s="1"/>
  <c r="BM470" i="1" s="1"/>
  <c r="BM454" i="1" s="1"/>
  <c r="BL472" i="1"/>
  <c r="BK472" i="1"/>
  <c r="BK471" i="1" s="1"/>
  <c r="BK470" i="1" s="1"/>
  <c r="BK454" i="1" s="1"/>
  <c r="BJ472" i="1"/>
  <c r="BI472" i="1"/>
  <c r="BI471" i="1" s="1"/>
  <c r="BI470" i="1" s="1"/>
  <c r="BI454" i="1" s="1"/>
  <c r="BH472" i="1"/>
  <c r="BG472" i="1"/>
  <c r="BG471" i="1" s="1"/>
  <c r="BG470" i="1" s="1"/>
  <c r="BG454" i="1" s="1"/>
  <c r="BF472" i="1"/>
  <c r="BE472" i="1"/>
  <c r="BE471" i="1" s="1"/>
  <c r="BE470" i="1" s="1"/>
  <c r="BE454" i="1" s="1"/>
  <c r="BD472" i="1"/>
  <c r="BC472" i="1"/>
  <c r="BC471" i="1" s="1"/>
  <c r="BC470" i="1" s="1"/>
  <c r="BC454" i="1" s="1"/>
  <c r="BB472" i="1"/>
  <c r="BA472" i="1"/>
  <c r="BA471" i="1" s="1"/>
  <c r="BA470" i="1" s="1"/>
  <c r="BA454" i="1" s="1"/>
  <c r="AZ472" i="1"/>
  <c r="AY472" i="1"/>
  <c r="AY471" i="1" s="1"/>
  <c r="AY470" i="1" s="1"/>
  <c r="AY454" i="1" s="1"/>
  <c r="AX472" i="1"/>
  <c r="AW472" i="1"/>
  <c r="AW471" i="1" s="1"/>
  <c r="AW470" i="1" s="1"/>
  <c r="AW454" i="1" s="1"/>
  <c r="AV472" i="1"/>
  <c r="AU472" i="1"/>
  <c r="AU471" i="1" s="1"/>
  <c r="AU470" i="1" s="1"/>
  <c r="AU454" i="1" s="1"/>
  <c r="AT472" i="1"/>
  <c r="AS472" i="1"/>
  <c r="AS471" i="1" s="1"/>
  <c r="AS470" i="1" s="1"/>
  <c r="AS454" i="1" s="1"/>
  <c r="AR472" i="1"/>
  <c r="AQ472" i="1"/>
  <c r="AQ471" i="1" s="1"/>
  <c r="AQ470" i="1" s="1"/>
  <c r="AQ454" i="1" s="1"/>
  <c r="AP472" i="1"/>
  <c r="AO472" i="1"/>
  <c r="AO471" i="1" s="1"/>
  <c r="AO470" i="1" s="1"/>
  <c r="AO454" i="1" s="1"/>
  <c r="AN472" i="1"/>
  <c r="AM472" i="1"/>
  <c r="AM471" i="1" s="1"/>
  <c r="AM470" i="1" s="1"/>
  <c r="AM454" i="1" s="1"/>
  <c r="AL472" i="1"/>
  <c r="AK472" i="1"/>
  <c r="AK471" i="1" s="1"/>
  <c r="AK470" i="1" s="1"/>
  <c r="AK454" i="1" s="1"/>
  <c r="AJ472" i="1"/>
  <c r="AI472" i="1"/>
  <c r="AI471" i="1" s="1"/>
  <c r="AI470" i="1" s="1"/>
  <c r="AI454" i="1" s="1"/>
  <c r="AH472" i="1"/>
  <c r="AG472" i="1"/>
  <c r="AG471" i="1" s="1"/>
  <c r="AG470" i="1" s="1"/>
  <c r="AG454" i="1" s="1"/>
  <c r="AF472" i="1"/>
  <c r="AE472" i="1"/>
  <c r="AE471" i="1" s="1"/>
  <c r="AE470" i="1" s="1"/>
  <c r="AE454" i="1" s="1"/>
  <c r="AD472" i="1"/>
  <c r="AC472" i="1"/>
  <c r="AC471" i="1" s="1"/>
  <c r="AC470" i="1" s="1"/>
  <c r="AC454" i="1" s="1"/>
  <c r="AB472" i="1"/>
  <c r="AA472" i="1"/>
  <c r="AA471" i="1" s="1"/>
  <c r="AA470" i="1" s="1"/>
  <c r="AA454" i="1" s="1"/>
  <c r="Z472" i="1"/>
  <c r="Y472" i="1"/>
  <c r="Y471" i="1" s="1"/>
  <c r="Y470" i="1" s="1"/>
  <c r="Y454" i="1" s="1"/>
  <c r="X472" i="1"/>
  <c r="W472" i="1"/>
  <c r="W471" i="1" s="1"/>
  <c r="W470" i="1" s="1"/>
  <c r="W454" i="1" s="1"/>
  <c r="V472" i="1"/>
  <c r="U472" i="1"/>
  <c r="U471" i="1" s="1"/>
  <c r="U470" i="1" s="1"/>
  <c r="U454" i="1" s="1"/>
  <c r="T472" i="1"/>
  <c r="S472" i="1"/>
  <c r="S471" i="1" s="1"/>
  <c r="S470" i="1" s="1"/>
  <c r="S454" i="1" s="1"/>
  <c r="R472" i="1"/>
  <c r="Q472" i="1"/>
  <c r="Q471" i="1" s="1"/>
  <c r="Q470" i="1" s="1"/>
  <c r="Q454" i="1" s="1"/>
  <c r="P472" i="1"/>
  <c r="O472" i="1"/>
  <c r="O471" i="1" s="1"/>
  <c r="O470" i="1" s="1"/>
  <c r="O454" i="1" s="1"/>
  <c r="N472" i="1"/>
  <c r="M472" i="1"/>
  <c r="M471" i="1" s="1"/>
  <c r="M470" i="1" s="1"/>
  <c r="M454" i="1" s="1"/>
  <c r="L472" i="1"/>
  <c r="K472" i="1"/>
  <c r="J472" i="1" s="1"/>
  <c r="CQ472" i="1" s="1"/>
  <c r="CJ471" i="1"/>
  <c r="CH471" i="1"/>
  <c r="CF471" i="1"/>
  <c r="CD471" i="1"/>
  <c r="CB471" i="1"/>
  <c r="BZ471" i="1"/>
  <c r="BX471" i="1"/>
  <c r="BV471" i="1"/>
  <c r="BT471" i="1"/>
  <c r="BR471" i="1"/>
  <c r="BP471" i="1"/>
  <c r="BN471" i="1"/>
  <c r="BL471" i="1"/>
  <c r="BJ471" i="1"/>
  <c r="BH471" i="1"/>
  <c r="BF471" i="1"/>
  <c r="BD471" i="1"/>
  <c r="BB471" i="1"/>
  <c r="AZ471" i="1"/>
  <c r="AX471" i="1"/>
  <c r="AV471" i="1"/>
  <c r="AT471" i="1"/>
  <c r="AR471" i="1"/>
  <c r="AP471" i="1"/>
  <c r="AN471" i="1"/>
  <c r="AL471" i="1"/>
  <c r="AJ471" i="1"/>
  <c r="AH471" i="1"/>
  <c r="AF471" i="1"/>
  <c r="AD471" i="1"/>
  <c r="AB471" i="1"/>
  <c r="Z471" i="1"/>
  <c r="X471" i="1"/>
  <c r="V471" i="1"/>
  <c r="T471" i="1"/>
  <c r="R471" i="1"/>
  <c r="P471" i="1"/>
  <c r="N471" i="1"/>
  <c r="L471" i="1"/>
  <c r="CQ469" i="1"/>
  <c r="J469" i="1"/>
  <c r="J468" i="1"/>
  <c r="CQ468" i="1" s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J467" i="1" s="1"/>
  <c r="CQ467" i="1" s="1"/>
  <c r="K467" i="1"/>
  <c r="CQ466" i="1"/>
  <c r="J466" i="1"/>
  <c r="J465" i="1"/>
  <c r="CQ465" i="1" s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J464" i="1" s="1"/>
  <c r="CQ464" i="1" s="1"/>
  <c r="K464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BD463" i="1"/>
  <c r="BC463" i="1"/>
  <c r="BB463" i="1"/>
  <c r="BA463" i="1"/>
  <c r="AZ463" i="1"/>
  <c r="AY463" i="1"/>
  <c r="AX463" i="1"/>
  <c r="AW463" i="1"/>
  <c r="AV463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H463" i="1"/>
  <c r="AG463" i="1"/>
  <c r="AF463" i="1"/>
  <c r="AE463" i="1"/>
  <c r="AD463" i="1"/>
  <c r="AC463" i="1"/>
  <c r="AB463" i="1"/>
  <c r="AA463" i="1"/>
  <c r="Z463" i="1"/>
  <c r="Y463" i="1"/>
  <c r="X463" i="1"/>
  <c r="W463" i="1"/>
  <c r="V463" i="1"/>
  <c r="U463" i="1"/>
  <c r="T463" i="1"/>
  <c r="S463" i="1"/>
  <c r="R463" i="1"/>
  <c r="Q463" i="1"/>
  <c r="P463" i="1"/>
  <c r="O463" i="1"/>
  <c r="N463" i="1"/>
  <c r="M463" i="1"/>
  <c r="L463" i="1"/>
  <c r="J463" i="1" s="1"/>
  <c r="CQ463" i="1" s="1"/>
  <c r="K463" i="1"/>
  <c r="CQ462" i="1"/>
  <c r="J462" i="1"/>
  <c r="J461" i="1"/>
  <c r="CQ461" i="1" s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Q460" i="1"/>
  <c r="P460" i="1"/>
  <c r="O460" i="1"/>
  <c r="N460" i="1"/>
  <c r="M460" i="1"/>
  <c r="L460" i="1"/>
  <c r="K460" i="1"/>
  <c r="J460" i="1"/>
  <c r="CQ460" i="1" s="1"/>
  <c r="CQ459" i="1"/>
  <c r="J459" i="1"/>
  <c r="J458" i="1"/>
  <c r="CQ458" i="1" s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BD457" i="1"/>
  <c r="BC457" i="1"/>
  <c r="BB457" i="1"/>
  <c r="BA457" i="1"/>
  <c r="AZ457" i="1"/>
  <c r="AY457" i="1"/>
  <c r="AX457" i="1"/>
  <c r="AW457" i="1"/>
  <c r="AV457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H457" i="1"/>
  <c r="AG457" i="1"/>
  <c r="AF457" i="1"/>
  <c r="AE457" i="1"/>
  <c r="AD457" i="1"/>
  <c r="AC457" i="1"/>
  <c r="AB457" i="1"/>
  <c r="AA457" i="1"/>
  <c r="Z457" i="1"/>
  <c r="Y457" i="1"/>
  <c r="X457" i="1"/>
  <c r="W457" i="1"/>
  <c r="V457" i="1"/>
  <c r="U457" i="1"/>
  <c r="T457" i="1"/>
  <c r="S457" i="1"/>
  <c r="R457" i="1"/>
  <c r="Q457" i="1"/>
  <c r="P457" i="1"/>
  <c r="O457" i="1"/>
  <c r="N457" i="1"/>
  <c r="M457" i="1"/>
  <c r="L457" i="1"/>
  <c r="J457" i="1" s="1"/>
  <c r="CQ457" i="1" s="1"/>
  <c r="K457" i="1"/>
  <c r="CK456" i="1"/>
  <c r="CJ456" i="1"/>
  <c r="CJ455" i="1" s="1"/>
  <c r="CJ454" i="1" s="1"/>
  <c r="CI456" i="1"/>
  <c r="CH456" i="1"/>
  <c r="CH455" i="1" s="1"/>
  <c r="CH454" i="1" s="1"/>
  <c r="CG456" i="1"/>
  <c r="CF456" i="1"/>
  <c r="CF455" i="1" s="1"/>
  <c r="CF454" i="1" s="1"/>
  <c r="CE456" i="1"/>
  <c r="CD456" i="1"/>
  <c r="CD455" i="1" s="1"/>
  <c r="CD454" i="1" s="1"/>
  <c r="CC456" i="1"/>
  <c r="CB456" i="1"/>
  <c r="CB455" i="1" s="1"/>
  <c r="CB454" i="1" s="1"/>
  <c r="CA456" i="1"/>
  <c r="BZ456" i="1"/>
  <c r="BZ455" i="1" s="1"/>
  <c r="BZ454" i="1" s="1"/>
  <c r="BY456" i="1"/>
  <c r="BX456" i="1"/>
  <c r="BX455" i="1" s="1"/>
  <c r="BX454" i="1" s="1"/>
  <c r="BW456" i="1"/>
  <c r="BV456" i="1"/>
  <c r="BV455" i="1" s="1"/>
  <c r="BV454" i="1" s="1"/>
  <c r="BU456" i="1"/>
  <c r="BT456" i="1"/>
  <c r="BT455" i="1" s="1"/>
  <c r="BT454" i="1" s="1"/>
  <c r="BS456" i="1"/>
  <c r="BR456" i="1"/>
  <c r="BR455" i="1" s="1"/>
  <c r="BR454" i="1" s="1"/>
  <c r="BQ456" i="1"/>
  <c r="BP456" i="1"/>
  <c r="BP455" i="1" s="1"/>
  <c r="BP454" i="1" s="1"/>
  <c r="BO456" i="1"/>
  <c r="BN456" i="1"/>
  <c r="BN455" i="1" s="1"/>
  <c r="BN454" i="1" s="1"/>
  <c r="BM456" i="1"/>
  <c r="BL456" i="1"/>
  <c r="BL455" i="1" s="1"/>
  <c r="BL454" i="1" s="1"/>
  <c r="BK456" i="1"/>
  <c r="BJ456" i="1"/>
  <c r="BJ455" i="1" s="1"/>
  <c r="BJ454" i="1" s="1"/>
  <c r="BI456" i="1"/>
  <c r="BH456" i="1"/>
  <c r="BH455" i="1" s="1"/>
  <c r="BH454" i="1" s="1"/>
  <c r="BG456" i="1"/>
  <c r="BF456" i="1"/>
  <c r="BF455" i="1" s="1"/>
  <c r="BF454" i="1" s="1"/>
  <c r="BE456" i="1"/>
  <c r="BD456" i="1"/>
  <c r="BD455" i="1" s="1"/>
  <c r="BD454" i="1" s="1"/>
  <c r="BC456" i="1"/>
  <c r="BB456" i="1"/>
  <c r="BB455" i="1" s="1"/>
  <c r="BB454" i="1" s="1"/>
  <c r="BA456" i="1"/>
  <c r="AZ456" i="1"/>
  <c r="AZ455" i="1" s="1"/>
  <c r="AZ454" i="1" s="1"/>
  <c r="AY456" i="1"/>
  <c r="AX456" i="1"/>
  <c r="AX455" i="1" s="1"/>
  <c r="AX454" i="1" s="1"/>
  <c r="AW456" i="1"/>
  <c r="AV456" i="1"/>
  <c r="AV455" i="1" s="1"/>
  <c r="AV454" i="1" s="1"/>
  <c r="AU456" i="1"/>
  <c r="AT456" i="1"/>
  <c r="AT455" i="1" s="1"/>
  <c r="AT454" i="1" s="1"/>
  <c r="AS456" i="1"/>
  <c r="AR456" i="1"/>
  <c r="AR455" i="1" s="1"/>
  <c r="AR454" i="1" s="1"/>
  <c r="AQ456" i="1"/>
  <c r="AP456" i="1"/>
  <c r="AP455" i="1" s="1"/>
  <c r="AP454" i="1" s="1"/>
  <c r="AO456" i="1"/>
  <c r="AN456" i="1"/>
  <c r="AN455" i="1" s="1"/>
  <c r="AN454" i="1" s="1"/>
  <c r="AM456" i="1"/>
  <c r="AL456" i="1"/>
  <c r="AL455" i="1" s="1"/>
  <c r="AL454" i="1" s="1"/>
  <c r="AK456" i="1"/>
  <c r="AJ456" i="1"/>
  <c r="AJ455" i="1" s="1"/>
  <c r="AJ454" i="1" s="1"/>
  <c r="AI456" i="1"/>
  <c r="AH456" i="1"/>
  <c r="AH455" i="1" s="1"/>
  <c r="AH454" i="1" s="1"/>
  <c r="AG456" i="1"/>
  <c r="AF456" i="1"/>
  <c r="AF455" i="1" s="1"/>
  <c r="AF454" i="1" s="1"/>
  <c r="AE456" i="1"/>
  <c r="AD456" i="1"/>
  <c r="AD455" i="1" s="1"/>
  <c r="AD454" i="1" s="1"/>
  <c r="AC456" i="1"/>
  <c r="AB456" i="1"/>
  <c r="AB455" i="1" s="1"/>
  <c r="AB454" i="1" s="1"/>
  <c r="AA456" i="1"/>
  <c r="Z456" i="1"/>
  <c r="Z455" i="1" s="1"/>
  <c r="Z454" i="1" s="1"/>
  <c r="Y456" i="1"/>
  <c r="X456" i="1"/>
  <c r="X455" i="1" s="1"/>
  <c r="X454" i="1" s="1"/>
  <c r="W456" i="1"/>
  <c r="V456" i="1"/>
  <c r="V455" i="1" s="1"/>
  <c r="V454" i="1" s="1"/>
  <c r="U456" i="1"/>
  <c r="T456" i="1"/>
  <c r="T455" i="1" s="1"/>
  <c r="T454" i="1" s="1"/>
  <c r="S456" i="1"/>
  <c r="R456" i="1"/>
  <c r="R455" i="1" s="1"/>
  <c r="R454" i="1" s="1"/>
  <c r="Q456" i="1"/>
  <c r="P456" i="1"/>
  <c r="P455" i="1" s="1"/>
  <c r="P454" i="1" s="1"/>
  <c r="O456" i="1"/>
  <c r="N456" i="1"/>
  <c r="N455" i="1" s="1"/>
  <c r="N454" i="1" s="1"/>
  <c r="M456" i="1"/>
  <c r="L456" i="1"/>
  <c r="L455" i="1" s="1"/>
  <c r="K456" i="1"/>
  <c r="CK455" i="1"/>
  <c r="CI455" i="1"/>
  <c r="CG455" i="1"/>
  <c r="CE455" i="1"/>
  <c r="CC455" i="1"/>
  <c r="CA455" i="1"/>
  <c r="BY455" i="1"/>
  <c r="BW455" i="1"/>
  <c r="BU455" i="1"/>
  <c r="BS455" i="1"/>
  <c r="BQ455" i="1"/>
  <c r="BO455" i="1"/>
  <c r="BM455" i="1"/>
  <c r="BK455" i="1"/>
  <c r="BI455" i="1"/>
  <c r="BG455" i="1"/>
  <c r="BE455" i="1"/>
  <c r="BC455" i="1"/>
  <c r="BA455" i="1"/>
  <c r="AY455" i="1"/>
  <c r="AW455" i="1"/>
  <c r="AU455" i="1"/>
  <c r="AS455" i="1"/>
  <c r="AQ455" i="1"/>
  <c r="AO455" i="1"/>
  <c r="AM455" i="1"/>
  <c r="AK455" i="1"/>
  <c r="AI455" i="1"/>
  <c r="AG455" i="1"/>
  <c r="AE455" i="1"/>
  <c r="AC455" i="1"/>
  <c r="AA455" i="1"/>
  <c r="Y455" i="1"/>
  <c r="W455" i="1"/>
  <c r="U455" i="1"/>
  <c r="S455" i="1"/>
  <c r="Q455" i="1"/>
  <c r="O455" i="1"/>
  <c r="M455" i="1"/>
  <c r="K455" i="1"/>
  <c r="CQ453" i="1"/>
  <c r="CQ452" i="1"/>
  <c r="J452" i="1"/>
  <c r="F452" i="1"/>
  <c r="CQ451" i="1"/>
  <c r="J451" i="1"/>
  <c r="F451" i="1"/>
  <c r="CQ450" i="1"/>
  <c r="J450" i="1"/>
  <c r="F450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9" i="1"/>
  <c r="CQ449" i="1" s="1"/>
  <c r="CQ448" i="1"/>
  <c r="J448" i="1"/>
  <c r="J447" i="1"/>
  <c r="CQ447" i="1" s="1"/>
  <c r="CQ446" i="1"/>
  <c r="J446" i="1"/>
  <c r="J445" i="1"/>
  <c r="CQ445" i="1" s="1"/>
  <c r="CQ444" i="1"/>
  <c r="J444" i="1"/>
  <c r="J443" i="1"/>
  <c r="CQ443" i="1" s="1"/>
  <c r="CQ442" i="1"/>
  <c r="J442" i="1"/>
  <c r="J441" i="1"/>
  <c r="CQ441" i="1" s="1"/>
  <c r="CQ440" i="1"/>
  <c r="J440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J439" i="1" s="1"/>
  <c r="K439" i="1"/>
  <c r="F439" i="1"/>
  <c r="J438" i="1"/>
  <c r="CQ438" i="1" s="1"/>
  <c r="CQ437" i="1"/>
  <c r="J437" i="1"/>
  <c r="CQ436" i="1"/>
  <c r="J436" i="1"/>
  <c r="CQ435" i="1"/>
  <c r="J435" i="1"/>
  <c r="J434" i="1"/>
  <c r="CQ434" i="1" s="1"/>
  <c r="CQ433" i="1"/>
  <c r="J433" i="1"/>
  <c r="J432" i="1"/>
  <c r="CQ432" i="1" s="1"/>
  <c r="CQ431" i="1"/>
  <c r="J431" i="1"/>
  <c r="J430" i="1"/>
  <c r="CQ430" i="1" s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BC429" i="1"/>
  <c r="BB429" i="1"/>
  <c r="BA429" i="1"/>
  <c r="AZ429" i="1"/>
  <c r="AY429" i="1"/>
  <c r="AX429" i="1"/>
  <c r="AW429" i="1"/>
  <c r="AV429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H429" i="1"/>
  <c r="AG429" i="1"/>
  <c r="AF429" i="1"/>
  <c r="AE429" i="1"/>
  <c r="AD429" i="1"/>
  <c r="AC429" i="1"/>
  <c r="AB429" i="1"/>
  <c r="AA429" i="1"/>
  <c r="Z429" i="1"/>
  <c r="Y429" i="1"/>
  <c r="X429" i="1"/>
  <c r="W429" i="1"/>
  <c r="V429" i="1"/>
  <c r="U429" i="1"/>
  <c r="T429" i="1"/>
  <c r="S429" i="1"/>
  <c r="R429" i="1"/>
  <c r="Q429" i="1"/>
  <c r="P429" i="1"/>
  <c r="O429" i="1"/>
  <c r="N429" i="1"/>
  <c r="M429" i="1"/>
  <c r="L429" i="1"/>
  <c r="K429" i="1"/>
  <c r="J429" i="1"/>
  <c r="CQ429" i="1" s="1"/>
  <c r="F429" i="1"/>
  <c r="J428" i="1"/>
  <c r="CQ428" i="1" s="1"/>
  <c r="CQ427" i="1"/>
  <c r="J427" i="1"/>
  <c r="J426" i="1"/>
  <c r="CQ426" i="1" s="1"/>
  <c r="CQ425" i="1"/>
  <c r="J425" i="1"/>
  <c r="J424" i="1"/>
  <c r="CQ424" i="1" s="1"/>
  <c r="CQ423" i="1"/>
  <c r="J423" i="1"/>
  <c r="J422" i="1"/>
  <c r="CQ422" i="1" s="1"/>
  <c r="CQ421" i="1"/>
  <c r="J421" i="1"/>
  <c r="J420" i="1"/>
  <c r="CQ420" i="1" s="1"/>
  <c r="CK419" i="1"/>
  <c r="CJ419" i="1"/>
  <c r="CJ418" i="1" s="1"/>
  <c r="CJ417" i="1" s="1"/>
  <c r="CI419" i="1"/>
  <c r="CH419" i="1"/>
  <c r="CH418" i="1" s="1"/>
  <c r="CH417" i="1" s="1"/>
  <c r="CG419" i="1"/>
  <c r="CF419" i="1"/>
  <c r="CF418" i="1" s="1"/>
  <c r="CF417" i="1" s="1"/>
  <c r="CE419" i="1"/>
  <c r="CD419" i="1"/>
  <c r="CD418" i="1" s="1"/>
  <c r="CD417" i="1" s="1"/>
  <c r="CC419" i="1"/>
  <c r="CB419" i="1"/>
  <c r="CB418" i="1" s="1"/>
  <c r="CB417" i="1" s="1"/>
  <c r="CA419" i="1"/>
  <c r="BZ419" i="1"/>
  <c r="BZ418" i="1" s="1"/>
  <c r="BZ417" i="1" s="1"/>
  <c r="BY419" i="1"/>
  <c r="BX419" i="1"/>
  <c r="BX418" i="1" s="1"/>
  <c r="BX417" i="1" s="1"/>
  <c r="BW419" i="1"/>
  <c r="BV419" i="1"/>
  <c r="BV418" i="1" s="1"/>
  <c r="BV417" i="1" s="1"/>
  <c r="BU419" i="1"/>
  <c r="BT419" i="1"/>
  <c r="BT418" i="1" s="1"/>
  <c r="BT417" i="1" s="1"/>
  <c r="BS419" i="1"/>
  <c r="BR419" i="1"/>
  <c r="BR418" i="1" s="1"/>
  <c r="BR417" i="1" s="1"/>
  <c r="BQ419" i="1"/>
  <c r="BP419" i="1"/>
  <c r="BP418" i="1" s="1"/>
  <c r="BP417" i="1" s="1"/>
  <c r="BO419" i="1"/>
  <c r="BN419" i="1"/>
  <c r="BN418" i="1" s="1"/>
  <c r="BN417" i="1" s="1"/>
  <c r="BM419" i="1"/>
  <c r="BL419" i="1"/>
  <c r="BL418" i="1" s="1"/>
  <c r="BL417" i="1" s="1"/>
  <c r="BK419" i="1"/>
  <c r="BJ419" i="1"/>
  <c r="BJ418" i="1" s="1"/>
  <c r="BJ417" i="1" s="1"/>
  <c r="BI419" i="1"/>
  <c r="BH419" i="1"/>
  <c r="BH418" i="1" s="1"/>
  <c r="BH417" i="1" s="1"/>
  <c r="BG419" i="1"/>
  <c r="BF419" i="1"/>
  <c r="BF418" i="1" s="1"/>
  <c r="BF417" i="1" s="1"/>
  <c r="BE419" i="1"/>
  <c r="BD419" i="1"/>
  <c r="BD418" i="1" s="1"/>
  <c r="BD417" i="1" s="1"/>
  <c r="BC419" i="1"/>
  <c r="BB419" i="1"/>
  <c r="BB418" i="1" s="1"/>
  <c r="BB417" i="1" s="1"/>
  <c r="BA419" i="1"/>
  <c r="AZ419" i="1"/>
  <c r="AZ418" i="1" s="1"/>
  <c r="AZ417" i="1" s="1"/>
  <c r="AY419" i="1"/>
  <c r="AX419" i="1"/>
  <c r="AX418" i="1" s="1"/>
  <c r="AX417" i="1" s="1"/>
  <c r="AW419" i="1"/>
  <c r="AV419" i="1"/>
  <c r="AV418" i="1" s="1"/>
  <c r="AV417" i="1" s="1"/>
  <c r="AU419" i="1"/>
  <c r="AT419" i="1"/>
  <c r="AT418" i="1" s="1"/>
  <c r="AT417" i="1" s="1"/>
  <c r="AS419" i="1"/>
  <c r="AR419" i="1"/>
  <c r="AR418" i="1" s="1"/>
  <c r="AR417" i="1" s="1"/>
  <c r="AQ419" i="1"/>
  <c r="AP419" i="1"/>
  <c r="AP418" i="1" s="1"/>
  <c r="AP417" i="1" s="1"/>
  <c r="AO419" i="1"/>
  <c r="AN419" i="1"/>
  <c r="AN418" i="1" s="1"/>
  <c r="AN417" i="1" s="1"/>
  <c r="AM419" i="1"/>
  <c r="AL419" i="1"/>
  <c r="AL418" i="1" s="1"/>
  <c r="AL417" i="1" s="1"/>
  <c r="AK419" i="1"/>
  <c r="AJ419" i="1"/>
  <c r="AJ418" i="1" s="1"/>
  <c r="AJ417" i="1" s="1"/>
  <c r="AI419" i="1"/>
  <c r="AH419" i="1"/>
  <c r="AH418" i="1" s="1"/>
  <c r="AH417" i="1" s="1"/>
  <c r="AG419" i="1"/>
  <c r="AF419" i="1"/>
  <c r="AF418" i="1" s="1"/>
  <c r="AF417" i="1" s="1"/>
  <c r="AE419" i="1"/>
  <c r="AD419" i="1"/>
  <c r="AD418" i="1" s="1"/>
  <c r="AD417" i="1" s="1"/>
  <c r="AC419" i="1"/>
  <c r="AB419" i="1"/>
  <c r="AB418" i="1" s="1"/>
  <c r="AB417" i="1" s="1"/>
  <c r="AA419" i="1"/>
  <c r="Z419" i="1"/>
  <c r="Z418" i="1" s="1"/>
  <c r="Z417" i="1" s="1"/>
  <c r="Y419" i="1"/>
  <c r="X419" i="1"/>
  <c r="X418" i="1" s="1"/>
  <c r="X417" i="1" s="1"/>
  <c r="W419" i="1"/>
  <c r="V419" i="1"/>
  <c r="V418" i="1" s="1"/>
  <c r="V417" i="1" s="1"/>
  <c r="U419" i="1"/>
  <c r="T419" i="1"/>
  <c r="T418" i="1" s="1"/>
  <c r="T417" i="1" s="1"/>
  <c r="S419" i="1"/>
  <c r="R419" i="1"/>
  <c r="R418" i="1" s="1"/>
  <c r="R417" i="1" s="1"/>
  <c r="Q419" i="1"/>
  <c r="P419" i="1"/>
  <c r="P418" i="1" s="1"/>
  <c r="P417" i="1" s="1"/>
  <c r="O419" i="1"/>
  <c r="N419" i="1"/>
  <c r="N418" i="1" s="1"/>
  <c r="N417" i="1" s="1"/>
  <c r="M419" i="1"/>
  <c r="L419" i="1"/>
  <c r="J419" i="1" s="1"/>
  <c r="CQ419" i="1" s="1"/>
  <c r="K419" i="1"/>
  <c r="F419" i="1"/>
  <c r="CK418" i="1"/>
  <c r="CI418" i="1"/>
  <c r="CG418" i="1"/>
  <c r="CE418" i="1"/>
  <c r="CC418" i="1"/>
  <c r="CA418" i="1"/>
  <c r="BY418" i="1"/>
  <c r="BW418" i="1"/>
  <c r="BU418" i="1"/>
  <c r="BS418" i="1"/>
  <c r="BQ418" i="1"/>
  <c r="BO418" i="1"/>
  <c r="BM418" i="1"/>
  <c r="BK418" i="1"/>
  <c r="BI418" i="1"/>
  <c r="BG418" i="1"/>
  <c r="BE418" i="1"/>
  <c r="BC418" i="1"/>
  <c r="BA418" i="1"/>
  <c r="AY418" i="1"/>
  <c r="AW418" i="1"/>
  <c r="AU418" i="1"/>
  <c r="AS418" i="1"/>
  <c r="AQ418" i="1"/>
  <c r="AO418" i="1"/>
  <c r="AM418" i="1"/>
  <c r="AK418" i="1"/>
  <c r="AI418" i="1"/>
  <c r="AG418" i="1"/>
  <c r="AE418" i="1"/>
  <c r="AC418" i="1"/>
  <c r="AA418" i="1"/>
  <c r="Y418" i="1"/>
  <c r="W418" i="1"/>
  <c r="U418" i="1"/>
  <c r="S418" i="1"/>
  <c r="Q418" i="1"/>
  <c r="O418" i="1"/>
  <c r="M418" i="1"/>
  <c r="K418" i="1"/>
  <c r="CK417" i="1"/>
  <c r="CI417" i="1"/>
  <c r="CG417" i="1"/>
  <c r="CE417" i="1"/>
  <c r="CC417" i="1"/>
  <c r="CA417" i="1"/>
  <c r="BY417" i="1"/>
  <c r="BW417" i="1"/>
  <c r="BU417" i="1"/>
  <c r="BS417" i="1"/>
  <c r="BQ417" i="1"/>
  <c r="BO417" i="1"/>
  <c r="BM417" i="1"/>
  <c r="BK417" i="1"/>
  <c r="BI417" i="1"/>
  <c r="BG417" i="1"/>
  <c r="BE417" i="1"/>
  <c r="BC417" i="1"/>
  <c r="BA417" i="1"/>
  <c r="AY417" i="1"/>
  <c r="AW417" i="1"/>
  <c r="AU417" i="1"/>
  <c r="AS417" i="1"/>
  <c r="AQ417" i="1"/>
  <c r="AO417" i="1"/>
  <c r="AM417" i="1"/>
  <c r="AK417" i="1"/>
  <c r="AI417" i="1"/>
  <c r="AG417" i="1"/>
  <c r="AE417" i="1"/>
  <c r="AC417" i="1"/>
  <c r="AA417" i="1"/>
  <c r="Y417" i="1"/>
  <c r="W417" i="1"/>
  <c r="U417" i="1"/>
  <c r="S417" i="1"/>
  <c r="Q417" i="1"/>
  <c r="O417" i="1"/>
  <c r="M417" i="1"/>
  <c r="K417" i="1"/>
  <c r="CQ416" i="1"/>
  <c r="J415" i="1"/>
  <c r="CQ415" i="1" s="1"/>
  <c r="CQ414" i="1"/>
  <c r="J414" i="1"/>
  <c r="J413" i="1"/>
  <c r="CQ413" i="1" s="1"/>
  <c r="CQ412" i="1"/>
  <c r="J412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1" i="1" s="1"/>
  <c r="CQ411" i="1" s="1"/>
  <c r="J410" i="1"/>
  <c r="CQ410" i="1" s="1"/>
  <c r="CQ409" i="1"/>
  <c r="J409" i="1"/>
  <c r="J408" i="1"/>
  <c r="CQ408" i="1" s="1"/>
  <c r="CQ407" i="1"/>
  <c r="J407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BI406" i="1"/>
  <c r="BH406" i="1"/>
  <c r="BG406" i="1"/>
  <c r="BF406" i="1"/>
  <c r="BE406" i="1"/>
  <c r="BD406" i="1"/>
  <c r="BC406" i="1"/>
  <c r="BB406" i="1"/>
  <c r="BA406" i="1"/>
  <c r="AZ406" i="1"/>
  <c r="AY406" i="1"/>
  <c r="AX406" i="1"/>
  <c r="AW406" i="1"/>
  <c r="AV406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H406" i="1"/>
  <c r="AG406" i="1"/>
  <c r="AF406" i="1"/>
  <c r="AE406" i="1"/>
  <c r="AD406" i="1"/>
  <c r="AC406" i="1"/>
  <c r="AB406" i="1"/>
  <c r="AA406" i="1"/>
  <c r="Z406" i="1"/>
  <c r="Y406" i="1"/>
  <c r="X406" i="1"/>
  <c r="W406" i="1"/>
  <c r="V406" i="1"/>
  <c r="U406" i="1"/>
  <c r="T406" i="1"/>
  <c r="S406" i="1"/>
  <c r="R406" i="1"/>
  <c r="Q406" i="1"/>
  <c r="P406" i="1"/>
  <c r="O406" i="1"/>
  <c r="N406" i="1"/>
  <c r="M406" i="1"/>
  <c r="L406" i="1"/>
  <c r="K406" i="1"/>
  <c r="J406" i="1" s="1"/>
  <c r="CQ406" i="1" s="1"/>
  <c r="J405" i="1"/>
  <c r="CQ405" i="1" s="1"/>
  <c r="CQ404" i="1"/>
  <c r="J404" i="1"/>
  <c r="G404" i="1"/>
  <c r="CQ403" i="1"/>
  <c r="J403" i="1"/>
  <c r="G403" i="1"/>
  <c r="J402" i="1"/>
  <c r="G402" i="1"/>
  <c r="J401" i="1"/>
  <c r="CQ401" i="1" s="1"/>
  <c r="G401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J400" i="1" s="1"/>
  <c r="CQ400" i="1" s="1"/>
  <c r="F400" i="1"/>
  <c r="CQ399" i="1"/>
  <c r="J399" i="1"/>
  <c r="G399" i="1"/>
  <c r="CQ398" i="1"/>
  <c r="J398" i="1"/>
  <c r="G398" i="1"/>
  <c r="CQ397" i="1"/>
  <c r="J397" i="1"/>
  <c r="G397" i="1"/>
  <c r="CK396" i="1"/>
  <c r="CJ396" i="1"/>
  <c r="CJ393" i="1" s="1"/>
  <c r="CJ392" i="1" s="1"/>
  <c r="CI396" i="1"/>
  <c r="CH396" i="1"/>
  <c r="CH393" i="1" s="1"/>
  <c r="CH392" i="1" s="1"/>
  <c r="CG396" i="1"/>
  <c r="CF396" i="1"/>
  <c r="CF393" i="1" s="1"/>
  <c r="CF392" i="1" s="1"/>
  <c r="CE396" i="1"/>
  <c r="CD396" i="1"/>
  <c r="CD393" i="1" s="1"/>
  <c r="CD392" i="1" s="1"/>
  <c r="CC396" i="1"/>
  <c r="CB396" i="1"/>
  <c r="CB393" i="1" s="1"/>
  <c r="CB392" i="1" s="1"/>
  <c r="CA396" i="1"/>
  <c r="BZ396" i="1"/>
  <c r="BZ393" i="1" s="1"/>
  <c r="BZ392" i="1" s="1"/>
  <c r="BY396" i="1"/>
  <c r="BX396" i="1"/>
  <c r="BX393" i="1" s="1"/>
  <c r="BX392" i="1" s="1"/>
  <c r="BW396" i="1"/>
  <c r="BV396" i="1"/>
  <c r="BV393" i="1" s="1"/>
  <c r="BV392" i="1" s="1"/>
  <c r="BU396" i="1"/>
  <c r="BT396" i="1"/>
  <c r="BT393" i="1" s="1"/>
  <c r="BT392" i="1" s="1"/>
  <c r="BS396" i="1"/>
  <c r="BR396" i="1"/>
  <c r="BR393" i="1" s="1"/>
  <c r="BR392" i="1" s="1"/>
  <c r="BQ396" i="1"/>
  <c r="BP396" i="1"/>
  <c r="BP393" i="1" s="1"/>
  <c r="BP392" i="1" s="1"/>
  <c r="BO396" i="1"/>
  <c r="BN396" i="1"/>
  <c r="BN393" i="1" s="1"/>
  <c r="BN392" i="1" s="1"/>
  <c r="BM396" i="1"/>
  <c r="BL396" i="1"/>
  <c r="BL393" i="1" s="1"/>
  <c r="BL392" i="1" s="1"/>
  <c r="BK396" i="1"/>
  <c r="BJ396" i="1"/>
  <c r="BJ393" i="1" s="1"/>
  <c r="BJ392" i="1" s="1"/>
  <c r="BI396" i="1"/>
  <c r="BH396" i="1"/>
  <c r="BH393" i="1" s="1"/>
  <c r="BH392" i="1" s="1"/>
  <c r="BG396" i="1"/>
  <c r="BF396" i="1"/>
  <c r="BF393" i="1" s="1"/>
  <c r="BF392" i="1" s="1"/>
  <c r="BE396" i="1"/>
  <c r="BD396" i="1"/>
  <c r="BD393" i="1" s="1"/>
  <c r="BD392" i="1" s="1"/>
  <c r="BC396" i="1"/>
  <c r="BB396" i="1"/>
  <c r="BB393" i="1" s="1"/>
  <c r="BB392" i="1" s="1"/>
  <c r="BA396" i="1"/>
  <c r="AZ396" i="1"/>
  <c r="AZ393" i="1" s="1"/>
  <c r="AZ392" i="1" s="1"/>
  <c r="AY396" i="1"/>
  <c r="AX396" i="1"/>
  <c r="AX393" i="1" s="1"/>
  <c r="AX392" i="1" s="1"/>
  <c r="AW396" i="1"/>
  <c r="AV396" i="1"/>
  <c r="AV393" i="1" s="1"/>
  <c r="AV392" i="1" s="1"/>
  <c r="AU396" i="1"/>
  <c r="AT396" i="1"/>
  <c r="AT393" i="1" s="1"/>
  <c r="AT392" i="1" s="1"/>
  <c r="AS396" i="1"/>
  <c r="AR396" i="1"/>
  <c r="AR393" i="1" s="1"/>
  <c r="AR392" i="1" s="1"/>
  <c r="AQ396" i="1"/>
  <c r="AP396" i="1"/>
  <c r="AP393" i="1" s="1"/>
  <c r="AP392" i="1" s="1"/>
  <c r="AO396" i="1"/>
  <c r="AN396" i="1"/>
  <c r="AN393" i="1" s="1"/>
  <c r="AN392" i="1" s="1"/>
  <c r="AM396" i="1"/>
  <c r="AL396" i="1"/>
  <c r="AL393" i="1" s="1"/>
  <c r="AL392" i="1" s="1"/>
  <c r="AK396" i="1"/>
  <c r="AJ396" i="1"/>
  <c r="AJ393" i="1" s="1"/>
  <c r="AJ392" i="1" s="1"/>
  <c r="AI396" i="1"/>
  <c r="AH396" i="1"/>
  <c r="AH393" i="1" s="1"/>
  <c r="AH392" i="1" s="1"/>
  <c r="AG396" i="1"/>
  <c r="AF396" i="1"/>
  <c r="AF393" i="1" s="1"/>
  <c r="AF392" i="1" s="1"/>
  <c r="AE396" i="1"/>
  <c r="AD396" i="1"/>
  <c r="AD393" i="1" s="1"/>
  <c r="AD392" i="1" s="1"/>
  <c r="AC396" i="1"/>
  <c r="AB396" i="1"/>
  <c r="AB393" i="1" s="1"/>
  <c r="AB392" i="1" s="1"/>
  <c r="AA396" i="1"/>
  <c r="Z396" i="1"/>
  <c r="Z393" i="1" s="1"/>
  <c r="Z392" i="1" s="1"/>
  <c r="Y396" i="1"/>
  <c r="X396" i="1"/>
  <c r="X393" i="1" s="1"/>
  <c r="X392" i="1" s="1"/>
  <c r="W396" i="1"/>
  <c r="V396" i="1"/>
  <c r="V393" i="1" s="1"/>
  <c r="V392" i="1" s="1"/>
  <c r="U396" i="1"/>
  <c r="T396" i="1"/>
  <c r="T393" i="1" s="1"/>
  <c r="T392" i="1" s="1"/>
  <c r="S396" i="1"/>
  <c r="R396" i="1"/>
  <c r="R393" i="1" s="1"/>
  <c r="R392" i="1" s="1"/>
  <c r="Q396" i="1"/>
  <c r="P396" i="1"/>
  <c r="P393" i="1" s="1"/>
  <c r="P392" i="1" s="1"/>
  <c r="O396" i="1"/>
  <c r="N396" i="1"/>
  <c r="N393" i="1" s="1"/>
  <c r="N392" i="1" s="1"/>
  <c r="M396" i="1"/>
  <c r="L396" i="1"/>
  <c r="L393" i="1" s="1"/>
  <c r="L392" i="1" s="1"/>
  <c r="K396" i="1"/>
  <c r="J396" i="1"/>
  <c r="CQ396" i="1" s="1"/>
  <c r="CQ395" i="1"/>
  <c r="J395" i="1"/>
  <c r="J394" i="1"/>
  <c r="CQ394" i="1" s="1"/>
  <c r="CK393" i="1"/>
  <c r="CK392" i="1" s="1"/>
  <c r="CI393" i="1"/>
  <c r="CI392" i="1" s="1"/>
  <c r="CG393" i="1"/>
  <c r="CG392" i="1" s="1"/>
  <c r="CE393" i="1"/>
  <c r="CE392" i="1" s="1"/>
  <c r="CC393" i="1"/>
  <c r="CC392" i="1" s="1"/>
  <c r="CA393" i="1"/>
  <c r="CA392" i="1" s="1"/>
  <c r="BY393" i="1"/>
  <c r="BY392" i="1" s="1"/>
  <c r="BW393" i="1"/>
  <c r="BW392" i="1" s="1"/>
  <c r="BU393" i="1"/>
  <c r="BU392" i="1" s="1"/>
  <c r="BS393" i="1"/>
  <c r="BS392" i="1" s="1"/>
  <c r="BQ393" i="1"/>
  <c r="BQ392" i="1" s="1"/>
  <c r="BO393" i="1"/>
  <c r="BO392" i="1" s="1"/>
  <c r="BM393" i="1"/>
  <c r="BM392" i="1" s="1"/>
  <c r="BK393" i="1"/>
  <c r="BK392" i="1" s="1"/>
  <c r="BI393" i="1"/>
  <c r="BI392" i="1" s="1"/>
  <c r="BG393" i="1"/>
  <c r="BG392" i="1" s="1"/>
  <c r="BE393" i="1"/>
  <c r="BE392" i="1" s="1"/>
  <c r="BC393" i="1"/>
  <c r="BC392" i="1" s="1"/>
  <c r="BA393" i="1"/>
  <c r="BA392" i="1" s="1"/>
  <c r="AY393" i="1"/>
  <c r="AY392" i="1" s="1"/>
  <c r="AW393" i="1"/>
  <c r="AW392" i="1" s="1"/>
  <c r="AU393" i="1"/>
  <c r="AU392" i="1" s="1"/>
  <c r="AS393" i="1"/>
  <c r="AS392" i="1" s="1"/>
  <c r="AQ393" i="1"/>
  <c r="AQ392" i="1" s="1"/>
  <c r="AO393" i="1"/>
  <c r="AO392" i="1" s="1"/>
  <c r="AM393" i="1"/>
  <c r="AM392" i="1" s="1"/>
  <c r="AK393" i="1"/>
  <c r="AK392" i="1" s="1"/>
  <c r="AI393" i="1"/>
  <c r="AI392" i="1" s="1"/>
  <c r="AG393" i="1"/>
  <c r="AG392" i="1" s="1"/>
  <c r="AE393" i="1"/>
  <c r="AE392" i="1" s="1"/>
  <c r="AC393" i="1"/>
  <c r="AC392" i="1" s="1"/>
  <c r="AA393" i="1"/>
  <c r="AA392" i="1" s="1"/>
  <c r="Y393" i="1"/>
  <c r="Y392" i="1" s="1"/>
  <c r="W393" i="1"/>
  <c r="W392" i="1" s="1"/>
  <c r="U393" i="1"/>
  <c r="U392" i="1" s="1"/>
  <c r="S393" i="1"/>
  <c r="S392" i="1" s="1"/>
  <c r="Q393" i="1"/>
  <c r="Q392" i="1" s="1"/>
  <c r="O393" i="1"/>
  <c r="O392" i="1" s="1"/>
  <c r="M393" i="1"/>
  <c r="M392" i="1" s="1"/>
  <c r="K393" i="1"/>
  <c r="CQ391" i="1"/>
  <c r="J390" i="1"/>
  <c r="H390" i="1"/>
  <c r="J389" i="1"/>
  <c r="H389" i="1"/>
  <c r="J388" i="1"/>
  <c r="H388" i="1"/>
  <c r="J387" i="1"/>
  <c r="H387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K386" i="1"/>
  <c r="J386" i="1" s="1"/>
  <c r="J385" i="1"/>
  <c r="J384" i="1"/>
  <c r="J383" i="1"/>
  <c r="J382" i="1"/>
  <c r="J381" i="1"/>
  <c r="J380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K379" i="1"/>
  <c r="J379" i="1"/>
  <c r="J378" i="1"/>
  <c r="J377" i="1"/>
  <c r="J376" i="1"/>
  <c r="J375" i="1"/>
  <c r="J374" i="1"/>
  <c r="J373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H372" i="1"/>
  <c r="AG372" i="1"/>
  <c r="AF372" i="1"/>
  <c r="AE372" i="1"/>
  <c r="AD372" i="1"/>
  <c r="AC372" i="1"/>
  <c r="AB372" i="1"/>
  <c r="AA372" i="1"/>
  <c r="Z372" i="1"/>
  <c r="Y372" i="1"/>
  <c r="X372" i="1"/>
  <c r="W372" i="1"/>
  <c r="V372" i="1"/>
  <c r="U372" i="1"/>
  <c r="T372" i="1"/>
  <c r="S372" i="1"/>
  <c r="R372" i="1"/>
  <c r="Q372" i="1"/>
  <c r="P372" i="1"/>
  <c r="O372" i="1"/>
  <c r="N372" i="1"/>
  <c r="M372" i="1"/>
  <c r="L372" i="1"/>
  <c r="K372" i="1"/>
  <c r="J372" i="1" s="1"/>
  <c r="J371" i="1"/>
  <c r="J370" i="1"/>
  <c r="J369" i="1"/>
  <c r="J368" i="1"/>
  <c r="J367" i="1"/>
  <c r="J366" i="1"/>
  <c r="CK365" i="1"/>
  <c r="CJ365" i="1"/>
  <c r="CJ364" i="1" s="1"/>
  <c r="CJ336" i="1" s="1"/>
  <c r="CI365" i="1"/>
  <c r="CH365" i="1"/>
  <c r="CH364" i="1" s="1"/>
  <c r="CH336" i="1" s="1"/>
  <c r="CG365" i="1"/>
  <c r="CF365" i="1"/>
  <c r="CF364" i="1" s="1"/>
  <c r="CF336" i="1" s="1"/>
  <c r="CE365" i="1"/>
  <c r="CD365" i="1"/>
  <c r="CD364" i="1" s="1"/>
  <c r="CD336" i="1" s="1"/>
  <c r="CC365" i="1"/>
  <c r="CB365" i="1"/>
  <c r="CB364" i="1" s="1"/>
  <c r="CB336" i="1" s="1"/>
  <c r="CA365" i="1"/>
  <c r="BZ365" i="1"/>
  <c r="BZ364" i="1" s="1"/>
  <c r="BZ336" i="1" s="1"/>
  <c r="BY365" i="1"/>
  <c r="BX365" i="1"/>
  <c r="BX364" i="1" s="1"/>
  <c r="BX336" i="1" s="1"/>
  <c r="BW365" i="1"/>
  <c r="BV365" i="1"/>
  <c r="BV364" i="1" s="1"/>
  <c r="BV336" i="1" s="1"/>
  <c r="BU365" i="1"/>
  <c r="BT365" i="1"/>
  <c r="BT364" i="1" s="1"/>
  <c r="BT336" i="1" s="1"/>
  <c r="BS365" i="1"/>
  <c r="BR365" i="1"/>
  <c r="BR364" i="1" s="1"/>
  <c r="BR336" i="1" s="1"/>
  <c r="BQ365" i="1"/>
  <c r="BP365" i="1"/>
  <c r="BP364" i="1" s="1"/>
  <c r="BP336" i="1" s="1"/>
  <c r="BO365" i="1"/>
  <c r="BN365" i="1"/>
  <c r="BN364" i="1" s="1"/>
  <c r="BN336" i="1" s="1"/>
  <c r="BM365" i="1"/>
  <c r="BL365" i="1"/>
  <c r="BL364" i="1" s="1"/>
  <c r="BL336" i="1" s="1"/>
  <c r="BK365" i="1"/>
  <c r="BJ365" i="1"/>
  <c r="BJ364" i="1" s="1"/>
  <c r="BJ336" i="1" s="1"/>
  <c r="BI365" i="1"/>
  <c r="BH365" i="1"/>
  <c r="BH364" i="1" s="1"/>
  <c r="BH336" i="1" s="1"/>
  <c r="BG365" i="1"/>
  <c r="BF365" i="1"/>
  <c r="BF364" i="1" s="1"/>
  <c r="BF336" i="1" s="1"/>
  <c r="BE365" i="1"/>
  <c r="BD365" i="1"/>
  <c r="BD364" i="1" s="1"/>
  <c r="BD336" i="1" s="1"/>
  <c r="BC365" i="1"/>
  <c r="BB365" i="1"/>
  <c r="BB364" i="1" s="1"/>
  <c r="BB336" i="1" s="1"/>
  <c r="BA365" i="1"/>
  <c r="AZ365" i="1"/>
  <c r="AZ364" i="1" s="1"/>
  <c r="AZ336" i="1" s="1"/>
  <c r="AY365" i="1"/>
  <c r="AX365" i="1"/>
  <c r="AX364" i="1" s="1"/>
  <c r="AX336" i="1" s="1"/>
  <c r="AW365" i="1"/>
  <c r="AV365" i="1"/>
  <c r="AV364" i="1" s="1"/>
  <c r="AV336" i="1" s="1"/>
  <c r="AU365" i="1"/>
  <c r="AT365" i="1"/>
  <c r="AT364" i="1" s="1"/>
  <c r="AT336" i="1" s="1"/>
  <c r="AS365" i="1"/>
  <c r="AR365" i="1"/>
  <c r="AR364" i="1" s="1"/>
  <c r="AR336" i="1" s="1"/>
  <c r="AQ365" i="1"/>
  <c r="AP365" i="1"/>
  <c r="AP364" i="1" s="1"/>
  <c r="AP336" i="1" s="1"/>
  <c r="AO365" i="1"/>
  <c r="AN365" i="1"/>
  <c r="AN364" i="1" s="1"/>
  <c r="AN336" i="1" s="1"/>
  <c r="AM365" i="1"/>
  <c r="AL365" i="1"/>
  <c r="AL364" i="1" s="1"/>
  <c r="AL336" i="1" s="1"/>
  <c r="AK365" i="1"/>
  <c r="AJ365" i="1"/>
  <c r="AJ364" i="1" s="1"/>
  <c r="AJ336" i="1" s="1"/>
  <c r="AI365" i="1"/>
  <c r="AH365" i="1"/>
  <c r="AH364" i="1" s="1"/>
  <c r="AH336" i="1" s="1"/>
  <c r="AG365" i="1"/>
  <c r="AF365" i="1"/>
  <c r="AF364" i="1" s="1"/>
  <c r="AF336" i="1" s="1"/>
  <c r="AE365" i="1"/>
  <c r="AD365" i="1"/>
  <c r="AD364" i="1" s="1"/>
  <c r="AD336" i="1" s="1"/>
  <c r="AC365" i="1"/>
  <c r="AB365" i="1"/>
  <c r="AB364" i="1" s="1"/>
  <c r="AB336" i="1" s="1"/>
  <c r="AA365" i="1"/>
  <c r="Z365" i="1"/>
  <c r="Z364" i="1" s="1"/>
  <c r="Z336" i="1" s="1"/>
  <c r="Y365" i="1"/>
  <c r="X365" i="1"/>
  <c r="X364" i="1" s="1"/>
  <c r="X336" i="1" s="1"/>
  <c r="W365" i="1"/>
  <c r="V365" i="1"/>
  <c r="V364" i="1" s="1"/>
  <c r="V336" i="1" s="1"/>
  <c r="U365" i="1"/>
  <c r="T365" i="1"/>
  <c r="T364" i="1" s="1"/>
  <c r="T336" i="1" s="1"/>
  <c r="S365" i="1"/>
  <c r="R365" i="1"/>
  <c r="R364" i="1" s="1"/>
  <c r="R336" i="1" s="1"/>
  <c r="Q365" i="1"/>
  <c r="P365" i="1"/>
  <c r="P364" i="1" s="1"/>
  <c r="P336" i="1" s="1"/>
  <c r="O365" i="1"/>
  <c r="N365" i="1"/>
  <c r="N364" i="1" s="1"/>
  <c r="N336" i="1" s="1"/>
  <c r="M365" i="1"/>
  <c r="L365" i="1"/>
  <c r="J365" i="1" s="1"/>
  <c r="K365" i="1"/>
  <c r="CK364" i="1"/>
  <c r="CI364" i="1"/>
  <c r="CG364" i="1"/>
  <c r="CE364" i="1"/>
  <c r="CC364" i="1"/>
  <c r="CA364" i="1"/>
  <c r="BY364" i="1"/>
  <c r="BW364" i="1"/>
  <c r="BU364" i="1"/>
  <c r="BS364" i="1"/>
  <c r="BQ364" i="1"/>
  <c r="BO364" i="1"/>
  <c r="BM364" i="1"/>
  <c r="BK364" i="1"/>
  <c r="BI364" i="1"/>
  <c r="BG364" i="1"/>
  <c r="BE364" i="1"/>
  <c r="BC364" i="1"/>
  <c r="BA364" i="1"/>
  <c r="AY364" i="1"/>
  <c r="AW364" i="1"/>
  <c r="AU364" i="1"/>
  <c r="AS364" i="1"/>
  <c r="AQ364" i="1"/>
  <c r="AO364" i="1"/>
  <c r="AM364" i="1"/>
  <c r="AK364" i="1"/>
  <c r="AI364" i="1"/>
  <c r="AG364" i="1"/>
  <c r="AE364" i="1"/>
  <c r="AC364" i="1"/>
  <c r="AA364" i="1"/>
  <c r="Y364" i="1"/>
  <c r="W364" i="1"/>
  <c r="U364" i="1"/>
  <c r="S364" i="1"/>
  <c r="Q364" i="1"/>
  <c r="O364" i="1"/>
  <c r="M364" i="1"/>
  <c r="K364" i="1"/>
  <c r="J363" i="1"/>
  <c r="CQ363" i="1" s="1"/>
  <c r="H363" i="1"/>
  <c r="J362" i="1"/>
  <c r="H362" i="1"/>
  <c r="CQ361" i="1"/>
  <c r="J361" i="1"/>
  <c r="H361" i="1"/>
  <c r="CQ360" i="1"/>
  <c r="J360" i="1"/>
  <c r="H360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9" i="1"/>
  <c r="CQ359" i="1" s="1"/>
  <c r="CQ358" i="1"/>
  <c r="J358" i="1"/>
  <c r="J357" i="1"/>
  <c r="CQ357" i="1" s="1"/>
  <c r="CQ356" i="1"/>
  <c r="J356" i="1"/>
  <c r="J355" i="1"/>
  <c r="CQ355" i="1" s="1"/>
  <c r="CQ354" i="1"/>
  <c r="J354" i="1"/>
  <c r="J353" i="1"/>
  <c r="CQ353" i="1" s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J352" i="1"/>
  <c r="CQ352" i="1" s="1"/>
  <c r="CQ351" i="1"/>
  <c r="J351" i="1"/>
  <c r="J350" i="1"/>
  <c r="J349" i="1"/>
  <c r="CQ349" i="1" s="1"/>
  <c r="J348" i="1"/>
  <c r="J347" i="1"/>
  <c r="J346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J345" i="1" s="1"/>
  <c r="CM344" i="1"/>
  <c r="J344" i="1"/>
  <c r="CQ344" i="1" s="1"/>
  <c r="J343" i="1"/>
  <c r="CQ343" i="1" s="1"/>
  <c r="CQ342" i="1"/>
  <c r="J342" i="1"/>
  <c r="J341" i="1"/>
  <c r="CQ341" i="1" s="1"/>
  <c r="J340" i="1"/>
  <c r="CQ339" i="1"/>
  <c r="J339" i="1"/>
  <c r="CK338" i="1"/>
  <c r="CK337" i="1" s="1"/>
  <c r="CK336" i="1" s="1"/>
  <c r="CJ338" i="1"/>
  <c r="CI338" i="1"/>
  <c r="CI337" i="1" s="1"/>
  <c r="CI336" i="1" s="1"/>
  <c r="CH338" i="1"/>
  <c r="CG338" i="1"/>
  <c r="CG337" i="1" s="1"/>
  <c r="CG336" i="1" s="1"/>
  <c r="CF338" i="1"/>
  <c r="CE338" i="1"/>
  <c r="CE337" i="1" s="1"/>
  <c r="CE336" i="1" s="1"/>
  <c r="CD338" i="1"/>
  <c r="CC338" i="1"/>
  <c r="CC337" i="1" s="1"/>
  <c r="CC336" i="1" s="1"/>
  <c r="CB338" i="1"/>
  <c r="CA338" i="1"/>
  <c r="CA337" i="1" s="1"/>
  <c r="CA336" i="1" s="1"/>
  <c r="BZ338" i="1"/>
  <c r="BY338" i="1"/>
  <c r="BY337" i="1" s="1"/>
  <c r="BY336" i="1" s="1"/>
  <c r="BX338" i="1"/>
  <c r="BW338" i="1"/>
  <c r="BW337" i="1" s="1"/>
  <c r="BW336" i="1" s="1"/>
  <c r="BV338" i="1"/>
  <c r="BU338" i="1"/>
  <c r="BU337" i="1" s="1"/>
  <c r="BU336" i="1" s="1"/>
  <c r="BT338" i="1"/>
  <c r="BS338" i="1"/>
  <c r="BS337" i="1" s="1"/>
  <c r="BS336" i="1" s="1"/>
  <c r="BR338" i="1"/>
  <c r="BQ338" i="1"/>
  <c r="BQ337" i="1" s="1"/>
  <c r="BQ336" i="1" s="1"/>
  <c r="BP338" i="1"/>
  <c r="BO338" i="1"/>
  <c r="BO337" i="1" s="1"/>
  <c r="BO336" i="1" s="1"/>
  <c r="BN338" i="1"/>
  <c r="BM338" i="1"/>
  <c r="BM337" i="1" s="1"/>
  <c r="BM336" i="1" s="1"/>
  <c r="BL338" i="1"/>
  <c r="BK338" i="1"/>
  <c r="BK337" i="1" s="1"/>
  <c r="BK336" i="1" s="1"/>
  <c r="BJ338" i="1"/>
  <c r="BI338" i="1"/>
  <c r="BI337" i="1" s="1"/>
  <c r="BI336" i="1" s="1"/>
  <c r="BH338" i="1"/>
  <c r="BG338" i="1"/>
  <c r="BG337" i="1" s="1"/>
  <c r="BG336" i="1" s="1"/>
  <c r="BF338" i="1"/>
  <c r="BE338" i="1"/>
  <c r="BE337" i="1" s="1"/>
  <c r="BE336" i="1" s="1"/>
  <c r="BD338" i="1"/>
  <c r="BC338" i="1"/>
  <c r="BC337" i="1" s="1"/>
  <c r="BC336" i="1" s="1"/>
  <c r="BB338" i="1"/>
  <c r="BA338" i="1"/>
  <c r="BA337" i="1" s="1"/>
  <c r="BA336" i="1" s="1"/>
  <c r="AZ338" i="1"/>
  <c r="AY338" i="1"/>
  <c r="AY337" i="1" s="1"/>
  <c r="AY336" i="1" s="1"/>
  <c r="AX338" i="1"/>
  <c r="AW338" i="1"/>
  <c r="AW337" i="1" s="1"/>
  <c r="AW336" i="1" s="1"/>
  <c r="AV338" i="1"/>
  <c r="AU338" i="1"/>
  <c r="AU337" i="1" s="1"/>
  <c r="AU336" i="1" s="1"/>
  <c r="AT338" i="1"/>
  <c r="AS338" i="1"/>
  <c r="AS337" i="1" s="1"/>
  <c r="AS336" i="1" s="1"/>
  <c r="AR338" i="1"/>
  <c r="AQ338" i="1"/>
  <c r="AQ337" i="1" s="1"/>
  <c r="AQ336" i="1" s="1"/>
  <c r="AP338" i="1"/>
  <c r="AO338" i="1"/>
  <c r="AO337" i="1" s="1"/>
  <c r="AO336" i="1" s="1"/>
  <c r="AN338" i="1"/>
  <c r="AM338" i="1"/>
  <c r="AM337" i="1" s="1"/>
  <c r="AM336" i="1" s="1"/>
  <c r="AL338" i="1"/>
  <c r="AK338" i="1"/>
  <c r="AK337" i="1" s="1"/>
  <c r="AK336" i="1" s="1"/>
  <c r="AJ338" i="1"/>
  <c r="AI338" i="1"/>
  <c r="AI337" i="1" s="1"/>
  <c r="AI336" i="1" s="1"/>
  <c r="AH338" i="1"/>
  <c r="AG338" i="1"/>
  <c r="AG337" i="1" s="1"/>
  <c r="AG336" i="1" s="1"/>
  <c r="AF338" i="1"/>
  <c r="AE338" i="1"/>
  <c r="AE337" i="1" s="1"/>
  <c r="AE336" i="1" s="1"/>
  <c r="AD338" i="1"/>
  <c r="AC338" i="1"/>
  <c r="AC337" i="1" s="1"/>
  <c r="AC336" i="1" s="1"/>
  <c r="AB338" i="1"/>
  <c r="AA338" i="1"/>
  <c r="AA337" i="1" s="1"/>
  <c r="AA336" i="1" s="1"/>
  <c r="Z338" i="1"/>
  <c r="Y338" i="1"/>
  <c r="Y337" i="1" s="1"/>
  <c r="Y336" i="1" s="1"/>
  <c r="X338" i="1"/>
  <c r="W338" i="1"/>
  <c r="W337" i="1" s="1"/>
  <c r="W336" i="1" s="1"/>
  <c r="V338" i="1"/>
  <c r="U338" i="1"/>
  <c r="U337" i="1" s="1"/>
  <c r="U336" i="1" s="1"/>
  <c r="T338" i="1"/>
  <c r="S338" i="1"/>
  <c r="S337" i="1" s="1"/>
  <c r="S336" i="1" s="1"/>
  <c r="R338" i="1"/>
  <c r="Q338" i="1"/>
  <c r="Q337" i="1" s="1"/>
  <c r="Q336" i="1" s="1"/>
  <c r="P338" i="1"/>
  <c r="O338" i="1"/>
  <c r="O337" i="1" s="1"/>
  <c r="O336" i="1" s="1"/>
  <c r="N338" i="1"/>
  <c r="M338" i="1"/>
  <c r="M337" i="1" s="1"/>
  <c r="M336" i="1" s="1"/>
  <c r="L338" i="1"/>
  <c r="K338" i="1"/>
  <c r="J338" i="1" s="1"/>
  <c r="CQ338" i="1" s="1"/>
  <c r="CJ337" i="1"/>
  <c r="CH337" i="1"/>
  <c r="CF337" i="1"/>
  <c r="CD337" i="1"/>
  <c r="CB337" i="1"/>
  <c r="BZ337" i="1"/>
  <c r="BX337" i="1"/>
  <c r="BV337" i="1"/>
  <c r="BT337" i="1"/>
  <c r="BR337" i="1"/>
  <c r="BP337" i="1"/>
  <c r="BN337" i="1"/>
  <c r="BL337" i="1"/>
  <c r="BJ337" i="1"/>
  <c r="BH337" i="1"/>
  <c r="BF337" i="1"/>
  <c r="BD337" i="1"/>
  <c r="BB337" i="1"/>
  <c r="AZ337" i="1"/>
  <c r="AX337" i="1"/>
  <c r="AV337" i="1"/>
  <c r="AT337" i="1"/>
  <c r="AR337" i="1"/>
  <c r="AP337" i="1"/>
  <c r="AN337" i="1"/>
  <c r="AL337" i="1"/>
  <c r="AJ337" i="1"/>
  <c r="AH337" i="1"/>
  <c r="AF337" i="1"/>
  <c r="AD337" i="1"/>
  <c r="AB337" i="1"/>
  <c r="Z337" i="1"/>
  <c r="X337" i="1"/>
  <c r="V337" i="1"/>
  <c r="T337" i="1"/>
  <c r="R337" i="1"/>
  <c r="P337" i="1"/>
  <c r="N337" i="1"/>
  <c r="L337" i="1"/>
  <c r="J335" i="1"/>
  <c r="H335" i="1"/>
  <c r="J334" i="1"/>
  <c r="H334" i="1"/>
  <c r="J333" i="1"/>
  <c r="H333" i="1"/>
  <c r="J332" i="1"/>
  <c r="H332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 s="1"/>
  <c r="J330" i="1"/>
  <c r="J329" i="1"/>
  <c r="J328" i="1"/>
  <c r="J327" i="1"/>
  <c r="J326" i="1"/>
  <c r="J325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/>
  <c r="J323" i="1"/>
  <c r="J322" i="1"/>
  <c r="J321" i="1"/>
  <c r="J320" i="1"/>
  <c r="J319" i="1"/>
  <c r="J318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BE317" i="1"/>
  <c r="BD317" i="1"/>
  <c r="BC317" i="1"/>
  <c r="BB317" i="1"/>
  <c r="BA317" i="1"/>
  <c r="AZ317" i="1"/>
  <c r="AY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V317" i="1"/>
  <c r="U317" i="1"/>
  <c r="T317" i="1"/>
  <c r="S317" i="1"/>
  <c r="R317" i="1"/>
  <c r="Q317" i="1"/>
  <c r="P317" i="1"/>
  <c r="O317" i="1"/>
  <c r="N317" i="1"/>
  <c r="M317" i="1"/>
  <c r="L317" i="1"/>
  <c r="K317" i="1"/>
  <c r="J317" i="1" s="1"/>
  <c r="J316" i="1"/>
  <c r="J315" i="1"/>
  <c r="J314" i="1"/>
  <c r="J313" i="1"/>
  <c r="J312" i="1"/>
  <c r="J311" i="1"/>
  <c r="CK310" i="1"/>
  <c r="CJ310" i="1"/>
  <c r="CJ309" i="1" s="1"/>
  <c r="CI310" i="1"/>
  <c r="CH310" i="1"/>
  <c r="CH309" i="1" s="1"/>
  <c r="CG310" i="1"/>
  <c r="CF310" i="1"/>
  <c r="CF309" i="1" s="1"/>
  <c r="CE310" i="1"/>
  <c r="CD310" i="1"/>
  <c r="CD309" i="1" s="1"/>
  <c r="CC310" i="1"/>
  <c r="CB310" i="1"/>
  <c r="CB309" i="1" s="1"/>
  <c r="CA310" i="1"/>
  <c r="BZ310" i="1"/>
  <c r="BZ309" i="1" s="1"/>
  <c r="BY310" i="1"/>
  <c r="BX310" i="1"/>
  <c r="BX309" i="1" s="1"/>
  <c r="BW310" i="1"/>
  <c r="BV310" i="1"/>
  <c r="BV309" i="1" s="1"/>
  <c r="BU310" i="1"/>
  <c r="BT310" i="1"/>
  <c r="BT309" i="1" s="1"/>
  <c r="BS310" i="1"/>
  <c r="BR310" i="1"/>
  <c r="BR309" i="1" s="1"/>
  <c r="BQ310" i="1"/>
  <c r="BP310" i="1"/>
  <c r="BP309" i="1" s="1"/>
  <c r="BO310" i="1"/>
  <c r="BN310" i="1"/>
  <c r="BN309" i="1" s="1"/>
  <c r="BM310" i="1"/>
  <c r="BL310" i="1"/>
  <c r="BL309" i="1" s="1"/>
  <c r="BK310" i="1"/>
  <c r="BJ310" i="1"/>
  <c r="BJ309" i="1" s="1"/>
  <c r="BI310" i="1"/>
  <c r="BH310" i="1"/>
  <c r="BH309" i="1" s="1"/>
  <c r="BG310" i="1"/>
  <c r="BF310" i="1"/>
  <c r="BF309" i="1" s="1"/>
  <c r="BE310" i="1"/>
  <c r="BD310" i="1"/>
  <c r="BD309" i="1" s="1"/>
  <c r="BC310" i="1"/>
  <c r="BB310" i="1"/>
  <c r="BB309" i="1" s="1"/>
  <c r="BA310" i="1"/>
  <c r="AZ310" i="1"/>
  <c r="AZ309" i="1" s="1"/>
  <c r="AY310" i="1"/>
  <c r="AX310" i="1"/>
  <c r="AX309" i="1" s="1"/>
  <c r="AW310" i="1"/>
  <c r="AV310" i="1"/>
  <c r="AV309" i="1" s="1"/>
  <c r="AU310" i="1"/>
  <c r="AT310" i="1"/>
  <c r="AT309" i="1" s="1"/>
  <c r="AS310" i="1"/>
  <c r="AR310" i="1"/>
  <c r="AR309" i="1" s="1"/>
  <c r="AQ310" i="1"/>
  <c r="AP310" i="1"/>
  <c r="AP309" i="1" s="1"/>
  <c r="AO310" i="1"/>
  <c r="AN310" i="1"/>
  <c r="AN309" i="1" s="1"/>
  <c r="AM310" i="1"/>
  <c r="AL310" i="1"/>
  <c r="AL309" i="1" s="1"/>
  <c r="AK310" i="1"/>
  <c r="AJ310" i="1"/>
  <c r="AJ309" i="1" s="1"/>
  <c r="AI310" i="1"/>
  <c r="AH310" i="1"/>
  <c r="AH309" i="1" s="1"/>
  <c r="AG310" i="1"/>
  <c r="AF310" i="1"/>
  <c r="AF309" i="1" s="1"/>
  <c r="AE310" i="1"/>
  <c r="AD310" i="1"/>
  <c r="AD309" i="1" s="1"/>
  <c r="AC310" i="1"/>
  <c r="AB310" i="1"/>
  <c r="AB309" i="1" s="1"/>
  <c r="AA310" i="1"/>
  <c r="Z310" i="1"/>
  <c r="Z309" i="1" s="1"/>
  <c r="Y310" i="1"/>
  <c r="X310" i="1"/>
  <c r="X309" i="1" s="1"/>
  <c r="W310" i="1"/>
  <c r="V310" i="1"/>
  <c r="V309" i="1" s="1"/>
  <c r="U310" i="1"/>
  <c r="T310" i="1"/>
  <c r="T309" i="1" s="1"/>
  <c r="S310" i="1"/>
  <c r="R310" i="1"/>
  <c r="R309" i="1" s="1"/>
  <c r="Q310" i="1"/>
  <c r="P310" i="1"/>
  <c r="P309" i="1" s="1"/>
  <c r="O310" i="1"/>
  <c r="N310" i="1"/>
  <c r="N309" i="1" s="1"/>
  <c r="M310" i="1"/>
  <c r="L310" i="1"/>
  <c r="J310" i="1" s="1"/>
  <c r="K310" i="1"/>
  <c r="CK309" i="1"/>
  <c r="CI309" i="1"/>
  <c r="CG309" i="1"/>
  <c r="CE309" i="1"/>
  <c r="CC309" i="1"/>
  <c r="CA309" i="1"/>
  <c r="BY309" i="1"/>
  <c r="BW309" i="1"/>
  <c r="BU309" i="1"/>
  <c r="BS309" i="1"/>
  <c r="BQ309" i="1"/>
  <c r="BO309" i="1"/>
  <c r="BM309" i="1"/>
  <c r="BK309" i="1"/>
  <c r="BI309" i="1"/>
  <c r="BG309" i="1"/>
  <c r="BE309" i="1"/>
  <c r="BC309" i="1"/>
  <c r="BA309" i="1"/>
  <c r="AY309" i="1"/>
  <c r="AW309" i="1"/>
  <c r="AU309" i="1"/>
  <c r="AS309" i="1"/>
  <c r="AQ309" i="1"/>
  <c r="AO309" i="1"/>
  <c r="AM309" i="1"/>
  <c r="AK309" i="1"/>
  <c r="AI309" i="1"/>
  <c r="AG309" i="1"/>
  <c r="AE309" i="1"/>
  <c r="AC309" i="1"/>
  <c r="AA309" i="1"/>
  <c r="Y309" i="1"/>
  <c r="W309" i="1"/>
  <c r="U309" i="1"/>
  <c r="S309" i="1"/>
  <c r="Q309" i="1"/>
  <c r="O309" i="1"/>
  <c r="M309" i="1"/>
  <c r="K309" i="1"/>
  <c r="J308" i="1"/>
  <c r="CQ308" i="1" s="1"/>
  <c r="H308" i="1"/>
  <c r="J307" i="1"/>
  <c r="CQ307" i="1" s="1"/>
  <c r="H307" i="1"/>
  <c r="J306" i="1"/>
  <c r="CQ306" i="1" s="1"/>
  <c r="H306" i="1"/>
  <c r="J305" i="1"/>
  <c r="CQ305" i="1" s="1"/>
  <c r="H305" i="1"/>
  <c r="CM305" i="1" s="1"/>
  <c r="CM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J304" i="1" s="1"/>
  <c r="CQ304" i="1" s="1"/>
  <c r="CM303" i="1"/>
  <c r="J303" i="1"/>
  <c r="CQ303" i="1" s="1"/>
  <c r="CM302" i="1"/>
  <c r="J302" i="1"/>
  <c r="CQ302" i="1" s="1"/>
  <c r="J301" i="1"/>
  <c r="CQ301" i="1" s="1"/>
  <c r="J300" i="1"/>
  <c r="J299" i="1"/>
  <c r="J298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CM296" i="1"/>
  <c r="J296" i="1"/>
  <c r="CQ296" i="1" s="1"/>
  <c r="J295" i="1"/>
  <c r="CQ295" i="1" s="1"/>
  <c r="CQ294" i="1"/>
  <c r="J294" i="1"/>
  <c r="J293" i="1"/>
  <c r="CQ293" i="1" s="1"/>
  <c r="J292" i="1"/>
  <c r="CQ291" i="1"/>
  <c r="J291" i="1"/>
  <c r="CK290" i="1"/>
  <c r="CK282" i="1" s="1"/>
  <c r="CK281" i="1" s="1"/>
  <c r="CK280" i="1" s="1"/>
  <c r="CJ290" i="1"/>
  <c r="CI290" i="1"/>
  <c r="CH290" i="1"/>
  <c r="CG290" i="1"/>
  <c r="CG282" i="1" s="1"/>
  <c r="CG281" i="1" s="1"/>
  <c r="CG280" i="1" s="1"/>
  <c r="CF290" i="1"/>
  <c r="CE290" i="1"/>
  <c r="CD290" i="1"/>
  <c r="CC290" i="1"/>
  <c r="CC282" i="1" s="1"/>
  <c r="CC281" i="1" s="1"/>
  <c r="CC280" i="1" s="1"/>
  <c r="CB290" i="1"/>
  <c r="CA290" i="1"/>
  <c r="BZ290" i="1"/>
  <c r="BY290" i="1"/>
  <c r="BY282" i="1" s="1"/>
  <c r="BY281" i="1" s="1"/>
  <c r="BY280" i="1" s="1"/>
  <c r="BX290" i="1"/>
  <c r="BW290" i="1"/>
  <c r="BV290" i="1"/>
  <c r="BU290" i="1"/>
  <c r="BU282" i="1" s="1"/>
  <c r="BU281" i="1" s="1"/>
  <c r="BU280" i="1" s="1"/>
  <c r="BT290" i="1"/>
  <c r="BS290" i="1"/>
  <c r="BR290" i="1"/>
  <c r="BQ290" i="1"/>
  <c r="BQ282" i="1" s="1"/>
  <c r="BQ281" i="1" s="1"/>
  <c r="BQ280" i="1" s="1"/>
  <c r="BP290" i="1"/>
  <c r="BO290" i="1"/>
  <c r="BN290" i="1"/>
  <c r="BM290" i="1"/>
  <c r="BM282" i="1" s="1"/>
  <c r="BM281" i="1" s="1"/>
  <c r="BM280" i="1" s="1"/>
  <c r="BL290" i="1"/>
  <c r="BK290" i="1"/>
  <c r="BJ290" i="1"/>
  <c r="BI290" i="1"/>
  <c r="BI282" i="1" s="1"/>
  <c r="BI281" i="1" s="1"/>
  <c r="BI280" i="1" s="1"/>
  <c r="BH290" i="1"/>
  <c r="BG290" i="1"/>
  <c r="BF290" i="1"/>
  <c r="BE290" i="1"/>
  <c r="BE282" i="1" s="1"/>
  <c r="BE281" i="1" s="1"/>
  <c r="BE280" i="1" s="1"/>
  <c r="BD290" i="1"/>
  <c r="BC290" i="1"/>
  <c r="BB290" i="1"/>
  <c r="BA290" i="1"/>
  <c r="BA282" i="1" s="1"/>
  <c r="BA281" i="1" s="1"/>
  <c r="BA280" i="1" s="1"/>
  <c r="AZ290" i="1"/>
  <c r="AY290" i="1"/>
  <c r="AX290" i="1"/>
  <c r="AW290" i="1"/>
  <c r="AW282" i="1" s="1"/>
  <c r="AW281" i="1" s="1"/>
  <c r="AW280" i="1" s="1"/>
  <c r="AV290" i="1"/>
  <c r="AU290" i="1"/>
  <c r="AT290" i="1"/>
  <c r="AS290" i="1"/>
  <c r="AS282" i="1" s="1"/>
  <c r="AS281" i="1" s="1"/>
  <c r="AS280" i="1" s="1"/>
  <c r="AR290" i="1"/>
  <c r="AQ290" i="1"/>
  <c r="AP290" i="1"/>
  <c r="AO290" i="1"/>
  <c r="AO282" i="1" s="1"/>
  <c r="AO281" i="1" s="1"/>
  <c r="AO280" i="1" s="1"/>
  <c r="AN290" i="1"/>
  <c r="AM290" i="1"/>
  <c r="AL290" i="1"/>
  <c r="AK290" i="1"/>
  <c r="AK282" i="1" s="1"/>
  <c r="AK281" i="1" s="1"/>
  <c r="AK280" i="1" s="1"/>
  <c r="AJ290" i="1"/>
  <c r="AI290" i="1"/>
  <c r="AH290" i="1"/>
  <c r="AG290" i="1"/>
  <c r="AG282" i="1" s="1"/>
  <c r="AG281" i="1" s="1"/>
  <c r="AG280" i="1" s="1"/>
  <c r="AF290" i="1"/>
  <c r="AE290" i="1"/>
  <c r="AD290" i="1"/>
  <c r="AC290" i="1"/>
  <c r="AC282" i="1" s="1"/>
  <c r="AC281" i="1" s="1"/>
  <c r="AC280" i="1" s="1"/>
  <c r="AB290" i="1"/>
  <c r="AA290" i="1"/>
  <c r="Z290" i="1"/>
  <c r="Y290" i="1"/>
  <c r="Y282" i="1" s="1"/>
  <c r="Y281" i="1" s="1"/>
  <c r="Y280" i="1" s="1"/>
  <c r="X290" i="1"/>
  <c r="W290" i="1"/>
  <c r="V290" i="1"/>
  <c r="U290" i="1"/>
  <c r="U282" i="1" s="1"/>
  <c r="U281" i="1" s="1"/>
  <c r="U280" i="1" s="1"/>
  <c r="T290" i="1"/>
  <c r="S290" i="1"/>
  <c r="R290" i="1"/>
  <c r="Q290" i="1"/>
  <c r="Q282" i="1" s="1"/>
  <c r="Q281" i="1" s="1"/>
  <c r="Q280" i="1" s="1"/>
  <c r="P290" i="1"/>
  <c r="O290" i="1"/>
  <c r="N290" i="1"/>
  <c r="M290" i="1"/>
  <c r="M282" i="1" s="1"/>
  <c r="M281" i="1" s="1"/>
  <c r="M280" i="1" s="1"/>
  <c r="L290" i="1"/>
  <c r="K290" i="1"/>
  <c r="J289" i="1"/>
  <c r="CQ289" i="1" s="1"/>
  <c r="CQ288" i="1"/>
  <c r="J288" i="1"/>
  <c r="J287" i="1"/>
  <c r="CQ287" i="1" s="1"/>
  <c r="CQ286" i="1"/>
  <c r="J286" i="1"/>
  <c r="CM285" i="1"/>
  <c r="J285" i="1"/>
  <c r="CQ285" i="1" s="1"/>
  <c r="CM284" i="1"/>
  <c r="J284" i="1"/>
  <c r="CQ284" i="1" s="1"/>
  <c r="CM283" i="1"/>
  <c r="CK283" i="1"/>
  <c r="CJ283" i="1"/>
  <c r="CJ282" i="1" s="1"/>
  <c r="CJ281" i="1" s="1"/>
  <c r="CJ280" i="1" s="1"/>
  <c r="CI283" i="1"/>
  <c r="CH283" i="1"/>
  <c r="CH282" i="1" s="1"/>
  <c r="CG283" i="1"/>
  <c r="CF283" i="1"/>
  <c r="CF282" i="1" s="1"/>
  <c r="CF281" i="1" s="1"/>
  <c r="CF280" i="1" s="1"/>
  <c r="CE283" i="1"/>
  <c r="CD283" i="1"/>
  <c r="CD282" i="1" s="1"/>
  <c r="CC283" i="1"/>
  <c r="CB283" i="1"/>
  <c r="CB282" i="1" s="1"/>
  <c r="CB281" i="1" s="1"/>
  <c r="CB280" i="1" s="1"/>
  <c r="CA283" i="1"/>
  <c r="BZ283" i="1"/>
  <c r="BZ282" i="1" s="1"/>
  <c r="BY283" i="1"/>
  <c r="BX283" i="1"/>
  <c r="BX282" i="1" s="1"/>
  <c r="BX281" i="1" s="1"/>
  <c r="BX280" i="1" s="1"/>
  <c r="BW283" i="1"/>
  <c r="BV283" i="1"/>
  <c r="BV282" i="1" s="1"/>
  <c r="BU283" i="1"/>
  <c r="BT283" i="1"/>
  <c r="BT282" i="1" s="1"/>
  <c r="BT281" i="1" s="1"/>
  <c r="BT280" i="1" s="1"/>
  <c r="BS283" i="1"/>
  <c r="BR283" i="1"/>
  <c r="BR282" i="1" s="1"/>
  <c r="BQ283" i="1"/>
  <c r="BP283" i="1"/>
  <c r="BP282" i="1" s="1"/>
  <c r="BP281" i="1" s="1"/>
  <c r="BP280" i="1" s="1"/>
  <c r="BO283" i="1"/>
  <c r="BN283" i="1"/>
  <c r="BN282" i="1" s="1"/>
  <c r="BM283" i="1"/>
  <c r="BL283" i="1"/>
  <c r="BL282" i="1" s="1"/>
  <c r="BL281" i="1" s="1"/>
  <c r="BL280" i="1" s="1"/>
  <c r="BK283" i="1"/>
  <c r="BJ283" i="1"/>
  <c r="BJ282" i="1" s="1"/>
  <c r="BI283" i="1"/>
  <c r="BH283" i="1"/>
  <c r="BH282" i="1" s="1"/>
  <c r="BH281" i="1" s="1"/>
  <c r="BH280" i="1" s="1"/>
  <c r="BG283" i="1"/>
  <c r="BF283" i="1"/>
  <c r="BF282" i="1" s="1"/>
  <c r="BE283" i="1"/>
  <c r="BD283" i="1"/>
  <c r="BD282" i="1" s="1"/>
  <c r="BD281" i="1" s="1"/>
  <c r="BD280" i="1" s="1"/>
  <c r="BC283" i="1"/>
  <c r="BB283" i="1"/>
  <c r="BB282" i="1" s="1"/>
  <c r="BA283" i="1"/>
  <c r="AZ283" i="1"/>
  <c r="AZ282" i="1" s="1"/>
  <c r="AZ281" i="1" s="1"/>
  <c r="AZ280" i="1" s="1"/>
  <c r="AY283" i="1"/>
  <c r="AX283" i="1"/>
  <c r="AX282" i="1" s="1"/>
  <c r="AW283" i="1"/>
  <c r="AV283" i="1"/>
  <c r="AV282" i="1" s="1"/>
  <c r="AV281" i="1" s="1"/>
  <c r="AV280" i="1" s="1"/>
  <c r="AU283" i="1"/>
  <c r="AT283" i="1"/>
  <c r="AT282" i="1" s="1"/>
  <c r="AS283" i="1"/>
  <c r="AR283" i="1"/>
  <c r="AR282" i="1" s="1"/>
  <c r="AR281" i="1" s="1"/>
  <c r="AR280" i="1" s="1"/>
  <c r="AQ283" i="1"/>
  <c r="AP283" i="1"/>
  <c r="AP282" i="1" s="1"/>
  <c r="AO283" i="1"/>
  <c r="AN283" i="1"/>
  <c r="AN282" i="1" s="1"/>
  <c r="AN281" i="1" s="1"/>
  <c r="AN280" i="1" s="1"/>
  <c r="AM283" i="1"/>
  <c r="AL283" i="1"/>
  <c r="AL282" i="1" s="1"/>
  <c r="AK283" i="1"/>
  <c r="AJ283" i="1"/>
  <c r="AJ282" i="1" s="1"/>
  <c r="AJ281" i="1" s="1"/>
  <c r="AJ280" i="1" s="1"/>
  <c r="AI283" i="1"/>
  <c r="AH283" i="1"/>
  <c r="AH282" i="1" s="1"/>
  <c r="AG283" i="1"/>
  <c r="AF283" i="1"/>
  <c r="AF282" i="1" s="1"/>
  <c r="AF281" i="1" s="1"/>
  <c r="AF280" i="1" s="1"/>
  <c r="AE283" i="1"/>
  <c r="AD283" i="1"/>
  <c r="AD282" i="1" s="1"/>
  <c r="AC283" i="1"/>
  <c r="AB283" i="1"/>
  <c r="AB282" i="1" s="1"/>
  <c r="AB281" i="1" s="1"/>
  <c r="AB280" i="1" s="1"/>
  <c r="AA283" i="1"/>
  <c r="Z283" i="1"/>
  <c r="Z282" i="1" s="1"/>
  <c r="Y283" i="1"/>
  <c r="X283" i="1"/>
  <c r="X282" i="1" s="1"/>
  <c r="X281" i="1" s="1"/>
  <c r="X280" i="1" s="1"/>
  <c r="W283" i="1"/>
  <c r="V283" i="1"/>
  <c r="V282" i="1" s="1"/>
  <c r="U283" i="1"/>
  <c r="T283" i="1"/>
  <c r="T282" i="1" s="1"/>
  <c r="T281" i="1" s="1"/>
  <c r="T280" i="1" s="1"/>
  <c r="S283" i="1"/>
  <c r="R283" i="1"/>
  <c r="R282" i="1" s="1"/>
  <c r="Q283" i="1"/>
  <c r="P283" i="1"/>
  <c r="P282" i="1" s="1"/>
  <c r="P281" i="1" s="1"/>
  <c r="P280" i="1" s="1"/>
  <c r="O283" i="1"/>
  <c r="N283" i="1"/>
  <c r="N282" i="1" s="1"/>
  <c r="M283" i="1"/>
  <c r="L283" i="1"/>
  <c r="L282" i="1" s="1"/>
  <c r="K283" i="1"/>
  <c r="CI282" i="1"/>
  <c r="CI281" i="1" s="1"/>
  <c r="CI280" i="1" s="1"/>
  <c r="CE282" i="1"/>
  <c r="CE281" i="1" s="1"/>
  <c r="CE280" i="1" s="1"/>
  <c r="CA282" i="1"/>
  <c r="CA281" i="1" s="1"/>
  <c r="CA280" i="1" s="1"/>
  <c r="BW282" i="1"/>
  <c r="BW281" i="1" s="1"/>
  <c r="BW280" i="1" s="1"/>
  <c r="BS282" i="1"/>
  <c r="BS281" i="1" s="1"/>
  <c r="BS280" i="1" s="1"/>
  <c r="BO282" i="1"/>
  <c r="BO281" i="1" s="1"/>
  <c r="BO280" i="1" s="1"/>
  <c r="BK282" i="1"/>
  <c r="BK281" i="1" s="1"/>
  <c r="BK280" i="1" s="1"/>
  <c r="BG282" i="1"/>
  <c r="BG281" i="1" s="1"/>
  <c r="BG280" i="1" s="1"/>
  <c r="BC282" i="1"/>
  <c r="BC281" i="1" s="1"/>
  <c r="BC280" i="1" s="1"/>
  <c r="AY282" i="1"/>
  <c r="AY281" i="1" s="1"/>
  <c r="AY280" i="1" s="1"/>
  <c r="AU282" i="1"/>
  <c r="AU281" i="1" s="1"/>
  <c r="AU280" i="1" s="1"/>
  <c r="AQ282" i="1"/>
  <c r="AQ281" i="1" s="1"/>
  <c r="AQ280" i="1" s="1"/>
  <c r="AM282" i="1"/>
  <c r="AM281" i="1" s="1"/>
  <c r="AM280" i="1" s="1"/>
  <c r="AI282" i="1"/>
  <c r="AI281" i="1" s="1"/>
  <c r="AI280" i="1" s="1"/>
  <c r="AE282" i="1"/>
  <c r="AE281" i="1" s="1"/>
  <c r="AE280" i="1" s="1"/>
  <c r="AA282" i="1"/>
  <c r="AA281" i="1" s="1"/>
  <c r="AA280" i="1" s="1"/>
  <c r="W282" i="1"/>
  <c r="W281" i="1" s="1"/>
  <c r="W280" i="1" s="1"/>
  <c r="S282" i="1"/>
  <c r="S281" i="1" s="1"/>
  <c r="S280" i="1" s="1"/>
  <c r="O282" i="1"/>
  <c r="O281" i="1" s="1"/>
  <c r="O280" i="1" s="1"/>
  <c r="K282" i="1"/>
  <c r="CM281" i="1"/>
  <c r="CH281" i="1"/>
  <c r="CH280" i="1" s="1"/>
  <c r="CD281" i="1"/>
  <c r="CD280" i="1" s="1"/>
  <c r="BZ281" i="1"/>
  <c r="BZ280" i="1" s="1"/>
  <c r="BV281" i="1"/>
  <c r="BV280" i="1" s="1"/>
  <c r="BR281" i="1"/>
  <c r="BR280" i="1" s="1"/>
  <c r="BN281" i="1"/>
  <c r="BN280" i="1" s="1"/>
  <c r="BJ281" i="1"/>
  <c r="BJ280" i="1" s="1"/>
  <c r="BF281" i="1"/>
  <c r="BF280" i="1" s="1"/>
  <c r="BB281" i="1"/>
  <c r="BB280" i="1" s="1"/>
  <c r="AX281" i="1"/>
  <c r="AX280" i="1" s="1"/>
  <c r="AT281" i="1"/>
  <c r="AT280" i="1" s="1"/>
  <c r="AP281" i="1"/>
  <c r="AP280" i="1" s="1"/>
  <c r="AL281" i="1"/>
  <c r="AL280" i="1" s="1"/>
  <c r="AH281" i="1"/>
  <c r="AH280" i="1" s="1"/>
  <c r="AD281" i="1"/>
  <c r="AD280" i="1" s="1"/>
  <c r="Z281" i="1"/>
  <c r="Z280" i="1" s="1"/>
  <c r="V281" i="1"/>
  <c r="V280" i="1" s="1"/>
  <c r="R281" i="1"/>
  <c r="R280" i="1" s="1"/>
  <c r="N281" i="1"/>
  <c r="N280" i="1" s="1"/>
  <c r="J278" i="1"/>
  <c r="J277" i="1"/>
  <c r="CQ277" i="1" s="1"/>
  <c r="J276" i="1"/>
  <c r="CQ275" i="1"/>
  <c r="J275" i="1"/>
  <c r="J274" i="1"/>
  <c r="CQ274" i="1" s="1"/>
  <c r="CQ273" i="1"/>
  <c r="J273" i="1"/>
  <c r="J272" i="1"/>
  <c r="CQ272" i="1" s="1"/>
  <c r="J271" i="1"/>
  <c r="CQ270" i="1"/>
  <c r="J270" i="1"/>
  <c r="J269" i="1"/>
  <c r="CQ269" i="1" s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J268" i="1" s="1"/>
  <c r="CQ268" i="1" s="1"/>
  <c r="K268" i="1"/>
  <c r="CQ267" i="1"/>
  <c r="J267" i="1"/>
  <c r="J266" i="1"/>
  <c r="CQ266" i="1" s="1"/>
  <c r="J265" i="1"/>
  <c r="CQ264" i="1"/>
  <c r="J264" i="1"/>
  <c r="J263" i="1"/>
  <c r="CQ263" i="1" s="1"/>
  <c r="CQ262" i="1"/>
  <c r="J262" i="1"/>
  <c r="J261" i="1"/>
  <c r="CQ261" i="1" s="1"/>
  <c r="J260" i="1"/>
  <c r="CQ259" i="1"/>
  <c r="J259" i="1"/>
  <c r="J258" i="1"/>
  <c r="CQ258" i="1" s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BE257" i="1"/>
  <c r="BD257" i="1"/>
  <c r="BC257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V257" i="1"/>
  <c r="U257" i="1"/>
  <c r="T257" i="1"/>
  <c r="S257" i="1"/>
  <c r="R257" i="1"/>
  <c r="Q257" i="1"/>
  <c r="P257" i="1"/>
  <c r="O257" i="1"/>
  <c r="N257" i="1"/>
  <c r="M257" i="1"/>
  <c r="L257" i="1"/>
  <c r="K257" i="1"/>
  <c r="J257" i="1"/>
  <c r="CQ257" i="1" s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J256" i="1" s="1"/>
  <c r="CQ256" i="1" s="1"/>
  <c r="K256" i="1"/>
  <c r="CQ255" i="1"/>
  <c r="J255" i="1"/>
  <c r="J254" i="1"/>
  <c r="CQ254" i="1" s="1"/>
  <c r="CQ253" i="1"/>
  <c r="J253" i="1"/>
  <c r="J252" i="1"/>
  <c r="J251" i="1"/>
  <c r="CQ251" i="1" s="1"/>
  <c r="CQ250" i="1"/>
  <c r="J250" i="1"/>
  <c r="J249" i="1"/>
  <c r="CQ249" i="1" s="1"/>
  <c r="CQ248" i="1"/>
  <c r="J248" i="1"/>
  <c r="J247" i="1"/>
  <c r="J246" i="1"/>
  <c r="CQ246" i="1" s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BE245" i="1"/>
  <c r="BD245" i="1"/>
  <c r="BC245" i="1"/>
  <c r="BB245" i="1"/>
  <c r="BA245" i="1"/>
  <c r="AZ245" i="1"/>
  <c r="AY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J245" i="1" s="1"/>
  <c r="CQ245" i="1" s="1"/>
  <c r="K245" i="1"/>
  <c r="CQ244" i="1"/>
  <c r="J244" i="1"/>
  <c r="J243" i="1"/>
  <c r="CQ243" i="1" s="1"/>
  <c r="CQ242" i="1"/>
  <c r="J242" i="1"/>
  <c r="J241" i="1"/>
  <c r="CQ241" i="1" s="1"/>
  <c r="J240" i="1"/>
  <c r="CQ240" i="1" s="1"/>
  <c r="J239" i="1"/>
  <c r="CQ239" i="1" s="1"/>
  <c r="CM238" i="1"/>
  <c r="J238" i="1"/>
  <c r="CQ238" i="1" s="1"/>
  <c r="CM237" i="1"/>
  <c r="J237" i="1"/>
  <c r="CQ237" i="1" s="1"/>
  <c r="CM236" i="1"/>
  <c r="CK236" i="1"/>
  <c r="CK235" i="1" s="1"/>
  <c r="CK234" i="1" s="1"/>
  <c r="CJ236" i="1"/>
  <c r="CI236" i="1"/>
  <c r="CI235" i="1" s="1"/>
  <c r="CI234" i="1" s="1"/>
  <c r="CH236" i="1"/>
  <c r="CG236" i="1"/>
  <c r="CG235" i="1" s="1"/>
  <c r="CG234" i="1" s="1"/>
  <c r="CF236" i="1"/>
  <c r="CE236" i="1"/>
  <c r="CE235" i="1" s="1"/>
  <c r="CE234" i="1" s="1"/>
  <c r="CD236" i="1"/>
  <c r="CC236" i="1"/>
  <c r="CC235" i="1" s="1"/>
  <c r="CC234" i="1" s="1"/>
  <c r="CB236" i="1"/>
  <c r="CA236" i="1"/>
  <c r="CA235" i="1" s="1"/>
  <c r="CA234" i="1" s="1"/>
  <c r="BZ236" i="1"/>
  <c r="BY236" i="1"/>
  <c r="BY235" i="1" s="1"/>
  <c r="BY234" i="1" s="1"/>
  <c r="BX236" i="1"/>
  <c r="BW236" i="1"/>
  <c r="BW235" i="1" s="1"/>
  <c r="BW234" i="1" s="1"/>
  <c r="BV236" i="1"/>
  <c r="BU236" i="1"/>
  <c r="BU235" i="1" s="1"/>
  <c r="BU234" i="1" s="1"/>
  <c r="BT236" i="1"/>
  <c r="BS236" i="1"/>
  <c r="BS235" i="1" s="1"/>
  <c r="BS234" i="1" s="1"/>
  <c r="BR236" i="1"/>
  <c r="BQ236" i="1"/>
  <c r="BQ235" i="1" s="1"/>
  <c r="BQ234" i="1" s="1"/>
  <c r="BP236" i="1"/>
  <c r="BO236" i="1"/>
  <c r="BO235" i="1" s="1"/>
  <c r="BO234" i="1" s="1"/>
  <c r="BN236" i="1"/>
  <c r="BM236" i="1"/>
  <c r="BM235" i="1" s="1"/>
  <c r="BM234" i="1" s="1"/>
  <c r="BL236" i="1"/>
  <c r="BK236" i="1"/>
  <c r="BK235" i="1" s="1"/>
  <c r="BK234" i="1" s="1"/>
  <c r="BJ236" i="1"/>
  <c r="BI236" i="1"/>
  <c r="BI235" i="1" s="1"/>
  <c r="BI234" i="1" s="1"/>
  <c r="BH236" i="1"/>
  <c r="BG236" i="1"/>
  <c r="BG235" i="1" s="1"/>
  <c r="BG234" i="1" s="1"/>
  <c r="BF236" i="1"/>
  <c r="BE236" i="1"/>
  <c r="BE235" i="1" s="1"/>
  <c r="BE234" i="1" s="1"/>
  <c r="BD236" i="1"/>
  <c r="BC236" i="1"/>
  <c r="BC235" i="1" s="1"/>
  <c r="BC234" i="1" s="1"/>
  <c r="BB236" i="1"/>
  <c r="BA236" i="1"/>
  <c r="BA235" i="1" s="1"/>
  <c r="BA234" i="1" s="1"/>
  <c r="AZ236" i="1"/>
  <c r="AY236" i="1"/>
  <c r="AY235" i="1" s="1"/>
  <c r="AY234" i="1" s="1"/>
  <c r="AX236" i="1"/>
  <c r="AW236" i="1"/>
  <c r="AW235" i="1" s="1"/>
  <c r="AW234" i="1" s="1"/>
  <c r="AV236" i="1"/>
  <c r="AU236" i="1"/>
  <c r="AU235" i="1" s="1"/>
  <c r="AU234" i="1" s="1"/>
  <c r="AT236" i="1"/>
  <c r="AS236" i="1"/>
  <c r="AS235" i="1" s="1"/>
  <c r="AS234" i="1" s="1"/>
  <c r="AR236" i="1"/>
  <c r="AQ236" i="1"/>
  <c r="AQ235" i="1" s="1"/>
  <c r="AQ234" i="1" s="1"/>
  <c r="AP236" i="1"/>
  <c r="AO236" i="1"/>
  <c r="AO235" i="1" s="1"/>
  <c r="AO234" i="1" s="1"/>
  <c r="AN236" i="1"/>
  <c r="AM236" i="1"/>
  <c r="AM235" i="1" s="1"/>
  <c r="AM234" i="1" s="1"/>
  <c r="AL236" i="1"/>
  <c r="AK236" i="1"/>
  <c r="AK235" i="1" s="1"/>
  <c r="AK234" i="1" s="1"/>
  <c r="AJ236" i="1"/>
  <c r="AI236" i="1"/>
  <c r="AI235" i="1" s="1"/>
  <c r="AI234" i="1" s="1"/>
  <c r="AH236" i="1"/>
  <c r="AG236" i="1"/>
  <c r="AG235" i="1" s="1"/>
  <c r="AG234" i="1" s="1"/>
  <c r="AF236" i="1"/>
  <c r="AE236" i="1"/>
  <c r="AE235" i="1" s="1"/>
  <c r="AE234" i="1" s="1"/>
  <c r="AD236" i="1"/>
  <c r="AC236" i="1"/>
  <c r="AC235" i="1" s="1"/>
  <c r="AC234" i="1" s="1"/>
  <c r="AB236" i="1"/>
  <c r="AA236" i="1"/>
  <c r="AA235" i="1" s="1"/>
  <c r="AA234" i="1" s="1"/>
  <c r="Z236" i="1"/>
  <c r="Y236" i="1"/>
  <c r="Y235" i="1" s="1"/>
  <c r="Y234" i="1" s="1"/>
  <c r="X236" i="1"/>
  <c r="W236" i="1"/>
  <c r="W235" i="1" s="1"/>
  <c r="W234" i="1" s="1"/>
  <c r="V236" i="1"/>
  <c r="U236" i="1"/>
  <c r="U235" i="1" s="1"/>
  <c r="U234" i="1" s="1"/>
  <c r="T236" i="1"/>
  <c r="S236" i="1"/>
  <c r="S235" i="1" s="1"/>
  <c r="S234" i="1" s="1"/>
  <c r="R236" i="1"/>
  <c r="Q236" i="1"/>
  <c r="Q235" i="1" s="1"/>
  <c r="Q234" i="1" s="1"/>
  <c r="P236" i="1"/>
  <c r="O236" i="1"/>
  <c r="O235" i="1" s="1"/>
  <c r="O234" i="1" s="1"/>
  <c r="N236" i="1"/>
  <c r="M236" i="1"/>
  <c r="M235" i="1" s="1"/>
  <c r="M234" i="1" s="1"/>
  <c r="L236" i="1"/>
  <c r="K236" i="1"/>
  <c r="J236" i="1" s="1"/>
  <c r="CQ236" i="1" s="1"/>
  <c r="CM235" i="1"/>
  <c r="CJ235" i="1"/>
  <c r="CH235" i="1"/>
  <c r="CF235" i="1"/>
  <c r="CD235" i="1"/>
  <c r="CB235" i="1"/>
  <c r="BZ235" i="1"/>
  <c r="BX235" i="1"/>
  <c r="BV235" i="1"/>
  <c r="BT235" i="1"/>
  <c r="BR235" i="1"/>
  <c r="BP235" i="1"/>
  <c r="BN235" i="1"/>
  <c r="BL235" i="1"/>
  <c r="BJ235" i="1"/>
  <c r="BH235" i="1"/>
  <c r="BF235" i="1"/>
  <c r="BD235" i="1"/>
  <c r="BB235" i="1"/>
  <c r="AZ235" i="1"/>
  <c r="AX235" i="1"/>
  <c r="AV235" i="1"/>
  <c r="AT235" i="1"/>
  <c r="AR235" i="1"/>
  <c r="AP235" i="1"/>
  <c r="AN235" i="1"/>
  <c r="AL235" i="1"/>
  <c r="AJ235" i="1"/>
  <c r="AH235" i="1"/>
  <c r="AF235" i="1"/>
  <c r="AD235" i="1"/>
  <c r="AB235" i="1"/>
  <c r="Z235" i="1"/>
  <c r="X235" i="1"/>
  <c r="V235" i="1"/>
  <c r="T235" i="1"/>
  <c r="R235" i="1"/>
  <c r="P235" i="1"/>
  <c r="N235" i="1"/>
  <c r="L235" i="1"/>
  <c r="CJ234" i="1"/>
  <c r="CH234" i="1"/>
  <c r="CF234" i="1"/>
  <c r="CD234" i="1"/>
  <c r="CB234" i="1"/>
  <c r="BZ234" i="1"/>
  <c r="BX234" i="1"/>
  <c r="BV234" i="1"/>
  <c r="BT234" i="1"/>
  <c r="BR234" i="1"/>
  <c r="BP234" i="1"/>
  <c r="BN234" i="1"/>
  <c r="BL234" i="1"/>
  <c r="BJ234" i="1"/>
  <c r="BH234" i="1"/>
  <c r="BF234" i="1"/>
  <c r="BD234" i="1"/>
  <c r="BB234" i="1"/>
  <c r="AZ234" i="1"/>
  <c r="AX234" i="1"/>
  <c r="AV234" i="1"/>
  <c r="AT234" i="1"/>
  <c r="AR234" i="1"/>
  <c r="AP234" i="1"/>
  <c r="AN234" i="1"/>
  <c r="AL234" i="1"/>
  <c r="AJ234" i="1"/>
  <c r="AH234" i="1"/>
  <c r="AF234" i="1"/>
  <c r="AD234" i="1"/>
  <c r="AB234" i="1"/>
  <c r="Z234" i="1"/>
  <c r="X234" i="1"/>
  <c r="V234" i="1"/>
  <c r="T234" i="1"/>
  <c r="R234" i="1"/>
  <c r="P234" i="1"/>
  <c r="N234" i="1"/>
  <c r="L234" i="1"/>
  <c r="J232" i="1"/>
  <c r="CQ232" i="1" s="1"/>
  <c r="CQ231" i="1"/>
  <c r="J231" i="1"/>
  <c r="J230" i="1"/>
  <c r="CQ230" i="1" s="1"/>
  <c r="CQ229" i="1"/>
  <c r="J229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 s="1"/>
  <c r="CQ228" i="1" s="1"/>
  <c r="J227" i="1"/>
  <c r="CQ227" i="1" s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BE226" i="1"/>
  <c r="BD226" i="1"/>
  <c r="BC226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 s="1"/>
  <c r="J225" i="1"/>
  <c r="CQ225" i="1" s="1"/>
  <c r="CQ224" i="1"/>
  <c r="J224" i="1"/>
  <c r="J223" i="1"/>
  <c r="CQ223" i="1" s="1"/>
  <c r="J222" i="1"/>
  <c r="CQ221" i="1"/>
  <c r="J221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BA220" i="1"/>
  <c r="AZ220" i="1"/>
  <c r="AY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 s="1"/>
  <c r="CQ220" i="1" s="1"/>
  <c r="J219" i="1"/>
  <c r="CQ219" i="1" s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BI218" i="1"/>
  <c r="BH218" i="1"/>
  <c r="BG218" i="1"/>
  <c r="BF218" i="1"/>
  <c r="BE218" i="1"/>
  <c r="BD218" i="1"/>
  <c r="BC218" i="1"/>
  <c r="BB218" i="1"/>
  <c r="BA218" i="1"/>
  <c r="AZ218" i="1"/>
  <c r="AY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 s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BI217" i="1"/>
  <c r="BH217" i="1"/>
  <c r="BG217" i="1"/>
  <c r="BF217" i="1"/>
  <c r="BE217" i="1"/>
  <c r="BD217" i="1"/>
  <c r="BC217" i="1"/>
  <c r="BB217" i="1"/>
  <c r="BA217" i="1"/>
  <c r="AZ217" i="1"/>
  <c r="AY217" i="1"/>
  <c r="AX217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W217" i="1"/>
  <c r="V217" i="1"/>
  <c r="U217" i="1"/>
  <c r="T217" i="1"/>
  <c r="S217" i="1"/>
  <c r="R217" i="1"/>
  <c r="Q217" i="1"/>
  <c r="P217" i="1"/>
  <c r="O217" i="1"/>
  <c r="N217" i="1"/>
  <c r="M217" i="1"/>
  <c r="L217" i="1"/>
  <c r="K217" i="1"/>
  <c r="J217" i="1" s="1"/>
  <c r="CQ217" i="1" s="1"/>
  <c r="CQ215" i="1"/>
  <c r="J215" i="1"/>
  <c r="J214" i="1"/>
  <c r="CQ214" i="1" s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BE213" i="1"/>
  <c r="BD213" i="1"/>
  <c r="BC213" i="1"/>
  <c r="BB213" i="1"/>
  <c r="BA213" i="1"/>
  <c r="AZ213" i="1"/>
  <c r="AY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J213" i="1" s="1"/>
  <c r="CQ213" i="1" s="1"/>
  <c r="K213" i="1"/>
  <c r="CQ212" i="1"/>
  <c r="J212" i="1"/>
  <c r="J211" i="1"/>
  <c r="CQ211" i="1" s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BE210" i="1"/>
  <c r="BD210" i="1"/>
  <c r="BC210" i="1"/>
  <c r="BB210" i="1"/>
  <c r="BA210" i="1"/>
  <c r="AZ210" i="1"/>
  <c r="AY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Q210" i="1"/>
  <c r="P210" i="1"/>
  <c r="O210" i="1"/>
  <c r="N210" i="1"/>
  <c r="M210" i="1"/>
  <c r="L210" i="1"/>
  <c r="J210" i="1" s="1"/>
  <c r="CQ210" i="1" s="1"/>
  <c r="K210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CQ209" i="1" s="1"/>
  <c r="J207" i="1"/>
  <c r="CQ207" i="1" s="1"/>
  <c r="CQ206" i="1"/>
  <c r="J206" i="1"/>
  <c r="J205" i="1"/>
  <c r="J204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 s="1"/>
  <c r="CQ203" i="1" s="1"/>
  <c r="J202" i="1"/>
  <c r="CQ202" i="1" s="1"/>
  <c r="CQ201" i="1"/>
  <c r="J201" i="1"/>
  <c r="J200" i="1"/>
  <c r="J199" i="1"/>
  <c r="CK198" i="1"/>
  <c r="CJ198" i="1"/>
  <c r="CI198" i="1"/>
  <c r="CI197" i="1" s="1"/>
  <c r="CH198" i="1"/>
  <c r="CG198" i="1"/>
  <c r="CF198" i="1"/>
  <c r="CE198" i="1"/>
  <c r="CE197" i="1" s="1"/>
  <c r="CD198" i="1"/>
  <c r="CC198" i="1"/>
  <c r="CB198" i="1"/>
  <c r="CA198" i="1"/>
  <c r="CA197" i="1" s="1"/>
  <c r="BZ198" i="1"/>
  <c r="BY198" i="1"/>
  <c r="BX198" i="1"/>
  <c r="BW198" i="1"/>
  <c r="BW197" i="1" s="1"/>
  <c r="BV198" i="1"/>
  <c r="BU198" i="1"/>
  <c r="BT198" i="1"/>
  <c r="BS198" i="1"/>
  <c r="BS197" i="1" s="1"/>
  <c r="BR198" i="1"/>
  <c r="BQ198" i="1"/>
  <c r="BP198" i="1"/>
  <c r="BO198" i="1"/>
  <c r="BO197" i="1" s="1"/>
  <c r="BN198" i="1"/>
  <c r="BM198" i="1"/>
  <c r="BL198" i="1"/>
  <c r="BK198" i="1"/>
  <c r="BK197" i="1" s="1"/>
  <c r="BJ198" i="1"/>
  <c r="BI198" i="1"/>
  <c r="BH198" i="1"/>
  <c r="BG198" i="1"/>
  <c r="BG197" i="1" s="1"/>
  <c r="BF198" i="1"/>
  <c r="BE198" i="1"/>
  <c r="BD198" i="1"/>
  <c r="BC198" i="1"/>
  <c r="BC197" i="1" s="1"/>
  <c r="BB198" i="1"/>
  <c r="BA198" i="1"/>
  <c r="AZ198" i="1"/>
  <c r="AY198" i="1"/>
  <c r="AY197" i="1" s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 s="1"/>
  <c r="CQ198" i="1" s="1"/>
  <c r="CK197" i="1"/>
  <c r="CJ197" i="1"/>
  <c r="CH197" i="1"/>
  <c r="CG197" i="1"/>
  <c r="CF197" i="1"/>
  <c r="CD197" i="1"/>
  <c r="CC197" i="1"/>
  <c r="CB197" i="1"/>
  <c r="BZ197" i="1"/>
  <c r="BY197" i="1"/>
  <c r="BX197" i="1"/>
  <c r="BV197" i="1"/>
  <c r="BU197" i="1"/>
  <c r="BT197" i="1"/>
  <c r="BR197" i="1"/>
  <c r="BQ197" i="1"/>
  <c r="BP197" i="1"/>
  <c r="BN197" i="1"/>
  <c r="BM197" i="1"/>
  <c r="BL197" i="1"/>
  <c r="BJ197" i="1"/>
  <c r="BI197" i="1"/>
  <c r="BH197" i="1"/>
  <c r="BF197" i="1"/>
  <c r="BE197" i="1"/>
  <c r="BD197" i="1"/>
  <c r="BB197" i="1"/>
  <c r="BA197" i="1"/>
  <c r="AZ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5" i="1"/>
  <c r="J194" i="1"/>
  <c r="J193" i="1"/>
  <c r="J192" i="1"/>
  <c r="CK191" i="1"/>
  <c r="CJ191" i="1"/>
  <c r="CJ189" i="1" s="1"/>
  <c r="CI191" i="1"/>
  <c r="CH191" i="1"/>
  <c r="CH189" i="1" s="1"/>
  <c r="CG191" i="1"/>
  <c r="CF191" i="1"/>
  <c r="CF189" i="1" s="1"/>
  <c r="CE191" i="1"/>
  <c r="CD191" i="1"/>
  <c r="CD189" i="1" s="1"/>
  <c r="CC191" i="1"/>
  <c r="CB191" i="1"/>
  <c r="CB189" i="1" s="1"/>
  <c r="CA191" i="1"/>
  <c r="BZ191" i="1"/>
  <c r="BZ189" i="1" s="1"/>
  <c r="BY191" i="1"/>
  <c r="BX191" i="1"/>
  <c r="BX189" i="1" s="1"/>
  <c r="BW191" i="1"/>
  <c r="BV191" i="1"/>
  <c r="BV189" i="1" s="1"/>
  <c r="BU191" i="1"/>
  <c r="BT191" i="1"/>
  <c r="BT189" i="1" s="1"/>
  <c r="BS191" i="1"/>
  <c r="BR191" i="1"/>
  <c r="BR189" i="1" s="1"/>
  <c r="BQ191" i="1"/>
  <c r="BP191" i="1"/>
  <c r="BP189" i="1" s="1"/>
  <c r="BO191" i="1"/>
  <c r="BN191" i="1"/>
  <c r="BN189" i="1" s="1"/>
  <c r="BM191" i="1"/>
  <c r="BL191" i="1"/>
  <c r="BL189" i="1" s="1"/>
  <c r="BK191" i="1"/>
  <c r="BJ191" i="1"/>
  <c r="BJ189" i="1" s="1"/>
  <c r="BI191" i="1"/>
  <c r="BH191" i="1"/>
  <c r="BH189" i="1" s="1"/>
  <c r="BG191" i="1"/>
  <c r="BF191" i="1"/>
  <c r="BF189" i="1" s="1"/>
  <c r="BE191" i="1"/>
  <c r="BD191" i="1"/>
  <c r="BD189" i="1" s="1"/>
  <c r="BC191" i="1"/>
  <c r="BB191" i="1"/>
  <c r="BB189" i="1" s="1"/>
  <c r="BA191" i="1"/>
  <c r="AZ191" i="1"/>
  <c r="AZ189" i="1" s="1"/>
  <c r="AY191" i="1"/>
  <c r="AX191" i="1"/>
  <c r="AX189" i="1" s="1"/>
  <c r="AW191" i="1"/>
  <c r="AV191" i="1"/>
  <c r="AV189" i="1" s="1"/>
  <c r="AU191" i="1"/>
  <c r="AT191" i="1"/>
  <c r="AT189" i="1" s="1"/>
  <c r="AS191" i="1"/>
  <c r="AR191" i="1"/>
  <c r="AR189" i="1" s="1"/>
  <c r="AQ191" i="1"/>
  <c r="AP191" i="1"/>
  <c r="AP189" i="1" s="1"/>
  <c r="AO191" i="1"/>
  <c r="AN191" i="1"/>
  <c r="AN189" i="1" s="1"/>
  <c r="AM191" i="1"/>
  <c r="AL191" i="1"/>
  <c r="AL189" i="1" s="1"/>
  <c r="AK191" i="1"/>
  <c r="AJ191" i="1"/>
  <c r="AJ189" i="1" s="1"/>
  <c r="AI191" i="1"/>
  <c r="AH191" i="1"/>
  <c r="AH189" i="1" s="1"/>
  <c r="AG191" i="1"/>
  <c r="AF191" i="1"/>
  <c r="AF189" i="1" s="1"/>
  <c r="AE191" i="1"/>
  <c r="AD191" i="1"/>
  <c r="AD189" i="1" s="1"/>
  <c r="AC191" i="1"/>
  <c r="AB191" i="1"/>
  <c r="AB189" i="1" s="1"/>
  <c r="AA191" i="1"/>
  <c r="Z191" i="1"/>
  <c r="Z189" i="1" s="1"/>
  <c r="Y191" i="1"/>
  <c r="X191" i="1"/>
  <c r="X189" i="1" s="1"/>
  <c r="W191" i="1"/>
  <c r="V191" i="1"/>
  <c r="V189" i="1" s="1"/>
  <c r="U191" i="1"/>
  <c r="T191" i="1"/>
  <c r="T189" i="1" s="1"/>
  <c r="S191" i="1"/>
  <c r="R191" i="1"/>
  <c r="R189" i="1" s="1"/>
  <c r="Q191" i="1"/>
  <c r="P191" i="1"/>
  <c r="P189" i="1" s="1"/>
  <c r="O191" i="1"/>
  <c r="N191" i="1"/>
  <c r="N189" i="1" s="1"/>
  <c r="M191" i="1"/>
  <c r="L191" i="1"/>
  <c r="J191" i="1" s="1"/>
  <c r="CQ191" i="1" s="1"/>
  <c r="K191" i="1"/>
  <c r="CQ190" i="1"/>
  <c r="J190" i="1"/>
  <c r="CK189" i="1"/>
  <c r="CI189" i="1"/>
  <c r="CG189" i="1"/>
  <c r="CE189" i="1"/>
  <c r="CC189" i="1"/>
  <c r="CA189" i="1"/>
  <c r="BY189" i="1"/>
  <c r="BW189" i="1"/>
  <c r="BU189" i="1"/>
  <c r="BS189" i="1"/>
  <c r="BQ189" i="1"/>
  <c r="BO189" i="1"/>
  <c r="BM189" i="1"/>
  <c r="BK189" i="1"/>
  <c r="BI189" i="1"/>
  <c r="BG189" i="1"/>
  <c r="BE189" i="1"/>
  <c r="BC189" i="1"/>
  <c r="BA189" i="1"/>
  <c r="AY189" i="1"/>
  <c r="AW189" i="1"/>
  <c r="AU189" i="1"/>
  <c r="AS189" i="1"/>
  <c r="AQ189" i="1"/>
  <c r="AO189" i="1"/>
  <c r="AM189" i="1"/>
  <c r="AK189" i="1"/>
  <c r="AI189" i="1"/>
  <c r="AG189" i="1"/>
  <c r="AE189" i="1"/>
  <c r="AC189" i="1"/>
  <c r="AA189" i="1"/>
  <c r="Y189" i="1"/>
  <c r="W189" i="1"/>
  <c r="U189" i="1"/>
  <c r="S189" i="1"/>
  <c r="Q189" i="1"/>
  <c r="O189" i="1"/>
  <c r="M189" i="1"/>
  <c r="K189" i="1"/>
  <c r="CQ187" i="1"/>
  <c r="J187" i="1"/>
  <c r="J186" i="1"/>
  <c r="J185" i="1"/>
  <c r="J184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J183" i="1" s="1"/>
  <c r="K183" i="1"/>
  <c r="J182" i="1"/>
  <c r="J181" i="1"/>
  <c r="J180" i="1"/>
  <c r="J179" i="1"/>
  <c r="J178" i="1"/>
  <c r="J177" i="1"/>
  <c r="CK176" i="1"/>
  <c r="CK175" i="1" s="1"/>
  <c r="CJ176" i="1"/>
  <c r="CI176" i="1"/>
  <c r="CI175" i="1" s="1"/>
  <c r="CH176" i="1"/>
  <c r="CG176" i="1"/>
  <c r="CG175" i="1" s="1"/>
  <c r="CF176" i="1"/>
  <c r="CE176" i="1"/>
  <c r="CE175" i="1" s="1"/>
  <c r="CD176" i="1"/>
  <c r="CC176" i="1"/>
  <c r="CC175" i="1" s="1"/>
  <c r="CB176" i="1"/>
  <c r="CA176" i="1"/>
  <c r="CA175" i="1" s="1"/>
  <c r="BZ176" i="1"/>
  <c r="BY176" i="1"/>
  <c r="BY175" i="1" s="1"/>
  <c r="BX176" i="1"/>
  <c r="BW176" i="1"/>
  <c r="BW175" i="1" s="1"/>
  <c r="BV176" i="1"/>
  <c r="BU176" i="1"/>
  <c r="BU175" i="1" s="1"/>
  <c r="BT176" i="1"/>
  <c r="BS176" i="1"/>
  <c r="BS175" i="1" s="1"/>
  <c r="BR176" i="1"/>
  <c r="BQ176" i="1"/>
  <c r="BQ175" i="1" s="1"/>
  <c r="BP176" i="1"/>
  <c r="BO176" i="1"/>
  <c r="BO175" i="1" s="1"/>
  <c r="BN176" i="1"/>
  <c r="BM176" i="1"/>
  <c r="BM175" i="1" s="1"/>
  <c r="BL176" i="1"/>
  <c r="BK176" i="1"/>
  <c r="BK175" i="1" s="1"/>
  <c r="BJ176" i="1"/>
  <c r="BI176" i="1"/>
  <c r="BI175" i="1" s="1"/>
  <c r="BH176" i="1"/>
  <c r="BG176" i="1"/>
  <c r="BG175" i="1" s="1"/>
  <c r="BF176" i="1"/>
  <c r="BE176" i="1"/>
  <c r="BE175" i="1" s="1"/>
  <c r="BD176" i="1"/>
  <c r="BC176" i="1"/>
  <c r="BC175" i="1" s="1"/>
  <c r="BB176" i="1"/>
  <c r="BA176" i="1"/>
  <c r="BA175" i="1" s="1"/>
  <c r="AZ176" i="1"/>
  <c r="AY176" i="1"/>
  <c r="AY175" i="1" s="1"/>
  <c r="AX176" i="1"/>
  <c r="AW176" i="1"/>
  <c r="AW175" i="1" s="1"/>
  <c r="AV176" i="1"/>
  <c r="AU176" i="1"/>
  <c r="AU175" i="1" s="1"/>
  <c r="AT176" i="1"/>
  <c r="AS176" i="1"/>
  <c r="AS175" i="1" s="1"/>
  <c r="AR176" i="1"/>
  <c r="AQ176" i="1"/>
  <c r="AQ175" i="1" s="1"/>
  <c r="AP176" i="1"/>
  <c r="AO176" i="1"/>
  <c r="AO175" i="1" s="1"/>
  <c r="AN176" i="1"/>
  <c r="AM176" i="1"/>
  <c r="AM175" i="1" s="1"/>
  <c r="AL176" i="1"/>
  <c r="AK176" i="1"/>
  <c r="AK175" i="1" s="1"/>
  <c r="AJ176" i="1"/>
  <c r="AI176" i="1"/>
  <c r="AI175" i="1" s="1"/>
  <c r="AH176" i="1"/>
  <c r="AG176" i="1"/>
  <c r="AG175" i="1" s="1"/>
  <c r="AF176" i="1"/>
  <c r="AE176" i="1"/>
  <c r="AE175" i="1" s="1"/>
  <c r="AD176" i="1"/>
  <c r="AC176" i="1"/>
  <c r="AC175" i="1" s="1"/>
  <c r="AB176" i="1"/>
  <c r="AA176" i="1"/>
  <c r="AA175" i="1" s="1"/>
  <c r="Z176" i="1"/>
  <c r="Y176" i="1"/>
  <c r="Y175" i="1" s="1"/>
  <c r="X176" i="1"/>
  <c r="W176" i="1"/>
  <c r="W175" i="1" s="1"/>
  <c r="V176" i="1"/>
  <c r="U176" i="1"/>
  <c r="U175" i="1" s="1"/>
  <c r="T176" i="1"/>
  <c r="S176" i="1"/>
  <c r="S175" i="1" s="1"/>
  <c r="R176" i="1"/>
  <c r="Q176" i="1"/>
  <c r="Q175" i="1" s="1"/>
  <c r="P176" i="1"/>
  <c r="O176" i="1"/>
  <c r="O175" i="1" s="1"/>
  <c r="N176" i="1"/>
  <c r="M176" i="1"/>
  <c r="M175" i="1" s="1"/>
  <c r="L176" i="1"/>
  <c r="K176" i="1"/>
  <c r="J176" i="1" s="1"/>
  <c r="CJ175" i="1"/>
  <c r="CH175" i="1"/>
  <c r="CF175" i="1"/>
  <c r="CD175" i="1"/>
  <c r="CB175" i="1"/>
  <c r="BZ175" i="1"/>
  <c r="BX175" i="1"/>
  <c r="BV175" i="1"/>
  <c r="BT175" i="1"/>
  <c r="BR175" i="1"/>
  <c r="BP175" i="1"/>
  <c r="BN175" i="1"/>
  <c r="BL175" i="1"/>
  <c r="BJ175" i="1"/>
  <c r="BH175" i="1"/>
  <c r="BF175" i="1"/>
  <c r="BD175" i="1"/>
  <c r="BB175" i="1"/>
  <c r="AZ175" i="1"/>
  <c r="AX175" i="1"/>
  <c r="AV175" i="1"/>
  <c r="AT175" i="1"/>
  <c r="AR175" i="1"/>
  <c r="AP175" i="1"/>
  <c r="AN175" i="1"/>
  <c r="AL175" i="1"/>
  <c r="AJ175" i="1"/>
  <c r="AH175" i="1"/>
  <c r="AF175" i="1"/>
  <c r="AD175" i="1"/>
  <c r="AB175" i="1"/>
  <c r="Z175" i="1"/>
  <c r="X175" i="1"/>
  <c r="V175" i="1"/>
  <c r="T175" i="1"/>
  <c r="R175" i="1"/>
  <c r="P175" i="1"/>
  <c r="N175" i="1"/>
  <c r="L175" i="1"/>
  <c r="J174" i="1"/>
  <c r="J173" i="1"/>
  <c r="CQ172" i="1"/>
  <c r="J172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 s="1"/>
  <c r="CQ171" i="1" s="1"/>
  <c r="J170" i="1"/>
  <c r="CQ170" i="1" s="1"/>
  <c r="CQ169" i="1"/>
  <c r="J169" i="1"/>
  <c r="J168" i="1"/>
  <c r="CK167" i="1"/>
  <c r="CK166" i="1" s="1"/>
  <c r="CJ167" i="1"/>
  <c r="CI167" i="1"/>
  <c r="CH167" i="1"/>
  <c r="CG167" i="1"/>
  <c r="CG166" i="1" s="1"/>
  <c r="CF167" i="1"/>
  <c r="CE167" i="1"/>
  <c r="CD167" i="1"/>
  <c r="CC167" i="1"/>
  <c r="CC166" i="1" s="1"/>
  <c r="CB167" i="1"/>
  <c r="CA167" i="1"/>
  <c r="BZ167" i="1"/>
  <c r="BY167" i="1"/>
  <c r="BY166" i="1" s="1"/>
  <c r="BX167" i="1"/>
  <c r="BW167" i="1"/>
  <c r="BV167" i="1"/>
  <c r="BU167" i="1"/>
  <c r="BU166" i="1" s="1"/>
  <c r="BT167" i="1"/>
  <c r="BS167" i="1"/>
  <c r="BR167" i="1"/>
  <c r="BQ167" i="1"/>
  <c r="BQ166" i="1" s="1"/>
  <c r="BP167" i="1"/>
  <c r="BO167" i="1"/>
  <c r="BN167" i="1"/>
  <c r="BM167" i="1"/>
  <c r="BM166" i="1" s="1"/>
  <c r="BL167" i="1"/>
  <c r="BK167" i="1"/>
  <c r="BJ167" i="1"/>
  <c r="BI167" i="1"/>
  <c r="BI166" i="1" s="1"/>
  <c r="BH167" i="1"/>
  <c r="BG167" i="1"/>
  <c r="BF167" i="1"/>
  <c r="BE167" i="1"/>
  <c r="BE166" i="1" s="1"/>
  <c r="BD167" i="1"/>
  <c r="BC167" i="1"/>
  <c r="BB167" i="1"/>
  <c r="BA167" i="1"/>
  <c r="BA166" i="1" s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 s="1"/>
  <c r="CQ167" i="1" s="1"/>
  <c r="CJ166" i="1"/>
  <c r="CI166" i="1"/>
  <c r="CH166" i="1"/>
  <c r="CF166" i="1"/>
  <c r="CE166" i="1"/>
  <c r="CD166" i="1"/>
  <c r="CB166" i="1"/>
  <c r="CA166" i="1"/>
  <c r="BZ166" i="1"/>
  <c r="BX166" i="1"/>
  <c r="BW166" i="1"/>
  <c r="BV166" i="1"/>
  <c r="BT166" i="1"/>
  <c r="BS166" i="1"/>
  <c r="BR166" i="1"/>
  <c r="BP166" i="1"/>
  <c r="BO166" i="1"/>
  <c r="BN166" i="1"/>
  <c r="BL166" i="1"/>
  <c r="BK166" i="1"/>
  <c r="BJ166" i="1"/>
  <c r="BH166" i="1"/>
  <c r="BG166" i="1"/>
  <c r="BF166" i="1"/>
  <c r="BD166" i="1"/>
  <c r="BC166" i="1"/>
  <c r="BB166" i="1"/>
  <c r="AZ166" i="1"/>
  <c r="AY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 s="1"/>
  <c r="CQ166" i="1" s="1"/>
  <c r="J165" i="1"/>
  <c r="CQ165" i="1" s="1"/>
  <c r="CQ164" i="1"/>
  <c r="J164" i="1"/>
  <c r="J163" i="1"/>
  <c r="CQ163" i="1" s="1"/>
  <c r="CQ162" i="1"/>
  <c r="J162" i="1"/>
  <c r="H162" i="1"/>
  <c r="J161" i="1"/>
  <c r="J160" i="1"/>
  <c r="CQ159" i="1"/>
  <c r="J159" i="1"/>
  <c r="CK158" i="1"/>
  <c r="CK157" i="1" s="1"/>
  <c r="CK156" i="1" s="1"/>
  <c r="CK155" i="1" s="1"/>
  <c r="CJ158" i="1"/>
  <c r="CI158" i="1"/>
  <c r="CI157" i="1" s="1"/>
  <c r="CI156" i="1" s="1"/>
  <c r="CI155" i="1" s="1"/>
  <c r="CH158" i="1"/>
  <c r="CG158" i="1"/>
  <c r="CG157" i="1" s="1"/>
  <c r="CG156" i="1" s="1"/>
  <c r="CG155" i="1" s="1"/>
  <c r="CF158" i="1"/>
  <c r="CE158" i="1"/>
  <c r="CE157" i="1" s="1"/>
  <c r="CE156" i="1" s="1"/>
  <c r="CE155" i="1" s="1"/>
  <c r="CD158" i="1"/>
  <c r="CC158" i="1"/>
  <c r="CC157" i="1" s="1"/>
  <c r="CC156" i="1" s="1"/>
  <c r="CC155" i="1" s="1"/>
  <c r="CB158" i="1"/>
  <c r="CA158" i="1"/>
  <c r="CA157" i="1" s="1"/>
  <c r="CA156" i="1" s="1"/>
  <c r="CA155" i="1" s="1"/>
  <c r="BZ158" i="1"/>
  <c r="BY158" i="1"/>
  <c r="BY157" i="1" s="1"/>
  <c r="BY156" i="1" s="1"/>
  <c r="BY155" i="1" s="1"/>
  <c r="BX158" i="1"/>
  <c r="BW158" i="1"/>
  <c r="BW157" i="1" s="1"/>
  <c r="BW156" i="1" s="1"/>
  <c r="BW155" i="1" s="1"/>
  <c r="BV158" i="1"/>
  <c r="BU158" i="1"/>
  <c r="BU157" i="1" s="1"/>
  <c r="BU156" i="1" s="1"/>
  <c r="BU155" i="1" s="1"/>
  <c r="BT158" i="1"/>
  <c r="BS158" i="1"/>
  <c r="BS157" i="1" s="1"/>
  <c r="BS156" i="1" s="1"/>
  <c r="BS155" i="1" s="1"/>
  <c r="BR158" i="1"/>
  <c r="BQ158" i="1"/>
  <c r="BQ157" i="1" s="1"/>
  <c r="BQ156" i="1" s="1"/>
  <c r="BQ155" i="1" s="1"/>
  <c r="BP158" i="1"/>
  <c r="BO158" i="1"/>
  <c r="BO157" i="1" s="1"/>
  <c r="BO156" i="1" s="1"/>
  <c r="BO155" i="1" s="1"/>
  <c r="BN158" i="1"/>
  <c r="BM158" i="1"/>
  <c r="BM157" i="1" s="1"/>
  <c r="BM156" i="1" s="1"/>
  <c r="BM155" i="1" s="1"/>
  <c r="BL158" i="1"/>
  <c r="BK158" i="1"/>
  <c r="BK157" i="1" s="1"/>
  <c r="BK156" i="1" s="1"/>
  <c r="BK155" i="1" s="1"/>
  <c r="BJ158" i="1"/>
  <c r="BI158" i="1"/>
  <c r="BI157" i="1" s="1"/>
  <c r="BI156" i="1" s="1"/>
  <c r="BI155" i="1" s="1"/>
  <c r="BH158" i="1"/>
  <c r="BG158" i="1"/>
  <c r="BG157" i="1" s="1"/>
  <c r="BG156" i="1" s="1"/>
  <c r="BG155" i="1" s="1"/>
  <c r="BF158" i="1"/>
  <c r="BE158" i="1"/>
  <c r="BE157" i="1" s="1"/>
  <c r="BE156" i="1" s="1"/>
  <c r="BE155" i="1" s="1"/>
  <c r="BD158" i="1"/>
  <c r="BC158" i="1"/>
  <c r="BC157" i="1" s="1"/>
  <c r="BC156" i="1" s="1"/>
  <c r="BC155" i="1" s="1"/>
  <c r="BB158" i="1"/>
  <c r="BA158" i="1"/>
  <c r="BA157" i="1" s="1"/>
  <c r="BA156" i="1" s="1"/>
  <c r="BA155" i="1" s="1"/>
  <c r="AZ158" i="1"/>
  <c r="AY158" i="1"/>
  <c r="AY157" i="1" s="1"/>
  <c r="AY156" i="1" s="1"/>
  <c r="AY155" i="1" s="1"/>
  <c r="AX158" i="1"/>
  <c r="AW158" i="1"/>
  <c r="AW157" i="1" s="1"/>
  <c r="AW156" i="1" s="1"/>
  <c r="AW155" i="1" s="1"/>
  <c r="AV158" i="1"/>
  <c r="AU158" i="1"/>
  <c r="AU157" i="1" s="1"/>
  <c r="AU156" i="1" s="1"/>
  <c r="AU155" i="1" s="1"/>
  <c r="AT158" i="1"/>
  <c r="AS158" i="1"/>
  <c r="AS157" i="1" s="1"/>
  <c r="AS156" i="1" s="1"/>
  <c r="AS155" i="1" s="1"/>
  <c r="AR158" i="1"/>
  <c r="AQ158" i="1"/>
  <c r="AQ157" i="1" s="1"/>
  <c r="AQ156" i="1" s="1"/>
  <c r="AP158" i="1"/>
  <c r="AO158" i="1"/>
  <c r="AO157" i="1" s="1"/>
  <c r="AO156" i="1" s="1"/>
  <c r="AO155" i="1" s="1"/>
  <c r="AN158" i="1"/>
  <c r="AM158" i="1"/>
  <c r="AM157" i="1" s="1"/>
  <c r="AM156" i="1" s="1"/>
  <c r="AL158" i="1"/>
  <c r="AK158" i="1"/>
  <c r="AK157" i="1" s="1"/>
  <c r="AK156" i="1" s="1"/>
  <c r="AK155" i="1" s="1"/>
  <c r="AJ158" i="1"/>
  <c r="AI158" i="1"/>
  <c r="AI157" i="1" s="1"/>
  <c r="AI156" i="1" s="1"/>
  <c r="AH158" i="1"/>
  <c r="AG158" i="1"/>
  <c r="AG157" i="1" s="1"/>
  <c r="AG156" i="1" s="1"/>
  <c r="AG155" i="1" s="1"/>
  <c r="AF158" i="1"/>
  <c r="AE158" i="1"/>
  <c r="AE157" i="1" s="1"/>
  <c r="AE156" i="1" s="1"/>
  <c r="AD158" i="1"/>
  <c r="AC158" i="1"/>
  <c r="AC157" i="1" s="1"/>
  <c r="AC156" i="1" s="1"/>
  <c r="AC155" i="1" s="1"/>
  <c r="AB158" i="1"/>
  <c r="AA158" i="1"/>
  <c r="AA157" i="1" s="1"/>
  <c r="AA156" i="1" s="1"/>
  <c r="Z158" i="1"/>
  <c r="Y158" i="1"/>
  <c r="Y157" i="1" s="1"/>
  <c r="Y156" i="1" s="1"/>
  <c r="Y155" i="1" s="1"/>
  <c r="X158" i="1"/>
  <c r="W158" i="1"/>
  <c r="W157" i="1" s="1"/>
  <c r="W156" i="1" s="1"/>
  <c r="V158" i="1"/>
  <c r="U158" i="1"/>
  <c r="U157" i="1" s="1"/>
  <c r="U156" i="1" s="1"/>
  <c r="U155" i="1" s="1"/>
  <c r="T158" i="1"/>
  <c r="S158" i="1"/>
  <c r="S157" i="1" s="1"/>
  <c r="S156" i="1" s="1"/>
  <c r="R158" i="1"/>
  <c r="Q158" i="1"/>
  <c r="Q157" i="1" s="1"/>
  <c r="Q156" i="1" s="1"/>
  <c r="Q155" i="1" s="1"/>
  <c r="P158" i="1"/>
  <c r="O158" i="1"/>
  <c r="O157" i="1" s="1"/>
  <c r="O156" i="1" s="1"/>
  <c r="O155" i="1" s="1"/>
  <c r="N158" i="1"/>
  <c r="M158" i="1"/>
  <c r="M157" i="1" s="1"/>
  <c r="M156" i="1" s="1"/>
  <c r="M155" i="1" s="1"/>
  <c r="L158" i="1"/>
  <c r="K158" i="1"/>
  <c r="J158" i="1" s="1"/>
  <c r="CQ158" i="1" s="1"/>
  <c r="H158" i="1"/>
  <c r="CJ157" i="1"/>
  <c r="CH157" i="1"/>
  <c r="CF157" i="1"/>
  <c r="CD157" i="1"/>
  <c r="CB157" i="1"/>
  <c r="BZ157" i="1"/>
  <c r="BX157" i="1"/>
  <c r="BV157" i="1"/>
  <c r="BT157" i="1"/>
  <c r="BR157" i="1"/>
  <c r="BP157" i="1"/>
  <c r="BN157" i="1"/>
  <c r="BL157" i="1"/>
  <c r="BJ157" i="1"/>
  <c r="BH157" i="1"/>
  <c r="BF157" i="1"/>
  <c r="BD157" i="1"/>
  <c r="BB157" i="1"/>
  <c r="AZ157" i="1"/>
  <c r="AX157" i="1"/>
  <c r="AV157" i="1"/>
  <c r="AT157" i="1"/>
  <c r="AR157" i="1"/>
  <c r="AP157" i="1"/>
  <c r="AN157" i="1"/>
  <c r="AL157" i="1"/>
  <c r="AJ157" i="1"/>
  <c r="AH157" i="1"/>
  <c r="AF157" i="1"/>
  <c r="AD157" i="1"/>
  <c r="AB157" i="1"/>
  <c r="Z157" i="1"/>
  <c r="X157" i="1"/>
  <c r="V157" i="1"/>
  <c r="T157" i="1"/>
  <c r="R157" i="1"/>
  <c r="P157" i="1"/>
  <c r="N157" i="1"/>
  <c r="L157" i="1"/>
  <c r="CJ156" i="1"/>
  <c r="CJ155" i="1" s="1"/>
  <c r="CH156" i="1"/>
  <c r="CH155" i="1" s="1"/>
  <c r="CF156" i="1"/>
  <c r="CF155" i="1" s="1"/>
  <c r="CD156" i="1"/>
  <c r="CD155" i="1" s="1"/>
  <c r="CB156" i="1"/>
  <c r="CB155" i="1" s="1"/>
  <c r="BZ156" i="1"/>
  <c r="BZ155" i="1" s="1"/>
  <c r="BX156" i="1"/>
  <c r="BX155" i="1" s="1"/>
  <c r="BV156" i="1"/>
  <c r="BV155" i="1" s="1"/>
  <c r="BT156" i="1"/>
  <c r="BT155" i="1" s="1"/>
  <c r="BR156" i="1"/>
  <c r="BR155" i="1" s="1"/>
  <c r="BP156" i="1"/>
  <c r="BP155" i="1" s="1"/>
  <c r="BN156" i="1"/>
  <c r="BN155" i="1" s="1"/>
  <c r="BL156" i="1"/>
  <c r="BL155" i="1" s="1"/>
  <c r="BJ156" i="1"/>
  <c r="BJ155" i="1" s="1"/>
  <c r="BH156" i="1"/>
  <c r="BH155" i="1" s="1"/>
  <c r="BF156" i="1"/>
  <c r="BF155" i="1" s="1"/>
  <c r="BD156" i="1"/>
  <c r="BD155" i="1" s="1"/>
  <c r="BB156" i="1"/>
  <c r="BB155" i="1" s="1"/>
  <c r="AZ156" i="1"/>
  <c r="AZ155" i="1" s="1"/>
  <c r="AX156" i="1"/>
  <c r="AX155" i="1" s="1"/>
  <c r="AV156" i="1"/>
  <c r="AV155" i="1" s="1"/>
  <c r="AT156" i="1"/>
  <c r="AT155" i="1" s="1"/>
  <c r="AR156" i="1"/>
  <c r="AR155" i="1" s="1"/>
  <c r="AP156" i="1"/>
  <c r="AP155" i="1" s="1"/>
  <c r="AN156" i="1"/>
  <c r="AN155" i="1" s="1"/>
  <c r="AL156" i="1"/>
  <c r="AL155" i="1" s="1"/>
  <c r="AJ156" i="1"/>
  <c r="AJ155" i="1" s="1"/>
  <c r="AH156" i="1"/>
  <c r="AH155" i="1" s="1"/>
  <c r="AF156" i="1"/>
  <c r="AF155" i="1" s="1"/>
  <c r="AD156" i="1"/>
  <c r="AD155" i="1" s="1"/>
  <c r="AB156" i="1"/>
  <c r="AB155" i="1" s="1"/>
  <c r="Z156" i="1"/>
  <c r="Z155" i="1" s="1"/>
  <c r="X156" i="1"/>
  <c r="X155" i="1" s="1"/>
  <c r="V156" i="1"/>
  <c r="V155" i="1" s="1"/>
  <c r="T156" i="1"/>
  <c r="T155" i="1" s="1"/>
  <c r="R156" i="1"/>
  <c r="R155" i="1" s="1"/>
  <c r="P156" i="1"/>
  <c r="P155" i="1" s="1"/>
  <c r="N156" i="1"/>
  <c r="N155" i="1" s="1"/>
  <c r="L156" i="1"/>
  <c r="L155" i="1" s="1"/>
  <c r="AQ155" i="1"/>
  <c r="AM155" i="1"/>
  <c r="AI155" i="1"/>
  <c r="AE155" i="1"/>
  <c r="AA155" i="1"/>
  <c r="W155" i="1"/>
  <c r="S155" i="1"/>
  <c r="CQ154" i="1"/>
  <c r="J153" i="1"/>
  <c r="CQ153" i="1" s="1"/>
  <c r="J152" i="1"/>
  <c r="H152" i="1"/>
  <c r="CQ151" i="1"/>
  <c r="J151" i="1"/>
  <c r="H151" i="1"/>
  <c r="CQ150" i="1"/>
  <c r="J150" i="1"/>
  <c r="H150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CQ149" i="1" s="1"/>
  <c r="CQ148" i="1"/>
  <c r="J148" i="1"/>
  <c r="H148" i="1"/>
  <c r="H153" i="1" s="1"/>
  <c r="CQ147" i="1"/>
  <c r="J147" i="1"/>
  <c r="H147" i="1"/>
  <c r="CQ146" i="1"/>
  <c r="J146" i="1"/>
  <c r="H146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J145" i="1" s="1"/>
  <c r="CQ145" i="1" s="1"/>
  <c r="K145" i="1"/>
  <c r="CQ144" i="1"/>
  <c r="J144" i="1"/>
  <c r="H144" i="1"/>
  <c r="J143" i="1"/>
  <c r="H143" i="1"/>
  <c r="J142" i="1"/>
  <c r="CQ142" i="1" s="1"/>
  <c r="H142" i="1"/>
  <c r="J141" i="1"/>
  <c r="CQ141" i="1" s="1"/>
  <c r="H141" i="1"/>
  <c r="CK140" i="1"/>
  <c r="CK135" i="1" s="1"/>
  <c r="CJ140" i="1"/>
  <c r="CI140" i="1"/>
  <c r="CI135" i="1" s="1"/>
  <c r="CH140" i="1"/>
  <c r="CG140" i="1"/>
  <c r="CG135" i="1" s="1"/>
  <c r="CF140" i="1"/>
  <c r="CE140" i="1"/>
  <c r="CE135" i="1" s="1"/>
  <c r="CD140" i="1"/>
  <c r="CC140" i="1"/>
  <c r="CC135" i="1" s="1"/>
  <c r="CB140" i="1"/>
  <c r="CA140" i="1"/>
  <c r="CA135" i="1" s="1"/>
  <c r="BZ140" i="1"/>
  <c r="BY140" i="1"/>
  <c r="BY135" i="1" s="1"/>
  <c r="BX140" i="1"/>
  <c r="BW140" i="1"/>
  <c r="BW135" i="1" s="1"/>
  <c r="BV140" i="1"/>
  <c r="BU140" i="1"/>
  <c r="BU135" i="1" s="1"/>
  <c r="BT140" i="1"/>
  <c r="BS140" i="1"/>
  <c r="BS135" i="1" s="1"/>
  <c r="BR140" i="1"/>
  <c r="BQ140" i="1"/>
  <c r="BQ135" i="1" s="1"/>
  <c r="BP140" i="1"/>
  <c r="BO140" i="1"/>
  <c r="BO135" i="1" s="1"/>
  <c r="BN140" i="1"/>
  <c r="BM140" i="1"/>
  <c r="BM135" i="1" s="1"/>
  <c r="BL140" i="1"/>
  <c r="BK140" i="1"/>
  <c r="BK135" i="1" s="1"/>
  <c r="BJ140" i="1"/>
  <c r="BI140" i="1"/>
  <c r="BI135" i="1" s="1"/>
  <c r="BH140" i="1"/>
  <c r="BG140" i="1"/>
  <c r="BG135" i="1" s="1"/>
  <c r="BF140" i="1"/>
  <c r="BE140" i="1"/>
  <c r="BE135" i="1" s="1"/>
  <c r="BD140" i="1"/>
  <c r="BC140" i="1"/>
  <c r="BC135" i="1" s="1"/>
  <c r="BB140" i="1"/>
  <c r="BA140" i="1"/>
  <c r="BA135" i="1" s="1"/>
  <c r="AZ140" i="1"/>
  <c r="AY140" i="1"/>
  <c r="AY135" i="1" s="1"/>
  <c r="AX140" i="1"/>
  <c r="AW140" i="1"/>
  <c r="AW135" i="1" s="1"/>
  <c r="AV140" i="1"/>
  <c r="AU140" i="1"/>
  <c r="AU135" i="1" s="1"/>
  <c r="AT140" i="1"/>
  <c r="AS140" i="1"/>
  <c r="AS135" i="1" s="1"/>
  <c r="AR140" i="1"/>
  <c r="AQ140" i="1"/>
  <c r="AQ135" i="1" s="1"/>
  <c r="AP140" i="1"/>
  <c r="AO140" i="1"/>
  <c r="AO135" i="1" s="1"/>
  <c r="AN140" i="1"/>
  <c r="AM140" i="1"/>
  <c r="AM135" i="1" s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J140" i="1" s="1"/>
  <c r="CQ140" i="1" s="1"/>
  <c r="K140" i="1"/>
  <c r="CQ139" i="1"/>
  <c r="J139" i="1"/>
  <c r="H139" i="1"/>
  <c r="CQ138" i="1"/>
  <c r="J138" i="1"/>
  <c r="H138" i="1"/>
  <c r="CQ137" i="1"/>
  <c r="J137" i="1"/>
  <c r="H137" i="1"/>
  <c r="CK136" i="1"/>
  <c r="CJ136" i="1"/>
  <c r="CI136" i="1"/>
  <c r="CH136" i="1"/>
  <c r="CH135" i="1" s="1"/>
  <c r="CG136" i="1"/>
  <c r="CF136" i="1"/>
  <c r="CE136" i="1"/>
  <c r="CD136" i="1"/>
  <c r="CD135" i="1" s="1"/>
  <c r="CC136" i="1"/>
  <c r="CB136" i="1"/>
  <c r="CA136" i="1"/>
  <c r="BZ136" i="1"/>
  <c r="BZ135" i="1" s="1"/>
  <c r="BY136" i="1"/>
  <c r="BX136" i="1"/>
  <c r="BW136" i="1"/>
  <c r="BV136" i="1"/>
  <c r="BV135" i="1" s="1"/>
  <c r="BU136" i="1"/>
  <c r="BT136" i="1"/>
  <c r="BS136" i="1"/>
  <c r="BR136" i="1"/>
  <c r="BR135" i="1" s="1"/>
  <c r="BQ136" i="1"/>
  <c r="BP136" i="1"/>
  <c r="BO136" i="1"/>
  <c r="BN136" i="1"/>
  <c r="BN135" i="1" s="1"/>
  <c r="BM136" i="1"/>
  <c r="BL136" i="1"/>
  <c r="BK136" i="1"/>
  <c r="BJ136" i="1"/>
  <c r="BJ135" i="1" s="1"/>
  <c r="BI136" i="1"/>
  <c r="BH136" i="1"/>
  <c r="BG136" i="1"/>
  <c r="BF136" i="1"/>
  <c r="BF135" i="1" s="1"/>
  <c r="BE136" i="1"/>
  <c r="BD136" i="1"/>
  <c r="BC136" i="1"/>
  <c r="BB136" i="1"/>
  <c r="BB135" i="1" s="1"/>
  <c r="BA136" i="1"/>
  <c r="AZ136" i="1"/>
  <c r="AY136" i="1"/>
  <c r="AX136" i="1"/>
  <c r="AX135" i="1" s="1"/>
  <c r="AW136" i="1"/>
  <c r="AV136" i="1"/>
  <c r="AU136" i="1"/>
  <c r="AT136" i="1"/>
  <c r="AT135" i="1" s="1"/>
  <c r="AS136" i="1"/>
  <c r="AR136" i="1"/>
  <c r="AQ136" i="1"/>
  <c r="AP136" i="1"/>
  <c r="AP135" i="1" s="1"/>
  <c r="AO136" i="1"/>
  <c r="AN136" i="1"/>
  <c r="AM136" i="1"/>
  <c r="AL136" i="1"/>
  <c r="AL135" i="1" s="1"/>
  <c r="AK136" i="1"/>
  <c r="AJ136" i="1"/>
  <c r="AJ135" i="1" s="1"/>
  <c r="AI136" i="1"/>
  <c r="AH136" i="1"/>
  <c r="AH135" i="1" s="1"/>
  <c r="AG136" i="1"/>
  <c r="AF136" i="1"/>
  <c r="AF135" i="1" s="1"/>
  <c r="AE136" i="1"/>
  <c r="AD136" i="1"/>
  <c r="AD135" i="1" s="1"/>
  <c r="AC136" i="1"/>
  <c r="AB136" i="1"/>
  <c r="AB135" i="1" s="1"/>
  <c r="AA136" i="1"/>
  <c r="Z136" i="1"/>
  <c r="Z135" i="1" s="1"/>
  <c r="Y136" i="1"/>
  <c r="X136" i="1"/>
  <c r="X135" i="1" s="1"/>
  <c r="W136" i="1"/>
  <c r="V136" i="1"/>
  <c r="V135" i="1" s="1"/>
  <c r="U136" i="1"/>
  <c r="T136" i="1"/>
  <c r="T135" i="1" s="1"/>
  <c r="S136" i="1"/>
  <c r="R136" i="1"/>
  <c r="R135" i="1" s="1"/>
  <c r="Q136" i="1"/>
  <c r="P136" i="1"/>
  <c r="P135" i="1" s="1"/>
  <c r="O136" i="1"/>
  <c r="N136" i="1"/>
  <c r="N135" i="1" s="1"/>
  <c r="M136" i="1"/>
  <c r="L136" i="1"/>
  <c r="L135" i="1" s="1"/>
  <c r="K136" i="1"/>
  <c r="J136" i="1"/>
  <c r="CQ136" i="1" s="1"/>
  <c r="CJ135" i="1"/>
  <c r="CF135" i="1"/>
  <c r="CB135" i="1"/>
  <c r="BX135" i="1"/>
  <c r="BT135" i="1"/>
  <c r="BP135" i="1"/>
  <c r="BL135" i="1"/>
  <c r="BH135" i="1"/>
  <c r="BD135" i="1"/>
  <c r="AZ135" i="1"/>
  <c r="AV135" i="1"/>
  <c r="AR135" i="1"/>
  <c r="AN135" i="1"/>
  <c r="AK135" i="1"/>
  <c r="AI135" i="1"/>
  <c r="AG135" i="1"/>
  <c r="AE135" i="1"/>
  <c r="AC135" i="1"/>
  <c r="AA135" i="1"/>
  <c r="Y135" i="1"/>
  <c r="W135" i="1"/>
  <c r="U135" i="1"/>
  <c r="S135" i="1"/>
  <c r="Q135" i="1"/>
  <c r="O135" i="1"/>
  <c r="M135" i="1"/>
  <c r="K135" i="1"/>
  <c r="CQ134" i="1"/>
  <c r="J134" i="1"/>
  <c r="J133" i="1"/>
  <c r="CQ133" i="1" s="1"/>
  <c r="CQ132" i="1"/>
  <c r="J132" i="1"/>
  <c r="J131" i="1"/>
  <c r="CQ131" i="1" s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CQ130" i="1" s="1"/>
  <c r="H130" i="1"/>
  <c r="J129" i="1"/>
  <c r="J128" i="1"/>
  <c r="J127" i="1"/>
  <c r="J126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J125" i="1" s="1"/>
  <c r="K125" i="1"/>
  <c r="H125" i="1"/>
  <c r="J124" i="1"/>
  <c r="CQ124" i="1" s="1"/>
  <c r="CQ123" i="1"/>
  <c r="J123" i="1"/>
  <c r="J122" i="1"/>
  <c r="CQ122" i="1" s="1"/>
  <c r="CQ121" i="1"/>
  <c r="J121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 s="1"/>
  <c r="CQ120" i="1" s="1"/>
  <c r="H120" i="1"/>
  <c r="CQ119" i="1"/>
  <c r="J119" i="1"/>
  <c r="J118" i="1"/>
  <c r="CQ118" i="1" s="1"/>
  <c r="CQ117" i="1"/>
  <c r="J117" i="1"/>
  <c r="J116" i="1"/>
  <c r="CQ116" i="1" s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H115" i="1"/>
  <c r="CK114" i="1"/>
  <c r="CI114" i="1"/>
  <c r="CG114" i="1"/>
  <c r="CE114" i="1"/>
  <c r="CC114" i="1"/>
  <c r="CA114" i="1"/>
  <c r="BY114" i="1"/>
  <c r="BW114" i="1"/>
  <c r="BU114" i="1"/>
  <c r="BS114" i="1"/>
  <c r="BQ114" i="1"/>
  <c r="BO114" i="1"/>
  <c r="BM114" i="1"/>
  <c r="BK114" i="1"/>
  <c r="BI114" i="1"/>
  <c r="BG114" i="1"/>
  <c r="BE114" i="1"/>
  <c r="BC114" i="1"/>
  <c r="BA114" i="1"/>
  <c r="AY114" i="1"/>
  <c r="AW114" i="1"/>
  <c r="AU114" i="1"/>
  <c r="AS114" i="1"/>
  <c r="AQ114" i="1"/>
  <c r="AO114" i="1"/>
  <c r="AM114" i="1"/>
  <c r="AK114" i="1"/>
  <c r="AI114" i="1"/>
  <c r="AG114" i="1"/>
  <c r="AE114" i="1"/>
  <c r="AC114" i="1"/>
  <c r="AA114" i="1"/>
  <c r="Y114" i="1"/>
  <c r="W114" i="1"/>
  <c r="U114" i="1"/>
  <c r="S114" i="1"/>
  <c r="Q114" i="1"/>
  <c r="O114" i="1"/>
  <c r="M114" i="1"/>
  <c r="K114" i="1"/>
  <c r="J113" i="1"/>
  <c r="CQ113" i="1" s="1"/>
  <c r="CQ112" i="1"/>
  <c r="J112" i="1"/>
  <c r="J111" i="1"/>
  <c r="CQ111" i="1" s="1"/>
  <c r="CQ110" i="1"/>
  <c r="J110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 s="1"/>
  <c r="CQ109" i="1" s="1"/>
  <c r="H109" i="1"/>
  <c r="CQ108" i="1"/>
  <c r="J108" i="1"/>
  <c r="J107" i="1"/>
  <c r="CQ107" i="1" s="1"/>
  <c r="CQ106" i="1"/>
  <c r="J106" i="1"/>
  <c r="J105" i="1"/>
  <c r="CQ105" i="1" s="1"/>
  <c r="CK104" i="1"/>
  <c r="CJ104" i="1"/>
  <c r="CJ98" i="1" s="1"/>
  <c r="CI104" i="1"/>
  <c r="CH104" i="1"/>
  <c r="CG104" i="1"/>
  <c r="CF104" i="1"/>
  <c r="CE104" i="1"/>
  <c r="CD104" i="1"/>
  <c r="CC104" i="1"/>
  <c r="CB104" i="1"/>
  <c r="CB98" i="1" s="1"/>
  <c r="CA104" i="1"/>
  <c r="BZ104" i="1"/>
  <c r="BY104" i="1"/>
  <c r="BX104" i="1"/>
  <c r="BW104" i="1"/>
  <c r="BV104" i="1"/>
  <c r="BU104" i="1"/>
  <c r="BT104" i="1"/>
  <c r="BT98" i="1" s="1"/>
  <c r="BS104" i="1"/>
  <c r="BR104" i="1"/>
  <c r="BQ104" i="1"/>
  <c r="BP104" i="1"/>
  <c r="BO104" i="1"/>
  <c r="BN104" i="1"/>
  <c r="BM104" i="1"/>
  <c r="BL104" i="1"/>
  <c r="BL98" i="1" s="1"/>
  <c r="BK104" i="1"/>
  <c r="BJ104" i="1"/>
  <c r="BI104" i="1"/>
  <c r="BH104" i="1"/>
  <c r="BG104" i="1"/>
  <c r="BF104" i="1"/>
  <c r="BE104" i="1"/>
  <c r="BD104" i="1"/>
  <c r="BD98" i="1" s="1"/>
  <c r="BC104" i="1"/>
  <c r="BB104" i="1"/>
  <c r="BA104" i="1"/>
  <c r="AZ104" i="1"/>
  <c r="AY104" i="1"/>
  <c r="AX104" i="1"/>
  <c r="AW104" i="1"/>
  <c r="AV104" i="1"/>
  <c r="AV98" i="1" s="1"/>
  <c r="AU104" i="1"/>
  <c r="AT104" i="1"/>
  <c r="AS104" i="1"/>
  <c r="AR104" i="1"/>
  <c r="AQ104" i="1"/>
  <c r="AP104" i="1"/>
  <c r="AO104" i="1"/>
  <c r="AN104" i="1"/>
  <c r="AN98" i="1" s="1"/>
  <c r="AM104" i="1"/>
  <c r="AL104" i="1"/>
  <c r="AK104" i="1"/>
  <c r="AJ104" i="1"/>
  <c r="AI104" i="1"/>
  <c r="AH104" i="1"/>
  <c r="AG104" i="1"/>
  <c r="AF104" i="1"/>
  <c r="AF98" i="1" s="1"/>
  <c r="AE104" i="1"/>
  <c r="AD104" i="1"/>
  <c r="AC104" i="1"/>
  <c r="AB104" i="1"/>
  <c r="AA104" i="1"/>
  <c r="Z104" i="1"/>
  <c r="Y104" i="1"/>
  <c r="X104" i="1"/>
  <c r="X98" i="1" s="1"/>
  <c r="W104" i="1"/>
  <c r="V104" i="1"/>
  <c r="U104" i="1"/>
  <c r="T104" i="1"/>
  <c r="S104" i="1"/>
  <c r="R104" i="1"/>
  <c r="Q104" i="1"/>
  <c r="P104" i="1"/>
  <c r="P98" i="1" s="1"/>
  <c r="O104" i="1"/>
  <c r="N104" i="1"/>
  <c r="M104" i="1"/>
  <c r="L104" i="1"/>
  <c r="J104" i="1" s="1"/>
  <c r="CQ104" i="1" s="1"/>
  <c r="K104" i="1"/>
  <c r="H104" i="1"/>
  <c r="J103" i="1"/>
  <c r="CQ103" i="1" s="1"/>
  <c r="CQ102" i="1"/>
  <c r="J102" i="1"/>
  <c r="J101" i="1"/>
  <c r="CQ101" i="1" s="1"/>
  <c r="CQ100" i="1"/>
  <c r="J100" i="1"/>
  <c r="CK99" i="1"/>
  <c r="CK98" i="1" s="1"/>
  <c r="CK97" i="1" s="1"/>
  <c r="CK96" i="1" s="1"/>
  <c r="CJ99" i="1"/>
  <c r="CI99" i="1"/>
  <c r="CH99" i="1"/>
  <c r="CG99" i="1"/>
  <c r="CG98" i="1" s="1"/>
  <c r="CG97" i="1" s="1"/>
  <c r="CG96" i="1" s="1"/>
  <c r="CF99" i="1"/>
  <c r="CE99" i="1"/>
  <c r="CD99" i="1"/>
  <c r="CC99" i="1"/>
  <c r="CC98" i="1" s="1"/>
  <c r="CC97" i="1" s="1"/>
  <c r="CC96" i="1" s="1"/>
  <c r="CB99" i="1"/>
  <c r="CA99" i="1"/>
  <c r="BZ99" i="1"/>
  <c r="BY99" i="1"/>
  <c r="BY98" i="1" s="1"/>
  <c r="BY97" i="1" s="1"/>
  <c r="BY96" i="1" s="1"/>
  <c r="BX99" i="1"/>
  <c r="BW99" i="1"/>
  <c r="BV99" i="1"/>
  <c r="BU99" i="1"/>
  <c r="BU98" i="1" s="1"/>
  <c r="BU97" i="1" s="1"/>
  <c r="BU96" i="1" s="1"/>
  <c r="BT99" i="1"/>
  <c r="BS99" i="1"/>
  <c r="BR99" i="1"/>
  <c r="BQ99" i="1"/>
  <c r="BQ98" i="1" s="1"/>
  <c r="BQ97" i="1" s="1"/>
  <c r="BQ96" i="1" s="1"/>
  <c r="BP99" i="1"/>
  <c r="BO99" i="1"/>
  <c r="BN99" i="1"/>
  <c r="BM99" i="1"/>
  <c r="BM98" i="1" s="1"/>
  <c r="BM97" i="1" s="1"/>
  <c r="BM96" i="1" s="1"/>
  <c r="BL99" i="1"/>
  <c r="BK99" i="1"/>
  <c r="BJ99" i="1"/>
  <c r="BI99" i="1"/>
  <c r="BI98" i="1" s="1"/>
  <c r="BI97" i="1" s="1"/>
  <c r="BI96" i="1" s="1"/>
  <c r="BH99" i="1"/>
  <c r="BG99" i="1"/>
  <c r="BF99" i="1"/>
  <c r="BE99" i="1"/>
  <c r="BE98" i="1" s="1"/>
  <c r="BE97" i="1" s="1"/>
  <c r="BE96" i="1" s="1"/>
  <c r="BD99" i="1"/>
  <c r="BC99" i="1"/>
  <c r="BB99" i="1"/>
  <c r="BA99" i="1"/>
  <c r="BA98" i="1" s="1"/>
  <c r="BA97" i="1" s="1"/>
  <c r="BA96" i="1" s="1"/>
  <c r="AZ99" i="1"/>
  <c r="AY99" i="1"/>
  <c r="AX99" i="1"/>
  <c r="AW99" i="1"/>
  <c r="AW98" i="1" s="1"/>
  <c r="AW97" i="1" s="1"/>
  <c r="AV99" i="1"/>
  <c r="AU99" i="1"/>
  <c r="AT99" i="1"/>
  <c r="AS99" i="1"/>
  <c r="AS98" i="1" s="1"/>
  <c r="AS97" i="1" s="1"/>
  <c r="AR99" i="1"/>
  <c r="AQ99" i="1"/>
  <c r="AP99" i="1"/>
  <c r="AO99" i="1"/>
  <c r="AO98" i="1" s="1"/>
  <c r="AO97" i="1" s="1"/>
  <c r="AN99" i="1"/>
  <c r="AM99" i="1"/>
  <c r="AL99" i="1"/>
  <c r="AK99" i="1"/>
  <c r="AK98" i="1" s="1"/>
  <c r="AK97" i="1" s="1"/>
  <c r="AJ99" i="1"/>
  <c r="AI99" i="1"/>
  <c r="AH99" i="1"/>
  <c r="AG99" i="1"/>
  <c r="AG98" i="1" s="1"/>
  <c r="AG97" i="1" s="1"/>
  <c r="AF99" i="1"/>
  <c r="AE99" i="1"/>
  <c r="AD99" i="1"/>
  <c r="AC99" i="1"/>
  <c r="AC98" i="1" s="1"/>
  <c r="AC97" i="1" s="1"/>
  <c r="AB99" i="1"/>
  <c r="AA99" i="1"/>
  <c r="Z99" i="1"/>
  <c r="Y99" i="1"/>
  <c r="Y98" i="1" s="1"/>
  <c r="Y97" i="1" s="1"/>
  <c r="X99" i="1"/>
  <c r="W99" i="1"/>
  <c r="V99" i="1"/>
  <c r="U99" i="1"/>
  <c r="U98" i="1" s="1"/>
  <c r="U97" i="1" s="1"/>
  <c r="T99" i="1"/>
  <c r="S99" i="1"/>
  <c r="S98" i="1" s="1"/>
  <c r="S97" i="1" s="1"/>
  <c r="R99" i="1"/>
  <c r="Q99" i="1"/>
  <c r="Q98" i="1" s="1"/>
  <c r="Q97" i="1" s="1"/>
  <c r="P99" i="1"/>
  <c r="O99" i="1"/>
  <c r="O98" i="1" s="1"/>
  <c r="O97" i="1" s="1"/>
  <c r="N99" i="1"/>
  <c r="M99" i="1"/>
  <c r="M98" i="1" s="1"/>
  <c r="M97" i="1" s="1"/>
  <c r="L99" i="1"/>
  <c r="K99" i="1"/>
  <c r="H99" i="1"/>
  <c r="CH98" i="1"/>
  <c r="CF98" i="1"/>
  <c r="CD98" i="1"/>
  <c r="BZ98" i="1"/>
  <c r="BX98" i="1"/>
  <c r="BV98" i="1"/>
  <c r="BR98" i="1"/>
  <c r="BP98" i="1"/>
  <c r="BN98" i="1"/>
  <c r="BJ98" i="1"/>
  <c r="BH98" i="1"/>
  <c r="BF98" i="1"/>
  <c r="BB98" i="1"/>
  <c r="AZ98" i="1"/>
  <c r="AX98" i="1"/>
  <c r="AT98" i="1"/>
  <c r="AR98" i="1"/>
  <c r="AP98" i="1"/>
  <c r="AL98" i="1"/>
  <c r="AJ98" i="1"/>
  <c r="AH98" i="1"/>
  <c r="AD98" i="1"/>
  <c r="AB98" i="1"/>
  <c r="Z98" i="1"/>
  <c r="V98" i="1"/>
  <c r="T98" i="1"/>
  <c r="R98" i="1"/>
  <c r="N98" i="1"/>
  <c r="L98" i="1"/>
  <c r="AW96" i="1"/>
  <c r="AS96" i="1"/>
  <c r="AO96" i="1"/>
  <c r="AK96" i="1"/>
  <c r="AG96" i="1"/>
  <c r="AC96" i="1"/>
  <c r="Y96" i="1"/>
  <c r="U96" i="1"/>
  <c r="S96" i="1"/>
  <c r="Q96" i="1"/>
  <c r="O96" i="1"/>
  <c r="M96" i="1"/>
  <c r="J94" i="1"/>
  <c r="J93" i="1"/>
  <c r="H93" i="1"/>
  <c r="J92" i="1"/>
  <c r="H92" i="1"/>
  <c r="J91" i="1"/>
  <c r="H91" i="1"/>
  <c r="CK90" i="1"/>
  <c r="CJ90" i="1"/>
  <c r="CI90" i="1"/>
  <c r="CI76" i="1" s="1"/>
  <c r="CH90" i="1"/>
  <c r="CG90" i="1"/>
  <c r="CF90" i="1"/>
  <c r="CE90" i="1"/>
  <c r="CE76" i="1" s="1"/>
  <c r="CD90" i="1"/>
  <c r="CC90" i="1"/>
  <c r="CB90" i="1"/>
  <c r="CA90" i="1"/>
  <c r="CA76" i="1" s="1"/>
  <c r="BZ90" i="1"/>
  <c r="BY90" i="1"/>
  <c r="BX90" i="1"/>
  <c r="BW90" i="1"/>
  <c r="BW76" i="1" s="1"/>
  <c r="BV90" i="1"/>
  <c r="BU90" i="1"/>
  <c r="BT90" i="1"/>
  <c r="BS90" i="1"/>
  <c r="BS76" i="1" s="1"/>
  <c r="BR90" i="1"/>
  <c r="BQ90" i="1"/>
  <c r="BP90" i="1"/>
  <c r="BO90" i="1"/>
  <c r="BO76" i="1" s="1"/>
  <c r="BN90" i="1"/>
  <c r="BM90" i="1"/>
  <c r="BL90" i="1"/>
  <c r="BK90" i="1"/>
  <c r="BK76" i="1" s="1"/>
  <c r="BJ90" i="1"/>
  <c r="BI90" i="1"/>
  <c r="BH90" i="1"/>
  <c r="BG90" i="1"/>
  <c r="BG76" i="1" s="1"/>
  <c r="BF90" i="1"/>
  <c r="BE90" i="1"/>
  <c r="BD90" i="1"/>
  <c r="BC90" i="1"/>
  <c r="BC76" i="1" s="1"/>
  <c r="BB90" i="1"/>
  <c r="BA90" i="1"/>
  <c r="AZ90" i="1"/>
  <c r="AY90" i="1"/>
  <c r="AY76" i="1" s="1"/>
  <c r="AX90" i="1"/>
  <c r="AW90" i="1"/>
  <c r="AV90" i="1"/>
  <c r="AU90" i="1"/>
  <c r="AU76" i="1" s="1"/>
  <c r="AT90" i="1"/>
  <c r="AS90" i="1"/>
  <c r="AR90" i="1"/>
  <c r="AQ90" i="1"/>
  <c r="AQ76" i="1" s="1"/>
  <c r="AP90" i="1"/>
  <c r="AO90" i="1"/>
  <c r="AN90" i="1"/>
  <c r="AM90" i="1"/>
  <c r="AM76" i="1" s="1"/>
  <c r="AL90" i="1"/>
  <c r="AK90" i="1"/>
  <c r="AJ90" i="1"/>
  <c r="AI90" i="1"/>
  <c r="AI76" i="1" s="1"/>
  <c r="AH90" i="1"/>
  <c r="AG90" i="1"/>
  <c r="AF90" i="1"/>
  <c r="AE90" i="1"/>
  <c r="AE76" i="1" s="1"/>
  <c r="AD90" i="1"/>
  <c r="AC90" i="1"/>
  <c r="AB90" i="1"/>
  <c r="AA90" i="1"/>
  <c r="AA76" i="1" s="1"/>
  <c r="Z90" i="1"/>
  <c r="Y90" i="1"/>
  <c r="X90" i="1"/>
  <c r="W90" i="1"/>
  <c r="W76" i="1" s="1"/>
  <c r="V90" i="1"/>
  <c r="U90" i="1"/>
  <c r="T90" i="1"/>
  <c r="S90" i="1"/>
  <c r="S76" i="1" s="1"/>
  <c r="R90" i="1"/>
  <c r="Q90" i="1"/>
  <c r="P90" i="1"/>
  <c r="O90" i="1"/>
  <c r="O76" i="1" s="1"/>
  <c r="N90" i="1"/>
  <c r="M90" i="1"/>
  <c r="L90" i="1"/>
  <c r="K90" i="1"/>
  <c r="J90" i="1" s="1"/>
  <c r="J89" i="1"/>
  <c r="H89" i="1"/>
  <c r="H94" i="1" s="1"/>
  <c r="J88" i="1"/>
  <c r="H88" i="1"/>
  <c r="J87" i="1"/>
  <c r="H87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J86" i="1" s="1"/>
  <c r="L86" i="1"/>
  <c r="K86" i="1"/>
  <c r="J85" i="1"/>
  <c r="H85" i="1"/>
  <c r="J84" i="1"/>
  <c r="H84" i="1"/>
  <c r="J83" i="1"/>
  <c r="H83" i="1"/>
  <c r="J82" i="1"/>
  <c r="H82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J80" i="1"/>
  <c r="J79" i="1"/>
  <c r="J78" i="1"/>
  <c r="CK77" i="1"/>
  <c r="CK76" i="1" s="1"/>
  <c r="CJ77" i="1"/>
  <c r="CI77" i="1"/>
  <c r="CH77" i="1"/>
  <c r="CG77" i="1"/>
  <c r="CG76" i="1" s="1"/>
  <c r="CF77" i="1"/>
  <c r="CE77" i="1"/>
  <c r="CD77" i="1"/>
  <c r="CC77" i="1"/>
  <c r="CC76" i="1" s="1"/>
  <c r="CB77" i="1"/>
  <c r="CA77" i="1"/>
  <c r="BZ77" i="1"/>
  <c r="BY77" i="1"/>
  <c r="BY76" i="1" s="1"/>
  <c r="BX77" i="1"/>
  <c r="BW77" i="1"/>
  <c r="BV77" i="1"/>
  <c r="BU77" i="1"/>
  <c r="BU76" i="1" s="1"/>
  <c r="BT77" i="1"/>
  <c r="BS77" i="1"/>
  <c r="BR77" i="1"/>
  <c r="BQ77" i="1"/>
  <c r="BQ76" i="1" s="1"/>
  <c r="BP77" i="1"/>
  <c r="BO77" i="1"/>
  <c r="BN77" i="1"/>
  <c r="BM77" i="1"/>
  <c r="BM76" i="1" s="1"/>
  <c r="BL77" i="1"/>
  <c r="BK77" i="1"/>
  <c r="BJ77" i="1"/>
  <c r="BI77" i="1"/>
  <c r="BI76" i="1" s="1"/>
  <c r="BH77" i="1"/>
  <c r="BG77" i="1"/>
  <c r="BF77" i="1"/>
  <c r="BE77" i="1"/>
  <c r="BE76" i="1" s="1"/>
  <c r="BD77" i="1"/>
  <c r="BC77" i="1"/>
  <c r="BB77" i="1"/>
  <c r="BA77" i="1"/>
  <c r="BA76" i="1" s="1"/>
  <c r="AZ77" i="1"/>
  <c r="AY77" i="1"/>
  <c r="AX77" i="1"/>
  <c r="AW77" i="1"/>
  <c r="AW76" i="1" s="1"/>
  <c r="AV77" i="1"/>
  <c r="AU77" i="1"/>
  <c r="AT77" i="1"/>
  <c r="AS77" i="1"/>
  <c r="AS76" i="1" s="1"/>
  <c r="AR77" i="1"/>
  <c r="AQ77" i="1"/>
  <c r="AP77" i="1"/>
  <c r="AO77" i="1"/>
  <c r="AO76" i="1" s="1"/>
  <c r="AN77" i="1"/>
  <c r="AM77" i="1"/>
  <c r="AL77" i="1"/>
  <c r="AK77" i="1"/>
  <c r="AK76" i="1" s="1"/>
  <c r="AJ77" i="1"/>
  <c r="AI77" i="1"/>
  <c r="AH77" i="1"/>
  <c r="AG77" i="1"/>
  <c r="AG76" i="1" s="1"/>
  <c r="AF77" i="1"/>
  <c r="AE77" i="1"/>
  <c r="AD77" i="1"/>
  <c r="AC77" i="1"/>
  <c r="AC76" i="1" s="1"/>
  <c r="AB77" i="1"/>
  <c r="AA77" i="1"/>
  <c r="Z77" i="1"/>
  <c r="Y77" i="1"/>
  <c r="Y76" i="1" s="1"/>
  <c r="X77" i="1"/>
  <c r="W77" i="1"/>
  <c r="V77" i="1"/>
  <c r="U77" i="1"/>
  <c r="U76" i="1" s="1"/>
  <c r="T77" i="1"/>
  <c r="S77" i="1"/>
  <c r="R77" i="1"/>
  <c r="Q77" i="1"/>
  <c r="Q76" i="1" s="1"/>
  <c r="P77" i="1"/>
  <c r="O77" i="1"/>
  <c r="N77" i="1"/>
  <c r="M77" i="1"/>
  <c r="M76" i="1" s="1"/>
  <c r="L77" i="1"/>
  <c r="K77" i="1"/>
  <c r="CJ76" i="1"/>
  <c r="CH76" i="1"/>
  <c r="CF76" i="1"/>
  <c r="CD76" i="1"/>
  <c r="CB76" i="1"/>
  <c r="BZ76" i="1"/>
  <c r="BX76" i="1"/>
  <c r="BV76" i="1"/>
  <c r="BT76" i="1"/>
  <c r="BR76" i="1"/>
  <c r="BP76" i="1"/>
  <c r="BN76" i="1"/>
  <c r="BL76" i="1"/>
  <c r="BJ76" i="1"/>
  <c r="BH76" i="1"/>
  <c r="BF76" i="1"/>
  <c r="BD76" i="1"/>
  <c r="BB76" i="1"/>
  <c r="AZ76" i="1"/>
  <c r="AX76" i="1"/>
  <c r="AV76" i="1"/>
  <c r="AT76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5" i="1"/>
  <c r="J74" i="1"/>
  <c r="J73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J72" i="1" s="1"/>
  <c r="L72" i="1"/>
  <c r="K72" i="1"/>
  <c r="H72" i="1"/>
  <c r="J71" i="1"/>
  <c r="J70" i="1"/>
  <c r="J69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J68" i="1" s="1"/>
  <c r="L68" i="1"/>
  <c r="K68" i="1"/>
  <c r="J67" i="1"/>
  <c r="J66" i="1"/>
  <c r="J65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J64" i="1" s="1"/>
  <c r="K64" i="1"/>
  <c r="H64" i="1"/>
  <c r="J63" i="1"/>
  <c r="J62" i="1"/>
  <c r="J61" i="1"/>
  <c r="CK60" i="1"/>
  <c r="CK59" i="1" s="1"/>
  <c r="CJ60" i="1"/>
  <c r="CJ59" i="1" s="1"/>
  <c r="CI60" i="1"/>
  <c r="CH60" i="1"/>
  <c r="CG60" i="1"/>
  <c r="CG59" i="1" s="1"/>
  <c r="CF60" i="1"/>
  <c r="CF59" i="1" s="1"/>
  <c r="CE60" i="1"/>
  <c r="CD60" i="1"/>
  <c r="CC60" i="1"/>
  <c r="CC59" i="1" s="1"/>
  <c r="CB60" i="1"/>
  <c r="CB59" i="1" s="1"/>
  <c r="CA60" i="1"/>
  <c r="BZ60" i="1"/>
  <c r="BY60" i="1"/>
  <c r="BY59" i="1" s="1"/>
  <c r="BX60" i="1"/>
  <c r="BX59" i="1" s="1"/>
  <c r="BW60" i="1"/>
  <c r="BV60" i="1"/>
  <c r="BU60" i="1"/>
  <c r="BU59" i="1" s="1"/>
  <c r="BT60" i="1"/>
  <c r="BT59" i="1" s="1"/>
  <c r="BS60" i="1"/>
  <c r="BR60" i="1"/>
  <c r="BQ60" i="1"/>
  <c r="BQ59" i="1" s="1"/>
  <c r="BP60" i="1"/>
  <c r="BP59" i="1" s="1"/>
  <c r="BO60" i="1"/>
  <c r="BN60" i="1"/>
  <c r="BM60" i="1"/>
  <c r="BM59" i="1" s="1"/>
  <c r="BL60" i="1"/>
  <c r="BL59" i="1" s="1"/>
  <c r="BK60" i="1"/>
  <c r="BJ60" i="1"/>
  <c r="BI60" i="1"/>
  <c r="BI59" i="1" s="1"/>
  <c r="BH60" i="1"/>
  <c r="BH59" i="1" s="1"/>
  <c r="BG60" i="1"/>
  <c r="BF60" i="1"/>
  <c r="BE60" i="1"/>
  <c r="BE59" i="1" s="1"/>
  <c r="BD60" i="1"/>
  <c r="BD59" i="1" s="1"/>
  <c r="BC60" i="1"/>
  <c r="BB60" i="1"/>
  <c r="BA60" i="1"/>
  <c r="BA59" i="1" s="1"/>
  <c r="AZ60" i="1"/>
  <c r="AZ59" i="1" s="1"/>
  <c r="AY60" i="1"/>
  <c r="AX60" i="1"/>
  <c r="AW60" i="1"/>
  <c r="AW59" i="1" s="1"/>
  <c r="AV60" i="1"/>
  <c r="AV59" i="1" s="1"/>
  <c r="AU60" i="1"/>
  <c r="AT60" i="1"/>
  <c r="AS60" i="1"/>
  <c r="AS59" i="1" s="1"/>
  <c r="AR60" i="1"/>
  <c r="AR59" i="1" s="1"/>
  <c r="AQ60" i="1"/>
  <c r="AP60" i="1"/>
  <c r="AO60" i="1"/>
  <c r="AO59" i="1" s="1"/>
  <c r="AN60" i="1"/>
  <c r="AN59" i="1" s="1"/>
  <c r="AM60" i="1"/>
  <c r="AL60" i="1"/>
  <c r="AK60" i="1"/>
  <c r="AK59" i="1" s="1"/>
  <c r="AJ60" i="1"/>
  <c r="AJ59" i="1" s="1"/>
  <c r="AI60" i="1"/>
  <c r="AH60" i="1"/>
  <c r="AG60" i="1"/>
  <c r="AG59" i="1" s="1"/>
  <c r="AF60" i="1"/>
  <c r="AF59" i="1" s="1"/>
  <c r="AE60" i="1"/>
  <c r="AD60" i="1"/>
  <c r="AC60" i="1"/>
  <c r="AC59" i="1" s="1"/>
  <c r="AB60" i="1"/>
  <c r="AB59" i="1" s="1"/>
  <c r="AA60" i="1"/>
  <c r="Z60" i="1"/>
  <c r="Y60" i="1"/>
  <c r="Y59" i="1" s="1"/>
  <c r="X60" i="1"/>
  <c r="X59" i="1" s="1"/>
  <c r="W60" i="1"/>
  <c r="V60" i="1"/>
  <c r="U60" i="1"/>
  <c r="U59" i="1" s="1"/>
  <c r="T60" i="1"/>
  <c r="T59" i="1" s="1"/>
  <c r="S60" i="1"/>
  <c r="R60" i="1"/>
  <c r="Q60" i="1"/>
  <c r="Q59" i="1" s="1"/>
  <c r="P60" i="1"/>
  <c r="P59" i="1" s="1"/>
  <c r="O60" i="1"/>
  <c r="N60" i="1"/>
  <c r="M60" i="1"/>
  <c r="M59" i="1" s="1"/>
  <c r="L60" i="1"/>
  <c r="J60" i="1" s="1"/>
  <c r="K60" i="1"/>
  <c r="H60" i="1"/>
  <c r="CI59" i="1"/>
  <c r="CH59" i="1"/>
  <c r="CH45" i="1" s="1"/>
  <c r="CH44" i="1" s="1"/>
  <c r="CE59" i="1"/>
  <c r="CD59" i="1"/>
  <c r="CD45" i="1" s="1"/>
  <c r="CD44" i="1" s="1"/>
  <c r="CA59" i="1"/>
  <c r="BZ59" i="1"/>
  <c r="BZ45" i="1" s="1"/>
  <c r="BZ44" i="1" s="1"/>
  <c r="BW59" i="1"/>
  <c r="BV59" i="1"/>
  <c r="BV45" i="1" s="1"/>
  <c r="BV44" i="1" s="1"/>
  <c r="BS59" i="1"/>
  <c r="BR59" i="1"/>
  <c r="BR45" i="1" s="1"/>
  <c r="BR44" i="1" s="1"/>
  <c r="BO59" i="1"/>
  <c r="BN59" i="1"/>
  <c r="BN45" i="1" s="1"/>
  <c r="BN44" i="1" s="1"/>
  <c r="BK59" i="1"/>
  <c r="BJ59" i="1"/>
  <c r="BJ45" i="1" s="1"/>
  <c r="BJ44" i="1" s="1"/>
  <c r="BG59" i="1"/>
  <c r="BF59" i="1"/>
  <c r="BF45" i="1" s="1"/>
  <c r="BF44" i="1" s="1"/>
  <c r="BC59" i="1"/>
  <c r="BB59" i="1"/>
  <c r="BB45" i="1" s="1"/>
  <c r="BB44" i="1" s="1"/>
  <c r="AY59" i="1"/>
  <c r="AX59" i="1"/>
  <c r="AX45" i="1" s="1"/>
  <c r="AX44" i="1" s="1"/>
  <c r="AU59" i="1"/>
  <c r="AT59" i="1"/>
  <c r="AT45" i="1" s="1"/>
  <c r="AT44" i="1" s="1"/>
  <c r="AQ59" i="1"/>
  <c r="AP59" i="1"/>
  <c r="AP45" i="1" s="1"/>
  <c r="AP44" i="1" s="1"/>
  <c r="AM59" i="1"/>
  <c r="AL59" i="1"/>
  <c r="AL45" i="1" s="1"/>
  <c r="AL44" i="1" s="1"/>
  <c r="AI59" i="1"/>
  <c r="AH59" i="1"/>
  <c r="AH45" i="1" s="1"/>
  <c r="AH44" i="1" s="1"/>
  <c r="AE59" i="1"/>
  <c r="AD59" i="1"/>
  <c r="AD45" i="1" s="1"/>
  <c r="AD44" i="1" s="1"/>
  <c r="AA59" i="1"/>
  <c r="Z59" i="1"/>
  <c r="Z45" i="1" s="1"/>
  <c r="Z44" i="1" s="1"/>
  <c r="W59" i="1"/>
  <c r="V59" i="1"/>
  <c r="V45" i="1" s="1"/>
  <c r="V44" i="1" s="1"/>
  <c r="S59" i="1"/>
  <c r="R59" i="1"/>
  <c r="R45" i="1" s="1"/>
  <c r="R44" i="1" s="1"/>
  <c r="O59" i="1"/>
  <c r="N59" i="1"/>
  <c r="N45" i="1" s="1"/>
  <c r="N44" i="1" s="1"/>
  <c r="K59" i="1"/>
  <c r="J58" i="1"/>
  <c r="J57" i="1"/>
  <c r="J56" i="1"/>
  <c r="CK55" i="1"/>
  <c r="CK46" i="1" s="1"/>
  <c r="CK45" i="1" s="1"/>
  <c r="CK44" i="1" s="1"/>
  <c r="CJ55" i="1"/>
  <c r="CI55" i="1"/>
  <c r="CH55" i="1"/>
  <c r="CG55" i="1"/>
  <c r="CG46" i="1" s="1"/>
  <c r="CG45" i="1" s="1"/>
  <c r="CG44" i="1" s="1"/>
  <c r="CF55" i="1"/>
  <c r="CE55" i="1"/>
  <c r="CD55" i="1"/>
  <c r="CC55" i="1"/>
  <c r="CC46" i="1" s="1"/>
  <c r="CC45" i="1" s="1"/>
  <c r="CC44" i="1" s="1"/>
  <c r="CB55" i="1"/>
  <c r="CA55" i="1"/>
  <c r="BZ55" i="1"/>
  <c r="BY55" i="1"/>
  <c r="BY46" i="1" s="1"/>
  <c r="BY45" i="1" s="1"/>
  <c r="BY44" i="1" s="1"/>
  <c r="BX55" i="1"/>
  <c r="BW55" i="1"/>
  <c r="BV55" i="1"/>
  <c r="BU55" i="1"/>
  <c r="BU46" i="1" s="1"/>
  <c r="BU45" i="1" s="1"/>
  <c r="BU44" i="1" s="1"/>
  <c r="BT55" i="1"/>
  <c r="BS55" i="1"/>
  <c r="BR55" i="1"/>
  <c r="BQ55" i="1"/>
  <c r="BQ46" i="1" s="1"/>
  <c r="BQ45" i="1" s="1"/>
  <c r="BQ44" i="1" s="1"/>
  <c r="BP55" i="1"/>
  <c r="BO55" i="1"/>
  <c r="BN55" i="1"/>
  <c r="BM55" i="1"/>
  <c r="BM46" i="1" s="1"/>
  <c r="BM45" i="1" s="1"/>
  <c r="BM44" i="1" s="1"/>
  <c r="BL55" i="1"/>
  <c r="BK55" i="1"/>
  <c r="BJ55" i="1"/>
  <c r="BI55" i="1"/>
  <c r="BI46" i="1" s="1"/>
  <c r="BI45" i="1" s="1"/>
  <c r="BI44" i="1" s="1"/>
  <c r="BH55" i="1"/>
  <c r="BG55" i="1"/>
  <c r="BF55" i="1"/>
  <c r="BE55" i="1"/>
  <c r="BE46" i="1" s="1"/>
  <c r="BE45" i="1" s="1"/>
  <c r="BE44" i="1" s="1"/>
  <c r="BD55" i="1"/>
  <c r="BC55" i="1"/>
  <c r="BB55" i="1"/>
  <c r="BA55" i="1"/>
  <c r="BA46" i="1" s="1"/>
  <c r="BA45" i="1" s="1"/>
  <c r="BA44" i="1" s="1"/>
  <c r="AZ55" i="1"/>
  <c r="AY55" i="1"/>
  <c r="AX55" i="1"/>
  <c r="AW55" i="1"/>
  <c r="AW46" i="1" s="1"/>
  <c r="AW45" i="1" s="1"/>
  <c r="AW44" i="1" s="1"/>
  <c r="AV55" i="1"/>
  <c r="AU55" i="1"/>
  <c r="AT55" i="1"/>
  <c r="AS55" i="1"/>
  <c r="AS46" i="1" s="1"/>
  <c r="AS45" i="1" s="1"/>
  <c r="AS44" i="1" s="1"/>
  <c r="AR55" i="1"/>
  <c r="AQ55" i="1"/>
  <c r="AP55" i="1"/>
  <c r="AO55" i="1"/>
  <c r="AO46" i="1" s="1"/>
  <c r="AO45" i="1" s="1"/>
  <c r="AO44" i="1" s="1"/>
  <c r="AN55" i="1"/>
  <c r="AM55" i="1"/>
  <c r="AL55" i="1"/>
  <c r="AK55" i="1"/>
  <c r="AK46" i="1" s="1"/>
  <c r="AK45" i="1" s="1"/>
  <c r="AK44" i="1" s="1"/>
  <c r="AJ55" i="1"/>
  <c r="AI55" i="1"/>
  <c r="AH55" i="1"/>
  <c r="AG55" i="1"/>
  <c r="AG46" i="1" s="1"/>
  <c r="AG45" i="1" s="1"/>
  <c r="AG44" i="1" s="1"/>
  <c r="AF55" i="1"/>
  <c r="AE55" i="1"/>
  <c r="AD55" i="1"/>
  <c r="AC55" i="1"/>
  <c r="AC46" i="1" s="1"/>
  <c r="AC45" i="1" s="1"/>
  <c r="AC44" i="1" s="1"/>
  <c r="AB55" i="1"/>
  <c r="AA55" i="1"/>
  <c r="Z55" i="1"/>
  <c r="Y55" i="1"/>
  <c r="Y46" i="1" s="1"/>
  <c r="Y45" i="1" s="1"/>
  <c r="Y44" i="1" s="1"/>
  <c r="X55" i="1"/>
  <c r="W55" i="1"/>
  <c r="V55" i="1"/>
  <c r="U55" i="1"/>
  <c r="U46" i="1" s="1"/>
  <c r="U45" i="1" s="1"/>
  <c r="U44" i="1" s="1"/>
  <c r="T55" i="1"/>
  <c r="S55" i="1"/>
  <c r="R55" i="1"/>
  <c r="Q55" i="1"/>
  <c r="Q46" i="1" s="1"/>
  <c r="Q45" i="1" s="1"/>
  <c r="Q44" i="1" s="1"/>
  <c r="P55" i="1"/>
  <c r="O55" i="1"/>
  <c r="N55" i="1"/>
  <c r="M55" i="1"/>
  <c r="J55" i="1" s="1"/>
  <c r="L55" i="1"/>
  <c r="K55" i="1"/>
  <c r="J54" i="1"/>
  <c r="J53" i="1"/>
  <c r="J52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J51" i="1" s="1"/>
  <c r="K51" i="1"/>
  <c r="J50" i="1"/>
  <c r="J49" i="1"/>
  <c r="J48" i="1"/>
  <c r="CK47" i="1"/>
  <c r="CJ47" i="1"/>
  <c r="CI47" i="1"/>
  <c r="CI46" i="1" s="1"/>
  <c r="CI45" i="1" s="1"/>
  <c r="CI44" i="1" s="1"/>
  <c r="CH47" i="1"/>
  <c r="CG47" i="1"/>
  <c r="CF47" i="1"/>
  <c r="CE47" i="1"/>
  <c r="CE46" i="1" s="1"/>
  <c r="CE45" i="1" s="1"/>
  <c r="CE44" i="1" s="1"/>
  <c r="CD47" i="1"/>
  <c r="CC47" i="1"/>
  <c r="CB47" i="1"/>
  <c r="CA47" i="1"/>
  <c r="CA46" i="1" s="1"/>
  <c r="CA45" i="1" s="1"/>
  <c r="CA44" i="1" s="1"/>
  <c r="BZ47" i="1"/>
  <c r="BY47" i="1"/>
  <c r="BX47" i="1"/>
  <c r="BW47" i="1"/>
  <c r="BW46" i="1" s="1"/>
  <c r="BW45" i="1" s="1"/>
  <c r="BW44" i="1" s="1"/>
  <c r="BV47" i="1"/>
  <c r="BU47" i="1"/>
  <c r="BT47" i="1"/>
  <c r="BS47" i="1"/>
  <c r="BS46" i="1" s="1"/>
  <c r="BS45" i="1" s="1"/>
  <c r="BS44" i="1" s="1"/>
  <c r="BR47" i="1"/>
  <c r="BQ47" i="1"/>
  <c r="BP47" i="1"/>
  <c r="BO47" i="1"/>
  <c r="BO46" i="1" s="1"/>
  <c r="BO45" i="1" s="1"/>
  <c r="BO44" i="1" s="1"/>
  <c r="BN47" i="1"/>
  <c r="BM47" i="1"/>
  <c r="BL47" i="1"/>
  <c r="BK47" i="1"/>
  <c r="BK46" i="1" s="1"/>
  <c r="BK45" i="1" s="1"/>
  <c r="BK44" i="1" s="1"/>
  <c r="BJ47" i="1"/>
  <c r="BI47" i="1"/>
  <c r="BH47" i="1"/>
  <c r="BG47" i="1"/>
  <c r="BG46" i="1" s="1"/>
  <c r="BG45" i="1" s="1"/>
  <c r="BG44" i="1" s="1"/>
  <c r="BF47" i="1"/>
  <c r="BE47" i="1"/>
  <c r="BD47" i="1"/>
  <c r="BC47" i="1"/>
  <c r="BC46" i="1" s="1"/>
  <c r="BC45" i="1" s="1"/>
  <c r="BC44" i="1" s="1"/>
  <c r="BB47" i="1"/>
  <c r="BA47" i="1"/>
  <c r="AZ47" i="1"/>
  <c r="AY47" i="1"/>
  <c r="AY46" i="1" s="1"/>
  <c r="AY45" i="1" s="1"/>
  <c r="AY44" i="1" s="1"/>
  <c r="AX47" i="1"/>
  <c r="AW47" i="1"/>
  <c r="AV47" i="1"/>
  <c r="AU47" i="1"/>
  <c r="AU46" i="1" s="1"/>
  <c r="AU45" i="1" s="1"/>
  <c r="AU44" i="1" s="1"/>
  <c r="AT47" i="1"/>
  <c r="AS47" i="1"/>
  <c r="AR47" i="1"/>
  <c r="AQ47" i="1"/>
  <c r="AQ46" i="1" s="1"/>
  <c r="AQ45" i="1" s="1"/>
  <c r="AQ44" i="1" s="1"/>
  <c r="AP47" i="1"/>
  <c r="AO47" i="1"/>
  <c r="AN47" i="1"/>
  <c r="AM47" i="1"/>
  <c r="AM46" i="1" s="1"/>
  <c r="AM45" i="1" s="1"/>
  <c r="AM44" i="1" s="1"/>
  <c r="AL47" i="1"/>
  <c r="AK47" i="1"/>
  <c r="AJ47" i="1"/>
  <c r="AI47" i="1"/>
  <c r="AI46" i="1" s="1"/>
  <c r="AI45" i="1" s="1"/>
  <c r="AI44" i="1" s="1"/>
  <c r="AH47" i="1"/>
  <c r="AG47" i="1"/>
  <c r="AF47" i="1"/>
  <c r="AE47" i="1"/>
  <c r="AE46" i="1" s="1"/>
  <c r="AE45" i="1" s="1"/>
  <c r="AE44" i="1" s="1"/>
  <c r="AD47" i="1"/>
  <c r="AC47" i="1"/>
  <c r="AB47" i="1"/>
  <c r="AA47" i="1"/>
  <c r="AA46" i="1" s="1"/>
  <c r="AA45" i="1" s="1"/>
  <c r="AA44" i="1" s="1"/>
  <c r="Z47" i="1"/>
  <c r="Y47" i="1"/>
  <c r="X47" i="1"/>
  <c r="W47" i="1"/>
  <c r="W46" i="1" s="1"/>
  <c r="W45" i="1" s="1"/>
  <c r="W44" i="1" s="1"/>
  <c r="V47" i="1"/>
  <c r="U47" i="1"/>
  <c r="T47" i="1"/>
  <c r="S47" i="1"/>
  <c r="S46" i="1" s="1"/>
  <c r="S45" i="1" s="1"/>
  <c r="S44" i="1" s="1"/>
  <c r="R47" i="1"/>
  <c r="Q47" i="1"/>
  <c r="P47" i="1"/>
  <c r="O47" i="1"/>
  <c r="O46" i="1" s="1"/>
  <c r="O45" i="1" s="1"/>
  <c r="O44" i="1" s="1"/>
  <c r="N47" i="1"/>
  <c r="M47" i="1"/>
  <c r="L47" i="1"/>
  <c r="K47" i="1"/>
  <c r="J47" i="1" s="1"/>
  <c r="CJ46" i="1"/>
  <c r="CJ45" i="1" s="1"/>
  <c r="CJ44" i="1" s="1"/>
  <c r="CH46" i="1"/>
  <c r="CF46" i="1"/>
  <c r="CF45" i="1" s="1"/>
  <c r="CF44" i="1" s="1"/>
  <c r="CD46" i="1"/>
  <c r="CB46" i="1"/>
  <c r="CB45" i="1" s="1"/>
  <c r="CB44" i="1" s="1"/>
  <c r="BZ46" i="1"/>
  <c r="BX46" i="1"/>
  <c r="BX45" i="1" s="1"/>
  <c r="BX44" i="1" s="1"/>
  <c r="BV46" i="1"/>
  <c r="BT46" i="1"/>
  <c r="BT45" i="1" s="1"/>
  <c r="BT44" i="1" s="1"/>
  <c r="BR46" i="1"/>
  <c r="BP46" i="1"/>
  <c r="BP45" i="1" s="1"/>
  <c r="BP44" i="1" s="1"/>
  <c r="BN46" i="1"/>
  <c r="BL46" i="1"/>
  <c r="BL45" i="1" s="1"/>
  <c r="BL44" i="1" s="1"/>
  <c r="BJ46" i="1"/>
  <c r="BH46" i="1"/>
  <c r="BH45" i="1" s="1"/>
  <c r="BH44" i="1" s="1"/>
  <c r="BF46" i="1"/>
  <c r="BD46" i="1"/>
  <c r="BD45" i="1" s="1"/>
  <c r="BD44" i="1" s="1"/>
  <c r="BB46" i="1"/>
  <c r="AZ46" i="1"/>
  <c r="AZ45" i="1" s="1"/>
  <c r="AZ44" i="1" s="1"/>
  <c r="AX46" i="1"/>
  <c r="AV46" i="1"/>
  <c r="AV45" i="1" s="1"/>
  <c r="AV44" i="1" s="1"/>
  <c r="AT46" i="1"/>
  <c r="AR46" i="1"/>
  <c r="AR45" i="1" s="1"/>
  <c r="AR44" i="1" s="1"/>
  <c r="AP46" i="1"/>
  <c r="AN46" i="1"/>
  <c r="AN45" i="1" s="1"/>
  <c r="AN44" i="1" s="1"/>
  <c r="AL46" i="1"/>
  <c r="AJ46" i="1"/>
  <c r="AJ45" i="1" s="1"/>
  <c r="AJ44" i="1" s="1"/>
  <c r="AH46" i="1"/>
  <c r="AF46" i="1"/>
  <c r="AF45" i="1" s="1"/>
  <c r="AF44" i="1" s="1"/>
  <c r="AD46" i="1"/>
  <c r="AB46" i="1"/>
  <c r="AB45" i="1" s="1"/>
  <c r="AB44" i="1" s="1"/>
  <c r="Z46" i="1"/>
  <c r="X46" i="1"/>
  <c r="X45" i="1" s="1"/>
  <c r="X44" i="1" s="1"/>
  <c r="V46" i="1"/>
  <c r="T46" i="1"/>
  <c r="T45" i="1" s="1"/>
  <c r="T44" i="1" s="1"/>
  <c r="R46" i="1"/>
  <c r="P46" i="1"/>
  <c r="P45" i="1" s="1"/>
  <c r="P44" i="1" s="1"/>
  <c r="N46" i="1"/>
  <c r="L46" i="1"/>
  <c r="CQ43" i="1"/>
  <c r="CQ42" i="1"/>
  <c r="J42" i="1"/>
  <c r="J41" i="1"/>
  <c r="CQ41" i="1" s="1"/>
  <c r="CK40" i="1"/>
  <c r="CK36" i="1" s="1"/>
  <c r="CK25" i="1" s="1"/>
  <c r="CK24" i="1" s="1"/>
  <c r="CK10" i="1" s="1"/>
  <c r="CJ40" i="1"/>
  <c r="CJ36" i="1" s="1"/>
  <c r="CI40" i="1"/>
  <c r="CH40" i="1"/>
  <c r="CG40" i="1"/>
  <c r="CG36" i="1" s="1"/>
  <c r="CF40" i="1"/>
  <c r="CF36" i="1" s="1"/>
  <c r="CE40" i="1"/>
  <c r="CD40" i="1"/>
  <c r="CC40" i="1"/>
  <c r="CC36" i="1" s="1"/>
  <c r="CC25" i="1" s="1"/>
  <c r="CC24" i="1" s="1"/>
  <c r="CC10" i="1" s="1"/>
  <c r="CB40" i="1"/>
  <c r="CB36" i="1" s="1"/>
  <c r="CA40" i="1"/>
  <c r="BZ40" i="1"/>
  <c r="BY40" i="1"/>
  <c r="BY36" i="1" s="1"/>
  <c r="BX40" i="1"/>
  <c r="BX36" i="1" s="1"/>
  <c r="BW40" i="1"/>
  <c r="BV40" i="1"/>
  <c r="BU40" i="1"/>
  <c r="BU36" i="1" s="1"/>
  <c r="BU25" i="1" s="1"/>
  <c r="BU24" i="1" s="1"/>
  <c r="BU10" i="1" s="1"/>
  <c r="BT40" i="1"/>
  <c r="BT36" i="1" s="1"/>
  <c r="BS40" i="1"/>
  <c r="BR40" i="1"/>
  <c r="BQ40" i="1"/>
  <c r="BQ36" i="1" s="1"/>
  <c r="BP40" i="1"/>
  <c r="BP36" i="1" s="1"/>
  <c r="BO40" i="1"/>
  <c r="BN40" i="1"/>
  <c r="BM40" i="1"/>
  <c r="BM36" i="1" s="1"/>
  <c r="BM25" i="1" s="1"/>
  <c r="BM24" i="1" s="1"/>
  <c r="BM10" i="1" s="1"/>
  <c r="BL40" i="1"/>
  <c r="BL36" i="1" s="1"/>
  <c r="BK40" i="1"/>
  <c r="BJ40" i="1"/>
  <c r="BI40" i="1"/>
  <c r="BI36" i="1" s="1"/>
  <c r="BH40" i="1"/>
  <c r="BH36" i="1" s="1"/>
  <c r="BG40" i="1"/>
  <c r="BF40" i="1"/>
  <c r="BE40" i="1"/>
  <c r="BE36" i="1" s="1"/>
  <c r="BE25" i="1" s="1"/>
  <c r="BE24" i="1" s="1"/>
  <c r="BE10" i="1" s="1"/>
  <c r="BD40" i="1"/>
  <c r="BD36" i="1" s="1"/>
  <c r="BC40" i="1"/>
  <c r="BB40" i="1"/>
  <c r="BA40" i="1"/>
  <c r="BA36" i="1" s="1"/>
  <c r="AZ40" i="1"/>
  <c r="AZ36" i="1" s="1"/>
  <c r="AY40" i="1"/>
  <c r="AX40" i="1"/>
  <c r="AW40" i="1"/>
  <c r="AW36" i="1" s="1"/>
  <c r="AW25" i="1" s="1"/>
  <c r="AW24" i="1" s="1"/>
  <c r="AW10" i="1" s="1"/>
  <c r="AV40" i="1"/>
  <c r="AV36" i="1" s="1"/>
  <c r="AU40" i="1"/>
  <c r="AT40" i="1"/>
  <c r="AS40" i="1"/>
  <c r="AS36" i="1" s="1"/>
  <c r="AR40" i="1"/>
  <c r="AR36" i="1" s="1"/>
  <c r="AQ40" i="1"/>
  <c r="AP40" i="1"/>
  <c r="AO40" i="1"/>
  <c r="AO36" i="1" s="1"/>
  <c r="AO25" i="1" s="1"/>
  <c r="AO24" i="1" s="1"/>
  <c r="AN40" i="1"/>
  <c r="AN36" i="1" s="1"/>
  <c r="AM40" i="1"/>
  <c r="AL40" i="1"/>
  <c r="AK40" i="1"/>
  <c r="AK36" i="1" s="1"/>
  <c r="AJ40" i="1"/>
  <c r="AJ36" i="1" s="1"/>
  <c r="AI40" i="1"/>
  <c r="AH40" i="1"/>
  <c r="AG40" i="1"/>
  <c r="AG36" i="1" s="1"/>
  <c r="AG25" i="1" s="1"/>
  <c r="AG24" i="1" s="1"/>
  <c r="AG10" i="1" s="1"/>
  <c r="AF40" i="1"/>
  <c r="AF36" i="1" s="1"/>
  <c r="AE40" i="1"/>
  <c r="AD40" i="1"/>
  <c r="AC40" i="1"/>
  <c r="AC36" i="1" s="1"/>
  <c r="AB40" i="1"/>
  <c r="AB36" i="1" s="1"/>
  <c r="AA40" i="1"/>
  <c r="Z40" i="1"/>
  <c r="Y40" i="1"/>
  <c r="Y36" i="1" s="1"/>
  <c r="Y25" i="1" s="1"/>
  <c r="Y24" i="1" s="1"/>
  <c r="X40" i="1"/>
  <c r="X36" i="1" s="1"/>
  <c r="W40" i="1"/>
  <c r="V40" i="1"/>
  <c r="U40" i="1"/>
  <c r="U36" i="1" s="1"/>
  <c r="T40" i="1"/>
  <c r="T36" i="1" s="1"/>
  <c r="S40" i="1"/>
  <c r="R40" i="1"/>
  <c r="Q40" i="1"/>
  <c r="Q36" i="1" s="1"/>
  <c r="Q25" i="1" s="1"/>
  <c r="Q24" i="1" s="1"/>
  <c r="Q10" i="1" s="1"/>
  <c r="P40" i="1"/>
  <c r="P36" i="1" s="1"/>
  <c r="O40" i="1"/>
  <c r="N40" i="1"/>
  <c r="M40" i="1"/>
  <c r="M36" i="1" s="1"/>
  <c r="L40" i="1"/>
  <c r="J40" i="1" s="1"/>
  <c r="CQ40" i="1" s="1"/>
  <c r="K40" i="1"/>
  <c r="CQ39" i="1"/>
  <c r="J39" i="1"/>
  <c r="J38" i="1"/>
  <c r="CQ38" i="1" s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J37" i="1" s="1"/>
  <c r="CQ37" i="1" s="1"/>
  <c r="K37" i="1"/>
  <c r="CI36" i="1"/>
  <c r="CH36" i="1"/>
  <c r="CE36" i="1"/>
  <c r="CD36" i="1"/>
  <c r="CA36" i="1"/>
  <c r="BZ36" i="1"/>
  <c r="BW36" i="1"/>
  <c r="BV36" i="1"/>
  <c r="BS36" i="1"/>
  <c r="BR36" i="1"/>
  <c r="BO36" i="1"/>
  <c r="BN36" i="1"/>
  <c r="BK36" i="1"/>
  <c r="BJ36" i="1"/>
  <c r="BG36" i="1"/>
  <c r="BF36" i="1"/>
  <c r="BC36" i="1"/>
  <c r="BB36" i="1"/>
  <c r="AY36" i="1"/>
  <c r="AX36" i="1"/>
  <c r="AU36" i="1"/>
  <c r="AT36" i="1"/>
  <c r="AQ36" i="1"/>
  <c r="AP36" i="1"/>
  <c r="AM36" i="1"/>
  <c r="AL36" i="1"/>
  <c r="AI36" i="1"/>
  <c r="AH36" i="1"/>
  <c r="AE36" i="1"/>
  <c r="AD36" i="1"/>
  <c r="AA36" i="1"/>
  <c r="Z36" i="1"/>
  <c r="W36" i="1"/>
  <c r="V36" i="1"/>
  <c r="S36" i="1"/>
  <c r="R36" i="1"/>
  <c r="O36" i="1"/>
  <c r="N36" i="1"/>
  <c r="K36" i="1"/>
  <c r="J35" i="1"/>
  <c r="CQ35" i="1" s="1"/>
  <c r="J34" i="1"/>
  <c r="CQ34" i="1" s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J33" i="1" s="1"/>
  <c r="L33" i="1"/>
  <c r="K33" i="1"/>
  <c r="J32" i="1"/>
  <c r="CQ32" i="1" s="1"/>
  <c r="CQ31" i="1"/>
  <c r="J31" i="1"/>
  <c r="J30" i="1"/>
  <c r="CQ30" i="1" s="1"/>
  <c r="J29" i="1"/>
  <c r="CQ29" i="1" s="1"/>
  <c r="J28" i="1"/>
  <c r="CQ28" i="1" s="1"/>
  <c r="CK27" i="1"/>
  <c r="CJ27" i="1"/>
  <c r="CI27" i="1"/>
  <c r="CI26" i="1" s="1"/>
  <c r="CI25" i="1" s="1"/>
  <c r="CH27" i="1"/>
  <c r="CH26" i="1" s="1"/>
  <c r="CH25" i="1" s="1"/>
  <c r="CG27" i="1"/>
  <c r="CF27" i="1"/>
  <c r="CE27" i="1"/>
  <c r="CE26" i="1" s="1"/>
  <c r="CE25" i="1" s="1"/>
  <c r="CD27" i="1"/>
  <c r="CD26" i="1" s="1"/>
  <c r="CD25" i="1" s="1"/>
  <c r="CC27" i="1"/>
  <c r="CB27" i="1"/>
  <c r="CA27" i="1"/>
  <c r="CA26" i="1" s="1"/>
  <c r="CA25" i="1" s="1"/>
  <c r="BZ27" i="1"/>
  <c r="BZ26" i="1" s="1"/>
  <c r="BZ25" i="1" s="1"/>
  <c r="BY27" i="1"/>
  <c r="BX27" i="1"/>
  <c r="BW27" i="1"/>
  <c r="BW26" i="1" s="1"/>
  <c r="BW25" i="1" s="1"/>
  <c r="BV27" i="1"/>
  <c r="BV26" i="1" s="1"/>
  <c r="BV25" i="1" s="1"/>
  <c r="BU27" i="1"/>
  <c r="BT27" i="1"/>
  <c r="BS27" i="1"/>
  <c r="BS26" i="1" s="1"/>
  <c r="BS25" i="1" s="1"/>
  <c r="BR27" i="1"/>
  <c r="BR26" i="1" s="1"/>
  <c r="BR25" i="1" s="1"/>
  <c r="BQ27" i="1"/>
  <c r="BP27" i="1"/>
  <c r="BO27" i="1"/>
  <c r="BO26" i="1" s="1"/>
  <c r="BO25" i="1" s="1"/>
  <c r="BN27" i="1"/>
  <c r="BN26" i="1" s="1"/>
  <c r="BN25" i="1" s="1"/>
  <c r="BM27" i="1"/>
  <c r="BL27" i="1"/>
  <c r="BK27" i="1"/>
  <c r="BK26" i="1" s="1"/>
  <c r="BK25" i="1" s="1"/>
  <c r="BJ27" i="1"/>
  <c r="BJ26" i="1" s="1"/>
  <c r="BJ25" i="1" s="1"/>
  <c r="BI27" i="1"/>
  <c r="BH27" i="1"/>
  <c r="BG27" i="1"/>
  <c r="BG26" i="1" s="1"/>
  <c r="BG25" i="1" s="1"/>
  <c r="BF27" i="1"/>
  <c r="BF26" i="1" s="1"/>
  <c r="BF25" i="1" s="1"/>
  <c r="BE27" i="1"/>
  <c r="BD27" i="1"/>
  <c r="BC27" i="1"/>
  <c r="BC26" i="1" s="1"/>
  <c r="BC25" i="1" s="1"/>
  <c r="BB27" i="1"/>
  <c r="BB26" i="1" s="1"/>
  <c r="BB25" i="1" s="1"/>
  <c r="BA27" i="1"/>
  <c r="AZ27" i="1"/>
  <c r="AY27" i="1"/>
  <c r="AY26" i="1" s="1"/>
  <c r="AY25" i="1" s="1"/>
  <c r="AX27" i="1"/>
  <c r="AX26" i="1" s="1"/>
  <c r="AX25" i="1" s="1"/>
  <c r="AW27" i="1"/>
  <c r="AV27" i="1"/>
  <c r="AU27" i="1"/>
  <c r="AU26" i="1" s="1"/>
  <c r="AU25" i="1" s="1"/>
  <c r="AT27" i="1"/>
  <c r="AT26" i="1" s="1"/>
  <c r="AT25" i="1" s="1"/>
  <c r="AS27" i="1"/>
  <c r="AR27" i="1"/>
  <c r="AQ27" i="1"/>
  <c r="AQ26" i="1" s="1"/>
  <c r="AQ25" i="1" s="1"/>
  <c r="AP27" i="1"/>
  <c r="AP26" i="1" s="1"/>
  <c r="AP25" i="1" s="1"/>
  <c r="AO27" i="1"/>
  <c r="AN27" i="1"/>
  <c r="AM27" i="1"/>
  <c r="AM26" i="1" s="1"/>
  <c r="AM25" i="1" s="1"/>
  <c r="AL27" i="1"/>
  <c r="AL26" i="1" s="1"/>
  <c r="AL25" i="1" s="1"/>
  <c r="AK27" i="1"/>
  <c r="AJ27" i="1"/>
  <c r="AI27" i="1"/>
  <c r="AI26" i="1" s="1"/>
  <c r="AI25" i="1" s="1"/>
  <c r="AH27" i="1"/>
  <c r="AH26" i="1" s="1"/>
  <c r="AH25" i="1" s="1"/>
  <c r="AG27" i="1"/>
  <c r="AF27" i="1"/>
  <c r="AE27" i="1"/>
  <c r="AE26" i="1" s="1"/>
  <c r="AE25" i="1" s="1"/>
  <c r="AD27" i="1"/>
  <c r="AD26" i="1" s="1"/>
  <c r="AD25" i="1" s="1"/>
  <c r="AC27" i="1"/>
  <c r="AB27" i="1"/>
  <c r="AA27" i="1"/>
  <c r="AA26" i="1" s="1"/>
  <c r="AA25" i="1" s="1"/>
  <c r="Z27" i="1"/>
  <c r="Z26" i="1" s="1"/>
  <c r="Z25" i="1" s="1"/>
  <c r="Y27" i="1"/>
  <c r="X27" i="1"/>
  <c r="W27" i="1"/>
  <c r="W26" i="1" s="1"/>
  <c r="W25" i="1" s="1"/>
  <c r="V27" i="1"/>
  <c r="V26" i="1" s="1"/>
  <c r="V25" i="1" s="1"/>
  <c r="U27" i="1"/>
  <c r="T27" i="1"/>
  <c r="S27" i="1"/>
  <c r="S26" i="1" s="1"/>
  <c r="S25" i="1" s="1"/>
  <c r="R27" i="1"/>
  <c r="R26" i="1" s="1"/>
  <c r="R25" i="1" s="1"/>
  <c r="Q27" i="1"/>
  <c r="P27" i="1"/>
  <c r="O27" i="1"/>
  <c r="O26" i="1" s="1"/>
  <c r="O25" i="1" s="1"/>
  <c r="N27" i="1"/>
  <c r="N26" i="1" s="1"/>
  <c r="N25" i="1" s="1"/>
  <c r="M27" i="1"/>
  <c r="L27" i="1"/>
  <c r="K27" i="1"/>
  <c r="K26" i="1" s="1"/>
  <c r="J27" i="1"/>
  <c r="CQ27" i="1" s="1"/>
  <c r="CK26" i="1"/>
  <c r="CJ26" i="1"/>
  <c r="CJ25" i="1" s="1"/>
  <c r="CG26" i="1"/>
  <c r="CF26" i="1"/>
  <c r="CF25" i="1" s="1"/>
  <c r="CC26" i="1"/>
  <c r="CB26" i="1"/>
  <c r="CB25" i="1" s="1"/>
  <c r="BY26" i="1"/>
  <c r="BX26" i="1"/>
  <c r="BX25" i="1" s="1"/>
  <c r="BU26" i="1"/>
  <c r="BT26" i="1"/>
  <c r="BT25" i="1" s="1"/>
  <c r="BQ26" i="1"/>
  <c r="BP26" i="1"/>
  <c r="BP25" i="1" s="1"/>
  <c r="BM26" i="1"/>
  <c r="BL26" i="1"/>
  <c r="BL25" i="1" s="1"/>
  <c r="BI26" i="1"/>
  <c r="BH26" i="1"/>
  <c r="BH25" i="1" s="1"/>
  <c r="BE26" i="1"/>
  <c r="BD26" i="1"/>
  <c r="BD25" i="1" s="1"/>
  <c r="BA26" i="1"/>
  <c r="AZ26" i="1"/>
  <c r="AZ25" i="1" s="1"/>
  <c r="AW26" i="1"/>
  <c r="AV26" i="1"/>
  <c r="AV25" i="1" s="1"/>
  <c r="AS26" i="1"/>
  <c r="AR26" i="1"/>
  <c r="AR25" i="1" s="1"/>
  <c r="AO26" i="1"/>
  <c r="AN26" i="1"/>
  <c r="AN25" i="1" s="1"/>
  <c r="AK26" i="1"/>
  <c r="AJ26" i="1"/>
  <c r="AJ25" i="1" s="1"/>
  <c r="AG26" i="1"/>
  <c r="AF26" i="1"/>
  <c r="AF25" i="1" s="1"/>
  <c r="AC26" i="1"/>
  <c r="AB26" i="1"/>
  <c r="AB25" i="1" s="1"/>
  <c r="Y26" i="1"/>
  <c r="X26" i="1"/>
  <c r="X25" i="1" s="1"/>
  <c r="U26" i="1"/>
  <c r="T26" i="1"/>
  <c r="T25" i="1" s="1"/>
  <c r="Q26" i="1"/>
  <c r="P26" i="1"/>
  <c r="P25" i="1" s="1"/>
  <c r="M26" i="1"/>
  <c r="L26" i="1"/>
  <c r="CG25" i="1"/>
  <c r="CG24" i="1" s="1"/>
  <c r="BY25" i="1"/>
  <c r="BY24" i="1" s="1"/>
  <c r="BQ25" i="1"/>
  <c r="BQ24" i="1" s="1"/>
  <c r="BI25" i="1"/>
  <c r="BI24" i="1" s="1"/>
  <c r="BI10" i="1" s="1"/>
  <c r="BA25" i="1"/>
  <c r="BA24" i="1" s="1"/>
  <c r="BA10" i="1" s="1"/>
  <c r="AS25" i="1"/>
  <c r="AS24" i="1" s="1"/>
  <c r="AS10" i="1" s="1"/>
  <c r="AK25" i="1"/>
  <c r="AK24" i="1" s="1"/>
  <c r="AC25" i="1"/>
  <c r="AC24" i="1" s="1"/>
  <c r="U25" i="1"/>
  <c r="U24" i="1" s="1"/>
  <c r="M25" i="1"/>
  <c r="CQ23" i="1"/>
  <c r="CQ22" i="1"/>
  <c r="J22" i="1"/>
  <c r="J21" i="1"/>
  <c r="CQ21" i="1" s="1"/>
  <c r="CK20" i="1"/>
  <c r="CJ20" i="1"/>
  <c r="CJ11" i="1" s="1"/>
  <c r="CI20" i="1"/>
  <c r="CH20" i="1"/>
  <c r="CG20" i="1"/>
  <c r="CF20" i="1"/>
  <c r="CF11" i="1" s="1"/>
  <c r="CE20" i="1"/>
  <c r="CD20" i="1"/>
  <c r="CC20" i="1"/>
  <c r="CB20" i="1"/>
  <c r="CB11" i="1" s="1"/>
  <c r="CA20" i="1"/>
  <c r="BZ20" i="1"/>
  <c r="BY20" i="1"/>
  <c r="BX20" i="1"/>
  <c r="BX11" i="1" s="1"/>
  <c r="BW20" i="1"/>
  <c r="BV20" i="1"/>
  <c r="BU20" i="1"/>
  <c r="BT20" i="1"/>
  <c r="BT11" i="1" s="1"/>
  <c r="BS20" i="1"/>
  <c r="BR20" i="1"/>
  <c r="BQ20" i="1"/>
  <c r="BP20" i="1"/>
  <c r="BP11" i="1" s="1"/>
  <c r="BO20" i="1"/>
  <c r="BN20" i="1"/>
  <c r="BM20" i="1"/>
  <c r="BL20" i="1"/>
  <c r="BL11" i="1" s="1"/>
  <c r="BK20" i="1"/>
  <c r="BJ20" i="1"/>
  <c r="BI20" i="1"/>
  <c r="BH20" i="1"/>
  <c r="BH11" i="1" s="1"/>
  <c r="BG20" i="1"/>
  <c r="BF20" i="1"/>
  <c r="BE20" i="1"/>
  <c r="BD20" i="1"/>
  <c r="BD11" i="1" s="1"/>
  <c r="BC20" i="1"/>
  <c r="BB20" i="1"/>
  <c r="BA20" i="1"/>
  <c r="AZ20" i="1"/>
  <c r="AZ11" i="1" s="1"/>
  <c r="AY20" i="1"/>
  <c r="AX20" i="1"/>
  <c r="AW20" i="1"/>
  <c r="AV20" i="1"/>
  <c r="AV11" i="1" s="1"/>
  <c r="AU20" i="1"/>
  <c r="AT20" i="1"/>
  <c r="AS20" i="1"/>
  <c r="AR20" i="1"/>
  <c r="AR11" i="1" s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J20" i="1" s="1"/>
  <c r="CQ20" i="1" s="1"/>
  <c r="K20" i="1"/>
  <c r="J19" i="1"/>
  <c r="J18" i="1"/>
  <c r="J17" i="1"/>
  <c r="J16" i="1"/>
  <c r="CQ15" i="1"/>
  <c r="J15" i="1"/>
  <c r="J14" i="1"/>
  <c r="CQ14" i="1" s="1"/>
  <c r="AO13" i="1"/>
  <c r="AO12" i="1" s="1"/>
  <c r="AO11" i="1" s="1"/>
  <c r="AN13" i="1"/>
  <c r="AN12" i="1" s="1"/>
  <c r="AM13" i="1"/>
  <c r="AL13" i="1"/>
  <c r="AK13" i="1"/>
  <c r="AK12" i="1" s="1"/>
  <c r="AK11" i="1" s="1"/>
  <c r="AK10" i="1" s="1"/>
  <c r="AJ13" i="1"/>
  <c r="AJ12" i="1" s="1"/>
  <c r="AI13" i="1"/>
  <c r="AH13" i="1"/>
  <c r="AG13" i="1"/>
  <c r="AG12" i="1" s="1"/>
  <c r="AG11" i="1" s="1"/>
  <c r="AF13" i="1"/>
  <c r="AF12" i="1" s="1"/>
  <c r="AE13" i="1"/>
  <c r="AD13" i="1"/>
  <c r="AC13" i="1"/>
  <c r="AC12" i="1" s="1"/>
  <c r="AC11" i="1" s="1"/>
  <c r="AC10" i="1" s="1"/>
  <c r="AB13" i="1"/>
  <c r="AB12" i="1" s="1"/>
  <c r="AA13" i="1"/>
  <c r="Z13" i="1"/>
  <c r="Y13" i="1"/>
  <c r="Y12" i="1" s="1"/>
  <c r="Y11" i="1" s="1"/>
  <c r="X13" i="1"/>
  <c r="X12" i="1" s="1"/>
  <c r="W13" i="1"/>
  <c r="V13" i="1"/>
  <c r="U13" i="1"/>
  <c r="U12" i="1" s="1"/>
  <c r="U11" i="1" s="1"/>
  <c r="U10" i="1" s="1"/>
  <c r="T13" i="1"/>
  <c r="T12" i="1" s="1"/>
  <c r="S13" i="1"/>
  <c r="R13" i="1"/>
  <c r="Q13" i="1"/>
  <c r="Q12" i="1" s="1"/>
  <c r="Q11" i="1" s="1"/>
  <c r="P13" i="1"/>
  <c r="O13" i="1"/>
  <c r="M13" i="1"/>
  <c r="M12" i="1" s="1"/>
  <c r="M11" i="1" s="1"/>
  <c r="CK12" i="1"/>
  <c r="CJ12" i="1"/>
  <c r="CI12" i="1"/>
  <c r="CH12" i="1"/>
  <c r="CH11" i="1" s="1"/>
  <c r="CG12" i="1"/>
  <c r="CF12" i="1"/>
  <c r="CE12" i="1"/>
  <c r="CD12" i="1"/>
  <c r="CD11" i="1" s="1"/>
  <c r="CC12" i="1"/>
  <c r="CB12" i="1"/>
  <c r="CA12" i="1"/>
  <c r="BZ12" i="1"/>
  <c r="BZ11" i="1" s="1"/>
  <c r="BY12" i="1"/>
  <c r="BX12" i="1"/>
  <c r="BW12" i="1"/>
  <c r="BV12" i="1"/>
  <c r="BV11" i="1" s="1"/>
  <c r="BU12" i="1"/>
  <c r="BT12" i="1"/>
  <c r="BS12" i="1"/>
  <c r="BR12" i="1"/>
  <c r="BR11" i="1" s="1"/>
  <c r="BQ12" i="1"/>
  <c r="BP12" i="1"/>
  <c r="BO12" i="1"/>
  <c r="BN12" i="1"/>
  <c r="BN11" i="1" s="1"/>
  <c r="BM12" i="1"/>
  <c r="BL12" i="1"/>
  <c r="BK12" i="1"/>
  <c r="BJ12" i="1"/>
  <c r="BJ11" i="1" s="1"/>
  <c r="BI12" i="1"/>
  <c r="BH12" i="1"/>
  <c r="BG12" i="1"/>
  <c r="BF12" i="1"/>
  <c r="BF11" i="1" s="1"/>
  <c r="BE12" i="1"/>
  <c r="BD12" i="1"/>
  <c r="BC12" i="1"/>
  <c r="BB12" i="1"/>
  <c r="BB11" i="1" s="1"/>
  <c r="BA12" i="1"/>
  <c r="AZ12" i="1"/>
  <c r="AY12" i="1"/>
  <c r="AX12" i="1"/>
  <c r="AX11" i="1" s="1"/>
  <c r="AW12" i="1"/>
  <c r="AV12" i="1"/>
  <c r="AU12" i="1"/>
  <c r="AT12" i="1"/>
  <c r="AT11" i="1" s="1"/>
  <c r="AS12" i="1"/>
  <c r="AR12" i="1"/>
  <c r="AQ12" i="1"/>
  <c r="AP12" i="1"/>
  <c r="AP11" i="1" s="1"/>
  <c r="AM12" i="1"/>
  <c r="AL12" i="1"/>
  <c r="AL11" i="1" s="1"/>
  <c r="AI12" i="1"/>
  <c r="AH12" i="1"/>
  <c r="AH11" i="1" s="1"/>
  <c r="AE12" i="1"/>
  <c r="AD12" i="1"/>
  <c r="AD11" i="1" s="1"/>
  <c r="AA12" i="1"/>
  <c r="Z12" i="1"/>
  <c r="Z11" i="1" s="1"/>
  <c r="W12" i="1"/>
  <c r="V12" i="1"/>
  <c r="V11" i="1" s="1"/>
  <c r="S12" i="1"/>
  <c r="R12" i="1"/>
  <c r="R11" i="1" s="1"/>
  <c r="O12" i="1"/>
  <c r="N12" i="1"/>
  <c r="N11" i="1" s="1"/>
  <c r="L12" i="1"/>
  <c r="K12" i="1"/>
  <c r="CK11" i="1"/>
  <c r="CI11" i="1"/>
  <c r="CG11" i="1"/>
  <c r="CE11" i="1"/>
  <c r="CC11" i="1"/>
  <c r="CA11" i="1"/>
  <c r="BY11" i="1"/>
  <c r="BW11" i="1"/>
  <c r="BU11" i="1"/>
  <c r="BS11" i="1"/>
  <c r="BQ11" i="1"/>
  <c r="BO11" i="1"/>
  <c r="BM11" i="1"/>
  <c r="BK11" i="1"/>
  <c r="BI11" i="1"/>
  <c r="BG11" i="1"/>
  <c r="BE11" i="1"/>
  <c r="BC11" i="1"/>
  <c r="BA11" i="1"/>
  <c r="AY11" i="1"/>
  <c r="AW11" i="1"/>
  <c r="AU11" i="1"/>
  <c r="AS11" i="1"/>
  <c r="AQ11" i="1"/>
  <c r="AM11" i="1"/>
  <c r="AI11" i="1"/>
  <c r="AE11" i="1"/>
  <c r="AA11" i="1"/>
  <c r="X11" i="1"/>
  <c r="W11" i="1"/>
  <c r="T11" i="1"/>
  <c r="S11" i="1"/>
  <c r="O11" i="1"/>
  <c r="L11" i="1"/>
  <c r="K11" i="1"/>
  <c r="A11" i="1"/>
  <c r="CG10" i="1"/>
  <c r="BY10" i="1"/>
  <c r="BQ10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K9" i="1"/>
  <c r="AH8" i="1"/>
  <c r="AH501" i="1" s="1"/>
  <c r="AG8" i="1"/>
  <c r="AG501" i="1" s="1"/>
  <c r="AF8" i="1"/>
  <c r="AF501" i="1" s="1"/>
  <c r="AE8" i="1"/>
  <c r="AE501" i="1" s="1"/>
  <c r="AD8" i="1"/>
  <c r="AD501" i="1" s="1"/>
  <c r="AC8" i="1"/>
  <c r="AC501" i="1" s="1"/>
  <c r="AB8" i="1"/>
  <c r="AB501" i="1" s="1"/>
  <c r="AA8" i="1"/>
  <c r="AA501" i="1" s="1"/>
  <c r="Z8" i="1"/>
  <c r="Z501" i="1" s="1"/>
  <c r="Y8" i="1"/>
  <c r="Y501" i="1" s="1"/>
  <c r="X8" i="1"/>
  <c r="X501" i="1" s="1"/>
  <c r="W8" i="1"/>
  <c r="W501" i="1" s="1"/>
  <c r="V8" i="1"/>
  <c r="V501" i="1" s="1"/>
  <c r="U8" i="1"/>
  <c r="U501" i="1" s="1"/>
  <c r="T8" i="1"/>
  <c r="T501" i="1" s="1"/>
  <c r="S8" i="1"/>
  <c r="S501" i="1" s="1"/>
  <c r="R8" i="1"/>
  <c r="R501" i="1" s="1"/>
  <c r="Q8" i="1"/>
  <c r="Q501" i="1" s="1"/>
  <c r="P8" i="1"/>
  <c r="P501" i="1" s="1"/>
  <c r="O8" i="1"/>
  <c r="O501" i="1" s="1"/>
  <c r="N8" i="1"/>
  <c r="N501" i="1" s="1"/>
  <c r="M8" i="1"/>
  <c r="M501" i="1" s="1"/>
  <c r="L8" i="1"/>
  <c r="L501" i="1" s="1"/>
  <c r="K8" i="1"/>
  <c r="K501" i="1" s="1"/>
  <c r="CU6" i="1"/>
  <c r="Q3" i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BI3" i="1" s="1"/>
  <c r="BJ3" i="1" s="1"/>
  <c r="BK3" i="1" s="1"/>
  <c r="BL3" i="1" s="1"/>
  <c r="BM3" i="1" s="1"/>
  <c r="BN3" i="1" s="1"/>
  <c r="BO3" i="1" s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BZ3" i="1" s="1"/>
  <c r="CA3" i="1" s="1"/>
  <c r="CB3" i="1" s="1"/>
  <c r="CC3" i="1" s="1"/>
  <c r="CD3" i="1" s="1"/>
  <c r="CE3" i="1" s="1"/>
  <c r="CF3" i="1" s="1"/>
  <c r="P3" i="1"/>
  <c r="K3" i="1"/>
  <c r="B3" i="1"/>
  <c r="BD2" i="1"/>
  <c r="BC2" i="1"/>
  <c r="BA2" i="1"/>
  <c r="L2" i="1"/>
  <c r="CN1" i="1"/>
  <c r="CN96" i="1" s="1"/>
  <c r="B1" i="1"/>
  <c r="A1" i="1"/>
  <c r="BB8" i="1"/>
  <c r="BC9" i="1"/>
  <c r="BB9" i="1"/>
  <c r="CU8" i="1"/>
  <c r="BD8" i="1"/>
  <c r="BD9" i="1"/>
  <c r="BC8" i="1"/>
  <c r="BA8" i="1"/>
  <c r="BA501" i="1" l="1"/>
  <c r="BC501" i="1"/>
  <c r="BD501" i="1"/>
  <c r="BB501" i="1"/>
  <c r="Y10" i="1"/>
  <c r="AO10" i="1"/>
  <c r="C522" i="1"/>
  <c r="C501" i="1"/>
  <c r="CN7" i="1"/>
  <c r="CN8" i="1"/>
  <c r="CN9" i="1"/>
  <c r="AZ2" i="1"/>
  <c r="BE2" i="1"/>
  <c r="CN4" i="1"/>
  <c r="CN6" i="1"/>
  <c r="J12" i="1"/>
  <c r="P12" i="1"/>
  <c r="P11" i="1" s="1"/>
  <c r="J13" i="1"/>
  <c r="CQ13" i="1" s="1"/>
  <c r="AB11" i="1"/>
  <c r="AF11" i="1"/>
  <c r="AJ11" i="1"/>
  <c r="AN11" i="1"/>
  <c r="P97" i="1"/>
  <c r="P96" i="1" s="1"/>
  <c r="P24" i="1" s="1"/>
  <c r="AF97" i="1"/>
  <c r="AF96" i="1" s="1"/>
  <c r="AF24" i="1" s="1"/>
  <c r="AV97" i="1"/>
  <c r="AV96" i="1" s="1"/>
  <c r="BL97" i="1"/>
  <c r="BL96" i="1" s="1"/>
  <c r="BL24" i="1" s="1"/>
  <c r="BL10" i="1" s="1"/>
  <c r="CB97" i="1"/>
  <c r="CB96" i="1" s="1"/>
  <c r="CN2" i="1"/>
  <c r="CN3" i="1"/>
  <c r="CN5" i="1"/>
  <c r="L9" i="1"/>
  <c r="J26" i="1"/>
  <c r="CQ26" i="1" s="1"/>
  <c r="K25" i="1"/>
  <c r="O24" i="1"/>
  <c r="O10" i="1" s="1"/>
  <c r="S24" i="1"/>
  <c r="S10" i="1" s="1"/>
  <c r="J135" i="1"/>
  <c r="CQ135" i="1" s="1"/>
  <c r="M9" i="1"/>
  <c r="AV24" i="1"/>
  <c r="AV10" i="1" s="1"/>
  <c r="CB24" i="1"/>
  <c r="CB10" i="1" s="1"/>
  <c r="J197" i="1"/>
  <c r="CQ197" i="1" s="1"/>
  <c r="M46" i="1"/>
  <c r="M45" i="1" s="1"/>
  <c r="M44" i="1" s="1"/>
  <c r="M24" i="1" s="1"/>
  <c r="M10" i="1" s="1"/>
  <c r="K76" i="1"/>
  <c r="J76" i="1" s="1"/>
  <c r="J77" i="1"/>
  <c r="L114" i="1"/>
  <c r="L97" i="1" s="1"/>
  <c r="L96" i="1" s="1"/>
  <c r="P114" i="1"/>
  <c r="T114" i="1"/>
  <c r="T97" i="1" s="1"/>
  <c r="T96" i="1" s="1"/>
  <c r="T24" i="1" s="1"/>
  <c r="T10" i="1" s="1"/>
  <c r="X114" i="1"/>
  <c r="X97" i="1" s="1"/>
  <c r="X96" i="1" s="1"/>
  <c r="X24" i="1" s="1"/>
  <c r="X10" i="1" s="1"/>
  <c r="AB114" i="1"/>
  <c r="AB97" i="1" s="1"/>
  <c r="AB96" i="1" s="1"/>
  <c r="AB24" i="1" s="1"/>
  <c r="AF114" i="1"/>
  <c r="AJ114" i="1"/>
  <c r="AJ97" i="1" s="1"/>
  <c r="AJ96" i="1" s="1"/>
  <c r="AJ24" i="1" s="1"/>
  <c r="AN114" i="1"/>
  <c r="AN97" i="1" s="1"/>
  <c r="AN96" i="1" s="1"/>
  <c r="AN24" i="1" s="1"/>
  <c r="AR114" i="1"/>
  <c r="AR97" i="1" s="1"/>
  <c r="AR96" i="1" s="1"/>
  <c r="AR24" i="1" s="1"/>
  <c r="AR10" i="1" s="1"/>
  <c r="AV114" i="1"/>
  <c r="AZ114" i="1"/>
  <c r="AZ97" i="1" s="1"/>
  <c r="AZ96" i="1" s="1"/>
  <c r="AZ24" i="1" s="1"/>
  <c r="AZ10" i="1" s="1"/>
  <c r="BD114" i="1"/>
  <c r="BD97" i="1" s="1"/>
  <c r="BD96" i="1" s="1"/>
  <c r="BD24" i="1" s="1"/>
  <c r="BD10" i="1" s="1"/>
  <c r="BH114" i="1"/>
  <c r="BH97" i="1" s="1"/>
  <c r="BH96" i="1" s="1"/>
  <c r="BH24" i="1" s="1"/>
  <c r="BH10" i="1" s="1"/>
  <c r="BL114" i="1"/>
  <c r="BP114" i="1"/>
  <c r="BP97" i="1" s="1"/>
  <c r="BP96" i="1" s="1"/>
  <c r="BP24" i="1" s="1"/>
  <c r="BP10" i="1" s="1"/>
  <c r="BT114" i="1"/>
  <c r="BT97" i="1" s="1"/>
  <c r="BT96" i="1" s="1"/>
  <c r="BT24" i="1" s="1"/>
  <c r="BT10" i="1" s="1"/>
  <c r="BX114" i="1"/>
  <c r="BX97" i="1" s="1"/>
  <c r="BX96" i="1" s="1"/>
  <c r="BX24" i="1" s="1"/>
  <c r="BX10" i="1" s="1"/>
  <c r="CB114" i="1"/>
  <c r="CF114" i="1"/>
  <c r="CF97" i="1" s="1"/>
  <c r="CF96" i="1" s="1"/>
  <c r="CF24" i="1" s="1"/>
  <c r="CF10" i="1" s="1"/>
  <c r="CJ114" i="1"/>
  <c r="CJ97" i="1" s="1"/>
  <c r="CJ96" i="1" s="1"/>
  <c r="CJ24" i="1" s="1"/>
  <c r="CJ10" i="1" s="1"/>
  <c r="A503" i="1"/>
  <c r="L36" i="1"/>
  <c r="L59" i="1"/>
  <c r="K98" i="1"/>
  <c r="J99" i="1"/>
  <c r="CQ99" i="1" s="1"/>
  <c r="W98" i="1"/>
  <c r="W97" i="1" s="1"/>
  <c r="W96" i="1" s="1"/>
  <c r="W24" i="1" s="1"/>
  <c r="W10" i="1" s="1"/>
  <c r="AA98" i="1"/>
  <c r="AA97" i="1" s="1"/>
  <c r="AA96" i="1" s="1"/>
  <c r="AA24" i="1" s="1"/>
  <c r="AA10" i="1" s="1"/>
  <c r="AE98" i="1"/>
  <c r="AE97" i="1" s="1"/>
  <c r="AE96" i="1" s="1"/>
  <c r="AE24" i="1" s="1"/>
  <c r="AE10" i="1" s="1"/>
  <c r="AI98" i="1"/>
  <c r="AI97" i="1" s="1"/>
  <c r="AI96" i="1" s="1"/>
  <c r="AI24" i="1" s="1"/>
  <c r="AI10" i="1" s="1"/>
  <c r="AM98" i="1"/>
  <c r="AM97" i="1" s="1"/>
  <c r="AM96" i="1" s="1"/>
  <c r="AM24" i="1" s="1"/>
  <c r="AM10" i="1" s="1"/>
  <c r="AQ98" i="1"/>
  <c r="AQ97" i="1" s="1"/>
  <c r="AQ96" i="1" s="1"/>
  <c r="AQ24" i="1" s="1"/>
  <c r="AQ10" i="1" s="1"/>
  <c r="AU98" i="1"/>
  <c r="AU97" i="1" s="1"/>
  <c r="AU96" i="1" s="1"/>
  <c r="AU24" i="1" s="1"/>
  <c r="AU10" i="1" s="1"/>
  <c r="AY98" i="1"/>
  <c r="AY97" i="1" s="1"/>
  <c r="AY96" i="1" s="1"/>
  <c r="AY24" i="1" s="1"/>
  <c r="AY10" i="1" s="1"/>
  <c r="BC98" i="1"/>
  <c r="BC97" i="1" s="1"/>
  <c r="BC96" i="1" s="1"/>
  <c r="BC24" i="1" s="1"/>
  <c r="BC10" i="1" s="1"/>
  <c r="BG98" i="1"/>
  <c r="BG97" i="1" s="1"/>
  <c r="BG96" i="1" s="1"/>
  <c r="BG24" i="1" s="1"/>
  <c r="BG10" i="1" s="1"/>
  <c r="BK98" i="1"/>
  <c r="BK97" i="1" s="1"/>
  <c r="BK96" i="1" s="1"/>
  <c r="BK24" i="1" s="1"/>
  <c r="BK10" i="1" s="1"/>
  <c r="BO98" i="1"/>
  <c r="BO97" i="1" s="1"/>
  <c r="BO96" i="1" s="1"/>
  <c r="BO24" i="1" s="1"/>
  <c r="BO10" i="1" s="1"/>
  <c r="BS98" i="1"/>
  <c r="BS97" i="1" s="1"/>
  <c r="BS96" i="1" s="1"/>
  <c r="BS24" i="1" s="1"/>
  <c r="BS10" i="1" s="1"/>
  <c r="BW98" i="1"/>
  <c r="BW97" i="1" s="1"/>
  <c r="BW96" i="1" s="1"/>
  <c r="BW24" i="1" s="1"/>
  <c r="BW10" i="1" s="1"/>
  <c r="CA98" i="1"/>
  <c r="CA97" i="1" s="1"/>
  <c r="CA96" i="1" s="1"/>
  <c r="CA24" i="1" s="1"/>
  <c r="CA10" i="1" s="1"/>
  <c r="CE98" i="1"/>
  <c r="CE97" i="1" s="1"/>
  <c r="CE96" i="1" s="1"/>
  <c r="CE24" i="1" s="1"/>
  <c r="CE10" i="1" s="1"/>
  <c r="CI98" i="1"/>
  <c r="CI97" i="1" s="1"/>
  <c r="CI96" i="1" s="1"/>
  <c r="CI24" i="1" s="1"/>
  <c r="CI10" i="1" s="1"/>
  <c r="A12" i="1"/>
  <c r="K46" i="1"/>
  <c r="J115" i="1"/>
  <c r="CQ115" i="1" s="1"/>
  <c r="N114" i="1"/>
  <c r="R114" i="1"/>
  <c r="R97" i="1" s="1"/>
  <c r="R96" i="1" s="1"/>
  <c r="R24" i="1" s="1"/>
  <c r="R10" i="1" s="1"/>
  <c r="V114" i="1"/>
  <c r="V97" i="1" s="1"/>
  <c r="V96" i="1" s="1"/>
  <c r="V24" i="1" s="1"/>
  <c r="V10" i="1" s="1"/>
  <c r="Z114" i="1"/>
  <c r="Z97" i="1" s="1"/>
  <c r="Z96" i="1" s="1"/>
  <c r="Z24" i="1" s="1"/>
  <c r="Z10" i="1" s="1"/>
  <c r="AD114" i="1"/>
  <c r="AD97" i="1" s="1"/>
  <c r="AD96" i="1" s="1"/>
  <c r="AD24" i="1" s="1"/>
  <c r="AD10" i="1" s="1"/>
  <c r="AH114" i="1"/>
  <c r="AH97" i="1" s="1"/>
  <c r="AH96" i="1" s="1"/>
  <c r="AH24" i="1" s="1"/>
  <c r="AH10" i="1" s="1"/>
  <c r="AL114" i="1"/>
  <c r="AL97" i="1" s="1"/>
  <c r="AL96" i="1" s="1"/>
  <c r="AL24" i="1" s="1"/>
  <c r="AL10" i="1" s="1"/>
  <c r="AP114" i="1"/>
  <c r="AP97" i="1" s="1"/>
  <c r="AP96" i="1" s="1"/>
  <c r="AP24" i="1" s="1"/>
  <c r="AP10" i="1" s="1"/>
  <c r="AT114" i="1"/>
  <c r="AT97" i="1" s="1"/>
  <c r="AT96" i="1" s="1"/>
  <c r="AT24" i="1" s="1"/>
  <c r="AT10" i="1" s="1"/>
  <c r="AX114" i="1"/>
  <c r="AX97" i="1" s="1"/>
  <c r="AX96" i="1" s="1"/>
  <c r="AX24" i="1" s="1"/>
  <c r="AX10" i="1" s="1"/>
  <c r="BB114" i="1"/>
  <c r="BB97" i="1" s="1"/>
  <c r="BB96" i="1" s="1"/>
  <c r="BB24" i="1" s="1"/>
  <c r="BB10" i="1" s="1"/>
  <c r="BF114" i="1"/>
  <c r="BF97" i="1" s="1"/>
  <c r="BF96" i="1" s="1"/>
  <c r="BF24" i="1" s="1"/>
  <c r="BF10" i="1" s="1"/>
  <c r="BJ114" i="1"/>
  <c r="BJ97" i="1" s="1"/>
  <c r="BJ96" i="1" s="1"/>
  <c r="BJ24" i="1" s="1"/>
  <c r="BJ10" i="1" s="1"/>
  <c r="BN114" i="1"/>
  <c r="BN97" i="1" s="1"/>
  <c r="BN96" i="1" s="1"/>
  <c r="BN24" i="1" s="1"/>
  <c r="BN10" i="1" s="1"/>
  <c r="BR114" i="1"/>
  <c r="BR97" i="1" s="1"/>
  <c r="BR96" i="1" s="1"/>
  <c r="BR24" i="1" s="1"/>
  <c r="BR10" i="1" s="1"/>
  <c r="BV114" i="1"/>
  <c r="BV97" i="1" s="1"/>
  <c r="BV96" i="1" s="1"/>
  <c r="BV24" i="1" s="1"/>
  <c r="BV10" i="1" s="1"/>
  <c r="BZ114" i="1"/>
  <c r="BZ97" i="1" s="1"/>
  <c r="BZ96" i="1" s="1"/>
  <c r="BZ24" i="1" s="1"/>
  <c r="BZ10" i="1" s="1"/>
  <c r="CD114" i="1"/>
  <c r="CD97" i="1" s="1"/>
  <c r="CD96" i="1" s="1"/>
  <c r="CD24" i="1" s="1"/>
  <c r="CD10" i="1" s="1"/>
  <c r="CH114" i="1"/>
  <c r="CH97" i="1" s="1"/>
  <c r="CH96" i="1" s="1"/>
  <c r="CH24" i="1" s="1"/>
  <c r="CH10" i="1" s="1"/>
  <c r="K157" i="1"/>
  <c r="L189" i="1"/>
  <c r="J189" i="1" s="1"/>
  <c r="CQ189" i="1" s="1"/>
  <c r="K235" i="1"/>
  <c r="J393" i="1"/>
  <c r="K281" i="1"/>
  <c r="J282" i="1"/>
  <c r="J283" i="1"/>
  <c r="CQ283" i="1" s="1"/>
  <c r="J290" i="1"/>
  <c r="CQ290" i="1" s="1"/>
  <c r="J297" i="1"/>
  <c r="K175" i="1"/>
  <c r="J175" i="1" s="1"/>
  <c r="J417" i="1"/>
  <c r="CQ417" i="1" s="1"/>
  <c r="J418" i="1"/>
  <c r="CQ418" i="1" s="1"/>
  <c r="J455" i="1"/>
  <c r="CQ455" i="1" s="1"/>
  <c r="L309" i="1"/>
  <c r="L364" i="1"/>
  <c r="L336" i="1" s="1"/>
  <c r="J456" i="1"/>
  <c r="CQ456" i="1" s="1"/>
  <c r="K337" i="1"/>
  <c r="K392" i="1"/>
  <c r="J392" i="1" s="1"/>
  <c r="L418" i="1"/>
  <c r="L417" i="1" s="1"/>
  <c r="K500" i="1"/>
  <c r="L500" i="1" s="1"/>
  <c r="L478" i="1"/>
  <c r="K486" i="1"/>
  <c r="J486" i="1" s="1"/>
  <c r="B523" i="1"/>
  <c r="C523" i="1"/>
  <c r="K471" i="1"/>
  <c r="C502" i="1"/>
  <c r="BA9" i="1"/>
  <c r="J157" i="1" l="1"/>
  <c r="CQ157" i="1" s="1"/>
  <c r="K156" i="1"/>
  <c r="L470" i="1"/>
  <c r="L454" i="1" s="1"/>
  <c r="J478" i="1"/>
  <c r="L281" i="1"/>
  <c r="L280" i="1" s="1"/>
  <c r="J309" i="1"/>
  <c r="J364" i="1"/>
  <c r="M500" i="1"/>
  <c r="J337" i="1"/>
  <c r="K336" i="1"/>
  <c r="J336" i="1" s="1"/>
  <c r="CQ336" i="1" s="1"/>
  <c r="J471" i="1"/>
  <c r="K470" i="1"/>
  <c r="K280" i="1"/>
  <c r="J280" i="1" s="1"/>
  <c r="CQ280" i="1" s="1"/>
  <c r="A13" i="1"/>
  <c r="J59" i="1"/>
  <c r="L45" i="1"/>
  <c r="L44" i="1" s="1"/>
  <c r="N97" i="1"/>
  <c r="N96" i="1" s="1"/>
  <c r="N24" i="1" s="1"/>
  <c r="N10" i="1" s="1"/>
  <c r="J114" i="1"/>
  <c r="CQ114" i="1" s="1"/>
  <c r="J36" i="1"/>
  <c r="CQ36" i="1" s="1"/>
  <c r="L25" i="1"/>
  <c r="L24" i="1" s="1"/>
  <c r="L10" i="1" s="1"/>
  <c r="L502" i="1" s="1"/>
  <c r="L523" i="1" s="1"/>
  <c r="J235" i="1"/>
  <c r="CQ235" i="1" s="1"/>
  <c r="K234" i="1"/>
  <c r="J234" i="1" s="1"/>
  <c r="CQ234" i="1" s="1"/>
  <c r="J46" i="1"/>
  <c r="K45" i="1"/>
  <c r="K97" i="1"/>
  <c r="J98" i="1"/>
  <c r="CQ98" i="1" s="1"/>
  <c r="AJ10" i="1"/>
  <c r="P10" i="1"/>
  <c r="BF2" i="1"/>
  <c r="J25" i="1"/>
  <c r="AF10" i="1"/>
  <c r="J11" i="1"/>
  <c r="AY2" i="1"/>
  <c r="AB10" i="1"/>
  <c r="A524" i="1"/>
  <c r="K503" i="1"/>
  <c r="K524" i="1" s="1"/>
  <c r="J503" i="1"/>
  <c r="M503" i="1"/>
  <c r="D503" i="1"/>
  <c r="L503" i="1"/>
  <c r="C503" i="1"/>
  <c r="AN10" i="1"/>
  <c r="BE9" i="1"/>
  <c r="AZ9" i="1"/>
  <c r="AZ8" i="1"/>
  <c r="BE8" i="1"/>
  <c r="BE501" i="1" l="1"/>
  <c r="AZ501" i="1"/>
  <c r="D524" i="1"/>
  <c r="C524" i="1"/>
  <c r="AX2" i="1"/>
  <c r="BG2" i="1"/>
  <c r="J281" i="1"/>
  <c r="CQ281" i="1" s="1"/>
  <c r="J156" i="1"/>
  <c r="CQ156" i="1" s="1"/>
  <c r="K155" i="1"/>
  <c r="J155" i="1" s="1"/>
  <c r="L524" i="1"/>
  <c r="J97" i="1"/>
  <c r="CQ97" i="1" s="1"/>
  <c r="K96" i="1"/>
  <c r="J470" i="1"/>
  <c r="CQ470" i="1" s="1"/>
  <c r="K454" i="1"/>
  <c r="J454" i="1" s="1"/>
  <c r="CQ454" i="1" s="1"/>
  <c r="J45" i="1"/>
  <c r="K44" i="1"/>
  <c r="J44" i="1" s="1"/>
  <c r="A14" i="1"/>
  <c r="N500" i="1"/>
  <c r="M502" i="1"/>
  <c r="M523" i="1" s="1"/>
  <c r="BF9" i="1"/>
  <c r="AY9" i="1"/>
  <c r="BF8" i="1"/>
  <c r="AY8" i="1"/>
  <c r="AY501" i="1" l="1"/>
  <c r="BF501" i="1"/>
  <c r="N502" i="1"/>
  <c r="N523" i="1" s="1"/>
  <c r="O500" i="1"/>
  <c r="N503" i="1"/>
  <c r="N524" i="1" s="1"/>
  <c r="J96" i="1"/>
  <c r="K24" i="1"/>
  <c r="M524" i="1"/>
  <c r="AW2" i="1"/>
  <c r="A15" i="1"/>
  <c r="BH2" i="1"/>
  <c r="AX8" i="1"/>
  <c r="BG8" i="1"/>
  <c r="BG9" i="1"/>
  <c r="AX9" i="1"/>
  <c r="BG501" i="1" l="1"/>
  <c r="AX501" i="1"/>
  <c r="BI2" i="1"/>
  <c r="A16" i="1"/>
  <c r="AV2" i="1"/>
  <c r="K10" i="1"/>
  <c r="J24" i="1"/>
  <c r="P500" i="1"/>
  <c r="O502" i="1"/>
  <c r="O523" i="1" s="1"/>
  <c r="O503" i="1"/>
  <c r="O524" i="1" s="1"/>
  <c r="BH8" i="1"/>
  <c r="AW9" i="1"/>
  <c r="BH9" i="1"/>
  <c r="AW8" i="1"/>
  <c r="AW501" i="1" l="1"/>
  <c r="BH501" i="1"/>
  <c r="J10" i="1"/>
  <c r="K502" i="1"/>
  <c r="K523" i="1" s="1"/>
  <c r="A17" i="1"/>
  <c r="Q500" i="1"/>
  <c r="P502" i="1"/>
  <c r="P523" i="1" s="1"/>
  <c r="P503" i="1"/>
  <c r="P524" i="1" s="1"/>
  <c r="BJ2" i="1"/>
  <c r="AU2" i="1"/>
  <c r="BI8" i="1"/>
  <c r="BI9" i="1"/>
  <c r="AV9" i="1"/>
  <c r="AV8" i="1"/>
  <c r="AV501" i="1" l="1"/>
  <c r="BI501" i="1"/>
  <c r="BK2" i="1"/>
  <c r="R500" i="1"/>
  <c r="Q502" i="1"/>
  <c r="Q523" i="1" s="1"/>
  <c r="Q503" i="1"/>
  <c r="Q524" i="1" s="1"/>
  <c r="CQ10" i="1"/>
  <c r="J502" i="1"/>
  <c r="AT2" i="1"/>
  <c r="A18" i="1"/>
  <c r="BJ9" i="1"/>
  <c r="BJ8" i="1"/>
  <c r="AU8" i="1"/>
  <c r="AU9" i="1"/>
  <c r="AU501" i="1" l="1"/>
  <c r="BJ501" i="1"/>
  <c r="BL2" i="1"/>
  <c r="AS2" i="1"/>
  <c r="R502" i="1"/>
  <c r="R523" i="1" s="1"/>
  <c r="S500" i="1"/>
  <c r="R503" i="1"/>
  <c r="R524" i="1" s="1"/>
  <c r="A19" i="1"/>
  <c r="J523" i="1"/>
  <c r="J524" i="1"/>
  <c r="BK8" i="1"/>
  <c r="AT9" i="1"/>
  <c r="BK9" i="1"/>
  <c r="AT8" i="1"/>
  <c r="AT501" i="1" l="1"/>
  <c r="BK501" i="1"/>
  <c r="A20" i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E529" i="1"/>
  <c r="BM2" i="1"/>
  <c r="T500" i="1"/>
  <c r="S502" i="1"/>
  <c r="S523" i="1" s="1"/>
  <c r="S503" i="1"/>
  <c r="S524" i="1" s="1"/>
  <c r="AR2" i="1"/>
  <c r="AS9" i="1"/>
  <c r="BL9" i="1"/>
  <c r="BL8" i="1"/>
  <c r="AS8" i="1"/>
  <c r="AS501" i="1" l="1"/>
  <c r="BL501" i="1"/>
  <c r="AQ2" i="1"/>
  <c r="A480" i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CM1" i="1"/>
  <c r="CM2" i="1" s="1"/>
  <c r="CM3" i="1" s="1"/>
  <c r="CM4" i="1" s="1"/>
  <c r="CM5" i="1" s="1"/>
  <c r="CM6" i="1" s="1"/>
  <c r="CM7" i="1" s="1"/>
  <c r="CM8" i="1" s="1"/>
  <c r="BN2" i="1"/>
  <c r="U500" i="1"/>
  <c r="T502" i="1"/>
  <c r="T523" i="1" s="1"/>
  <c r="T503" i="1"/>
  <c r="T524" i="1" s="1"/>
  <c r="BM9" i="1"/>
  <c r="AR9" i="1"/>
  <c r="AR8" i="1"/>
  <c r="BM8" i="1"/>
  <c r="BM501" i="1" l="1"/>
  <c r="AR501" i="1"/>
  <c r="V500" i="1"/>
  <c r="U502" i="1"/>
  <c r="U523" i="1" s="1"/>
  <c r="U503" i="1"/>
  <c r="U524" i="1" s="1"/>
  <c r="BO2" i="1"/>
  <c r="AP2" i="1"/>
  <c r="D505" i="1"/>
  <c r="D513" i="1"/>
  <c r="D535" i="1"/>
  <c r="E513" i="1"/>
  <c r="E534" i="1"/>
  <c r="D506" i="1"/>
  <c r="D534" i="1"/>
  <c r="D536" i="1"/>
  <c r="D528" i="1"/>
  <c r="E510" i="1"/>
  <c r="E527" i="1"/>
  <c r="E528" i="1"/>
  <c r="D533" i="1"/>
  <c r="C541" i="1"/>
  <c r="C525" i="1"/>
  <c r="D509" i="1"/>
  <c r="E512" i="1"/>
  <c r="D508" i="1"/>
  <c r="D539" i="1"/>
  <c r="E533" i="1"/>
  <c r="E530" i="1"/>
  <c r="C538" i="1"/>
  <c r="E506" i="1"/>
  <c r="C520" i="1"/>
  <c r="D519" i="1"/>
  <c r="E508" i="1"/>
  <c r="E507" i="1"/>
  <c r="D520" i="1"/>
  <c r="D518" i="1"/>
  <c r="E511" i="1"/>
  <c r="C517" i="1"/>
  <c r="D541" i="1"/>
  <c r="D515" i="1"/>
  <c r="D514" i="1"/>
  <c r="E526" i="1"/>
  <c r="D507" i="1"/>
  <c r="D510" i="1"/>
  <c r="C516" i="1"/>
  <c r="C540" i="1"/>
  <c r="D530" i="1"/>
  <c r="D517" i="1"/>
  <c r="E536" i="1"/>
  <c r="E531" i="1"/>
  <c r="D511" i="1"/>
  <c r="C518" i="1"/>
  <c r="D516" i="1"/>
  <c r="E509" i="1"/>
  <c r="C537" i="1"/>
  <c r="E505" i="1"/>
  <c r="D525" i="1"/>
  <c r="D504" i="1"/>
  <c r="E514" i="1"/>
  <c r="C504" i="1"/>
  <c r="E535" i="1"/>
  <c r="D527" i="1"/>
  <c r="D540" i="1"/>
  <c r="C519" i="1"/>
  <c r="D512" i="1"/>
  <c r="D531" i="1"/>
  <c r="D526" i="1"/>
  <c r="E515" i="1"/>
  <c r="D532" i="1"/>
  <c r="E532" i="1"/>
  <c r="C539" i="1"/>
  <c r="D537" i="1"/>
  <c r="D538" i="1"/>
  <c r="D529" i="1"/>
  <c r="AQ9" i="1"/>
  <c r="BN9" i="1"/>
  <c r="AQ8" i="1"/>
  <c r="BN8" i="1"/>
  <c r="BN501" i="1" l="1"/>
  <c r="AQ501" i="1"/>
  <c r="V502" i="1"/>
  <c r="V523" i="1" s="1"/>
  <c r="W500" i="1"/>
  <c r="V503" i="1"/>
  <c r="V524" i="1" s="1"/>
  <c r="BP2" i="1"/>
  <c r="AO2" i="1"/>
  <c r="AP9" i="1"/>
  <c r="BO9" i="1"/>
  <c r="BO8" i="1"/>
  <c r="AP8" i="1"/>
  <c r="AP501" i="1" l="1"/>
  <c r="BO501" i="1"/>
  <c r="AN2" i="1"/>
  <c r="X500" i="1"/>
  <c r="W502" i="1"/>
  <c r="W523" i="1" s="1"/>
  <c r="W503" i="1"/>
  <c r="BQ2" i="1"/>
  <c r="AO8" i="1"/>
  <c r="BP8" i="1"/>
  <c r="AO9" i="1"/>
  <c r="BP9" i="1"/>
  <c r="BP501" i="1" l="1"/>
  <c r="AO501" i="1"/>
  <c r="W524" i="1"/>
  <c r="AM2" i="1"/>
  <c r="BR2" i="1"/>
  <c r="Y500" i="1"/>
  <c r="X502" i="1"/>
  <c r="X523" i="1" s="1"/>
  <c r="X503" i="1"/>
  <c r="BQ8" i="1"/>
  <c r="AN8" i="1"/>
  <c r="AN9" i="1"/>
  <c r="BQ9" i="1"/>
  <c r="AN501" i="1" l="1"/>
  <c r="BQ501" i="1"/>
  <c r="X524" i="1"/>
  <c r="BS2" i="1"/>
  <c r="Z500" i="1"/>
  <c r="Y502" i="1"/>
  <c r="Y523" i="1" s="1"/>
  <c r="Y503" i="1"/>
  <c r="Y524" i="1" s="1"/>
  <c r="AL2" i="1"/>
  <c r="BR8" i="1"/>
  <c r="AM9" i="1"/>
  <c r="AM8" i="1"/>
  <c r="BR9" i="1"/>
  <c r="AM501" i="1" l="1"/>
  <c r="BR501" i="1"/>
  <c r="BT2" i="1"/>
  <c r="Z502" i="1"/>
  <c r="Z523" i="1" s="1"/>
  <c r="AA500" i="1"/>
  <c r="Z503" i="1"/>
  <c r="Z524" i="1" s="1"/>
  <c r="AK2" i="1"/>
  <c r="BS9" i="1"/>
  <c r="AL9" i="1"/>
  <c r="AL8" i="1"/>
  <c r="BS8" i="1"/>
  <c r="BS501" i="1" l="1"/>
  <c r="AL501" i="1"/>
  <c r="AJ2" i="1"/>
  <c r="AB500" i="1"/>
  <c r="AA502" i="1"/>
  <c r="AA523" i="1" s="1"/>
  <c r="AA503" i="1"/>
  <c r="AA524" i="1" s="1"/>
  <c r="BU2" i="1"/>
  <c r="BT9" i="1"/>
  <c r="BT8" i="1"/>
  <c r="AK9" i="1"/>
  <c r="AK8" i="1"/>
  <c r="AK501" i="1" l="1"/>
  <c r="BT501" i="1"/>
  <c r="BV2" i="1"/>
  <c r="AC500" i="1"/>
  <c r="AB502" i="1"/>
  <c r="AB523" i="1" s="1"/>
  <c r="AB503" i="1"/>
  <c r="AB524" i="1" s="1"/>
  <c r="AI2" i="1"/>
  <c r="AJ9" i="1"/>
  <c r="BU9" i="1"/>
  <c r="AJ8" i="1"/>
  <c r="BU8" i="1"/>
  <c r="BU501" i="1" l="1"/>
  <c r="AJ501" i="1"/>
  <c r="AD500" i="1"/>
  <c r="AC502" i="1"/>
  <c r="AC523" i="1" s="1"/>
  <c r="AC503" i="1"/>
  <c r="BW2" i="1"/>
  <c r="BV8" i="1"/>
  <c r="AI8" i="1"/>
  <c r="AI9" i="1"/>
  <c r="BV9" i="1"/>
  <c r="AI501" i="1" l="1"/>
  <c r="BV501" i="1"/>
  <c r="AD502" i="1"/>
  <c r="AD523" i="1" s="1"/>
  <c r="AE500" i="1"/>
  <c r="AD503" i="1"/>
  <c r="BX2" i="1"/>
  <c r="AC524" i="1"/>
  <c r="BW9" i="1"/>
  <c r="BW8" i="1"/>
  <c r="BW501" i="1" l="1"/>
  <c r="AF500" i="1"/>
  <c r="AE502" i="1"/>
  <c r="AE523" i="1" s="1"/>
  <c r="AE503" i="1"/>
  <c r="AE524" i="1" s="1"/>
  <c r="BY2" i="1"/>
  <c r="AD524" i="1"/>
  <c r="BX9" i="1"/>
  <c r="BX8" i="1"/>
  <c r="BX501" i="1" l="1"/>
  <c r="AG500" i="1"/>
  <c r="AF502" i="1"/>
  <c r="AF523" i="1" s="1"/>
  <c r="AF503" i="1"/>
  <c r="AF524" i="1" s="1"/>
  <c r="BZ2" i="1"/>
  <c r="BY8" i="1"/>
  <c r="BY9" i="1"/>
  <c r="BY501" i="1" l="1"/>
  <c r="AH500" i="1"/>
  <c r="AG502" i="1"/>
  <c r="AG523" i="1" s="1"/>
  <c r="AG503" i="1"/>
  <c r="AG524" i="1" s="1"/>
  <c r="CA2" i="1"/>
  <c r="BZ9" i="1"/>
  <c r="BZ8" i="1"/>
  <c r="BZ501" i="1" l="1"/>
  <c r="CB2" i="1"/>
  <c r="AH502" i="1"/>
  <c r="AH523" i="1" s="1"/>
  <c r="AI500" i="1"/>
  <c r="AH503" i="1"/>
  <c r="AH524" i="1" s="1"/>
  <c r="CA8" i="1"/>
  <c r="CA9" i="1"/>
  <c r="CA501" i="1" l="1"/>
  <c r="AJ500" i="1"/>
  <c r="AI502" i="1"/>
  <c r="AI523" i="1" s="1"/>
  <c r="AI503" i="1"/>
  <c r="AI524" i="1" s="1"/>
  <c r="CC2" i="1"/>
  <c r="CB9" i="1"/>
  <c r="CB8" i="1"/>
  <c r="CB501" i="1" l="1"/>
  <c r="CD2" i="1"/>
  <c r="AK500" i="1"/>
  <c r="AJ502" i="1"/>
  <c r="AJ523" i="1" s="1"/>
  <c r="AJ503" i="1"/>
  <c r="AJ524" i="1" s="1"/>
  <c r="CC8" i="1"/>
  <c r="CC9" i="1"/>
  <c r="CC501" i="1" l="1"/>
  <c r="CE2" i="1"/>
  <c r="AL500" i="1"/>
  <c r="AK502" i="1"/>
  <c r="AK523" i="1" s="1"/>
  <c r="AK503" i="1"/>
  <c r="AK524" i="1" s="1"/>
  <c r="CD9" i="1"/>
  <c r="CD8" i="1"/>
  <c r="CD501" i="1" l="1"/>
  <c r="CF2" i="1"/>
  <c r="AL502" i="1"/>
  <c r="AL523" i="1" s="1"/>
  <c r="AM500" i="1"/>
  <c r="AL503" i="1"/>
  <c r="AL524" i="1" s="1"/>
  <c r="CE9" i="1"/>
  <c r="CE8" i="1"/>
  <c r="CE501" i="1" l="1"/>
  <c r="AN500" i="1"/>
  <c r="AM502" i="1"/>
  <c r="AM523" i="1" s="1"/>
  <c r="AM503" i="1"/>
  <c r="AM524" i="1" s="1"/>
  <c r="CF9" i="1"/>
  <c r="CF8" i="1"/>
  <c r="CF501" i="1" l="1"/>
  <c r="AO500" i="1"/>
  <c r="AN502" i="1"/>
  <c r="AN523" i="1" s="1"/>
  <c r="AN503" i="1"/>
  <c r="AN524" i="1" s="1"/>
  <c r="AP500" i="1" l="1"/>
  <c r="AO502" i="1"/>
  <c r="AO523" i="1" s="1"/>
  <c r="AO503" i="1"/>
  <c r="AO524" i="1" s="1"/>
  <c r="AP502" i="1" l="1"/>
  <c r="AP523" i="1" s="1"/>
  <c r="AQ500" i="1"/>
  <c r="AP503" i="1"/>
  <c r="AP524" i="1" s="1"/>
  <c r="AR500" i="1" l="1"/>
  <c r="AQ502" i="1"/>
  <c r="AQ523" i="1" s="1"/>
  <c r="AQ503" i="1"/>
  <c r="AQ524" i="1" s="1"/>
  <c r="AS500" i="1" l="1"/>
  <c r="AR502" i="1"/>
  <c r="AR523" i="1" s="1"/>
  <c r="AR503" i="1"/>
  <c r="AR524" i="1" s="1"/>
  <c r="AT500" i="1" l="1"/>
  <c r="AS502" i="1"/>
  <c r="AS523" i="1" s="1"/>
  <c r="AS503" i="1"/>
  <c r="AS524" i="1" s="1"/>
  <c r="AT502" i="1" l="1"/>
  <c r="AT523" i="1" s="1"/>
  <c r="AU500" i="1"/>
  <c r="AT503" i="1"/>
  <c r="AT524" i="1" s="1"/>
  <c r="AV500" i="1" l="1"/>
  <c r="AU502" i="1"/>
  <c r="AU523" i="1" s="1"/>
  <c r="AU503" i="1"/>
  <c r="AU524" i="1" s="1"/>
  <c r="AW500" i="1" l="1"/>
  <c r="AV502" i="1"/>
  <c r="AV523" i="1" s="1"/>
  <c r="AV503" i="1"/>
  <c r="AV524" i="1" s="1"/>
  <c r="AX500" i="1" l="1"/>
  <c r="AW502" i="1"/>
  <c r="AW523" i="1" s="1"/>
  <c r="AW503" i="1"/>
  <c r="AW524" i="1" s="1"/>
  <c r="AX502" i="1" l="1"/>
  <c r="AX523" i="1" s="1"/>
  <c r="AY500" i="1"/>
  <c r="AX503" i="1"/>
  <c r="AX524" i="1" s="1"/>
  <c r="AZ500" i="1" l="1"/>
  <c r="AY502" i="1"/>
  <c r="AY523" i="1" s="1"/>
  <c r="AY503" i="1"/>
  <c r="AY524" i="1" s="1"/>
  <c r="BA500" i="1" l="1"/>
  <c r="AZ502" i="1"/>
  <c r="AZ523" i="1" s="1"/>
  <c r="AZ503" i="1"/>
  <c r="AZ524" i="1" s="1"/>
  <c r="BB500" i="1" l="1"/>
  <c r="BA502" i="1"/>
  <c r="BA523" i="1" s="1"/>
  <c r="BA503" i="1"/>
  <c r="BA524" i="1" s="1"/>
  <c r="BB502" i="1" l="1"/>
  <c r="BB523" i="1" s="1"/>
  <c r="CG500" i="1"/>
  <c r="BC500" i="1"/>
  <c r="BB503" i="1"/>
  <c r="BB524" i="1" s="1"/>
  <c r="BD500" i="1" l="1"/>
  <c r="BC502" i="1"/>
  <c r="BC523" i="1" s="1"/>
  <c r="BC503" i="1"/>
  <c r="BC524" i="1" s="1"/>
  <c r="CG502" i="1"/>
  <c r="CG523" i="1" s="1"/>
  <c r="CG503" i="1"/>
  <c r="CG524" i="1" s="1"/>
  <c r="J504" i="1"/>
  <c r="J525" i="1" s="1"/>
  <c r="K513" i="1"/>
  <c r="K534" i="1" s="1"/>
  <c r="Y510" i="1"/>
  <c r="Y531" i="1" s="1"/>
  <c r="Y512" i="1"/>
  <c r="Y533" i="1" s="1"/>
  <c r="K506" i="1"/>
  <c r="K527" i="1" s="1"/>
  <c r="P509" i="1"/>
  <c r="P530" i="1" s="1"/>
  <c r="AM511" i="1"/>
  <c r="AM532" i="1" s="1"/>
  <c r="V509" i="1"/>
  <c r="V530" i="1" s="1"/>
  <c r="AR507" i="1"/>
  <c r="AR528" i="1" s="1"/>
  <c r="AL520" i="1"/>
  <c r="AL541" i="1" s="1"/>
  <c r="AG509" i="1"/>
  <c r="AG530" i="1" s="1"/>
  <c r="AS504" i="1"/>
  <c r="AS525" i="1" s="1"/>
  <c r="CG508" i="1"/>
  <c r="CG529" i="1" s="1"/>
  <c r="AZ504" i="1"/>
  <c r="AZ525" i="1" s="1"/>
  <c r="AA514" i="1"/>
  <c r="AA535" i="1" s="1"/>
  <c r="O508" i="1"/>
  <c r="O529" i="1" s="1"/>
  <c r="AO513" i="1"/>
  <c r="AO534" i="1" s="1"/>
  <c r="AT504" i="1"/>
  <c r="AT525" i="1" s="1"/>
  <c r="AJ511" i="1"/>
  <c r="AJ532" i="1" s="1"/>
  <c r="AU516" i="1"/>
  <c r="AU537" i="1" s="1"/>
  <c r="K511" i="1"/>
  <c r="K532" i="1" s="1"/>
  <c r="AQ506" i="1"/>
  <c r="AQ527" i="1" s="1"/>
  <c r="J511" i="1"/>
  <c r="J532" i="1" s="1"/>
  <c r="AN513" i="1"/>
  <c r="AN534" i="1" s="1"/>
  <c r="AG514" i="1"/>
  <c r="AG535" i="1" s="1"/>
  <c r="S510" i="1"/>
  <c r="S531" i="1" s="1"/>
  <c r="AW506" i="1"/>
  <c r="AW527" i="1" s="1"/>
  <c r="AH509" i="1"/>
  <c r="AH530" i="1" s="1"/>
  <c r="AU513" i="1"/>
  <c r="AU534" i="1" s="1"/>
  <c r="AF514" i="1"/>
  <c r="AF535" i="1" s="1"/>
  <c r="AJ507" i="1"/>
  <c r="AJ528" i="1" s="1"/>
  <c r="S518" i="1"/>
  <c r="S539" i="1" s="1"/>
  <c r="X518" i="1"/>
  <c r="X539" i="1" s="1"/>
  <c r="N513" i="1"/>
  <c r="N534" i="1" s="1"/>
  <c r="U508" i="1"/>
  <c r="U529" i="1" s="1"/>
  <c r="AK511" i="1"/>
  <c r="AK532" i="1" s="1"/>
  <c r="AH518" i="1"/>
  <c r="AH539" i="1" s="1"/>
  <c r="AZ516" i="1"/>
  <c r="AZ537" i="1" s="1"/>
  <c r="AP511" i="1"/>
  <c r="AP532" i="1" s="1"/>
  <c r="AC518" i="1"/>
  <c r="AC539" i="1" s="1"/>
  <c r="AE517" i="1"/>
  <c r="AE538" i="1" s="1"/>
  <c r="X510" i="1"/>
  <c r="X531" i="1" s="1"/>
  <c r="AQ511" i="1"/>
  <c r="AQ532" i="1" s="1"/>
  <c r="BD518" i="1"/>
  <c r="BD539" i="1" s="1"/>
  <c r="T516" i="1"/>
  <c r="T537" i="1" s="1"/>
  <c r="BB507" i="1"/>
  <c r="BB528" i="1" s="1"/>
  <c r="AQ504" i="1"/>
  <c r="AQ525" i="1" s="1"/>
  <c r="BD510" i="1"/>
  <c r="BD531" i="1" s="1"/>
  <c r="Y505" i="1"/>
  <c r="Y526" i="1" s="1"/>
  <c r="J519" i="1"/>
  <c r="J540" i="1" s="1"/>
  <c r="O519" i="1"/>
  <c r="O540" i="1" s="1"/>
  <c r="T519" i="1"/>
  <c r="T540" i="1" s="1"/>
  <c r="W512" i="1"/>
  <c r="W533" i="1" s="1"/>
  <c r="AL519" i="1"/>
  <c r="AL540" i="1" s="1"/>
  <c r="AR515" i="1"/>
  <c r="AR536" i="1" s="1"/>
  <c r="R509" i="1"/>
  <c r="R530" i="1" s="1"/>
  <c r="Q508" i="1"/>
  <c r="Q529" i="1" s="1"/>
  <c r="AN508" i="1"/>
  <c r="AN529" i="1" s="1"/>
  <c r="BB512" i="1"/>
  <c r="BB533" i="1" s="1"/>
  <c r="AL504" i="1"/>
  <c r="AL525" i="1" s="1"/>
  <c r="R510" i="1"/>
  <c r="R531" i="1" s="1"/>
  <c r="AL506" i="1"/>
  <c r="AL527" i="1" s="1"/>
  <c r="AS506" i="1"/>
  <c r="AS527" i="1" s="1"/>
  <c r="AQ517" i="1"/>
  <c r="AQ538" i="1" s="1"/>
  <c r="BA510" i="1"/>
  <c r="BA531" i="1" s="1"/>
  <c r="AE507" i="1"/>
  <c r="AE528" i="1" s="1"/>
  <c r="R505" i="1"/>
  <c r="R526" i="1" s="1"/>
  <c r="AL517" i="1"/>
  <c r="AL538" i="1" s="1"/>
  <c r="P517" i="1"/>
  <c r="P538" i="1" s="1"/>
  <c r="L504" i="1"/>
  <c r="L525" i="1" s="1"/>
  <c r="BD506" i="1"/>
  <c r="BD527" i="1" s="1"/>
  <c r="AH515" i="1"/>
  <c r="AH536" i="1" s="1"/>
  <c r="AE505" i="1"/>
  <c r="AE526" i="1" s="1"/>
  <c r="AP519" i="1"/>
  <c r="AP540" i="1" s="1"/>
  <c r="AF509" i="1"/>
  <c r="AF530" i="1" s="1"/>
  <c r="AT520" i="1"/>
  <c r="AT541" i="1" s="1"/>
  <c r="BA508" i="1"/>
  <c r="BA529" i="1" s="1"/>
  <c r="Z514" i="1"/>
  <c r="Z535" i="1" s="1"/>
  <c r="AI507" i="1"/>
  <c r="AI528" i="1" s="1"/>
  <c r="AE518" i="1"/>
  <c r="AE539" i="1" s="1"/>
  <c r="BC512" i="1"/>
  <c r="BC533" i="1" s="1"/>
  <c r="AC512" i="1"/>
  <c r="AC533" i="1" s="1"/>
  <c r="V512" i="1"/>
  <c r="V533" i="1" s="1"/>
  <c r="R515" i="1"/>
  <c r="R536" i="1" s="1"/>
  <c r="AG517" i="1"/>
  <c r="AG538" i="1" s="1"/>
  <c r="AB520" i="1"/>
  <c r="AB541" i="1" s="1"/>
  <c r="AS516" i="1"/>
  <c r="AS537" i="1" s="1"/>
  <c r="AX508" i="1"/>
  <c r="AX529" i="1" s="1"/>
  <c r="S515" i="1"/>
  <c r="S536" i="1" s="1"/>
  <c r="AT505" i="1"/>
  <c r="AT526" i="1" s="1"/>
  <c r="AS517" i="1"/>
  <c r="AS538" i="1" s="1"/>
  <c r="AZ520" i="1"/>
  <c r="AZ541" i="1" s="1"/>
  <c r="AV507" i="1"/>
  <c r="AV528" i="1" s="1"/>
  <c r="O513" i="1"/>
  <c r="O534" i="1" s="1"/>
  <c r="R507" i="1"/>
  <c r="R528" i="1" s="1"/>
  <c r="Q518" i="1"/>
  <c r="Q539" i="1" s="1"/>
  <c r="P511" i="1"/>
  <c r="P532" i="1" s="1"/>
  <c r="AS505" i="1"/>
  <c r="AS526" i="1" s="1"/>
  <c r="AS509" i="1"/>
  <c r="AS530" i="1" s="1"/>
  <c r="Q505" i="1"/>
  <c r="Q526" i="1" s="1"/>
  <c r="T518" i="1"/>
  <c r="T539" i="1" s="1"/>
  <c r="J508" i="1"/>
  <c r="J529" i="1" s="1"/>
  <c r="AB512" i="1"/>
  <c r="AB533" i="1" s="1"/>
  <c r="BD520" i="1"/>
  <c r="BD541" i="1" s="1"/>
  <c r="Z519" i="1"/>
  <c r="Z540" i="1" s="1"/>
  <c r="AG508" i="1"/>
  <c r="AG529" i="1" s="1"/>
  <c r="AT518" i="1"/>
  <c r="AT539" i="1" s="1"/>
  <c r="X506" i="1"/>
  <c r="X527" i="1" s="1"/>
  <c r="AO520" i="1"/>
  <c r="AO541" i="1" s="1"/>
  <c r="AR516" i="1"/>
  <c r="AR537" i="1" s="1"/>
  <c r="N505" i="1"/>
  <c r="N526" i="1" s="1"/>
  <c r="S504" i="1"/>
  <c r="S525" i="1" s="1"/>
  <c r="AK508" i="1"/>
  <c r="AK529" i="1" s="1"/>
  <c r="AR509" i="1"/>
  <c r="AR530" i="1" s="1"/>
  <c r="AY510" i="1"/>
  <c r="AY531" i="1" s="1"/>
  <c r="AT513" i="1"/>
  <c r="AT534" i="1" s="1"/>
  <c r="AC507" i="1"/>
  <c r="AC528" i="1" s="1"/>
  <c r="AU508" i="1"/>
  <c r="AU529" i="1" s="1"/>
  <c r="Z507" i="1"/>
  <c r="Z528" i="1" s="1"/>
  <c r="AV514" i="1"/>
  <c r="AV535" i="1" s="1"/>
  <c r="AN517" i="1"/>
  <c r="AN538" i="1" s="1"/>
  <c r="O520" i="1"/>
  <c r="O541" i="1" s="1"/>
  <c r="AG513" i="1"/>
  <c r="AG534" i="1" s="1"/>
  <c r="AA506" i="1"/>
  <c r="AA527" i="1" s="1"/>
  <c r="AC506" i="1"/>
  <c r="AC527" i="1" s="1"/>
  <c r="AD508" i="1"/>
  <c r="AD529" i="1" s="1"/>
  <c r="L515" i="1"/>
  <c r="L536" i="1" s="1"/>
  <c r="AW509" i="1"/>
  <c r="AW530" i="1" s="1"/>
  <c r="AF513" i="1"/>
  <c r="AF534" i="1" s="1"/>
  <c r="AQ514" i="1"/>
  <c r="AQ535" i="1" s="1"/>
  <c r="AT507" i="1"/>
  <c r="AT528" i="1" s="1"/>
  <c r="R504" i="1"/>
  <c r="R525" i="1" s="1"/>
  <c r="AG520" i="1"/>
  <c r="AG541" i="1" s="1"/>
  <c r="V519" i="1"/>
  <c r="V540" i="1" s="1"/>
  <c r="Q506" i="1"/>
  <c r="Q527" i="1" s="1"/>
  <c r="Q519" i="1"/>
  <c r="Q540" i="1" s="1"/>
  <c r="M515" i="1"/>
  <c r="M536" i="1" s="1"/>
  <c r="AM509" i="1"/>
  <c r="AM530" i="1" s="1"/>
  <c r="V511" i="1"/>
  <c r="V532" i="1" s="1"/>
  <c r="M520" i="1"/>
  <c r="M541" i="1" s="1"/>
  <c r="K512" i="1"/>
  <c r="K533" i="1" s="1"/>
  <c r="P518" i="1"/>
  <c r="P539" i="1" s="1"/>
  <c r="AP514" i="1"/>
  <c r="AP535" i="1" s="1"/>
  <c r="Q511" i="1"/>
  <c r="Q532" i="1" s="1"/>
  <c r="AR510" i="1"/>
  <c r="AR531" i="1" s="1"/>
  <c r="J507" i="1"/>
  <c r="J528" i="1" s="1"/>
  <c r="AR514" i="1"/>
  <c r="AR535" i="1" s="1"/>
  <c r="P510" i="1"/>
  <c r="P531" i="1" s="1"/>
  <c r="AV517" i="1"/>
  <c r="AV538" i="1" s="1"/>
  <c r="AM504" i="1"/>
  <c r="AM525" i="1" s="1"/>
  <c r="AZ519" i="1"/>
  <c r="AZ540" i="1" s="1"/>
  <c r="X520" i="1"/>
  <c r="X541" i="1" s="1"/>
  <c r="AD516" i="1"/>
  <c r="AD537" i="1" s="1"/>
  <c r="AV509" i="1"/>
  <c r="AV530" i="1" s="1"/>
  <c r="W506" i="1"/>
  <c r="W527" i="1" s="1"/>
  <c r="BB517" i="1"/>
  <c r="BB538" i="1" s="1"/>
  <c r="AA513" i="1"/>
  <c r="AA534" i="1" s="1"/>
  <c r="AV520" i="1"/>
  <c r="AV541" i="1" s="1"/>
  <c r="AB504" i="1"/>
  <c r="AB525" i="1" s="1"/>
  <c r="Y520" i="1"/>
  <c r="Y541" i="1" s="1"/>
  <c r="AL513" i="1"/>
  <c r="AL534" i="1" s="1"/>
  <c r="AX510" i="1"/>
  <c r="AX531" i="1" s="1"/>
  <c r="O505" i="1"/>
  <c r="O526" i="1" s="1"/>
  <c r="R520" i="1"/>
  <c r="R541" i="1" s="1"/>
  <c r="O504" i="1"/>
  <c r="O525" i="1" s="1"/>
  <c r="Z511" i="1"/>
  <c r="Z532" i="1" s="1"/>
  <c r="M518" i="1"/>
  <c r="M539" i="1" s="1"/>
  <c r="AM508" i="1"/>
  <c r="AM529" i="1" s="1"/>
  <c r="AX518" i="1"/>
  <c r="AX539" i="1" s="1"/>
  <c r="BC505" i="1"/>
  <c r="BC526" i="1" s="1"/>
  <c r="L507" i="1"/>
  <c r="L528" i="1" s="1"/>
  <c r="T505" i="1"/>
  <c r="T526" i="1" s="1"/>
  <c r="X505" i="1"/>
  <c r="X526" i="1" s="1"/>
  <c r="AX517" i="1"/>
  <c r="AX538" i="1" s="1"/>
  <c r="S509" i="1"/>
  <c r="S530" i="1" s="1"/>
  <c r="AN518" i="1"/>
  <c r="AN539" i="1" s="1"/>
  <c r="N507" i="1"/>
  <c r="N528" i="1" s="1"/>
  <c r="J510" i="1"/>
  <c r="J531" i="1" s="1"/>
  <c r="AL514" i="1"/>
  <c r="AL535" i="1" s="1"/>
  <c r="AE513" i="1"/>
  <c r="AE534" i="1" s="1"/>
  <c r="AJ504" i="1"/>
  <c r="AJ525" i="1" s="1"/>
  <c r="AD506" i="1"/>
  <c r="AD527" i="1" s="1"/>
  <c r="AB505" i="1"/>
  <c r="AB526" i="1" s="1"/>
  <c r="AI515" i="1"/>
  <c r="AI536" i="1" s="1"/>
  <c r="U512" i="1"/>
  <c r="U533" i="1" s="1"/>
  <c r="AU520" i="1"/>
  <c r="AU541" i="1" s="1"/>
  <c r="AY509" i="1"/>
  <c r="AY530" i="1" s="1"/>
  <c r="V520" i="1"/>
  <c r="V541" i="1" s="1"/>
  <c r="AT506" i="1"/>
  <c r="AT527" i="1" s="1"/>
  <c r="AN506" i="1"/>
  <c r="AN527" i="1" s="1"/>
  <c r="X504" i="1"/>
  <c r="X525" i="1" s="1"/>
  <c r="K510" i="1"/>
  <c r="K531" i="1" s="1"/>
  <c r="AM514" i="1"/>
  <c r="AM535" i="1" s="1"/>
  <c r="Q504" i="1"/>
  <c r="Q525" i="1" s="1"/>
  <c r="BC511" i="1"/>
  <c r="BC532" i="1" s="1"/>
  <c r="AF507" i="1"/>
  <c r="AF528" i="1" s="1"/>
  <c r="U520" i="1"/>
  <c r="U541" i="1" s="1"/>
  <c r="AK515" i="1"/>
  <c r="AK536" i="1" s="1"/>
  <c r="T511" i="1"/>
  <c r="T532" i="1" s="1"/>
  <c r="AK510" i="1"/>
  <c r="AK531" i="1" s="1"/>
  <c r="P507" i="1"/>
  <c r="P528" i="1" s="1"/>
  <c r="AR518" i="1"/>
  <c r="AR539" i="1" s="1"/>
  <c r="J515" i="1"/>
  <c r="J536" i="1" s="1"/>
  <c r="W520" i="1"/>
  <c r="W541" i="1" s="1"/>
  <c r="AR505" i="1"/>
  <c r="AR526" i="1" s="1"/>
  <c r="U511" i="1"/>
  <c r="U532" i="1" s="1"/>
  <c r="BD507" i="1"/>
  <c r="BD528" i="1" s="1"/>
  <c r="W511" i="1"/>
  <c r="W532" i="1" s="1"/>
  <c r="AP508" i="1"/>
  <c r="AP529" i="1" s="1"/>
  <c r="K505" i="1"/>
  <c r="K526" i="1" s="1"/>
  <c r="L519" i="1"/>
  <c r="L540" i="1" s="1"/>
  <c r="K517" i="1"/>
  <c r="K538" i="1" s="1"/>
  <c r="AR508" i="1"/>
  <c r="AR529" i="1" s="1"/>
  <c r="AR504" i="1"/>
  <c r="AR525" i="1" s="1"/>
  <c r="AN510" i="1"/>
  <c r="AN531" i="1" s="1"/>
  <c r="AO516" i="1"/>
  <c r="AO537" i="1" s="1"/>
  <c r="AD519" i="1"/>
  <c r="AD540" i="1" s="1"/>
  <c r="BA504" i="1"/>
  <c r="BA525" i="1" s="1"/>
  <c r="BA517" i="1"/>
  <c r="BA538" i="1" s="1"/>
  <c r="AJ516" i="1"/>
  <c r="AJ537" i="1" s="1"/>
  <c r="AX505" i="1"/>
  <c r="AX526" i="1" s="1"/>
  <c r="AY512" i="1"/>
  <c r="AY533" i="1" s="1"/>
  <c r="W508" i="1"/>
  <c r="W529" i="1" s="1"/>
  <c r="CG515" i="1"/>
  <c r="CG536" i="1" s="1"/>
  <c r="AC511" i="1"/>
  <c r="AC532" i="1" s="1"/>
  <c r="AS518" i="1"/>
  <c r="AS539" i="1" s="1"/>
  <c r="AF520" i="1"/>
  <c r="AF541" i="1" s="1"/>
  <c r="U506" i="1"/>
  <c r="U527" i="1" s="1"/>
  <c r="R512" i="1"/>
  <c r="R533" i="1" s="1"/>
  <c r="AY518" i="1"/>
  <c r="AY539" i="1" s="1"/>
  <c r="J516" i="1"/>
  <c r="J537" i="1" s="1"/>
  <c r="X514" i="1"/>
  <c r="X535" i="1" s="1"/>
  <c r="N517" i="1"/>
  <c r="N538" i="1" s="1"/>
  <c r="T520" i="1"/>
  <c r="T541" i="1" s="1"/>
  <c r="T509" i="1"/>
  <c r="T530" i="1" s="1"/>
  <c r="Z505" i="1"/>
  <c r="Z526" i="1" s="1"/>
  <c r="P512" i="1"/>
  <c r="P533" i="1" s="1"/>
  <c r="AW516" i="1"/>
  <c r="AW537" i="1" s="1"/>
  <c r="AX511" i="1"/>
  <c r="AX532" i="1" s="1"/>
  <c r="AQ520" i="1"/>
  <c r="AQ541" i="1" s="1"/>
  <c r="AK519" i="1"/>
  <c r="AK540" i="1" s="1"/>
  <c r="AP516" i="1"/>
  <c r="AP537" i="1" s="1"/>
  <c r="BD514" i="1"/>
  <c r="BD535" i="1" s="1"/>
  <c r="L518" i="1"/>
  <c r="L539" i="1" s="1"/>
  <c r="P506" i="1"/>
  <c r="P527" i="1" s="1"/>
  <c r="AW504" i="1"/>
  <c r="AW525" i="1" s="1"/>
  <c r="AD517" i="1"/>
  <c r="AD538" i="1" s="1"/>
  <c r="AL507" i="1"/>
  <c r="AL528" i="1" s="1"/>
  <c r="AI513" i="1"/>
  <c r="AI534" i="1" s="1"/>
  <c r="N510" i="1"/>
  <c r="N531" i="1" s="1"/>
  <c r="AO514" i="1"/>
  <c r="AO535" i="1" s="1"/>
  <c r="M512" i="1"/>
  <c r="M533" i="1" s="1"/>
  <c r="T513" i="1"/>
  <c r="T534" i="1" s="1"/>
  <c r="AW507" i="1"/>
  <c r="AW528" i="1" s="1"/>
  <c r="AO509" i="1"/>
  <c r="AO530" i="1" s="1"/>
  <c r="AV508" i="1"/>
  <c r="AV529" i="1" s="1"/>
  <c r="AB514" i="1"/>
  <c r="AB535" i="1" s="1"/>
  <c r="X519" i="1"/>
  <c r="X540" i="1" s="1"/>
  <c r="AV505" i="1"/>
  <c r="AV526" i="1" s="1"/>
  <c r="O516" i="1"/>
  <c r="O537" i="1" s="1"/>
  <c r="AM519" i="1"/>
  <c r="AM540" i="1" s="1"/>
  <c r="AN516" i="1"/>
  <c r="AN537" i="1" s="1"/>
  <c r="AJ505" i="1"/>
  <c r="AJ526" i="1" s="1"/>
  <c r="AF518" i="1"/>
  <c r="AF539" i="1" s="1"/>
  <c r="U504" i="1"/>
  <c r="U525" i="1" s="1"/>
  <c r="AZ510" i="1"/>
  <c r="AZ531" i="1" s="1"/>
  <c r="N516" i="1"/>
  <c r="N537" i="1" s="1"/>
  <c r="AF504" i="1"/>
  <c r="AF525" i="1" s="1"/>
  <c r="BA516" i="1"/>
  <c r="BA537" i="1" s="1"/>
  <c r="V508" i="1"/>
  <c r="V529" i="1" s="1"/>
  <c r="AO510" i="1"/>
  <c r="AO531" i="1" s="1"/>
  <c r="AV511" i="1"/>
  <c r="AV532" i="1" s="1"/>
  <c r="AQ516" i="1"/>
  <c r="AQ537" i="1" s="1"/>
  <c r="L513" i="1"/>
  <c r="L534" i="1" s="1"/>
  <c r="AN519" i="1"/>
  <c r="AN540" i="1" s="1"/>
  <c r="AH517" i="1"/>
  <c r="AH538" i="1" s="1"/>
  <c r="AT516" i="1"/>
  <c r="AT537" i="1" s="1"/>
  <c r="AN520" i="1"/>
  <c r="AN541" i="1" s="1"/>
  <c r="L516" i="1"/>
  <c r="L537" i="1" s="1"/>
  <c r="AF511" i="1"/>
  <c r="AF532" i="1" s="1"/>
  <c r="K516" i="1"/>
  <c r="K537" i="1" s="1"/>
  <c r="AP504" i="1"/>
  <c r="AP525" i="1" s="1"/>
  <c r="BB506" i="1"/>
  <c r="BB527" i="1" s="1"/>
  <c r="AQ505" i="1"/>
  <c r="AQ526" i="1" s="1"/>
  <c r="Y504" i="1"/>
  <c r="Y525" i="1" s="1"/>
  <c r="CG511" i="1"/>
  <c r="CG532" i="1" s="1"/>
  <c r="BA519" i="1"/>
  <c r="BA540" i="1" s="1"/>
  <c r="BB518" i="1"/>
  <c r="BB539" i="1" s="1"/>
  <c r="AV516" i="1"/>
  <c r="AV537" i="1" s="1"/>
  <c r="J518" i="1"/>
  <c r="J539" i="1" s="1"/>
  <c r="N509" i="1"/>
  <c r="N530" i="1" s="1"/>
  <c r="BB519" i="1"/>
  <c r="BB540" i="1" s="1"/>
  <c r="AT509" i="1"/>
  <c r="AT530" i="1" s="1"/>
  <c r="AT510" i="1"/>
  <c r="AT531" i="1" s="1"/>
  <c r="AY511" i="1"/>
  <c r="AY532" i="1" s="1"/>
  <c r="AX504" i="1"/>
  <c r="AX525" i="1" s="1"/>
  <c r="CG505" i="1"/>
  <c r="CG526" i="1" s="1"/>
  <c r="AS513" i="1"/>
  <c r="AS534" i="1" s="1"/>
  <c r="AL512" i="1"/>
  <c r="AL533" i="1" s="1"/>
  <c r="M509" i="1"/>
  <c r="M530" i="1" s="1"/>
  <c r="AK520" i="1"/>
  <c r="AK541" i="1" s="1"/>
  <c r="AF510" i="1"/>
  <c r="AF531" i="1" s="1"/>
  <c r="BD519" i="1"/>
  <c r="BD540" i="1" s="1"/>
  <c r="AH506" i="1"/>
  <c r="AH527" i="1" s="1"/>
  <c r="AT517" i="1"/>
  <c r="AT538" i="1" s="1"/>
  <c r="AH510" i="1"/>
  <c r="AH531" i="1" s="1"/>
  <c r="AC516" i="1"/>
  <c r="AC537" i="1" s="1"/>
  <c r="AU514" i="1"/>
  <c r="AU535" i="1" s="1"/>
  <c r="T510" i="1"/>
  <c r="T531" i="1" s="1"/>
  <c r="L509" i="1"/>
  <c r="L530" i="1" s="1"/>
  <c r="BA511" i="1"/>
  <c r="BA532" i="1" s="1"/>
  <c r="Z513" i="1"/>
  <c r="Z534" i="1" s="1"/>
  <c r="V518" i="1"/>
  <c r="V539" i="1" s="1"/>
  <c r="AZ518" i="1"/>
  <c r="AZ539" i="1" s="1"/>
  <c r="AW510" i="1"/>
  <c r="AW531" i="1" s="1"/>
  <c r="P513" i="1"/>
  <c r="P534" i="1" s="1"/>
  <c r="AO507" i="1"/>
  <c r="AO528" i="1" s="1"/>
  <c r="O517" i="1"/>
  <c r="O538" i="1" s="1"/>
  <c r="J513" i="1"/>
  <c r="J534" i="1" s="1"/>
  <c r="AI518" i="1"/>
  <c r="AI539" i="1" s="1"/>
  <c r="AW508" i="1"/>
  <c r="AW529" i="1" s="1"/>
  <c r="AC504" i="1"/>
  <c r="AC525" i="1" s="1"/>
  <c r="M514" i="1"/>
  <c r="M535" i="1" s="1"/>
  <c r="AD512" i="1"/>
  <c r="AD533" i="1" s="1"/>
  <c r="AD507" i="1"/>
  <c r="AD528" i="1" s="1"/>
  <c r="BC506" i="1"/>
  <c r="BC527" i="1" s="1"/>
  <c r="AQ515" i="1"/>
  <c r="AQ536" i="1" s="1"/>
  <c r="O514" i="1"/>
  <c r="O535" i="1" s="1"/>
  <c r="X512" i="1"/>
  <c r="X533" i="1" s="1"/>
  <c r="AM518" i="1"/>
  <c r="AM539" i="1" s="1"/>
  <c r="AD518" i="1"/>
  <c r="AD539" i="1" s="1"/>
  <c r="P514" i="1"/>
  <c r="P535" i="1" s="1"/>
  <c r="AT515" i="1"/>
  <c r="AT536" i="1" s="1"/>
  <c r="AY505" i="1"/>
  <c r="AY526" i="1" s="1"/>
  <c r="O515" i="1"/>
  <c r="O536" i="1" s="1"/>
  <c r="AJ506" i="1"/>
  <c r="AJ527" i="1" s="1"/>
  <c r="M508" i="1"/>
  <c r="M529" i="1" s="1"/>
  <c r="P520" i="1"/>
  <c r="P541" i="1" s="1"/>
  <c r="AX519" i="1"/>
  <c r="AX540" i="1" s="1"/>
  <c r="Y519" i="1"/>
  <c r="Y540" i="1" s="1"/>
  <c r="V507" i="1"/>
  <c r="V528" i="1" s="1"/>
  <c r="AS508" i="1"/>
  <c r="AS529" i="1" s="1"/>
  <c r="BD511" i="1"/>
  <c r="BD532" i="1" s="1"/>
  <c r="AA512" i="1"/>
  <c r="AA533" i="1" s="1"/>
  <c r="CG506" i="1"/>
  <c r="CG527" i="1" s="1"/>
  <c r="AH507" i="1"/>
  <c r="AH528" i="1" s="1"/>
  <c r="AO512" i="1"/>
  <c r="AO533" i="1" s="1"/>
  <c r="AO505" i="1"/>
  <c r="AO526" i="1" s="1"/>
  <c r="Y515" i="1"/>
  <c r="Y536" i="1" s="1"/>
  <c r="AZ514" i="1"/>
  <c r="AZ535" i="1" s="1"/>
  <c r="AP517" i="1"/>
  <c r="AP538" i="1" s="1"/>
  <c r="BA520" i="1"/>
  <c r="BA541" i="1" s="1"/>
  <c r="AL508" i="1"/>
  <c r="AL529" i="1" s="1"/>
  <c r="BB504" i="1"/>
  <c r="BB525" i="1" s="1"/>
  <c r="CG517" i="1"/>
  <c r="CG538" i="1" s="1"/>
  <c r="AX512" i="1"/>
  <c r="AX533" i="1" s="1"/>
  <c r="AU518" i="1"/>
  <c r="AU539" i="1" s="1"/>
  <c r="AW514" i="1"/>
  <c r="AW535" i="1" s="1"/>
  <c r="AB511" i="1"/>
  <c r="AB532" i="1" s="1"/>
  <c r="CG509" i="1"/>
  <c r="CG530" i="1" s="1"/>
  <c r="Y517" i="1"/>
  <c r="Y538" i="1" s="1"/>
  <c r="AI505" i="1"/>
  <c r="AI526" i="1" s="1"/>
  <c r="AW518" i="1"/>
  <c r="AW539" i="1" s="1"/>
  <c r="BA513" i="1"/>
  <c r="BA534" i="1" s="1"/>
  <c r="Y509" i="1"/>
  <c r="Y530" i="1" s="1"/>
  <c r="U518" i="1"/>
  <c r="U539" i="1" s="1"/>
  <c r="AJ512" i="1"/>
  <c r="AJ533" i="1" s="1"/>
  <c r="AV504" i="1"/>
  <c r="AV525" i="1" s="1"/>
  <c r="AB517" i="1"/>
  <c r="AB538" i="1" s="1"/>
  <c r="BC515" i="1"/>
  <c r="BC536" i="1" s="1"/>
  <c r="L511" i="1"/>
  <c r="L532" i="1" s="1"/>
  <c r="AZ507" i="1"/>
  <c r="AZ528" i="1" s="1"/>
  <c r="Q507" i="1"/>
  <c r="Q528" i="1" s="1"/>
  <c r="AY506" i="1"/>
  <c r="AY527" i="1" s="1"/>
  <c r="AB510" i="1"/>
  <c r="AB531" i="1" s="1"/>
  <c r="AX506" i="1"/>
  <c r="AX527" i="1" s="1"/>
  <c r="AI519" i="1"/>
  <c r="AI540" i="1" s="1"/>
  <c r="CG513" i="1"/>
  <c r="CG534" i="1" s="1"/>
  <c r="AH513" i="1"/>
  <c r="AH534" i="1" s="1"/>
  <c r="L517" i="1"/>
  <c r="L538" i="1" s="1"/>
  <c r="Z515" i="1"/>
  <c r="Z536" i="1" s="1"/>
  <c r="W504" i="1"/>
  <c r="W525" i="1" s="1"/>
  <c r="L508" i="1"/>
  <c r="L529" i="1" s="1"/>
  <c r="AC515" i="1"/>
  <c r="AC536" i="1" s="1"/>
  <c r="BA518" i="1"/>
  <c r="BA539" i="1" s="1"/>
  <c r="AZ512" i="1"/>
  <c r="AZ533" i="1" s="1"/>
  <c r="AP515" i="1"/>
  <c r="AP536" i="1" s="1"/>
  <c r="M504" i="1"/>
  <c r="M525" i="1" s="1"/>
  <c r="S513" i="1"/>
  <c r="S534" i="1" s="1"/>
  <c r="AV518" i="1"/>
  <c r="AV539" i="1" s="1"/>
  <c r="AK504" i="1"/>
  <c r="AK525" i="1" s="1"/>
  <c r="U517" i="1"/>
  <c r="U538" i="1" s="1"/>
  <c r="AN509" i="1"/>
  <c r="AN530" i="1" s="1"/>
  <c r="P508" i="1"/>
  <c r="P529" i="1" s="1"/>
  <c r="AC509" i="1"/>
  <c r="AC530" i="1" s="1"/>
  <c r="AA518" i="1"/>
  <c r="AA539" i="1" s="1"/>
  <c r="M516" i="1"/>
  <c r="M537" i="1" s="1"/>
  <c r="AI512" i="1"/>
  <c r="AI533" i="1" s="1"/>
  <c r="CG507" i="1"/>
  <c r="CG528" i="1" s="1"/>
  <c r="AN515" i="1"/>
  <c r="AN536" i="1" s="1"/>
  <c r="BB513" i="1"/>
  <c r="BB534" i="1" s="1"/>
  <c r="J517" i="1"/>
  <c r="J538" i="1" s="1"/>
  <c r="AC514" i="1"/>
  <c r="AC535" i="1" s="1"/>
  <c r="AM517" i="1"/>
  <c r="AM538" i="1" s="1"/>
  <c r="AE515" i="1"/>
  <c r="AE536" i="1" s="1"/>
  <c r="Z520" i="1"/>
  <c r="Z541" i="1" s="1"/>
  <c r="AP506" i="1"/>
  <c r="AP527" i="1" s="1"/>
  <c r="AU511" i="1"/>
  <c r="AU532" i="1" s="1"/>
  <c r="AF517" i="1"/>
  <c r="AF538" i="1" s="1"/>
  <c r="AZ506" i="1"/>
  <c r="AZ527" i="1" s="1"/>
  <c r="BA514" i="1"/>
  <c r="BA535" i="1" s="1"/>
  <c r="CG519" i="1"/>
  <c r="CG540" i="1" s="1"/>
  <c r="AD504" i="1"/>
  <c r="AD525" i="1" s="1"/>
  <c r="BD512" i="1"/>
  <c r="BD533" i="1" s="1"/>
  <c r="AW517" i="1"/>
  <c r="AW538" i="1" s="1"/>
  <c r="AZ517" i="1"/>
  <c r="AZ538" i="1" s="1"/>
  <c r="T508" i="1"/>
  <c r="T529" i="1" s="1"/>
  <c r="K514" i="1"/>
  <c r="K535" i="1" s="1"/>
  <c r="Q516" i="1"/>
  <c r="Q537" i="1" s="1"/>
  <c r="AH511" i="1"/>
  <c r="AH532" i="1" s="1"/>
  <c r="Z509" i="1"/>
  <c r="Z530" i="1" s="1"/>
  <c r="T506" i="1"/>
  <c r="T527" i="1" s="1"/>
  <c r="AK514" i="1"/>
  <c r="AK535" i="1" s="1"/>
  <c r="CG504" i="1"/>
  <c r="CG525" i="1" s="1"/>
  <c r="AI509" i="1"/>
  <c r="AI530" i="1" s="1"/>
  <c r="AP505" i="1"/>
  <c r="AP526" i="1" s="1"/>
  <c r="AY519" i="1"/>
  <c r="AY540" i="1" s="1"/>
  <c r="AV506" i="1"/>
  <c r="AV527" i="1" s="1"/>
  <c r="Y513" i="1"/>
  <c r="Y534" i="1" s="1"/>
  <c r="AV510" i="1"/>
  <c r="AV531" i="1" s="1"/>
  <c r="AO504" i="1"/>
  <c r="AO525" i="1" s="1"/>
  <c r="AP520" i="1"/>
  <c r="AP541" i="1" s="1"/>
  <c r="AG510" i="1"/>
  <c r="AG531" i="1" s="1"/>
  <c r="AR513" i="1"/>
  <c r="AR534" i="1" s="1"/>
  <c r="AA520" i="1"/>
  <c r="AA541" i="1" s="1"/>
  <c r="AM513" i="1"/>
  <c r="AM534" i="1" s="1"/>
  <c r="AG505" i="1"/>
  <c r="AG526" i="1" s="1"/>
  <c r="M519" i="1"/>
  <c r="M540" i="1" s="1"/>
  <c r="J505" i="1"/>
  <c r="J526" i="1" s="1"/>
  <c r="L520" i="1"/>
  <c r="L541" i="1" s="1"/>
  <c r="S516" i="1"/>
  <c r="S537" i="1" s="1"/>
  <c r="AI511" i="1"/>
  <c r="AI532" i="1" s="1"/>
  <c r="AT514" i="1"/>
  <c r="AT535" i="1" s="1"/>
  <c r="U505" i="1"/>
  <c r="U526" i="1" s="1"/>
  <c r="AK506" i="1"/>
  <c r="AK527" i="1" s="1"/>
  <c r="AZ511" i="1"/>
  <c r="AZ532" i="1" s="1"/>
  <c r="AA508" i="1"/>
  <c r="AA529" i="1" s="1"/>
  <c r="W516" i="1"/>
  <c r="W537" i="1" s="1"/>
  <c r="BA515" i="1"/>
  <c r="BA536" i="1" s="1"/>
  <c r="AT511" i="1"/>
  <c r="AT532" i="1" s="1"/>
  <c r="AR506" i="1"/>
  <c r="AR527" i="1" s="1"/>
  <c r="AS520" i="1"/>
  <c r="AS541" i="1" s="1"/>
  <c r="AG506" i="1"/>
  <c r="AG527" i="1" s="1"/>
  <c r="K508" i="1"/>
  <c r="K529" i="1" s="1"/>
  <c r="AG518" i="1"/>
  <c r="AG539" i="1" s="1"/>
  <c r="BC504" i="1"/>
  <c r="BC525" i="1" s="1"/>
  <c r="BB516" i="1"/>
  <c r="BB537" i="1" s="1"/>
  <c r="AD509" i="1"/>
  <c r="AD530" i="1" s="1"/>
  <c r="BB520" i="1"/>
  <c r="BB541" i="1" s="1"/>
  <c r="AU505" i="1"/>
  <c r="AU526" i="1" s="1"/>
  <c r="AG515" i="1"/>
  <c r="AG536" i="1" s="1"/>
  <c r="N514" i="1"/>
  <c r="N535" i="1" s="1"/>
  <c r="Y507" i="1"/>
  <c r="Y528" i="1" s="1"/>
  <c r="N506" i="1"/>
  <c r="N527" i="1" s="1"/>
  <c r="AM516" i="1"/>
  <c r="AM537" i="1" s="1"/>
  <c r="AS511" i="1"/>
  <c r="AS532" i="1" s="1"/>
  <c r="V515" i="1"/>
  <c r="V536" i="1" s="1"/>
  <c r="AH504" i="1"/>
  <c r="AH525" i="1" s="1"/>
  <c r="Q509" i="1"/>
  <c r="Q530" i="1" s="1"/>
  <c r="AY514" i="1"/>
  <c r="AY535" i="1" s="1"/>
  <c r="P516" i="1"/>
  <c r="P537" i="1" s="1"/>
  <c r="BD517" i="1"/>
  <c r="BD538" i="1" s="1"/>
  <c r="AB508" i="1"/>
  <c r="AB529" i="1" s="1"/>
  <c r="AQ509" i="1"/>
  <c r="AQ530" i="1" s="1"/>
  <c r="BA505" i="1"/>
  <c r="BA526" i="1" s="1"/>
  <c r="AO517" i="1"/>
  <c r="AO538" i="1" s="1"/>
  <c r="L512" i="1"/>
  <c r="L533" i="1" s="1"/>
  <c r="AF519" i="1"/>
  <c r="AF540" i="1" s="1"/>
  <c r="BC520" i="1"/>
  <c r="BC541" i="1" s="1"/>
  <c r="AZ508" i="1"/>
  <c r="AZ529" i="1" s="1"/>
  <c r="AJ520" i="1"/>
  <c r="AJ541" i="1" s="1"/>
  <c r="Y506" i="1"/>
  <c r="Y527" i="1" s="1"/>
  <c r="AJ509" i="1"/>
  <c r="AJ530" i="1" s="1"/>
  <c r="AE509" i="1"/>
  <c r="AE530" i="1" s="1"/>
  <c r="AP512" i="1"/>
  <c r="AP533" i="1" s="1"/>
  <c r="N520" i="1"/>
  <c r="N541" i="1" s="1"/>
  <c r="AU515" i="1"/>
  <c r="AU536" i="1" s="1"/>
  <c r="AB518" i="1"/>
  <c r="AB539" i="1" s="1"/>
  <c r="AX509" i="1"/>
  <c r="AX530" i="1" s="1"/>
  <c r="AR512" i="1"/>
  <c r="AR533" i="1" s="1"/>
  <c r="AJ515" i="1"/>
  <c r="AJ536" i="1" s="1"/>
  <c r="AR520" i="1"/>
  <c r="AR541" i="1" s="1"/>
  <c r="AQ513" i="1"/>
  <c r="AQ534" i="1" s="1"/>
  <c r="O509" i="1"/>
  <c r="O530" i="1" s="1"/>
  <c r="Z512" i="1"/>
  <c r="Z533" i="1" s="1"/>
  <c r="M510" i="1"/>
  <c r="M531" i="1" s="1"/>
  <c r="K520" i="1"/>
  <c r="K541" i="1" s="1"/>
  <c r="AP509" i="1"/>
  <c r="AP530" i="1" s="1"/>
  <c r="AQ518" i="1"/>
  <c r="AQ539" i="1" s="1"/>
  <c r="S517" i="1"/>
  <c r="S538" i="1" s="1"/>
  <c r="U514" i="1"/>
  <c r="U535" i="1" s="1"/>
  <c r="W514" i="1"/>
  <c r="W535" i="1" s="1"/>
  <c r="AX513" i="1"/>
  <c r="AX534" i="1" s="1"/>
  <c r="AS507" i="1"/>
  <c r="AS528" i="1" s="1"/>
  <c r="AH520" i="1"/>
  <c r="AH541" i="1" s="1"/>
  <c r="AX520" i="1"/>
  <c r="AX541" i="1" s="1"/>
  <c r="S505" i="1"/>
  <c r="S526" i="1" s="1"/>
  <c r="Q514" i="1"/>
  <c r="Q535" i="1" s="1"/>
  <c r="X515" i="1"/>
  <c r="X536" i="1" s="1"/>
  <c r="BA509" i="1"/>
  <c r="BA530" i="1" s="1"/>
  <c r="AK513" i="1"/>
  <c r="AK534" i="1" s="1"/>
  <c r="BB509" i="1"/>
  <c r="BB530" i="1" s="1"/>
  <c r="O512" i="1"/>
  <c r="O533" i="1" s="1"/>
  <c r="AG516" i="1"/>
  <c r="AG537" i="1" s="1"/>
  <c r="AV519" i="1"/>
  <c r="AV540" i="1" s="1"/>
  <c r="Q520" i="1"/>
  <c r="Q541" i="1" s="1"/>
  <c r="BD508" i="1"/>
  <c r="BD529" i="1" s="1"/>
  <c r="AX515" i="1"/>
  <c r="AX536" i="1" s="1"/>
  <c r="V504" i="1"/>
  <c r="V525" i="1" s="1"/>
  <c r="W517" i="1"/>
  <c r="W538" i="1" s="1"/>
  <c r="BC510" i="1"/>
  <c r="BC531" i="1" s="1"/>
  <c r="AO508" i="1"/>
  <c r="AO529" i="1" s="1"/>
  <c r="AS512" i="1"/>
  <c r="AS533" i="1" s="1"/>
  <c r="AZ513" i="1"/>
  <c r="AZ534" i="1" s="1"/>
  <c r="X509" i="1"/>
  <c r="X530" i="1" s="1"/>
  <c r="AK507" i="1"/>
  <c r="AK528" i="1" s="1"/>
  <c r="N511" i="1"/>
  <c r="N532" i="1" s="1"/>
  <c r="AJ508" i="1"/>
  <c r="AJ529" i="1" s="1"/>
  <c r="AQ510" i="1"/>
  <c r="AQ531" i="1" s="1"/>
  <c r="T514" i="1"/>
  <c r="T535" i="1" s="1"/>
  <c r="CG518" i="1"/>
  <c r="CG539" i="1" s="1"/>
  <c r="X516" i="1"/>
  <c r="X537" i="1" s="1"/>
  <c r="J509" i="1"/>
  <c r="J530" i="1" s="1"/>
  <c r="CG514" i="1"/>
  <c r="CG535" i="1" s="1"/>
  <c r="AA515" i="1"/>
  <c r="AA536" i="1" s="1"/>
  <c r="AC505" i="1"/>
  <c r="AC526" i="1" s="1"/>
  <c r="AZ505" i="1"/>
  <c r="AZ526" i="1" s="1"/>
  <c r="BD509" i="1"/>
  <c r="BD530" i="1" s="1"/>
  <c r="AI508" i="1"/>
  <c r="AI529" i="1" s="1"/>
  <c r="BC514" i="1"/>
  <c r="BC535" i="1" s="1"/>
  <c r="AA510" i="1"/>
  <c r="AA531" i="1" s="1"/>
  <c r="AB515" i="1"/>
  <c r="AB536" i="1" s="1"/>
  <c r="BA507" i="1"/>
  <c r="BA528" i="1" s="1"/>
  <c r="AD511" i="1"/>
  <c r="AD532" i="1" s="1"/>
  <c r="N515" i="1"/>
  <c r="N536" i="1" s="1"/>
  <c r="J520" i="1"/>
  <c r="J541" i="1" s="1"/>
  <c r="T507" i="1"/>
  <c r="T528" i="1" s="1"/>
  <c r="BD515" i="1"/>
  <c r="BD536" i="1" s="1"/>
  <c r="Z517" i="1"/>
  <c r="Z538" i="1" s="1"/>
  <c r="R519" i="1"/>
  <c r="R540" i="1" s="1"/>
  <c r="AW512" i="1"/>
  <c r="AW533" i="1" s="1"/>
  <c r="AB509" i="1"/>
  <c r="AB530" i="1" s="1"/>
  <c r="BC513" i="1"/>
  <c r="BC534" i="1" s="1"/>
  <c r="Y518" i="1"/>
  <c r="Y539" i="1" s="1"/>
  <c r="AF506" i="1"/>
  <c r="AF527" i="1" s="1"/>
  <c r="AA511" i="1"/>
  <c r="AA532" i="1" s="1"/>
  <c r="AH512" i="1"/>
  <c r="AH533" i="1" s="1"/>
  <c r="O518" i="1"/>
  <c r="O539" i="1" s="1"/>
  <c r="BC508" i="1"/>
  <c r="BC529" i="1" s="1"/>
  <c r="AF512" i="1"/>
  <c r="AF533" i="1" s="1"/>
  <c r="AH508" i="1"/>
  <c r="AH529" i="1" s="1"/>
  <c r="AI514" i="1"/>
  <c r="AI535" i="1" s="1"/>
  <c r="BD513" i="1"/>
  <c r="BD534" i="1" s="1"/>
  <c r="AE510" i="1"/>
  <c r="AE531" i="1" s="1"/>
  <c r="AE520" i="1"/>
  <c r="AE541" i="1" s="1"/>
  <c r="AP513" i="1"/>
  <c r="AP534" i="1" s="1"/>
  <c r="U519" i="1"/>
  <c r="U540" i="1" s="1"/>
  <c r="AL518" i="1"/>
  <c r="AL539" i="1" s="1"/>
  <c r="T504" i="1"/>
  <c r="T525" i="1" s="1"/>
  <c r="T512" i="1"/>
  <c r="T533" i="1" s="1"/>
  <c r="BB515" i="1"/>
  <c r="BB536" i="1" s="1"/>
  <c r="AI504" i="1"/>
  <c r="AI525" i="1" s="1"/>
  <c r="W513" i="1"/>
  <c r="W534" i="1" s="1"/>
  <c r="AX507" i="1"/>
  <c r="AX528" i="1" s="1"/>
  <c r="AU517" i="1"/>
  <c r="AU538" i="1" s="1"/>
  <c r="Q515" i="1"/>
  <c r="Q536" i="1" s="1"/>
  <c r="Q512" i="1"/>
  <c r="Q533" i="1" s="1"/>
  <c r="J514" i="1"/>
  <c r="J535" i="1" s="1"/>
  <c r="AI506" i="1"/>
  <c r="AI527" i="1" s="1"/>
  <c r="L510" i="1"/>
  <c r="L531" i="1" s="1"/>
  <c r="AI517" i="1"/>
  <c r="AI538" i="1" s="1"/>
  <c r="AL515" i="1"/>
  <c r="AL536" i="1" s="1"/>
  <c r="R513" i="1"/>
  <c r="R534" i="1" s="1"/>
  <c r="BD504" i="1"/>
  <c r="BD525" i="1" s="1"/>
  <c r="Z504" i="1"/>
  <c r="Z525" i="1" s="1"/>
  <c r="AY507" i="1"/>
  <c r="AY528" i="1" s="1"/>
  <c r="AO519" i="1"/>
  <c r="AO540" i="1" s="1"/>
  <c r="CG512" i="1"/>
  <c r="CG533" i="1" s="1"/>
  <c r="CG516" i="1"/>
  <c r="CG537" i="1" s="1"/>
  <c r="AE514" i="1"/>
  <c r="AE535" i="1" s="1"/>
  <c r="X513" i="1"/>
  <c r="X534" i="1" s="1"/>
  <c r="AW505" i="1"/>
  <c r="AW526" i="1" s="1"/>
  <c r="AS519" i="1"/>
  <c r="AS540" i="1" s="1"/>
  <c r="R511" i="1"/>
  <c r="R532" i="1" s="1"/>
  <c r="X517" i="1"/>
  <c r="X538" i="1" s="1"/>
  <c r="AP507" i="1"/>
  <c r="AP528" i="1" s="1"/>
  <c r="K509" i="1"/>
  <c r="K530" i="1" s="1"/>
  <c r="AU519" i="1"/>
  <c r="AU540" i="1" s="1"/>
  <c r="AD520" i="1"/>
  <c r="AD541" i="1" s="1"/>
  <c r="AE511" i="1"/>
  <c r="AE532" i="1" s="1"/>
  <c r="K519" i="1"/>
  <c r="K540" i="1" s="1"/>
  <c r="K504" i="1"/>
  <c r="K525" i="1" s="1"/>
  <c r="AM515" i="1"/>
  <c r="AM536" i="1" s="1"/>
  <c r="Z518" i="1"/>
  <c r="Z539" i="1" s="1"/>
  <c r="AG504" i="1"/>
  <c r="AG525" i="1" s="1"/>
  <c r="AU509" i="1"/>
  <c r="AU530" i="1" s="1"/>
  <c r="S507" i="1"/>
  <c r="S528" i="1" s="1"/>
  <c r="BC518" i="1"/>
  <c r="BC539" i="1" s="1"/>
  <c r="BA512" i="1"/>
  <c r="BA533" i="1" s="1"/>
  <c r="U516" i="1"/>
  <c r="U537" i="1" s="1"/>
  <c r="W515" i="1"/>
  <c r="W536" i="1" s="1"/>
  <c r="R516" i="1"/>
  <c r="R537" i="1" s="1"/>
  <c r="AZ515" i="1"/>
  <c r="AZ536" i="1" s="1"/>
  <c r="AM507" i="1"/>
  <c r="AM528" i="1" s="1"/>
  <c r="Y516" i="1"/>
  <c r="Y537" i="1" s="1"/>
  <c r="R517" i="1"/>
  <c r="R538" i="1" s="1"/>
  <c r="AU504" i="1"/>
  <c r="AU525" i="1" s="1"/>
  <c r="W518" i="1"/>
  <c r="W539" i="1" s="1"/>
  <c r="AK512" i="1"/>
  <c r="AK533" i="1" s="1"/>
  <c r="AJ510" i="1"/>
  <c r="AJ531" i="1" s="1"/>
  <c r="S514" i="1"/>
  <c r="S535" i="1" s="1"/>
  <c r="AF515" i="1"/>
  <c r="AF536" i="1" s="1"/>
  <c r="P519" i="1"/>
  <c r="P540" i="1" s="1"/>
  <c r="AE519" i="1"/>
  <c r="AE540" i="1" s="1"/>
  <c r="CG520" i="1"/>
  <c r="CG541" i="1" s="1"/>
  <c r="BA506" i="1"/>
  <c r="BA527" i="1" s="1"/>
  <c r="AF516" i="1"/>
  <c r="AF537" i="1" s="1"/>
  <c r="W507" i="1"/>
  <c r="W528" i="1" s="1"/>
  <c r="AY516" i="1"/>
  <c r="AY537" i="1" s="1"/>
  <c r="AC508" i="1"/>
  <c r="AC529" i="1" s="1"/>
  <c r="J512" i="1"/>
  <c r="J533" i="1" s="1"/>
  <c r="AK516" i="1"/>
  <c r="AK537" i="1" s="1"/>
  <c r="AR511" i="1"/>
  <c r="AR532" i="1" s="1"/>
  <c r="W510" i="1"/>
  <c r="W531" i="1" s="1"/>
  <c r="AA504" i="1"/>
  <c r="AA525" i="1" s="1"/>
  <c r="AI520" i="1"/>
  <c r="AI541" i="1" s="1"/>
  <c r="AX514" i="1"/>
  <c r="AX535" i="1" s="1"/>
  <c r="AC513" i="1"/>
  <c r="AC534" i="1" s="1"/>
  <c r="AL511" i="1"/>
  <c r="AL532" i="1" s="1"/>
  <c r="U515" i="1"/>
  <c r="U536" i="1" s="1"/>
  <c r="AH516" i="1"/>
  <c r="AH537" i="1" s="1"/>
  <c r="M507" i="1"/>
  <c r="M528" i="1" s="1"/>
  <c r="AU512" i="1"/>
  <c r="AU533" i="1" s="1"/>
  <c r="AR517" i="1"/>
  <c r="AR538" i="1" s="1"/>
  <c r="N519" i="1"/>
  <c r="N540" i="1" s="1"/>
  <c r="AD513" i="1"/>
  <c r="AD534" i="1" s="1"/>
  <c r="V516" i="1"/>
  <c r="V537" i="1" s="1"/>
  <c r="AM510" i="1"/>
  <c r="AM531" i="1" s="1"/>
  <c r="X507" i="1"/>
  <c r="X528" i="1" s="1"/>
  <c r="AC519" i="1"/>
  <c r="AC540" i="1" s="1"/>
  <c r="O507" i="1"/>
  <c r="O528" i="1" s="1"/>
  <c r="AO506" i="1"/>
  <c r="AO527" i="1" s="1"/>
  <c r="AZ509" i="1"/>
  <c r="AZ530" i="1" s="1"/>
  <c r="AJ513" i="1"/>
  <c r="AJ534" i="1" s="1"/>
  <c r="S520" i="1"/>
  <c r="S541" i="1" s="1"/>
  <c r="AY504" i="1"/>
  <c r="AY525" i="1" s="1"/>
  <c r="AO515" i="1"/>
  <c r="AO536" i="1" s="1"/>
  <c r="BC517" i="1"/>
  <c r="BC538" i="1" s="1"/>
  <c r="N512" i="1"/>
  <c r="N533" i="1" s="1"/>
  <c r="AC510" i="1"/>
  <c r="AC531" i="1" s="1"/>
  <c r="V513" i="1"/>
  <c r="V534" i="1" s="1"/>
  <c r="BD516" i="1"/>
  <c r="BD537" i="1" s="1"/>
  <c r="L506" i="1"/>
  <c r="L527" i="1" s="1"/>
  <c r="N518" i="1"/>
  <c r="N539" i="1" s="1"/>
  <c r="AA517" i="1"/>
  <c r="AA538" i="1" s="1"/>
  <c r="P505" i="1"/>
  <c r="P526" i="1" s="1"/>
  <c r="AQ507" i="1"/>
  <c r="AQ528" i="1" s="1"/>
  <c r="BB510" i="1"/>
  <c r="BB531" i="1" s="1"/>
  <c r="AD515" i="1"/>
  <c r="AD536" i="1" s="1"/>
  <c r="AT519" i="1"/>
  <c r="AT540" i="1" s="1"/>
  <c r="AJ519" i="1"/>
  <c r="AJ540" i="1" s="1"/>
  <c r="AN505" i="1"/>
  <c r="AN526" i="1" s="1"/>
  <c r="AI516" i="1"/>
  <c r="AI537" i="1" s="1"/>
  <c r="O506" i="1"/>
  <c r="O527" i="1" s="1"/>
  <c r="N504" i="1"/>
  <c r="N525" i="1" s="1"/>
  <c r="AP510" i="1"/>
  <c r="AP531" i="1" s="1"/>
  <c r="U509" i="1"/>
  <c r="U530" i="1" s="1"/>
  <c r="AY515" i="1"/>
  <c r="AY536" i="1" s="1"/>
  <c r="AU506" i="1"/>
  <c r="AU527" i="1" s="1"/>
  <c r="V505" i="1"/>
  <c r="V526" i="1" s="1"/>
  <c r="AB516" i="1"/>
  <c r="AB537" i="1" s="1"/>
  <c r="AH505" i="1"/>
  <c r="AH526" i="1" s="1"/>
  <c r="Z506" i="1"/>
  <c r="Z527" i="1" s="1"/>
  <c r="AH519" i="1"/>
  <c r="AH540" i="1" s="1"/>
  <c r="W505" i="1"/>
  <c r="W526" i="1" s="1"/>
  <c r="BB514" i="1"/>
  <c r="BB535" i="1" s="1"/>
  <c r="Z510" i="1"/>
  <c r="Z531" i="1" s="1"/>
  <c r="R508" i="1"/>
  <c r="R529" i="1" s="1"/>
  <c r="AC517" i="1"/>
  <c r="AC538" i="1" s="1"/>
  <c r="AE506" i="1"/>
  <c r="AE527" i="1" s="1"/>
  <c r="O510" i="1"/>
  <c r="O531" i="1" s="1"/>
  <c r="AF508" i="1"/>
  <c r="AF529" i="1" s="1"/>
  <c r="U513" i="1"/>
  <c r="U534" i="1" s="1"/>
  <c r="AV512" i="1"/>
  <c r="AV533" i="1" s="1"/>
  <c r="Z516" i="1"/>
  <c r="Z537" i="1" s="1"/>
  <c r="AN514" i="1"/>
  <c r="AN535" i="1" s="1"/>
  <c r="AO511" i="1"/>
  <c r="AO532" i="1" s="1"/>
  <c r="M506" i="1"/>
  <c r="M527" i="1" s="1"/>
  <c r="AW520" i="1"/>
  <c r="AW541" i="1" s="1"/>
  <c r="N508" i="1"/>
  <c r="N529" i="1" s="1"/>
  <c r="AG512" i="1"/>
  <c r="AG533" i="1" s="1"/>
  <c r="R518" i="1"/>
  <c r="R539" i="1" s="1"/>
  <c r="X508" i="1"/>
  <c r="X529" i="1" s="1"/>
  <c r="AW515" i="1"/>
  <c r="AW536" i="1" s="1"/>
  <c r="AG519" i="1"/>
  <c r="AG540" i="1" s="1"/>
  <c r="AG507" i="1"/>
  <c r="AG528" i="1" s="1"/>
  <c r="V506" i="1"/>
  <c r="V527" i="1" s="1"/>
  <c r="W509" i="1"/>
  <c r="W530" i="1" s="1"/>
  <c r="AD510" i="1"/>
  <c r="AD531" i="1" s="1"/>
  <c r="AC520" i="1"/>
  <c r="AC541" i="1" s="1"/>
  <c r="AQ508" i="1"/>
  <c r="AQ529" i="1" s="1"/>
  <c r="S519" i="1"/>
  <c r="S540" i="1" s="1"/>
  <c r="BC516" i="1"/>
  <c r="BC537" i="1" s="1"/>
  <c r="U510" i="1"/>
  <c r="U531" i="1" s="1"/>
  <c r="AW511" i="1"/>
  <c r="AW532" i="1" s="1"/>
  <c r="U507" i="1"/>
  <c r="U528" i="1" s="1"/>
  <c r="AV515" i="1"/>
  <c r="AV536" i="1" s="1"/>
  <c r="AT508" i="1"/>
  <c r="AT529" i="1" s="1"/>
  <c r="AA509" i="1"/>
  <c r="AA530" i="1" s="1"/>
  <c r="AK517" i="1"/>
  <c r="AK538" i="1" s="1"/>
  <c r="P515" i="1"/>
  <c r="P536" i="1" s="1"/>
  <c r="BC509" i="1"/>
  <c r="BC530" i="1" s="1"/>
  <c r="K515" i="1"/>
  <c r="K536" i="1" s="1"/>
  <c r="M505" i="1"/>
  <c r="M526" i="1" s="1"/>
  <c r="AG511" i="1"/>
  <c r="AG532" i="1" s="1"/>
  <c r="AN511" i="1"/>
  <c r="AN532" i="1" s="1"/>
  <c r="AY513" i="1"/>
  <c r="AY534" i="1" s="1"/>
  <c r="AJ518" i="1"/>
  <c r="AJ539" i="1" s="1"/>
  <c r="BC507" i="1"/>
  <c r="BC528" i="1" s="1"/>
  <c r="S511" i="1"/>
  <c r="S532" i="1" s="1"/>
  <c r="AD514" i="1"/>
  <c r="AD535" i="1" s="1"/>
  <c r="Y514" i="1"/>
  <c r="Y535" i="1" s="1"/>
  <c r="AQ519" i="1"/>
  <c r="AQ540" i="1" s="1"/>
  <c r="AU510" i="1"/>
  <c r="AU531" i="1" s="1"/>
  <c r="S506" i="1"/>
  <c r="S527" i="1" s="1"/>
  <c r="AM512" i="1"/>
  <c r="AM533" i="1" s="1"/>
  <c r="L514" i="1"/>
  <c r="L535" i="1" s="1"/>
  <c r="AM520" i="1"/>
  <c r="AM541" i="1" s="1"/>
  <c r="CG510" i="1"/>
  <c r="CG531" i="1" s="1"/>
  <c r="AY520" i="1"/>
  <c r="AY541" i="1" s="1"/>
  <c r="S512" i="1"/>
  <c r="S533" i="1" s="1"/>
  <c r="AI510" i="1"/>
  <c r="AI531" i="1" s="1"/>
  <c r="AE516" i="1"/>
  <c r="AE537" i="1" s="1"/>
  <c r="AL516" i="1"/>
  <c r="AL537" i="1" s="1"/>
  <c r="Y508" i="1"/>
  <c r="Y529" i="1" s="1"/>
  <c r="AR519" i="1"/>
  <c r="AR540" i="1" s="1"/>
  <c r="J506" i="1"/>
  <c r="J527" i="1" s="1"/>
  <c r="AS510" i="1"/>
  <c r="AS531" i="1" s="1"/>
  <c r="M511" i="1"/>
  <c r="M532" i="1" s="1"/>
  <c r="Q513" i="1"/>
  <c r="Q534" i="1" s="1"/>
  <c r="AK518" i="1"/>
  <c r="AK539" i="1" s="1"/>
  <c r="AN507" i="1"/>
  <c r="AN528" i="1" s="1"/>
  <c r="AN512" i="1"/>
  <c r="AN533" i="1" s="1"/>
  <c r="Q517" i="1"/>
  <c r="Q538" i="1" s="1"/>
  <c r="AJ517" i="1"/>
  <c r="AJ538" i="1" s="1"/>
  <c r="AB519" i="1"/>
  <c r="AB540" i="1" s="1"/>
  <c r="BD505" i="1"/>
  <c r="BD526" i="1" s="1"/>
  <c r="O511" i="1"/>
  <c r="O532" i="1" s="1"/>
  <c r="AE504" i="1"/>
  <c r="AE525" i="1" s="1"/>
  <c r="AW519" i="1"/>
  <c r="AW540" i="1" s="1"/>
  <c r="AK505" i="1"/>
  <c r="AK526" i="1" s="1"/>
  <c r="R514" i="1"/>
  <c r="R535" i="1" s="1"/>
  <c r="K518" i="1"/>
  <c r="K539" i="1" s="1"/>
  <c r="AE512" i="1"/>
  <c r="AE533" i="1" s="1"/>
  <c r="BB511" i="1"/>
  <c r="BB532" i="1" s="1"/>
  <c r="AS515" i="1"/>
  <c r="AS536" i="1" s="1"/>
  <c r="AX516" i="1"/>
  <c r="AX537" i="1" s="1"/>
  <c r="AP518" i="1"/>
  <c r="AP539" i="1" s="1"/>
  <c r="AY517" i="1"/>
  <c r="AY538" i="1" s="1"/>
  <c r="K507" i="1"/>
  <c r="K528" i="1" s="1"/>
  <c r="V510" i="1"/>
  <c r="V531" i="1" s="1"/>
  <c r="AS514" i="1"/>
  <c r="AS535" i="1" s="1"/>
  <c r="Q510" i="1"/>
  <c r="Q531" i="1" s="1"/>
  <c r="AB513" i="1"/>
  <c r="AB534" i="1" s="1"/>
  <c r="AM506" i="1"/>
  <c r="AM527" i="1" s="1"/>
  <c r="T515" i="1"/>
  <c r="T536" i="1" s="1"/>
  <c r="AH514" i="1"/>
  <c r="AH535" i="1" s="1"/>
  <c r="AA505" i="1"/>
  <c r="AA526" i="1" s="1"/>
  <c r="AA516" i="1"/>
  <c r="AA537" i="1" s="1"/>
  <c r="AO518" i="1"/>
  <c r="AO539" i="1" s="1"/>
  <c r="AT512" i="1"/>
  <c r="AT533" i="1" s="1"/>
  <c r="Y511" i="1"/>
  <c r="Y532" i="1" s="1"/>
  <c r="AJ514" i="1"/>
  <c r="AJ535" i="1" s="1"/>
  <c r="L505" i="1"/>
  <c r="L526" i="1" s="1"/>
  <c r="AE508" i="1"/>
  <c r="AE529" i="1" s="1"/>
  <c r="BC519" i="1"/>
  <c r="BC540" i="1" s="1"/>
  <c r="AA507" i="1"/>
  <c r="AA528" i="1" s="1"/>
  <c r="AL510" i="1"/>
  <c r="AL531" i="1" s="1"/>
  <c r="V514" i="1"/>
  <c r="V535" i="1" s="1"/>
  <c r="AY508" i="1"/>
  <c r="AY529" i="1" s="1"/>
  <c r="M517" i="1"/>
  <c r="M538" i="1" s="1"/>
  <c r="AA519" i="1"/>
  <c r="AA540" i="1" s="1"/>
  <c r="AW513" i="1"/>
  <c r="AW534" i="1" s="1"/>
  <c r="W519" i="1"/>
  <c r="W540" i="1" s="1"/>
  <c r="Z508" i="1"/>
  <c r="Z529" i="1" s="1"/>
  <c r="S508" i="1"/>
  <c r="S529" i="1" s="1"/>
  <c r="R506" i="1"/>
  <c r="R527" i="1" s="1"/>
  <c r="T517" i="1"/>
  <c r="T538" i="1" s="1"/>
  <c r="AB507" i="1"/>
  <c r="AB528" i="1" s="1"/>
  <c r="X511" i="1"/>
  <c r="X532" i="1" s="1"/>
  <c r="AK509" i="1"/>
  <c r="AK530" i="1" s="1"/>
  <c r="AQ512" i="1"/>
  <c r="AQ533" i="1" s="1"/>
  <c r="M513" i="1"/>
  <c r="M534" i="1" s="1"/>
  <c r="AD505" i="1"/>
  <c r="AD526" i="1" s="1"/>
  <c r="AM505" i="1"/>
  <c r="AM526" i="1" s="1"/>
  <c r="V517" i="1"/>
  <c r="V538" i="1" s="1"/>
  <c r="AV513" i="1"/>
  <c r="AV534" i="1" s="1"/>
  <c r="BB505" i="1"/>
  <c r="BB526" i="1" s="1"/>
  <c r="BB508" i="1"/>
  <c r="BB529" i="1" s="1"/>
  <c r="AN504" i="1"/>
  <c r="AN525" i="1" s="1"/>
  <c r="P504" i="1"/>
  <c r="P525" i="1" s="1"/>
  <c r="AL505" i="1"/>
  <c r="AL526" i="1" s="1"/>
  <c r="AB506" i="1"/>
  <c r="AB527" i="1" s="1"/>
  <c r="AL509" i="1"/>
  <c r="AL530" i="1" s="1"/>
  <c r="AU507" i="1"/>
  <c r="AU528" i="1" s="1"/>
  <c r="AF505" i="1"/>
  <c r="AF526" i="1" s="1"/>
  <c r="BE500" i="1" l="1"/>
  <c r="BD502" i="1"/>
  <c r="BD523" i="1" s="1"/>
  <c r="BD503" i="1"/>
  <c r="BD524" i="1" s="1"/>
  <c r="BF500" i="1" l="1"/>
  <c r="BE502" i="1"/>
  <c r="BE523" i="1" s="1"/>
  <c r="BE503" i="1"/>
  <c r="BE524" i="1" s="1"/>
  <c r="BE513" i="1"/>
  <c r="BE534" i="1" s="1"/>
  <c r="BE512" i="1"/>
  <c r="BE533" i="1" s="1"/>
  <c r="BE508" i="1"/>
  <c r="BE529" i="1" s="1"/>
  <c r="BE509" i="1"/>
  <c r="BE530" i="1" s="1"/>
  <c r="BE520" i="1"/>
  <c r="BE541" i="1" s="1"/>
  <c r="BE506" i="1"/>
  <c r="BE527" i="1" s="1"/>
  <c r="BE514" i="1"/>
  <c r="BE535" i="1" s="1"/>
  <c r="BE505" i="1"/>
  <c r="BE526" i="1" s="1"/>
  <c r="BE515" i="1"/>
  <c r="BE536" i="1" s="1"/>
  <c r="BE504" i="1"/>
  <c r="BE525" i="1" s="1"/>
  <c r="BE517" i="1"/>
  <c r="BE538" i="1" s="1"/>
  <c r="BE518" i="1"/>
  <c r="BE539" i="1" s="1"/>
  <c r="BE511" i="1"/>
  <c r="BE532" i="1" s="1"/>
  <c r="BE516" i="1"/>
  <c r="BE537" i="1" s="1"/>
  <c r="BE510" i="1"/>
  <c r="BE531" i="1" s="1"/>
  <c r="BE507" i="1"/>
  <c r="BE528" i="1" s="1"/>
  <c r="BE519" i="1"/>
  <c r="BE540" i="1" s="1"/>
  <c r="BF502" i="1" l="1"/>
  <c r="BF523" i="1" s="1"/>
  <c r="BG500" i="1"/>
  <c r="BF503" i="1"/>
  <c r="BF524" i="1" s="1"/>
  <c r="BF514" i="1"/>
  <c r="BF535" i="1" s="1"/>
  <c r="BF507" i="1"/>
  <c r="BF528" i="1" s="1"/>
  <c r="BF511" i="1"/>
  <c r="BF532" i="1" s="1"/>
  <c r="BF512" i="1"/>
  <c r="BF533" i="1" s="1"/>
  <c r="BF513" i="1"/>
  <c r="BF534" i="1" s="1"/>
  <c r="BF519" i="1"/>
  <c r="BF540" i="1" s="1"/>
  <c r="BF518" i="1"/>
  <c r="BF539" i="1" s="1"/>
  <c r="BF520" i="1"/>
  <c r="BF541" i="1" s="1"/>
  <c r="BF516" i="1"/>
  <c r="BF537" i="1" s="1"/>
  <c r="BF505" i="1"/>
  <c r="BF526" i="1" s="1"/>
  <c r="BF508" i="1"/>
  <c r="BF529" i="1" s="1"/>
  <c r="BF510" i="1"/>
  <c r="BF531" i="1" s="1"/>
  <c r="BF506" i="1"/>
  <c r="BF527" i="1" s="1"/>
  <c r="BF504" i="1"/>
  <c r="BF525" i="1" s="1"/>
  <c r="BF517" i="1"/>
  <c r="BF538" i="1" s="1"/>
  <c r="BF515" i="1"/>
  <c r="BF536" i="1" s="1"/>
  <c r="BF509" i="1"/>
  <c r="BF530" i="1" s="1"/>
  <c r="BH500" i="1" l="1"/>
  <c r="BG502" i="1"/>
  <c r="BG523" i="1" s="1"/>
  <c r="BG503" i="1"/>
  <c r="BG524" i="1" s="1"/>
  <c r="BG505" i="1"/>
  <c r="BG526" i="1" s="1"/>
  <c r="BG515" i="1"/>
  <c r="BG536" i="1" s="1"/>
  <c r="BG508" i="1"/>
  <c r="BG529" i="1" s="1"/>
  <c r="BG520" i="1"/>
  <c r="BG541" i="1" s="1"/>
  <c r="BG513" i="1"/>
  <c r="BG534" i="1" s="1"/>
  <c r="BG507" i="1"/>
  <c r="BG528" i="1" s="1"/>
  <c r="BG506" i="1"/>
  <c r="BG527" i="1" s="1"/>
  <c r="BG509" i="1"/>
  <c r="BG530" i="1" s="1"/>
  <c r="BG516" i="1"/>
  <c r="BG537" i="1" s="1"/>
  <c r="BG517" i="1"/>
  <c r="BG538" i="1" s="1"/>
  <c r="BG518" i="1"/>
  <c r="BG539" i="1" s="1"/>
  <c r="BG512" i="1"/>
  <c r="BG533" i="1" s="1"/>
  <c r="BG510" i="1"/>
  <c r="BG531" i="1" s="1"/>
  <c r="BG514" i="1"/>
  <c r="BG535" i="1" s="1"/>
  <c r="BG511" i="1"/>
  <c r="BG532" i="1" s="1"/>
  <c r="BG504" i="1"/>
  <c r="BG525" i="1" s="1"/>
  <c r="BG519" i="1"/>
  <c r="BG540" i="1" s="1"/>
  <c r="BI500" i="1" l="1"/>
  <c r="BH502" i="1"/>
  <c r="BH523" i="1" s="1"/>
  <c r="BH503" i="1"/>
  <c r="BH524" i="1" s="1"/>
  <c r="BH511" i="1"/>
  <c r="BH532" i="1" s="1"/>
  <c r="BH515" i="1"/>
  <c r="BH536" i="1" s="1"/>
  <c r="BH516" i="1"/>
  <c r="BH537" i="1" s="1"/>
  <c r="BH507" i="1"/>
  <c r="BH528" i="1" s="1"/>
  <c r="BH518" i="1"/>
  <c r="BH539" i="1" s="1"/>
  <c r="BH519" i="1"/>
  <c r="BH540" i="1" s="1"/>
  <c r="BH504" i="1"/>
  <c r="BH525" i="1" s="1"/>
  <c r="BH520" i="1"/>
  <c r="BH541" i="1" s="1"/>
  <c r="BH510" i="1"/>
  <c r="BH531" i="1" s="1"/>
  <c r="BH513" i="1"/>
  <c r="BH534" i="1" s="1"/>
  <c r="BH506" i="1"/>
  <c r="BH527" i="1" s="1"/>
  <c r="BH509" i="1"/>
  <c r="BH530" i="1" s="1"/>
  <c r="BH505" i="1"/>
  <c r="BH526" i="1" s="1"/>
  <c r="BH512" i="1"/>
  <c r="BH533" i="1" s="1"/>
  <c r="BH517" i="1"/>
  <c r="BH538" i="1" s="1"/>
  <c r="BH514" i="1"/>
  <c r="BH535" i="1" s="1"/>
  <c r="BH508" i="1"/>
  <c r="BH529" i="1" s="1"/>
  <c r="BJ500" i="1" l="1"/>
  <c r="BI502" i="1"/>
  <c r="BI523" i="1" s="1"/>
  <c r="BI503" i="1"/>
  <c r="BI524" i="1" s="1"/>
  <c r="BI508" i="1"/>
  <c r="BI529" i="1" s="1"/>
  <c r="BI517" i="1"/>
  <c r="BI538" i="1" s="1"/>
  <c r="BI519" i="1"/>
  <c r="BI540" i="1" s="1"/>
  <c r="BI504" i="1"/>
  <c r="BI525" i="1" s="1"/>
  <c r="BI506" i="1"/>
  <c r="BI527" i="1" s="1"/>
  <c r="BI511" i="1"/>
  <c r="BI532" i="1" s="1"/>
  <c r="BI507" i="1"/>
  <c r="BI528" i="1" s="1"/>
  <c r="BI515" i="1"/>
  <c r="BI536" i="1" s="1"/>
  <c r="BI514" i="1"/>
  <c r="BI535" i="1" s="1"/>
  <c r="BI509" i="1"/>
  <c r="BI530" i="1" s="1"/>
  <c r="BI518" i="1"/>
  <c r="BI539" i="1" s="1"/>
  <c r="BI512" i="1"/>
  <c r="BI533" i="1" s="1"/>
  <c r="BI510" i="1"/>
  <c r="BI531" i="1" s="1"/>
  <c r="BI505" i="1"/>
  <c r="BI526" i="1" s="1"/>
  <c r="BI516" i="1"/>
  <c r="BI537" i="1" s="1"/>
  <c r="BI520" i="1"/>
  <c r="BI541" i="1" s="1"/>
  <c r="BI513" i="1"/>
  <c r="BI534" i="1" s="1"/>
  <c r="BJ502" i="1" l="1"/>
  <c r="BJ523" i="1" s="1"/>
  <c r="BK500" i="1"/>
  <c r="BJ503" i="1"/>
  <c r="BJ524" i="1" s="1"/>
  <c r="BJ512" i="1"/>
  <c r="BJ533" i="1" s="1"/>
  <c r="BJ506" i="1"/>
  <c r="BJ527" i="1" s="1"/>
  <c r="BJ514" i="1"/>
  <c r="BJ535" i="1" s="1"/>
  <c r="BJ519" i="1"/>
  <c r="BJ540" i="1" s="1"/>
  <c r="BJ510" i="1"/>
  <c r="BJ531" i="1" s="1"/>
  <c r="BJ511" i="1"/>
  <c r="BJ532" i="1" s="1"/>
  <c r="BJ520" i="1"/>
  <c r="BJ541" i="1" s="1"/>
  <c r="BJ515" i="1"/>
  <c r="BJ536" i="1" s="1"/>
  <c r="BJ516" i="1"/>
  <c r="BJ537" i="1" s="1"/>
  <c r="BJ509" i="1"/>
  <c r="BJ530" i="1" s="1"/>
  <c r="BJ518" i="1"/>
  <c r="BJ539" i="1" s="1"/>
  <c r="BJ508" i="1"/>
  <c r="BJ529" i="1" s="1"/>
  <c r="BJ517" i="1"/>
  <c r="BJ538" i="1" s="1"/>
  <c r="BJ504" i="1"/>
  <c r="BJ525" i="1" s="1"/>
  <c r="BJ507" i="1"/>
  <c r="BJ528" i="1" s="1"/>
  <c r="BJ513" i="1"/>
  <c r="BJ534" i="1" s="1"/>
  <c r="BJ505" i="1"/>
  <c r="BJ526" i="1" s="1"/>
  <c r="BL500" i="1" l="1"/>
  <c r="BK502" i="1"/>
  <c r="BK523" i="1" s="1"/>
  <c r="BK503" i="1"/>
  <c r="BK524" i="1" s="1"/>
  <c r="BK505" i="1"/>
  <c r="BK526" i="1" s="1"/>
  <c r="BK506" i="1"/>
  <c r="BK527" i="1" s="1"/>
  <c r="BK510" i="1"/>
  <c r="BK531" i="1" s="1"/>
  <c r="BK508" i="1"/>
  <c r="BK529" i="1" s="1"/>
  <c r="BK513" i="1"/>
  <c r="BK534" i="1" s="1"/>
  <c r="BK519" i="1"/>
  <c r="BK540" i="1" s="1"/>
  <c r="BK520" i="1"/>
  <c r="BK541" i="1" s="1"/>
  <c r="BK517" i="1"/>
  <c r="BK538" i="1" s="1"/>
  <c r="BK509" i="1"/>
  <c r="BK530" i="1" s="1"/>
  <c r="BK504" i="1"/>
  <c r="BK525" i="1" s="1"/>
  <c r="BK515" i="1"/>
  <c r="BK536" i="1" s="1"/>
  <c r="BK507" i="1"/>
  <c r="BK528" i="1" s="1"/>
  <c r="BK516" i="1"/>
  <c r="BK537" i="1" s="1"/>
  <c r="BK518" i="1"/>
  <c r="BK539" i="1" s="1"/>
  <c r="BK514" i="1"/>
  <c r="BK535" i="1" s="1"/>
  <c r="BK512" i="1"/>
  <c r="BK533" i="1" s="1"/>
  <c r="BK511" i="1"/>
  <c r="BK532" i="1" s="1"/>
  <c r="BM500" i="1" l="1"/>
  <c r="BL502" i="1"/>
  <c r="BL523" i="1" s="1"/>
  <c r="BL503" i="1"/>
  <c r="BL524" i="1" s="1"/>
  <c r="BL517" i="1"/>
  <c r="BL538" i="1" s="1"/>
  <c r="BL507" i="1"/>
  <c r="BL528" i="1" s="1"/>
  <c r="BL513" i="1"/>
  <c r="BL534" i="1" s="1"/>
  <c r="BL515" i="1"/>
  <c r="BL536" i="1" s="1"/>
  <c r="BL511" i="1"/>
  <c r="BL532" i="1" s="1"/>
  <c r="BL509" i="1"/>
  <c r="BL530" i="1" s="1"/>
  <c r="BL514" i="1"/>
  <c r="BL535" i="1" s="1"/>
  <c r="BL520" i="1"/>
  <c r="BL541" i="1" s="1"/>
  <c r="BL505" i="1"/>
  <c r="BL526" i="1" s="1"/>
  <c r="BL504" i="1"/>
  <c r="BL525" i="1" s="1"/>
  <c r="BL518" i="1"/>
  <c r="BL539" i="1" s="1"/>
  <c r="BL508" i="1"/>
  <c r="BL529" i="1" s="1"/>
  <c r="BL519" i="1"/>
  <c r="BL540" i="1" s="1"/>
  <c r="BL512" i="1"/>
  <c r="BL533" i="1" s="1"/>
  <c r="BL510" i="1"/>
  <c r="BL531" i="1" s="1"/>
  <c r="BL516" i="1"/>
  <c r="BL537" i="1" s="1"/>
  <c r="BL506" i="1"/>
  <c r="BL527" i="1" s="1"/>
  <c r="BN500" i="1" l="1"/>
  <c r="BM502" i="1"/>
  <c r="BM523" i="1" s="1"/>
  <c r="BM503" i="1"/>
  <c r="BM524" i="1" s="1"/>
  <c r="BM514" i="1"/>
  <c r="BM535" i="1" s="1"/>
  <c r="BM506" i="1"/>
  <c r="BM527" i="1" s="1"/>
  <c r="BM520" i="1"/>
  <c r="BM541" i="1" s="1"/>
  <c r="BM507" i="1"/>
  <c r="BM528" i="1" s="1"/>
  <c r="BM510" i="1"/>
  <c r="BM531" i="1" s="1"/>
  <c r="BM509" i="1"/>
  <c r="BM530" i="1" s="1"/>
  <c r="BM504" i="1"/>
  <c r="BM525" i="1" s="1"/>
  <c r="BM518" i="1"/>
  <c r="BM539" i="1" s="1"/>
  <c r="BM511" i="1"/>
  <c r="BM532" i="1" s="1"/>
  <c r="BM517" i="1"/>
  <c r="BM538" i="1" s="1"/>
  <c r="BM505" i="1"/>
  <c r="BM526" i="1" s="1"/>
  <c r="BM519" i="1"/>
  <c r="BM540" i="1" s="1"/>
  <c r="BM515" i="1"/>
  <c r="BM536" i="1" s="1"/>
  <c r="BM512" i="1"/>
  <c r="BM533" i="1" s="1"/>
  <c r="BM516" i="1"/>
  <c r="BM537" i="1" s="1"/>
  <c r="BM513" i="1"/>
  <c r="BM534" i="1" s="1"/>
  <c r="BM508" i="1"/>
  <c r="BM529" i="1" s="1"/>
  <c r="BN502" i="1" l="1"/>
  <c r="BN523" i="1" s="1"/>
  <c r="BO500" i="1"/>
  <c r="BN503" i="1"/>
  <c r="BN524" i="1" s="1"/>
  <c r="BN512" i="1"/>
  <c r="BN533" i="1" s="1"/>
  <c r="BN511" i="1"/>
  <c r="BN532" i="1" s="1"/>
  <c r="BN513" i="1"/>
  <c r="BN534" i="1" s="1"/>
  <c r="BN516" i="1"/>
  <c r="BN537" i="1" s="1"/>
  <c r="BN517" i="1"/>
  <c r="BN538" i="1" s="1"/>
  <c r="BN515" i="1"/>
  <c r="BN536" i="1" s="1"/>
  <c r="BN519" i="1"/>
  <c r="BN540" i="1" s="1"/>
  <c r="BN514" i="1"/>
  <c r="BN535" i="1" s="1"/>
  <c r="BN504" i="1"/>
  <c r="BN525" i="1" s="1"/>
  <c r="BN508" i="1"/>
  <c r="BN529" i="1" s="1"/>
  <c r="BN520" i="1"/>
  <c r="BN541" i="1" s="1"/>
  <c r="BN518" i="1"/>
  <c r="BN539" i="1" s="1"/>
  <c r="BN505" i="1"/>
  <c r="BN526" i="1" s="1"/>
  <c r="BN510" i="1"/>
  <c r="BN531" i="1" s="1"/>
  <c r="BN507" i="1"/>
  <c r="BN528" i="1" s="1"/>
  <c r="BN509" i="1"/>
  <c r="BN530" i="1" s="1"/>
  <c r="BN506" i="1"/>
  <c r="BN527" i="1" s="1"/>
  <c r="BP500" i="1" l="1"/>
  <c r="BO502" i="1"/>
  <c r="BO523" i="1" s="1"/>
  <c r="BO503" i="1"/>
  <c r="BO524" i="1" s="1"/>
  <c r="BO509" i="1"/>
  <c r="BO530" i="1" s="1"/>
  <c r="BO513" i="1"/>
  <c r="BO534" i="1" s="1"/>
  <c r="BO505" i="1"/>
  <c r="BO526" i="1" s="1"/>
  <c r="BO504" i="1"/>
  <c r="BO525" i="1" s="1"/>
  <c r="BO517" i="1"/>
  <c r="BO538" i="1" s="1"/>
  <c r="BO510" i="1"/>
  <c r="BO531" i="1" s="1"/>
  <c r="BO519" i="1"/>
  <c r="BO540" i="1" s="1"/>
  <c r="BO508" i="1"/>
  <c r="BO529" i="1" s="1"/>
  <c r="BO518" i="1"/>
  <c r="BO539" i="1" s="1"/>
  <c r="BO511" i="1"/>
  <c r="BO532" i="1" s="1"/>
  <c r="BO520" i="1"/>
  <c r="BO541" i="1" s="1"/>
  <c r="BO507" i="1"/>
  <c r="BO528" i="1" s="1"/>
  <c r="BO512" i="1"/>
  <c r="BO533" i="1" s="1"/>
  <c r="BO506" i="1"/>
  <c r="BO527" i="1" s="1"/>
  <c r="BO515" i="1"/>
  <c r="BO536" i="1" s="1"/>
  <c r="BO514" i="1"/>
  <c r="BO535" i="1" s="1"/>
  <c r="BO516" i="1"/>
  <c r="BO537" i="1" s="1"/>
  <c r="BQ500" i="1" l="1"/>
  <c r="BP502" i="1"/>
  <c r="BP523" i="1" s="1"/>
  <c r="BP503" i="1"/>
  <c r="BP524" i="1" s="1"/>
  <c r="BP509" i="1"/>
  <c r="BP530" i="1" s="1"/>
  <c r="BP516" i="1"/>
  <c r="BP537" i="1" s="1"/>
  <c r="BP505" i="1"/>
  <c r="BP526" i="1" s="1"/>
  <c r="BP508" i="1"/>
  <c r="BP529" i="1" s="1"/>
  <c r="BP515" i="1"/>
  <c r="BP536" i="1" s="1"/>
  <c r="BP504" i="1"/>
  <c r="BP525" i="1" s="1"/>
  <c r="BP517" i="1"/>
  <c r="BP538" i="1" s="1"/>
  <c r="BP520" i="1"/>
  <c r="BP541" i="1" s="1"/>
  <c r="BP514" i="1"/>
  <c r="BP535" i="1" s="1"/>
  <c r="BP506" i="1"/>
  <c r="BP527" i="1" s="1"/>
  <c r="BP512" i="1"/>
  <c r="BP533" i="1" s="1"/>
  <c r="BP510" i="1"/>
  <c r="BP531" i="1" s="1"/>
  <c r="BP518" i="1"/>
  <c r="BP539" i="1" s="1"/>
  <c r="BP511" i="1"/>
  <c r="BP532" i="1" s="1"/>
  <c r="BP507" i="1"/>
  <c r="BP528" i="1" s="1"/>
  <c r="BP513" i="1"/>
  <c r="BP534" i="1" s="1"/>
  <c r="BP519" i="1"/>
  <c r="BP540" i="1" s="1"/>
  <c r="BR500" i="1" l="1"/>
  <c r="BQ502" i="1"/>
  <c r="BQ523" i="1" s="1"/>
  <c r="BQ503" i="1"/>
  <c r="BQ524" i="1" s="1"/>
  <c r="BQ519" i="1"/>
  <c r="BQ540" i="1" s="1"/>
  <c r="BQ511" i="1"/>
  <c r="BQ532" i="1" s="1"/>
  <c r="BQ520" i="1"/>
  <c r="BQ541" i="1" s="1"/>
  <c r="BQ513" i="1"/>
  <c r="BQ534" i="1" s="1"/>
  <c r="BQ515" i="1"/>
  <c r="BQ536" i="1" s="1"/>
  <c r="BQ506" i="1"/>
  <c r="BQ527" i="1" s="1"/>
  <c r="BQ505" i="1"/>
  <c r="BQ526" i="1" s="1"/>
  <c r="BQ518" i="1"/>
  <c r="BQ539" i="1" s="1"/>
  <c r="BQ512" i="1"/>
  <c r="BQ533" i="1" s="1"/>
  <c r="BQ507" i="1"/>
  <c r="BQ528" i="1" s="1"/>
  <c r="BQ504" i="1"/>
  <c r="BQ525" i="1" s="1"/>
  <c r="BQ508" i="1"/>
  <c r="BQ529" i="1" s="1"/>
  <c r="BQ510" i="1"/>
  <c r="BQ531" i="1" s="1"/>
  <c r="BQ516" i="1"/>
  <c r="BQ537" i="1" s="1"/>
  <c r="BQ517" i="1"/>
  <c r="BQ538" i="1" s="1"/>
  <c r="BQ509" i="1"/>
  <c r="BQ530" i="1" s="1"/>
  <c r="BQ514" i="1"/>
  <c r="BQ535" i="1" s="1"/>
  <c r="BR502" i="1" l="1"/>
  <c r="BR523" i="1" s="1"/>
  <c r="BS500" i="1"/>
  <c r="BR503" i="1"/>
  <c r="BR524" i="1" s="1"/>
  <c r="BR509" i="1"/>
  <c r="BR530" i="1" s="1"/>
  <c r="BR507" i="1"/>
  <c r="BR528" i="1" s="1"/>
  <c r="BR513" i="1"/>
  <c r="BR534" i="1" s="1"/>
  <c r="BR516" i="1"/>
  <c r="BR537" i="1" s="1"/>
  <c r="BR506" i="1"/>
  <c r="BR527" i="1" s="1"/>
  <c r="BR520" i="1"/>
  <c r="BR541" i="1" s="1"/>
  <c r="BR517" i="1"/>
  <c r="BR538" i="1" s="1"/>
  <c r="BR519" i="1"/>
  <c r="BR540" i="1" s="1"/>
  <c r="BR505" i="1"/>
  <c r="BR526" i="1" s="1"/>
  <c r="BR518" i="1"/>
  <c r="BR539" i="1" s="1"/>
  <c r="BR514" i="1"/>
  <c r="BR535" i="1" s="1"/>
  <c r="BR512" i="1"/>
  <c r="BR533" i="1" s="1"/>
  <c r="BR510" i="1"/>
  <c r="BR531" i="1" s="1"/>
  <c r="BR508" i="1"/>
  <c r="BR529" i="1" s="1"/>
  <c r="BR504" i="1"/>
  <c r="BR525" i="1" s="1"/>
  <c r="BR515" i="1"/>
  <c r="BR536" i="1" s="1"/>
  <c r="BR511" i="1"/>
  <c r="BR532" i="1" s="1"/>
  <c r="BT500" i="1" l="1"/>
  <c r="BS502" i="1"/>
  <c r="BS523" i="1" s="1"/>
  <c r="BS503" i="1"/>
  <c r="BS524" i="1" s="1"/>
  <c r="BS504" i="1"/>
  <c r="BS525" i="1" s="1"/>
  <c r="BS509" i="1"/>
  <c r="BS530" i="1" s="1"/>
  <c r="BS516" i="1"/>
  <c r="BS537" i="1" s="1"/>
  <c r="BS513" i="1"/>
  <c r="BS534" i="1" s="1"/>
  <c r="BS512" i="1"/>
  <c r="BS533" i="1" s="1"/>
  <c r="BS511" i="1"/>
  <c r="BS532" i="1" s="1"/>
  <c r="BS505" i="1"/>
  <c r="BS526" i="1" s="1"/>
  <c r="BS517" i="1"/>
  <c r="BS538" i="1" s="1"/>
  <c r="BS510" i="1"/>
  <c r="BS531" i="1" s="1"/>
  <c r="BS519" i="1"/>
  <c r="BS540" i="1" s="1"/>
  <c r="BS520" i="1"/>
  <c r="BS541" i="1" s="1"/>
  <c r="BS514" i="1"/>
  <c r="BS535" i="1" s="1"/>
  <c r="BS506" i="1"/>
  <c r="BS527" i="1" s="1"/>
  <c r="BS515" i="1"/>
  <c r="BS536" i="1" s="1"/>
  <c r="BS507" i="1"/>
  <c r="BS528" i="1" s="1"/>
  <c r="BS518" i="1"/>
  <c r="BS539" i="1" s="1"/>
  <c r="BS508" i="1"/>
  <c r="BS529" i="1" s="1"/>
  <c r="BU500" i="1" l="1"/>
  <c r="BT502" i="1"/>
  <c r="BT523" i="1" s="1"/>
  <c r="BT503" i="1"/>
  <c r="BT524" i="1" s="1"/>
  <c r="BT505" i="1"/>
  <c r="BT526" i="1" s="1"/>
  <c r="BT504" i="1"/>
  <c r="BT525" i="1" s="1"/>
  <c r="BT515" i="1"/>
  <c r="BT536" i="1" s="1"/>
  <c r="BT519" i="1"/>
  <c r="BT540" i="1" s="1"/>
  <c r="BT511" i="1"/>
  <c r="BT532" i="1" s="1"/>
  <c r="BT520" i="1"/>
  <c r="BT541" i="1" s="1"/>
  <c r="BT510" i="1"/>
  <c r="BT531" i="1" s="1"/>
  <c r="BT513" i="1"/>
  <c r="BT534" i="1" s="1"/>
  <c r="BT507" i="1"/>
  <c r="BT528" i="1" s="1"/>
  <c r="BT517" i="1"/>
  <c r="BT538" i="1" s="1"/>
  <c r="BT516" i="1"/>
  <c r="BT537" i="1" s="1"/>
  <c r="BT506" i="1"/>
  <c r="BT527" i="1" s="1"/>
  <c r="BT509" i="1"/>
  <c r="BT530" i="1" s="1"/>
  <c r="BT512" i="1"/>
  <c r="BT533" i="1" s="1"/>
  <c r="BT508" i="1"/>
  <c r="BT529" i="1" s="1"/>
  <c r="BT514" i="1"/>
  <c r="BT535" i="1" s="1"/>
  <c r="BT518" i="1"/>
  <c r="BT539" i="1" s="1"/>
  <c r="BV500" i="1" l="1"/>
  <c r="BU502" i="1"/>
  <c r="BU523" i="1" s="1"/>
  <c r="BU503" i="1"/>
  <c r="BU524" i="1" s="1"/>
  <c r="BU516" i="1"/>
  <c r="BU537" i="1" s="1"/>
  <c r="BU514" i="1"/>
  <c r="BU535" i="1" s="1"/>
  <c r="BU513" i="1"/>
  <c r="BU534" i="1" s="1"/>
  <c r="BU507" i="1"/>
  <c r="BU528" i="1" s="1"/>
  <c r="BU519" i="1"/>
  <c r="BU540" i="1" s="1"/>
  <c r="BU511" i="1"/>
  <c r="BU532" i="1" s="1"/>
  <c r="BU510" i="1"/>
  <c r="BU531" i="1" s="1"/>
  <c r="BU504" i="1"/>
  <c r="BU525" i="1" s="1"/>
  <c r="BU512" i="1"/>
  <c r="BU533" i="1" s="1"/>
  <c r="BU505" i="1"/>
  <c r="BU526" i="1" s="1"/>
  <c r="BU517" i="1"/>
  <c r="BU538" i="1" s="1"/>
  <c r="BU520" i="1"/>
  <c r="BU541" i="1" s="1"/>
  <c r="BU506" i="1"/>
  <c r="BU527" i="1" s="1"/>
  <c r="BU509" i="1"/>
  <c r="BU530" i="1" s="1"/>
  <c r="BU515" i="1"/>
  <c r="BU536" i="1" s="1"/>
  <c r="BU518" i="1"/>
  <c r="BU539" i="1" s="1"/>
  <c r="BU508" i="1"/>
  <c r="BU529" i="1" s="1"/>
  <c r="BV502" i="1" l="1"/>
  <c r="BV523" i="1" s="1"/>
  <c r="BW500" i="1"/>
  <c r="BV503" i="1"/>
  <c r="BV524" i="1" s="1"/>
  <c r="BV520" i="1"/>
  <c r="BV541" i="1" s="1"/>
  <c r="BV516" i="1"/>
  <c r="BV537" i="1" s="1"/>
  <c r="BV510" i="1"/>
  <c r="BV531" i="1" s="1"/>
  <c r="BV519" i="1"/>
  <c r="BV540" i="1" s="1"/>
  <c r="BV518" i="1"/>
  <c r="BV539" i="1" s="1"/>
  <c r="BV506" i="1"/>
  <c r="BV527" i="1" s="1"/>
  <c r="BV505" i="1"/>
  <c r="BV526" i="1" s="1"/>
  <c r="BV504" i="1"/>
  <c r="BV525" i="1" s="1"/>
  <c r="BV507" i="1"/>
  <c r="BV528" i="1" s="1"/>
  <c r="BV511" i="1"/>
  <c r="BV532" i="1" s="1"/>
  <c r="BV512" i="1"/>
  <c r="BV533" i="1" s="1"/>
  <c r="BV508" i="1"/>
  <c r="BV529" i="1" s="1"/>
  <c r="BV515" i="1"/>
  <c r="BV536" i="1" s="1"/>
  <c r="BV517" i="1"/>
  <c r="BV538" i="1" s="1"/>
  <c r="BV509" i="1"/>
  <c r="BV530" i="1" s="1"/>
  <c r="BV514" i="1"/>
  <c r="BV535" i="1" s="1"/>
  <c r="BV513" i="1"/>
  <c r="BV534" i="1" s="1"/>
  <c r="BX500" i="1" l="1"/>
  <c r="BW502" i="1"/>
  <c r="BW523" i="1" s="1"/>
  <c r="BW503" i="1"/>
  <c r="BW524" i="1" s="1"/>
  <c r="BW507" i="1"/>
  <c r="BW528" i="1" s="1"/>
  <c r="BW517" i="1"/>
  <c r="BW538" i="1" s="1"/>
  <c r="BW512" i="1"/>
  <c r="BW533" i="1" s="1"/>
  <c r="BW520" i="1"/>
  <c r="BW541" i="1" s="1"/>
  <c r="BW508" i="1"/>
  <c r="BW529" i="1" s="1"/>
  <c r="BW516" i="1"/>
  <c r="BW537" i="1" s="1"/>
  <c r="BW506" i="1"/>
  <c r="BW527" i="1" s="1"/>
  <c r="BW513" i="1"/>
  <c r="BW534" i="1" s="1"/>
  <c r="BW518" i="1"/>
  <c r="BW539" i="1" s="1"/>
  <c r="BW505" i="1"/>
  <c r="BW526" i="1" s="1"/>
  <c r="BW511" i="1"/>
  <c r="BW532" i="1" s="1"/>
  <c r="BW519" i="1"/>
  <c r="BW540" i="1" s="1"/>
  <c r="BW509" i="1"/>
  <c r="BW530" i="1" s="1"/>
  <c r="BW510" i="1"/>
  <c r="BW531" i="1" s="1"/>
  <c r="BW514" i="1"/>
  <c r="BW535" i="1" s="1"/>
  <c r="BW515" i="1"/>
  <c r="BW536" i="1" s="1"/>
  <c r="BW504" i="1"/>
  <c r="BW525" i="1" s="1"/>
  <c r="BY500" i="1" l="1"/>
  <c r="BX502" i="1"/>
  <c r="BX523" i="1" s="1"/>
  <c r="BX503" i="1"/>
  <c r="BX524" i="1" s="1"/>
  <c r="BX519" i="1"/>
  <c r="BX540" i="1" s="1"/>
  <c r="BX504" i="1"/>
  <c r="BX525" i="1" s="1"/>
  <c r="BX512" i="1"/>
  <c r="BX533" i="1" s="1"/>
  <c r="BX507" i="1"/>
  <c r="BX528" i="1" s="1"/>
  <c r="BX506" i="1"/>
  <c r="BX527" i="1" s="1"/>
  <c r="BX516" i="1"/>
  <c r="BX537" i="1" s="1"/>
  <c r="BX511" i="1"/>
  <c r="BX532" i="1" s="1"/>
  <c r="BX517" i="1"/>
  <c r="BX538" i="1" s="1"/>
  <c r="BX505" i="1"/>
  <c r="BX526" i="1" s="1"/>
  <c r="BX520" i="1"/>
  <c r="BX541" i="1" s="1"/>
  <c r="BX508" i="1"/>
  <c r="BX529" i="1" s="1"/>
  <c r="BX513" i="1"/>
  <c r="BX534" i="1" s="1"/>
  <c r="BX518" i="1"/>
  <c r="BX539" i="1" s="1"/>
  <c r="BX510" i="1"/>
  <c r="BX531" i="1" s="1"/>
  <c r="BX515" i="1"/>
  <c r="BX536" i="1" s="1"/>
  <c r="BX514" i="1"/>
  <c r="BX535" i="1" s="1"/>
  <c r="BX509" i="1"/>
  <c r="BX530" i="1" s="1"/>
  <c r="BZ500" i="1" l="1"/>
  <c r="BY502" i="1"/>
  <c r="BY523" i="1" s="1"/>
  <c r="BY503" i="1"/>
  <c r="BY524" i="1" s="1"/>
  <c r="BY520" i="1"/>
  <c r="BY541" i="1" s="1"/>
  <c r="BY514" i="1"/>
  <c r="BY535" i="1" s="1"/>
  <c r="BY505" i="1"/>
  <c r="BY526" i="1" s="1"/>
  <c r="BY504" i="1"/>
  <c r="BY525" i="1" s="1"/>
  <c r="BY508" i="1"/>
  <c r="BY529" i="1" s="1"/>
  <c r="BY516" i="1"/>
  <c r="BY537" i="1" s="1"/>
  <c r="BY510" i="1"/>
  <c r="BY531" i="1" s="1"/>
  <c r="BY506" i="1"/>
  <c r="BY527" i="1" s="1"/>
  <c r="BY512" i="1"/>
  <c r="BY533" i="1" s="1"/>
  <c r="BY517" i="1"/>
  <c r="BY538" i="1" s="1"/>
  <c r="BY518" i="1"/>
  <c r="BY539" i="1" s="1"/>
  <c r="BY513" i="1"/>
  <c r="BY534" i="1" s="1"/>
  <c r="BY507" i="1"/>
  <c r="BY528" i="1" s="1"/>
  <c r="BY511" i="1"/>
  <c r="BY532" i="1" s="1"/>
  <c r="BY515" i="1"/>
  <c r="BY536" i="1" s="1"/>
  <c r="BY509" i="1"/>
  <c r="BY530" i="1" s="1"/>
  <c r="BY519" i="1"/>
  <c r="BY540" i="1" s="1"/>
  <c r="BZ502" i="1" l="1"/>
  <c r="BZ523" i="1" s="1"/>
  <c r="CA500" i="1"/>
  <c r="BZ503" i="1"/>
  <c r="BZ524" i="1" s="1"/>
  <c r="BZ513" i="1"/>
  <c r="BZ534" i="1" s="1"/>
  <c r="BZ507" i="1"/>
  <c r="BZ528" i="1" s="1"/>
  <c r="BZ516" i="1"/>
  <c r="BZ537" i="1" s="1"/>
  <c r="BZ511" i="1"/>
  <c r="BZ532" i="1" s="1"/>
  <c r="BZ517" i="1"/>
  <c r="BZ538" i="1" s="1"/>
  <c r="BZ506" i="1"/>
  <c r="BZ527" i="1" s="1"/>
  <c r="BZ515" i="1"/>
  <c r="BZ536" i="1" s="1"/>
  <c r="BZ509" i="1"/>
  <c r="BZ530" i="1" s="1"/>
  <c r="BZ518" i="1"/>
  <c r="BZ539" i="1" s="1"/>
  <c r="BZ510" i="1"/>
  <c r="BZ531" i="1" s="1"/>
  <c r="BZ505" i="1"/>
  <c r="BZ526" i="1" s="1"/>
  <c r="BZ514" i="1"/>
  <c r="BZ535" i="1" s="1"/>
  <c r="BZ508" i="1"/>
  <c r="BZ529" i="1" s="1"/>
  <c r="BZ512" i="1"/>
  <c r="BZ533" i="1" s="1"/>
  <c r="BZ520" i="1"/>
  <c r="BZ541" i="1" s="1"/>
  <c r="BZ519" i="1"/>
  <c r="BZ540" i="1" s="1"/>
  <c r="BZ504" i="1"/>
  <c r="BZ525" i="1" s="1"/>
  <c r="CB500" i="1" l="1"/>
  <c r="CA502" i="1"/>
  <c r="CA523" i="1" s="1"/>
  <c r="CA503" i="1"/>
  <c r="CA524" i="1" s="1"/>
  <c r="CA508" i="1"/>
  <c r="CA529" i="1" s="1"/>
  <c r="CA517" i="1"/>
  <c r="CA538" i="1" s="1"/>
  <c r="CA515" i="1"/>
  <c r="CA536" i="1" s="1"/>
  <c r="CA505" i="1"/>
  <c r="CA526" i="1" s="1"/>
  <c r="CA512" i="1"/>
  <c r="CA533" i="1" s="1"/>
  <c r="CA518" i="1"/>
  <c r="CA539" i="1" s="1"/>
  <c r="CA507" i="1"/>
  <c r="CA528" i="1" s="1"/>
  <c r="CA506" i="1"/>
  <c r="CA527" i="1" s="1"/>
  <c r="CA509" i="1"/>
  <c r="CA530" i="1" s="1"/>
  <c r="CA513" i="1"/>
  <c r="CA534" i="1" s="1"/>
  <c r="CA516" i="1"/>
  <c r="CA537" i="1" s="1"/>
  <c r="CA514" i="1"/>
  <c r="CA535" i="1" s="1"/>
  <c r="CA511" i="1"/>
  <c r="CA532" i="1" s="1"/>
  <c r="CA519" i="1"/>
  <c r="CA540" i="1" s="1"/>
  <c r="CA520" i="1"/>
  <c r="CA541" i="1" s="1"/>
  <c r="CA510" i="1"/>
  <c r="CA531" i="1" s="1"/>
  <c r="CA504" i="1"/>
  <c r="CA525" i="1" s="1"/>
  <c r="CC500" i="1" l="1"/>
  <c r="CB502" i="1"/>
  <c r="CB523" i="1" s="1"/>
  <c r="CB503" i="1"/>
  <c r="CB524" i="1" s="1"/>
  <c r="CB517" i="1"/>
  <c r="CB538" i="1" s="1"/>
  <c r="CB520" i="1"/>
  <c r="CB541" i="1" s="1"/>
  <c r="CB514" i="1"/>
  <c r="CB535" i="1" s="1"/>
  <c r="CB505" i="1"/>
  <c r="CB526" i="1" s="1"/>
  <c r="CB513" i="1"/>
  <c r="CB534" i="1" s="1"/>
  <c r="CB507" i="1"/>
  <c r="CB528" i="1" s="1"/>
  <c r="CB518" i="1"/>
  <c r="CB539" i="1" s="1"/>
  <c r="CB516" i="1"/>
  <c r="CB537" i="1" s="1"/>
  <c r="CB509" i="1"/>
  <c r="CB530" i="1" s="1"/>
  <c r="CB510" i="1"/>
  <c r="CB531" i="1" s="1"/>
  <c r="CB511" i="1"/>
  <c r="CB532" i="1" s="1"/>
  <c r="CB506" i="1"/>
  <c r="CB527" i="1" s="1"/>
  <c r="CB504" i="1"/>
  <c r="CB525" i="1" s="1"/>
  <c r="CB512" i="1"/>
  <c r="CB533" i="1" s="1"/>
  <c r="CB508" i="1"/>
  <c r="CB529" i="1" s="1"/>
  <c r="CB519" i="1"/>
  <c r="CB540" i="1" s="1"/>
  <c r="CB515" i="1"/>
  <c r="CB536" i="1" s="1"/>
  <c r="CD500" i="1" l="1"/>
  <c r="CC502" i="1"/>
  <c r="CC523" i="1" s="1"/>
  <c r="CC503" i="1"/>
  <c r="CC524" i="1" s="1"/>
  <c r="CC512" i="1"/>
  <c r="CC533" i="1" s="1"/>
  <c r="CC510" i="1"/>
  <c r="CC531" i="1" s="1"/>
  <c r="CC518" i="1"/>
  <c r="CC539" i="1" s="1"/>
  <c r="CC513" i="1"/>
  <c r="CC534" i="1" s="1"/>
  <c r="CC507" i="1"/>
  <c r="CC528" i="1" s="1"/>
  <c r="CC505" i="1"/>
  <c r="CC526" i="1" s="1"/>
  <c r="CC504" i="1"/>
  <c r="CC525" i="1" s="1"/>
  <c r="CC509" i="1"/>
  <c r="CC530" i="1" s="1"/>
  <c r="CC508" i="1"/>
  <c r="CC529" i="1" s="1"/>
  <c r="CC506" i="1"/>
  <c r="CC527" i="1" s="1"/>
  <c r="CC517" i="1"/>
  <c r="CC538" i="1" s="1"/>
  <c r="CC515" i="1"/>
  <c r="CC536" i="1" s="1"/>
  <c r="CC519" i="1"/>
  <c r="CC540" i="1" s="1"/>
  <c r="CC516" i="1"/>
  <c r="CC537" i="1" s="1"/>
  <c r="CC520" i="1"/>
  <c r="CC541" i="1" s="1"/>
  <c r="CC514" i="1"/>
  <c r="CC535" i="1" s="1"/>
  <c r="CC511" i="1"/>
  <c r="CC532" i="1" s="1"/>
  <c r="CD502" i="1" l="1"/>
  <c r="CD523" i="1" s="1"/>
  <c r="CE500" i="1"/>
  <c r="CD503" i="1"/>
  <c r="CD524" i="1" s="1"/>
  <c r="CD505" i="1"/>
  <c r="CD526" i="1" s="1"/>
  <c r="CD519" i="1"/>
  <c r="CD540" i="1" s="1"/>
  <c r="CD511" i="1"/>
  <c r="CD532" i="1" s="1"/>
  <c r="CD516" i="1"/>
  <c r="CD537" i="1" s="1"/>
  <c r="CD504" i="1"/>
  <c r="CD525" i="1" s="1"/>
  <c r="CD512" i="1"/>
  <c r="CD533" i="1" s="1"/>
  <c r="CD517" i="1"/>
  <c r="CD538" i="1" s="1"/>
  <c r="CD510" i="1"/>
  <c r="CD531" i="1" s="1"/>
  <c r="CD514" i="1"/>
  <c r="CD535" i="1" s="1"/>
  <c r="CD515" i="1"/>
  <c r="CD536" i="1" s="1"/>
  <c r="CD506" i="1"/>
  <c r="CD527" i="1" s="1"/>
  <c r="CD520" i="1"/>
  <c r="CD541" i="1" s="1"/>
  <c r="CD509" i="1"/>
  <c r="CD530" i="1" s="1"/>
  <c r="CD508" i="1"/>
  <c r="CD529" i="1" s="1"/>
  <c r="CD507" i="1"/>
  <c r="CD528" i="1" s="1"/>
  <c r="CD518" i="1"/>
  <c r="CD539" i="1" s="1"/>
  <c r="CD513" i="1"/>
  <c r="CD534" i="1" s="1"/>
  <c r="CF500" i="1" l="1"/>
  <c r="CE502" i="1"/>
  <c r="CE523" i="1" s="1"/>
  <c r="CE503" i="1"/>
  <c r="CE524" i="1" s="1"/>
  <c r="CE518" i="1"/>
  <c r="CE539" i="1" s="1"/>
  <c r="CE516" i="1"/>
  <c r="CE537" i="1" s="1"/>
  <c r="CE519" i="1"/>
  <c r="CE540" i="1" s="1"/>
  <c r="CE511" i="1"/>
  <c r="CE532" i="1" s="1"/>
  <c r="CE506" i="1"/>
  <c r="CE527" i="1" s="1"/>
  <c r="CE514" i="1"/>
  <c r="CE535" i="1" s="1"/>
  <c r="CE505" i="1"/>
  <c r="CE526" i="1" s="1"/>
  <c r="CE512" i="1"/>
  <c r="CE533" i="1" s="1"/>
  <c r="CE517" i="1"/>
  <c r="CE538" i="1" s="1"/>
  <c r="CE520" i="1"/>
  <c r="CE541" i="1" s="1"/>
  <c r="CE507" i="1"/>
  <c r="CE528" i="1" s="1"/>
  <c r="CE513" i="1"/>
  <c r="CE534" i="1" s="1"/>
  <c r="CE508" i="1"/>
  <c r="CE529" i="1" s="1"/>
  <c r="CE510" i="1"/>
  <c r="CE531" i="1" s="1"/>
  <c r="CE509" i="1"/>
  <c r="CE530" i="1" s="1"/>
  <c r="CE515" i="1"/>
  <c r="CE536" i="1" s="1"/>
  <c r="CE504" i="1"/>
  <c r="CE525" i="1" s="1"/>
  <c r="CF502" i="1" l="1"/>
  <c r="CF523" i="1" s="1"/>
  <c r="CF503" i="1"/>
  <c r="CF524" i="1" s="1"/>
  <c r="CF519" i="1"/>
  <c r="CF540" i="1" s="1"/>
  <c r="CF518" i="1"/>
  <c r="CF539" i="1" s="1"/>
  <c r="CF516" i="1"/>
  <c r="CF537" i="1" s="1"/>
  <c r="CF507" i="1"/>
  <c r="CF528" i="1" s="1"/>
  <c r="CF504" i="1"/>
  <c r="CF525" i="1" s="1"/>
  <c r="CF514" i="1"/>
  <c r="CF535" i="1" s="1"/>
  <c r="CF517" i="1"/>
  <c r="CF538" i="1" s="1"/>
  <c r="CF508" i="1"/>
  <c r="CF529" i="1" s="1"/>
  <c r="CF510" i="1"/>
  <c r="CF531" i="1" s="1"/>
  <c r="CF520" i="1"/>
  <c r="CF541" i="1" s="1"/>
  <c r="CF506" i="1"/>
  <c r="CF527" i="1" s="1"/>
  <c r="CF512" i="1"/>
  <c r="CF533" i="1" s="1"/>
  <c r="CF513" i="1"/>
  <c r="CF534" i="1" s="1"/>
  <c r="CF515" i="1"/>
  <c r="CF536" i="1" s="1"/>
  <c r="CF505" i="1"/>
  <c r="CF526" i="1" s="1"/>
  <c r="CF511" i="1"/>
  <c r="CF532" i="1" s="1"/>
  <c r="CF509" i="1"/>
  <c r="CF530" i="1" s="1"/>
</calcChain>
</file>

<file path=xl/sharedStrings.xml><?xml version="1.0" encoding="utf-8"?>
<sst xmlns="http://schemas.openxmlformats.org/spreadsheetml/2006/main" count="962" uniqueCount="229">
  <si>
    <t>'נספחים ב וג'!$</t>
  </si>
  <si>
    <t xml:space="preserve">דו"ח חודשי , שיעורי ההשקעות ורכוש קבוע מסך כל ההתחייבויות לתקופה שנסתיימה ביום - </t>
  </si>
  <si>
    <t>נספחים ב וג'!$C$</t>
  </si>
  <si>
    <t>סה"כ משתתף ברווחים</t>
  </si>
  <si>
    <t xml:space="preserve">ביטוח חיים </t>
  </si>
  <si>
    <t>נכסים מנוהלים קופות חולים</t>
  </si>
  <si>
    <t>חזרה</t>
  </si>
  <si>
    <t>אחר</t>
  </si>
  <si>
    <t>כללית</t>
  </si>
  <si>
    <t>מאוחדת</t>
  </si>
  <si>
    <t>מכבי</t>
  </si>
  <si>
    <t>לאומית</t>
  </si>
  <si>
    <t>שורה</t>
  </si>
  <si>
    <t xml:space="preserve"> </t>
  </si>
  <si>
    <t>1.</t>
  </si>
  <si>
    <t>השקעות</t>
  </si>
  <si>
    <t>א.</t>
  </si>
  <si>
    <t>מזומנים ושווי מזומנים</t>
  </si>
  <si>
    <t>(1</t>
  </si>
  <si>
    <t>בישראל</t>
  </si>
  <si>
    <t>א)</t>
  </si>
  <si>
    <t>יתרות מזומנים ועו"ש בשקלים חדשים</t>
  </si>
  <si>
    <t>ב)</t>
  </si>
  <si>
    <t xml:space="preserve">יתרות מזומנים ועו"ש נקובים במט"ח </t>
  </si>
  <si>
    <t>ג)</t>
  </si>
  <si>
    <t>פח"ק/פר"י</t>
  </si>
  <si>
    <t>ד)</t>
  </si>
  <si>
    <t>פק"מ לתקופה של עד שלושה חודשים</t>
  </si>
  <si>
    <t>ה)</t>
  </si>
  <si>
    <t>פיקדון צמוד מדד עד שלושה חודשים</t>
  </si>
  <si>
    <t>ו)</t>
  </si>
  <si>
    <t>פיקדון צמוד מט"ח עד שלושה חודשים (פצ"מ)</t>
  </si>
  <si>
    <t>ז)</t>
  </si>
  <si>
    <t>פיקדונות במט"ח עד שלושה חודשים</t>
  </si>
  <si>
    <t>(2</t>
  </si>
  <si>
    <t>בחו"ל</t>
  </si>
  <si>
    <t>יתרות מזומנים ועו"ש נקובים במט"ח</t>
  </si>
  <si>
    <t>ב.</t>
  </si>
  <si>
    <t>ניירות ערך (למעט בחברות מוחזקות)</t>
  </si>
  <si>
    <t>אגרות חוב ממשלתיות:</t>
  </si>
  <si>
    <t>(1)</t>
  </si>
  <si>
    <t>סחיר</t>
  </si>
  <si>
    <t>(א)</t>
  </si>
  <si>
    <t xml:space="preserve">     צמוד מדד</t>
  </si>
  <si>
    <t>(ג)</t>
  </si>
  <si>
    <t>לא צמוד בריבית קבועה</t>
  </si>
  <si>
    <t>(ד)</t>
  </si>
  <si>
    <t>לא צמוד בריבית משתנה</t>
  </si>
  <si>
    <t>(ה)</t>
  </si>
  <si>
    <t xml:space="preserve">צמוד מט"ח  </t>
  </si>
  <si>
    <t>(ו)</t>
  </si>
  <si>
    <t>מק"מ</t>
  </si>
  <si>
    <t>(2)</t>
  </si>
  <si>
    <t>לא סחיר</t>
  </si>
  <si>
    <t>אג"ח מיועדות - הסכמי "חץ" כולל אג"ח של חברת החשמל</t>
  </si>
  <si>
    <t>(ב)</t>
  </si>
  <si>
    <t>אג"ח לא סחירות אחרות</t>
  </si>
  <si>
    <t xml:space="preserve">ממשלת ישראל שהונפקו בחו"ל </t>
  </si>
  <si>
    <t xml:space="preserve">שהנפיקה ממשלה זרה </t>
  </si>
  <si>
    <t xml:space="preserve">תעודות חוב מסחריות: </t>
  </si>
  <si>
    <t xml:space="preserve">דרוג AA- ומעלה </t>
  </si>
  <si>
    <t>a</t>
  </si>
  <si>
    <t xml:space="preserve">צמוד מדד </t>
  </si>
  <si>
    <t>b</t>
  </si>
  <si>
    <t>לא צמוד</t>
  </si>
  <si>
    <t>c</t>
  </si>
  <si>
    <t>צמוד מט"ח</t>
  </si>
  <si>
    <t xml:space="preserve">דרוג BBB- ועד A+ </t>
  </si>
  <si>
    <t xml:space="preserve">דרוג נמוך מ- BBB- או לא מדורג </t>
  </si>
  <si>
    <t xml:space="preserve">בדרוג נמוך מ- BBB- או לא מדורג עם בטוחה מספקת </t>
  </si>
  <si>
    <t>סחיר - חברות ישראליות</t>
  </si>
  <si>
    <t xml:space="preserve">דרוג A- ומעלה </t>
  </si>
  <si>
    <t>דרוג BBB- ועד BBB+</t>
  </si>
  <si>
    <t>לא סחיר - חברות ישראליות</t>
  </si>
  <si>
    <t>(3)</t>
  </si>
  <si>
    <t>סחיר - חברות זרות</t>
  </si>
  <si>
    <t>(4)</t>
  </si>
  <si>
    <t>לא סחיר - חברות זרות</t>
  </si>
  <si>
    <t>(3</t>
  </si>
  <si>
    <t>אג"ח קונצרני:</t>
  </si>
  <si>
    <t>d</t>
  </si>
  <si>
    <t>צמוד מדד</t>
  </si>
  <si>
    <t>4)</t>
  </si>
  <si>
    <t>מניות (למעט חברות מוחזקות)</t>
  </si>
  <si>
    <t>מניות</t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</si>
  <si>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(Long)</t>
    </r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</si>
  <si>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(Short)</t>
    </r>
  </si>
  <si>
    <t>מניות היתר</t>
  </si>
  <si>
    <t>מניות זרות הנסחרות בארץ</t>
  </si>
  <si>
    <t>חברות ישראליות</t>
  </si>
  <si>
    <t>חברות זרות החזקה מתחת  ל-10%</t>
  </si>
  <si>
    <t>חברות זרות החזקה של 10% ומעלה</t>
  </si>
  <si>
    <t>חברות זרות</t>
  </si>
  <si>
    <t>5)</t>
  </si>
  <si>
    <t>השקעות בקרנות סל</t>
  </si>
  <si>
    <t>שמחקות מדדי מניות בארץ</t>
  </si>
  <si>
    <t>שמחקות מדדי מניות בחו"ל</t>
  </si>
  <si>
    <t>שמחקות מדדי אג"ח בארץ</t>
  </si>
  <si>
    <t>שמחקות מדדי אג"ח בחו"ל</t>
  </si>
  <si>
    <t>(5)</t>
  </si>
  <si>
    <t>בחסר</t>
  </si>
  <si>
    <t>(6)</t>
  </si>
  <si>
    <t>שמחקות מדדי מניות</t>
  </si>
  <si>
    <t>שמחקות מדדים אחרים</t>
  </si>
  <si>
    <t>6)</t>
  </si>
  <si>
    <t>תעודות השתתפות בקרנות נאמנות</t>
  </si>
  <si>
    <t>אג"ח קנצרני</t>
  </si>
  <si>
    <t>אג"ח ממשלתי</t>
  </si>
  <si>
    <t>7)</t>
  </si>
  <si>
    <t>קרנות השקעה</t>
  </si>
  <si>
    <t>קרנות הון סיכון</t>
  </si>
  <si>
    <t>קרנות גידור</t>
  </si>
  <si>
    <t>קרנות נדל"ן</t>
  </si>
  <si>
    <t>קרנות השקעה אחרות</t>
  </si>
  <si>
    <t>8)</t>
  </si>
  <si>
    <t>כתבי אופציה (WARRANTS)</t>
  </si>
  <si>
    <t>סחירים</t>
  </si>
  <si>
    <t>לא סחירים</t>
  </si>
  <si>
    <t>9)</t>
  </si>
  <si>
    <t>חוזים עתידיים</t>
  </si>
  <si>
    <t>סחיר (Future) - ביטחון הנדרש ירשם בנספח א'</t>
  </si>
  <si>
    <t>לא סחיר (Forward, Swap)</t>
  </si>
  <si>
    <t>מדדים כולל מניות</t>
  </si>
  <si>
    <t>₪ / מט"ח</t>
  </si>
  <si>
    <t>מט"ח / מט"ח</t>
  </si>
  <si>
    <t>ריבית</t>
  </si>
  <si>
    <t>מטבע</t>
  </si>
  <si>
    <t>10)</t>
  </si>
  <si>
    <t>אופציות - (OPTIONS)</t>
  </si>
  <si>
    <t>מדדים כולל מניות (Long)</t>
  </si>
  <si>
    <t>₪ /  מט"ח          (Long)</t>
  </si>
  <si>
    <t>ריבית                (Long)</t>
  </si>
  <si>
    <t>אחר                  (Long)</t>
  </si>
  <si>
    <t>מדדים כולל מניות  (Short)</t>
  </si>
  <si>
    <t>₪ /  מט"ח           (Short)</t>
  </si>
  <si>
    <t>(ז)</t>
  </si>
  <si>
    <t>ריבית                 (Short)</t>
  </si>
  <si>
    <t>(ח)</t>
  </si>
  <si>
    <t>אחר                   (Short)</t>
  </si>
  <si>
    <t>מדדים כולל מניות            (Long)</t>
  </si>
  <si>
    <t xml:space="preserve"> ₪ / מט"ח                (Long) </t>
  </si>
  <si>
    <t xml:space="preserve">מט"ח / מט"ח        (Long)  </t>
  </si>
  <si>
    <t>ריבית                           (Long)</t>
  </si>
  <si>
    <t>אחר                             (Long)</t>
  </si>
  <si>
    <t>מדדים כולל מניות            (Short)</t>
  </si>
  <si>
    <t xml:space="preserve">₪ / מט"ח             (Short) </t>
  </si>
  <si>
    <t xml:space="preserve">מט"ח / מט"ח        (Short) </t>
  </si>
  <si>
    <t>(ט)</t>
  </si>
  <si>
    <t>ריבית                           (Short)</t>
  </si>
  <si>
    <t>(י)</t>
  </si>
  <si>
    <t>אחר                             (Short)</t>
  </si>
  <si>
    <t>מדדים כולל מניות   (Long)</t>
  </si>
  <si>
    <t>מטבע                       (Long)</t>
  </si>
  <si>
    <t>ריבית                        (Long)</t>
  </si>
  <si>
    <t xml:space="preserve">  (Long - Call)  </t>
  </si>
  <si>
    <t xml:space="preserve">סחורות                    (Long)  </t>
  </si>
  <si>
    <t xml:space="preserve">  (Long - Put)  </t>
  </si>
  <si>
    <t>אחר                         (Long)</t>
  </si>
  <si>
    <t xml:space="preserve">  (Short - Call)  </t>
  </si>
  <si>
    <t>מדדים כולל מניות   (Short)</t>
  </si>
  <si>
    <t xml:space="preserve">  (Short - Put)  </t>
  </si>
  <si>
    <t>מטבע                       (Short)</t>
  </si>
  <si>
    <t>ריבית                        (Short)</t>
  </si>
  <si>
    <t xml:space="preserve">סחורות                      (Short)  </t>
  </si>
  <si>
    <t>אחר                            (Short)</t>
  </si>
  <si>
    <t>מדדים כולל מניות             (Long)</t>
  </si>
  <si>
    <t>מטבע                                 (Long)</t>
  </si>
  <si>
    <t>ריבית                                  (Long)</t>
  </si>
  <si>
    <t xml:space="preserve">סחורות                              (Long)             </t>
  </si>
  <si>
    <t>אחר                                  (Long)</t>
  </si>
  <si>
    <t>מדדים כולל מניות               (Short)</t>
  </si>
  <si>
    <t>מטבע                                (Short)</t>
  </si>
  <si>
    <t>ריבית                                 (Short)</t>
  </si>
  <si>
    <t xml:space="preserve">סחורות                               (Short)             </t>
  </si>
  <si>
    <t>אחר                                  (Short)</t>
  </si>
  <si>
    <t>11)</t>
  </si>
  <si>
    <t>מוצרים מובנים</t>
  </si>
  <si>
    <t>קרן מובטחת</t>
  </si>
  <si>
    <t>נכס בסיס - אשראי</t>
  </si>
  <si>
    <t>נכס בסיס - מניות</t>
  </si>
  <si>
    <t>נכס בסיס - ריבית</t>
  </si>
  <si>
    <t>נכס בסיס - מטבע</t>
  </si>
  <si>
    <t>נכס בסיס - מדד</t>
  </si>
  <si>
    <t>נכס בסיס - אחר</t>
  </si>
  <si>
    <t>קרן לא מובטחת</t>
  </si>
  <si>
    <t>פקדונות מובנים</t>
  </si>
  <si>
    <t>מוצרים מאוגחים</t>
  </si>
  <si>
    <t xml:space="preserve">ג. </t>
  </si>
  <si>
    <t>הלוואות (למעט לחברות מוחזקות):</t>
  </si>
  <si>
    <t>1)</t>
  </si>
  <si>
    <t>כנגד פוליסות ביטוח חיים</t>
  </si>
  <si>
    <t>מובטחות במשכנתא</t>
  </si>
  <si>
    <t>מובטחות בערבות בנקאית</t>
  </si>
  <si>
    <t>מובטחות בשעבוד כלי רכב</t>
  </si>
  <si>
    <t>לסוכנים</t>
  </si>
  <si>
    <t xml:space="preserve">מובטחות בתזרים עמלות </t>
  </si>
  <si>
    <t>ביטחונות אחרים</t>
  </si>
  <si>
    <t>לעובדים</t>
  </si>
  <si>
    <t>ח)</t>
  </si>
  <si>
    <t>לא מובטחות</t>
  </si>
  <si>
    <t>2)</t>
  </si>
  <si>
    <t>מובטחות בבטחונות אחרים</t>
  </si>
  <si>
    <t xml:space="preserve">ד. </t>
  </si>
  <si>
    <t>פיקדונות בבנקים ובמוסדות כספיים</t>
  </si>
  <si>
    <t>צמוד מדד לתקופה מעל 3 חודשים עד שנה</t>
  </si>
  <si>
    <t>לא צמוד בש"ח מעל 3 חודשים עד שנה</t>
  </si>
  <si>
    <t>נקובים במט"ח מעל 3 חודשים עד שנה</t>
  </si>
  <si>
    <t>צמוד מט"ח מעל 3 חודשים עד שנה</t>
  </si>
  <si>
    <t>צמוד מדד לתקופה מעל שנה</t>
  </si>
  <si>
    <t>לא צמוד בש"ח מעל שנה</t>
  </si>
  <si>
    <t>(7)</t>
  </si>
  <si>
    <t>נקובים במט"ח מעל שנה</t>
  </si>
  <si>
    <t>(8)</t>
  </si>
  <si>
    <t>צמוד מט"ח מעל שנה</t>
  </si>
  <si>
    <t>(9)</t>
  </si>
  <si>
    <t>ה.</t>
  </si>
  <si>
    <t>השקעות בחברות מוחזקות:</t>
  </si>
  <si>
    <t xml:space="preserve"> חברות ביטוח</t>
  </si>
  <si>
    <t>בנות</t>
  </si>
  <si>
    <t>כלולות</t>
  </si>
  <si>
    <t xml:space="preserve"> חברות שאינן חברות ביטוח</t>
  </si>
  <si>
    <t>ו.</t>
  </si>
  <si>
    <t>זכויות במקרקעין</t>
  </si>
  <si>
    <t>מניב</t>
  </si>
  <si>
    <t>לא מניב</t>
  </si>
  <si>
    <t>ז.</t>
  </si>
  <si>
    <t>השקעות אחרות</t>
  </si>
  <si>
    <t>סה"כ</t>
  </si>
  <si>
    <t>חיים לא 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</si>
</sst>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0"/>
      <name val="Arial"/>
      <family val="2"/>
    </font>
    <font>
      <b/>
      <sz val="10"/>
      <name val="David"/>
      <family val="2"/>
      <charset val="177"/>
    </font>
    <font>
      <b/>
      <i/>
      <sz val="14"/>
      <color indexed="54"/>
      <name val="David"/>
      <family val="2"/>
      <charset val="177"/>
    </font>
    <font>
      <sz val="10"/>
      <name val="David"/>
      <family val="2"/>
      <charset val="177"/>
    </font>
    <font>
      <b/>
      <i/>
      <sz val="11"/>
      <color indexed="54"/>
      <name val="David"/>
      <family val="2"/>
      <charset val="177"/>
    </font>
    <font>
      <b/>
      <i/>
      <sz val="11"/>
      <color theme="0"/>
      <name val="David"/>
      <family val="2"/>
      <charset val="177"/>
    </font>
    <font>
      <b/>
      <sz val="12"/>
      <color theme="0"/>
      <name val="David"/>
      <family val="2"/>
      <charset val="177"/>
    </font>
    <font>
      <b/>
      <sz val="10"/>
      <color indexed="9"/>
      <name val="David"/>
      <family val="2"/>
      <charset val="177"/>
    </font>
    <font>
      <b/>
      <sz val="14"/>
      <color theme="0"/>
      <name val="David"/>
      <family val="2"/>
      <charset val="177"/>
    </font>
    <font>
      <sz val="10"/>
      <color theme="0"/>
      <name val="David"/>
      <family val="2"/>
      <charset val="177"/>
    </font>
    <font>
      <b/>
      <i/>
      <sz val="13"/>
      <color indexed="54"/>
      <name val="David"/>
      <family val="2"/>
      <charset val="177"/>
    </font>
    <font>
      <b/>
      <i/>
      <sz val="12"/>
      <color indexed="54"/>
      <name val="David"/>
      <family val="2"/>
      <charset val="177"/>
    </font>
    <font>
      <b/>
      <i/>
      <sz val="14"/>
      <color theme="0"/>
      <name val="David"/>
      <family val="2"/>
      <charset val="177"/>
    </font>
    <font>
      <sz val="10"/>
      <color indexed="9"/>
      <name val="David"/>
      <family val="2"/>
      <charset val="177"/>
    </font>
    <font>
      <sz val="12"/>
      <color theme="0"/>
      <name val="David"/>
      <family val="2"/>
      <charset val="177"/>
    </font>
    <font>
      <sz val="14"/>
      <color theme="0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2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1"/>
      <color theme="0"/>
      <name val="David"/>
      <family val="2"/>
      <charset val="177"/>
    </font>
    <font>
      <b/>
      <sz val="12"/>
      <color indexed="22"/>
      <name val="David"/>
      <family val="2"/>
      <charset val="177"/>
    </font>
    <font>
      <u/>
      <sz val="10"/>
      <color indexed="12"/>
      <name val="Arial"/>
      <family val="2"/>
    </font>
    <font>
      <b/>
      <sz val="16"/>
      <color indexed="12"/>
      <name val="Arial"/>
      <family val="2"/>
    </font>
    <font>
      <b/>
      <sz val="9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9"/>
      <name val="David"/>
      <family val="2"/>
      <charset val="177"/>
    </font>
    <font>
      <b/>
      <sz val="10"/>
      <color theme="0"/>
      <name val="David"/>
      <family val="2"/>
      <charset val="177"/>
    </font>
    <font>
      <b/>
      <sz val="11"/>
      <name val="David"/>
      <family val="2"/>
      <charset val="177"/>
    </font>
    <font>
      <sz val="11"/>
      <color indexed="8"/>
      <name val="David"/>
      <family val="2"/>
      <charset val="177"/>
    </font>
    <font>
      <sz val="10"/>
      <color indexed="8"/>
      <name val="David"/>
      <family val="2"/>
      <charset val="177"/>
    </font>
    <font>
      <sz val="9"/>
      <name val="David"/>
      <family val="2"/>
      <charset val="177"/>
    </font>
    <font>
      <sz val="12"/>
      <name val="David"/>
      <family val="2"/>
      <charset val="177"/>
    </font>
    <font>
      <b/>
      <i/>
      <sz val="10"/>
      <name val="David"/>
      <family val="2"/>
      <charset val="177"/>
    </font>
    <font>
      <sz val="12"/>
      <color indexed="15"/>
      <name val="David"/>
      <family val="2"/>
      <charset val="177"/>
    </font>
    <font>
      <sz val="10"/>
      <color indexed="43"/>
      <name val="David"/>
      <family val="2"/>
      <charset val="177"/>
    </font>
    <font>
      <sz val="9"/>
      <color indexed="8"/>
      <name val="David"/>
      <family val="2"/>
      <charset val="177"/>
    </font>
    <font>
      <i/>
      <sz val="10"/>
      <name val="David"/>
      <family val="2"/>
      <charset val="177"/>
    </font>
    <font>
      <sz val="12"/>
      <color indexed="42"/>
      <name val="David"/>
      <family val="2"/>
      <charset val="177"/>
    </font>
    <font>
      <b/>
      <sz val="13"/>
      <name val="David"/>
      <family val="2"/>
      <charset val="177"/>
    </font>
    <font>
      <sz val="13"/>
      <name val="David"/>
      <family val="2"/>
      <charset val="177"/>
    </font>
    <font>
      <b/>
      <sz val="14"/>
      <color indexed="8"/>
      <name val="David"/>
      <family val="2"/>
      <charset val="177"/>
    </font>
    <font>
      <sz val="14"/>
      <color indexed="8"/>
      <name val="David"/>
      <family val="2"/>
      <charset val="177"/>
    </font>
    <font>
      <b/>
      <sz val="13"/>
      <color indexed="8"/>
      <name val="David"/>
      <family val="2"/>
      <charset val="177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2"/>
        <bgColor indexed="64"/>
      </patternFill>
    </fill>
  </fills>
  <borders count="42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54"/>
      </bottom>
      <diagonal/>
    </border>
    <border>
      <left/>
      <right/>
      <top/>
      <bottom style="hair">
        <color indexed="5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medium">
        <color indexed="64"/>
      </left>
      <right/>
      <top style="hair">
        <color indexed="54"/>
      </top>
      <bottom style="thin">
        <color indexed="64"/>
      </bottom>
      <diagonal/>
    </border>
    <border>
      <left/>
      <right/>
      <top style="hair">
        <color indexed="54"/>
      </top>
      <bottom style="thin">
        <color indexed="64"/>
      </bottom>
      <diagonal/>
    </border>
    <border>
      <left/>
      <right style="thin">
        <color indexed="64"/>
      </right>
      <top style="hair">
        <color indexed="5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0" borderId="0">
      <alignment wrapText="1"/>
    </xf>
    <xf numFmtId="0" fontId="24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3" fontId="4" fillId="4" borderId="0" xfId="4" applyNumberFormat="1" applyFont="1" applyFill="1" applyBorder="1" applyAlignment="1" applyProtection="1">
      <alignment horizontal="center" wrapText="1"/>
    </xf>
    <xf numFmtId="1" fontId="5" fillId="5" borderId="0" xfId="4" quotePrefix="1" applyNumberFormat="1" applyFont="1" applyFill="1" applyBorder="1" applyAlignment="1" applyProtection="1">
      <alignment horizontal="right" readingOrder="2"/>
    </xf>
    <xf numFmtId="49" fontId="6" fillId="5" borderId="0" xfId="4" applyNumberFormat="1" applyFont="1" applyFill="1" applyBorder="1" applyAlignment="1" applyProtection="1">
      <alignment horizontal="right"/>
    </xf>
    <xf numFmtId="0" fontId="5" fillId="5" borderId="0" xfId="4" quotePrefix="1" applyFont="1" applyFill="1" applyBorder="1" applyAlignment="1" applyProtection="1">
      <alignment horizontal="right" readingOrder="2"/>
    </xf>
    <xf numFmtId="3" fontId="7" fillId="5" borderId="0" xfId="4" applyNumberFormat="1" applyFont="1" applyFill="1" applyAlignment="1" applyProtection="1">
      <alignment horizontal="right" vertical="center"/>
    </xf>
    <xf numFmtId="3" fontId="8" fillId="5" borderId="0" xfId="4" applyNumberFormat="1" applyFont="1" applyFill="1" applyAlignment="1" applyProtection="1">
      <alignment horizontal="right" vertical="center"/>
    </xf>
    <xf numFmtId="3" fontId="9" fillId="6" borderId="1" xfId="4" quotePrefix="1" applyNumberFormat="1" applyFont="1" applyFill="1" applyBorder="1" applyAlignment="1" applyProtection="1">
      <alignment horizontal="left" vertical="center" readingOrder="1"/>
    </xf>
    <xf numFmtId="3" fontId="6" fillId="5" borderId="0" xfId="4" applyNumberFormat="1" applyFont="1" applyFill="1" applyProtection="1">
      <alignment wrapText="1"/>
    </xf>
    <xf numFmtId="3" fontId="10" fillId="5" borderId="0" xfId="4" applyNumberFormat="1" applyFont="1" applyFill="1" applyAlignment="1">
      <alignment wrapText="1"/>
    </xf>
    <xf numFmtId="3" fontId="9" fillId="5" borderId="0" xfId="4" applyNumberFormat="1" applyFont="1" applyFill="1" applyProtection="1">
      <alignment wrapText="1"/>
    </xf>
    <xf numFmtId="3" fontId="11" fillId="0" borderId="0" xfId="4" applyNumberFormat="1" applyFont="1">
      <alignment wrapText="1"/>
    </xf>
    <xf numFmtId="3" fontId="12" fillId="0" borderId="0" xfId="4" applyNumberFormat="1" applyFont="1" applyProtection="1">
      <alignment wrapText="1"/>
    </xf>
    <xf numFmtId="3" fontId="6" fillId="0" borderId="0" xfId="4" applyNumberFormat="1" applyFont="1" applyProtection="1">
      <alignment wrapText="1"/>
    </xf>
    <xf numFmtId="3" fontId="6" fillId="0" borderId="0" xfId="4" applyNumberFormat="1" applyFont="1" applyBorder="1" applyProtection="1">
      <alignment wrapText="1"/>
    </xf>
    <xf numFmtId="3" fontId="13" fillId="5" borderId="0" xfId="4" applyNumberFormat="1" applyFont="1" applyFill="1" applyBorder="1" applyAlignment="1" applyProtection="1">
      <alignment horizontal="right" readingOrder="2"/>
    </xf>
    <xf numFmtId="3" fontId="5" fillId="5" borderId="0" xfId="4" applyNumberFormat="1" applyFont="1" applyFill="1" applyAlignment="1" applyProtection="1">
      <alignment horizontal="right"/>
    </xf>
    <xf numFmtId="3" fontId="14" fillId="5" borderId="0" xfId="4" applyNumberFormat="1" applyFont="1" applyFill="1" applyAlignment="1" applyProtection="1">
      <alignment horizontal="center"/>
    </xf>
    <xf numFmtId="3" fontId="15" fillId="5" borderId="0" xfId="4" applyNumberFormat="1" applyFont="1" applyFill="1" applyAlignment="1" applyProtection="1">
      <alignment horizontal="right"/>
    </xf>
    <xf numFmtId="3" fontId="16" fillId="5" borderId="0" xfId="4" applyNumberFormat="1" applyFont="1" applyFill="1" applyAlignment="1">
      <alignment wrapText="1"/>
    </xf>
    <xf numFmtId="3" fontId="17" fillId="5" borderId="0" xfId="4" applyNumberFormat="1" applyFont="1" applyFill="1" applyProtection="1">
      <alignment wrapText="1"/>
    </xf>
    <xf numFmtId="3" fontId="18" fillId="0" borderId="0" xfId="4" applyNumberFormat="1" applyFont="1">
      <alignment wrapText="1"/>
    </xf>
    <xf numFmtId="0" fontId="7" fillId="5" borderId="0" xfId="4" applyFont="1" applyFill="1" applyAlignment="1" applyProtection="1">
      <alignment horizontal="right"/>
    </xf>
    <xf numFmtId="0" fontId="7" fillId="5" borderId="0" xfId="4" applyFont="1" applyFill="1" applyAlignment="1" applyProtection="1">
      <alignment horizontal="right" vertical="center"/>
    </xf>
    <xf numFmtId="3" fontId="19" fillId="6" borderId="1" xfId="4" quotePrefix="1" applyNumberFormat="1" applyFont="1" applyFill="1" applyBorder="1" applyAlignment="1" applyProtection="1">
      <alignment horizontal="center" vertical="center" wrapText="1" readingOrder="1"/>
    </xf>
    <xf numFmtId="3" fontId="7" fillId="5" borderId="0" xfId="4" applyNumberFormat="1" applyFont="1" applyFill="1" applyBorder="1" applyAlignment="1" applyProtection="1">
      <alignment horizontal="right" vertical="center"/>
    </xf>
    <xf numFmtId="0" fontId="7" fillId="5" borderId="0" xfId="4" applyFont="1" applyFill="1" applyBorder="1" applyAlignment="1" applyProtection="1">
      <alignment horizontal="right" vertical="center"/>
    </xf>
    <xf numFmtId="3" fontId="20" fillId="5" borderId="0" xfId="4" applyNumberFormat="1" applyFont="1" applyFill="1" applyProtection="1">
      <alignment wrapText="1"/>
    </xf>
    <xf numFmtId="3" fontId="21" fillId="7" borderId="2" xfId="4" applyNumberFormat="1" applyFont="1" applyFill="1" applyBorder="1" applyAlignment="1" applyProtection="1">
      <alignment horizontal="right" readingOrder="2"/>
    </xf>
    <xf numFmtId="3" fontId="21" fillId="7" borderId="3" xfId="4" applyNumberFormat="1" applyFont="1" applyFill="1" applyBorder="1" applyAlignment="1" applyProtection="1">
      <alignment horizontal="right" readingOrder="2"/>
    </xf>
    <xf numFmtId="3" fontId="21" fillId="7" borderId="4" xfId="4" applyNumberFormat="1" applyFont="1" applyFill="1" applyBorder="1" applyAlignment="1" applyProtection="1">
      <alignment horizontal="right" readingOrder="2"/>
    </xf>
    <xf numFmtId="3" fontId="19" fillId="6" borderId="5" xfId="4" applyNumberFormat="1" applyFont="1" applyFill="1" applyBorder="1" applyAlignment="1" applyProtection="1">
      <alignment horizontal="center" vertical="center" wrapText="1"/>
    </xf>
    <xf numFmtId="3" fontId="21" fillId="6" borderId="5" xfId="4" applyNumberFormat="1" applyFont="1" applyFill="1" applyBorder="1" applyAlignment="1" applyProtection="1">
      <alignment horizontal="centerContinuous" wrapText="1"/>
    </xf>
    <xf numFmtId="3" fontId="21" fillId="6" borderId="6" xfId="4" applyNumberFormat="1" applyFont="1" applyFill="1" applyBorder="1" applyAlignment="1" applyProtection="1">
      <alignment horizontal="centerContinuous" wrapText="1"/>
    </xf>
    <xf numFmtId="3" fontId="22" fillId="2" borderId="7" xfId="2" applyNumberFormat="1" applyFont="1" applyBorder="1" applyAlignment="1" applyProtection="1">
      <alignment horizontal="center" wrapText="1"/>
    </xf>
    <xf numFmtId="3" fontId="22" fillId="2" borderId="8" xfId="2" applyNumberFormat="1" applyFont="1" applyBorder="1" applyAlignment="1" applyProtection="1">
      <alignment horizontal="center" wrapText="1"/>
    </xf>
    <xf numFmtId="3" fontId="22" fillId="2" borderId="9" xfId="2" applyNumberFormat="1" applyFont="1" applyBorder="1" applyAlignment="1" applyProtection="1">
      <alignment horizontal="center" wrapText="1"/>
    </xf>
    <xf numFmtId="3" fontId="21" fillId="7" borderId="10" xfId="4" applyNumberFormat="1" applyFont="1" applyFill="1" applyBorder="1" applyAlignment="1" applyProtection="1">
      <alignment horizontal="right" readingOrder="2"/>
    </xf>
    <xf numFmtId="3" fontId="21" fillId="7" borderId="0" xfId="4" applyNumberFormat="1" applyFont="1" applyFill="1" applyBorder="1" applyAlignment="1" applyProtection="1">
      <alignment horizontal="right" readingOrder="2"/>
    </xf>
    <xf numFmtId="3" fontId="21" fillId="7" borderId="11" xfId="4" applyNumberFormat="1" applyFont="1" applyFill="1" applyBorder="1" applyAlignment="1" applyProtection="1">
      <alignment horizontal="right" readingOrder="2"/>
    </xf>
    <xf numFmtId="3" fontId="19" fillId="6" borderId="12" xfId="4" applyNumberFormat="1" applyFont="1" applyFill="1" applyBorder="1" applyAlignment="1" applyProtection="1">
      <alignment horizontal="center" vertical="center" wrapText="1"/>
    </xf>
    <xf numFmtId="3" fontId="23" fillId="6" borderId="13" xfId="4" applyNumberFormat="1" applyFont="1" applyFill="1" applyBorder="1" applyAlignment="1" applyProtection="1">
      <alignment horizontal="center" vertical="center" wrapText="1"/>
    </xf>
    <xf numFmtId="3" fontId="19" fillId="6" borderId="13" xfId="4" applyNumberFormat="1" applyFont="1" applyFill="1" applyBorder="1" applyAlignment="1" applyProtection="1">
      <alignment horizontal="center" vertical="center" wrapText="1"/>
    </xf>
    <xf numFmtId="3" fontId="19" fillId="6" borderId="14" xfId="4" applyNumberFormat="1" applyFont="1" applyFill="1" applyBorder="1" applyAlignment="1" applyProtection="1">
      <alignment horizontal="center" vertical="center" wrapText="1"/>
    </xf>
    <xf numFmtId="3" fontId="19" fillId="6" borderId="12" xfId="4" applyNumberFormat="1" applyFont="1" applyFill="1" applyBorder="1" applyAlignment="1" applyProtection="1">
      <alignment horizontal="center" vertical="center" wrapText="1"/>
    </xf>
    <xf numFmtId="3" fontId="21" fillId="7" borderId="15" xfId="4" applyNumberFormat="1" applyFont="1" applyFill="1" applyBorder="1" applyAlignment="1" applyProtection="1">
      <alignment horizontal="right" readingOrder="2"/>
    </xf>
    <xf numFmtId="3" fontId="21" fillId="7" borderId="16" xfId="4" applyNumberFormat="1" applyFont="1" applyFill="1" applyBorder="1" applyAlignment="1" applyProtection="1">
      <alignment horizontal="right" readingOrder="2"/>
    </xf>
    <xf numFmtId="0" fontId="25" fillId="8" borderId="0" xfId="5" applyFont="1" applyFill="1" applyAlignment="1" applyProtection="1">
      <alignment horizontal="center" vertical="center"/>
    </xf>
    <xf numFmtId="3" fontId="19" fillId="6" borderId="1" xfId="4" applyNumberFormat="1" applyFont="1" applyFill="1" applyBorder="1" applyAlignment="1" applyProtection="1">
      <alignment horizontal="center" vertical="center" wrapText="1"/>
    </xf>
    <xf numFmtId="3" fontId="19" fillId="6" borderId="1" xfId="4" quotePrefix="1" applyNumberFormat="1" applyFont="1" applyFill="1" applyBorder="1" applyAlignment="1" applyProtection="1">
      <alignment horizontal="center" vertical="center" wrapText="1"/>
    </xf>
    <xf numFmtId="3" fontId="19" fillId="6" borderId="17" xfId="4" applyNumberFormat="1" applyFont="1" applyFill="1" applyBorder="1" applyAlignment="1" applyProtection="1">
      <alignment horizontal="center" vertical="center" wrapText="1"/>
    </xf>
    <xf numFmtId="3" fontId="20" fillId="5" borderId="0" xfId="4" applyNumberFormat="1" applyFont="1" applyFill="1" applyAlignment="1" applyProtection="1">
      <alignment horizontal="center" wrapText="1"/>
    </xf>
    <xf numFmtId="3" fontId="12" fillId="0" borderId="0" xfId="4" applyNumberFormat="1" applyFont="1" applyAlignment="1" applyProtection="1">
      <alignment wrapText="1"/>
    </xf>
    <xf numFmtId="3" fontId="6" fillId="0" borderId="0" xfId="4" applyNumberFormat="1" applyFont="1" applyAlignment="1" applyProtection="1">
      <alignment wrapText="1"/>
    </xf>
    <xf numFmtId="3" fontId="21" fillId="7" borderId="18" xfId="4" applyNumberFormat="1" applyFont="1" applyFill="1" applyBorder="1" applyAlignment="1" applyProtection="1">
      <alignment horizontal="right" readingOrder="2"/>
    </xf>
    <xf numFmtId="3" fontId="21" fillId="7" borderId="19" xfId="4" applyNumberFormat="1" applyFont="1" applyFill="1" applyBorder="1" applyAlignment="1" applyProtection="1">
      <alignment horizontal="right" readingOrder="2"/>
    </xf>
    <xf numFmtId="49" fontId="21" fillId="7" borderId="19" xfId="4" applyNumberFormat="1" applyFont="1" applyFill="1" applyBorder="1" applyAlignment="1" applyProtection="1">
      <alignment horizontal="right" readingOrder="2"/>
    </xf>
    <xf numFmtId="3" fontId="21" fillId="7" borderId="20" xfId="4" applyNumberFormat="1" applyFont="1" applyFill="1" applyBorder="1" applyAlignment="1" applyProtection="1">
      <alignment horizontal="right" readingOrder="2"/>
    </xf>
    <xf numFmtId="3" fontId="19" fillId="6" borderId="13" xfId="4" applyNumberFormat="1" applyFont="1" applyFill="1" applyBorder="1" applyAlignment="1" applyProtection="1">
      <alignment horizontal="center" vertical="center" wrapText="1"/>
    </xf>
    <xf numFmtId="3" fontId="26" fillId="6" borderId="13" xfId="4" applyNumberFormat="1" applyFont="1" applyFill="1" applyBorder="1" applyAlignment="1" applyProtection="1">
      <alignment horizontal="centerContinuous" vertical="center" wrapText="1"/>
    </xf>
    <xf numFmtId="1" fontId="26" fillId="6" borderId="13" xfId="4" applyNumberFormat="1" applyFont="1" applyFill="1" applyBorder="1" applyAlignment="1" applyProtection="1">
      <alignment horizontal="centerContinuous" vertical="center" wrapText="1"/>
    </xf>
    <xf numFmtId="1" fontId="26" fillId="6" borderId="14" xfId="4" applyNumberFormat="1" applyFont="1" applyFill="1" applyBorder="1" applyAlignment="1" applyProtection="1">
      <alignment horizontal="centerContinuous" vertical="center" wrapText="1"/>
    </xf>
    <xf numFmtId="1" fontId="26" fillId="6" borderId="12" xfId="4" applyNumberFormat="1" applyFont="1" applyFill="1" applyBorder="1" applyAlignment="1" applyProtection="1">
      <alignment horizontal="centerContinuous" vertical="center" wrapText="1"/>
    </xf>
    <xf numFmtId="3" fontId="4" fillId="0" borderId="0" xfId="4" applyNumberFormat="1" applyFont="1">
      <alignment wrapText="1"/>
    </xf>
    <xf numFmtId="3" fontId="21" fillId="7" borderId="21" xfId="4" applyNumberFormat="1" applyFont="1" applyFill="1" applyBorder="1" applyAlignment="1" applyProtection="1">
      <alignment horizontal="right" readingOrder="2"/>
    </xf>
    <xf numFmtId="3" fontId="27" fillId="7" borderId="22" xfId="4" applyNumberFormat="1" applyFont="1" applyFill="1" applyBorder="1" applyAlignment="1" applyProtection="1">
      <alignment horizontal="right" readingOrder="2"/>
    </xf>
    <xf numFmtId="49" fontId="27" fillId="7" borderId="22" xfId="4" applyNumberFormat="1" applyFont="1" applyFill="1" applyBorder="1" applyAlignment="1" applyProtection="1">
      <alignment horizontal="right" readingOrder="2"/>
    </xf>
    <xf numFmtId="3" fontId="28" fillId="6" borderId="23" xfId="4" applyNumberFormat="1" applyFont="1" applyFill="1" applyBorder="1" applyAlignment="1" applyProtection="1">
      <alignment wrapText="1"/>
    </xf>
    <xf numFmtId="3" fontId="28" fillId="6" borderId="5" xfId="4" applyNumberFormat="1" applyFont="1" applyFill="1" applyBorder="1" applyAlignment="1" applyProtection="1">
      <alignment wrapText="1"/>
    </xf>
    <xf numFmtId="3" fontId="28" fillId="6" borderId="6" xfId="4" applyNumberFormat="1" applyFont="1" applyFill="1" applyBorder="1" applyAlignment="1" applyProtection="1">
      <alignment wrapText="1"/>
    </xf>
    <xf numFmtId="3" fontId="28" fillId="6" borderId="12" xfId="4" applyNumberFormat="1" applyFont="1" applyFill="1" applyBorder="1" applyAlignment="1" applyProtection="1">
      <alignment wrapText="1"/>
    </xf>
    <xf numFmtId="3" fontId="4" fillId="5" borderId="0" xfId="4" applyNumberFormat="1" applyFont="1" applyFill="1" applyProtection="1">
      <alignment wrapText="1"/>
    </xf>
    <xf numFmtId="3" fontId="29" fillId="0" borderId="0" xfId="4" applyNumberFormat="1" applyFont="1">
      <alignment wrapText="1"/>
    </xf>
    <xf numFmtId="3" fontId="28" fillId="6" borderId="24" xfId="4" applyNumberFormat="1" applyFont="1" applyFill="1" applyBorder="1" applyAlignment="1" applyProtection="1">
      <alignment wrapText="1"/>
    </xf>
    <xf numFmtId="3" fontId="28" fillId="6" borderId="25" xfId="4" applyNumberFormat="1" applyFont="1" applyFill="1" applyBorder="1" applyAlignment="1" applyProtection="1">
      <alignment wrapText="1"/>
    </xf>
    <xf numFmtId="3" fontId="6" fillId="0" borderId="0" xfId="4" applyNumberFormat="1" applyFont="1">
      <alignment wrapText="1"/>
    </xf>
    <xf numFmtId="3" fontId="12" fillId="0" borderId="0" xfId="4" applyNumberFormat="1" applyFont="1">
      <alignment wrapText="1"/>
    </xf>
    <xf numFmtId="3" fontId="27" fillId="7" borderId="22" xfId="4" applyNumberFormat="1" applyFont="1" applyFill="1" applyBorder="1" applyAlignment="1" applyProtection="1">
      <alignment horizontal="right"/>
    </xf>
    <xf numFmtId="3" fontId="30" fillId="7" borderId="22" xfId="4" applyNumberFormat="1" applyFont="1" applyFill="1" applyBorder="1" applyAlignment="1" applyProtection="1">
      <alignment horizontal="right" readingOrder="2"/>
    </xf>
    <xf numFmtId="49" fontId="31" fillId="7" borderId="22" xfId="4" applyNumberFormat="1" applyFont="1" applyFill="1" applyBorder="1" applyAlignment="1" applyProtection="1">
      <alignment horizontal="right" readingOrder="2"/>
    </xf>
    <xf numFmtId="3" fontId="31" fillId="7" borderId="22" xfId="4" applyNumberFormat="1" applyFont="1" applyFill="1" applyBorder="1" applyAlignment="1" applyProtection="1">
      <alignment horizontal="right" readingOrder="2"/>
    </xf>
    <xf numFmtId="3" fontId="21" fillId="7" borderId="22" xfId="4" applyNumberFormat="1" applyFont="1" applyFill="1" applyBorder="1" applyAlignment="1" applyProtection="1">
      <alignment horizontal="right" readingOrder="2"/>
    </xf>
    <xf numFmtId="3" fontId="32" fillId="7" borderId="22" xfId="4" applyNumberFormat="1" applyFont="1" applyFill="1" applyBorder="1" applyAlignment="1" applyProtection="1">
      <alignment horizontal="right"/>
    </xf>
    <xf numFmtId="3" fontId="32" fillId="7" borderId="22" xfId="4" applyNumberFormat="1" applyFont="1" applyFill="1" applyBorder="1" applyAlignment="1" applyProtection="1">
      <alignment horizontal="right" readingOrder="2"/>
    </xf>
    <xf numFmtId="3" fontId="33" fillId="7" borderId="12" xfId="4" applyNumberFormat="1" applyFont="1" applyFill="1" applyBorder="1" applyAlignment="1" applyProtection="1">
      <alignment wrapText="1"/>
      <protection locked="0"/>
    </xf>
    <xf numFmtId="3" fontId="33" fillId="7" borderId="25" xfId="4" applyNumberFormat="1" applyFont="1" applyFill="1" applyBorder="1" applyAlignment="1" applyProtection="1">
      <alignment wrapText="1"/>
      <protection locked="0"/>
    </xf>
    <xf numFmtId="3" fontId="1" fillId="3" borderId="12" xfId="3" applyNumberFormat="1" applyBorder="1" applyAlignment="1" applyProtection="1">
      <alignment wrapText="1"/>
      <protection locked="0"/>
    </xf>
    <xf numFmtId="3" fontId="34" fillId="5" borderId="0" xfId="4" applyNumberFormat="1" applyFont="1" applyFill="1" applyProtection="1">
      <alignment wrapText="1"/>
    </xf>
    <xf numFmtId="3" fontId="33" fillId="7" borderId="12" xfId="4" applyNumberFormat="1" applyFont="1" applyFill="1" applyBorder="1" applyAlignment="1" applyProtection="1">
      <alignment wrapText="1"/>
    </xf>
    <xf numFmtId="3" fontId="33" fillId="7" borderId="25" xfId="4" applyNumberFormat="1" applyFont="1" applyFill="1" applyBorder="1" applyAlignment="1" applyProtection="1">
      <alignment wrapText="1"/>
    </xf>
    <xf numFmtId="3" fontId="1" fillId="3" borderId="12" xfId="3" applyNumberFormat="1" applyBorder="1" applyAlignment="1" applyProtection="1">
      <alignment wrapText="1"/>
    </xf>
    <xf numFmtId="49" fontId="32" fillId="7" borderId="22" xfId="4" applyNumberFormat="1" applyFont="1" applyFill="1" applyBorder="1" applyAlignment="1" applyProtection="1">
      <alignment horizontal="right" readingOrder="2"/>
    </xf>
    <xf numFmtId="49" fontId="32" fillId="7" borderId="26" xfId="4" applyNumberFormat="1" applyFont="1" applyFill="1" applyBorder="1" applyAlignment="1" applyProtection="1">
      <alignment horizontal="right" readingOrder="2"/>
    </xf>
    <xf numFmtId="3" fontId="32" fillId="7" borderId="24" xfId="4" applyNumberFormat="1" applyFont="1" applyFill="1" applyBorder="1" applyAlignment="1" applyProtection="1">
      <alignment vertical="top" readingOrder="2"/>
    </xf>
    <xf numFmtId="3" fontId="32" fillId="7" borderId="12" xfId="4" applyNumberFormat="1" applyFont="1" applyFill="1" applyBorder="1" applyAlignment="1" applyProtection="1">
      <alignment vertical="top" readingOrder="2"/>
    </xf>
    <xf numFmtId="3" fontId="32" fillId="7" borderId="25" xfId="4" applyNumberFormat="1" applyFont="1" applyFill="1" applyBorder="1" applyAlignment="1" applyProtection="1">
      <alignment vertical="top" readingOrder="2"/>
    </xf>
    <xf numFmtId="3" fontId="1" fillId="3" borderId="12" xfId="3" applyNumberFormat="1" applyBorder="1" applyAlignment="1" applyProtection="1">
      <alignment vertical="top" readingOrder="2"/>
    </xf>
    <xf numFmtId="3" fontId="30" fillId="7" borderId="26" xfId="4" applyNumberFormat="1" applyFont="1" applyFill="1" applyBorder="1" applyAlignment="1" applyProtection="1">
      <alignment horizontal="right" readingOrder="2"/>
    </xf>
    <xf numFmtId="3" fontId="11" fillId="0" borderId="0" xfId="4" applyNumberFormat="1" applyFont="1" applyProtection="1">
      <alignment wrapText="1"/>
    </xf>
    <xf numFmtId="3" fontId="29" fillId="0" borderId="0" xfId="4" applyNumberFormat="1" applyFont="1" applyProtection="1">
      <alignment wrapText="1"/>
    </xf>
    <xf numFmtId="3" fontId="4" fillId="0" borderId="0" xfId="4" applyNumberFormat="1" applyFont="1" applyProtection="1">
      <alignment wrapText="1"/>
    </xf>
    <xf numFmtId="49" fontId="35" fillId="7" borderId="22" xfId="4" applyNumberFormat="1" applyFont="1" applyFill="1" applyBorder="1" applyAlignment="1" applyProtection="1">
      <alignment horizontal="right" readingOrder="2"/>
    </xf>
    <xf numFmtId="3" fontId="28" fillId="7" borderId="12" xfId="4" applyNumberFormat="1" applyFont="1" applyFill="1" applyBorder="1" applyAlignment="1" applyProtection="1">
      <alignment wrapText="1"/>
    </xf>
    <xf numFmtId="3" fontId="28" fillId="7" borderId="25" xfId="4" applyNumberFormat="1" applyFont="1" applyFill="1" applyBorder="1" applyAlignment="1" applyProtection="1">
      <alignment wrapText="1"/>
    </xf>
    <xf numFmtId="49" fontId="21" fillId="7" borderId="22" xfId="4" applyNumberFormat="1" applyFont="1" applyFill="1" applyBorder="1" applyAlignment="1" applyProtection="1">
      <alignment horizontal="right" readingOrder="2"/>
    </xf>
    <xf numFmtId="3" fontId="4" fillId="7" borderId="22" xfId="4" applyNumberFormat="1" applyFont="1" applyFill="1" applyBorder="1" applyAlignment="1" applyProtection="1">
      <alignment horizontal="right" readingOrder="2"/>
    </xf>
    <xf numFmtId="3" fontId="6" fillId="7" borderId="22" xfId="4" applyNumberFormat="1" applyFont="1" applyFill="1" applyBorder="1" applyAlignment="1" applyProtection="1">
      <alignment horizontal="right" readingOrder="1"/>
    </xf>
    <xf numFmtId="3" fontId="6" fillId="7" borderId="22" xfId="4" applyNumberFormat="1" applyFont="1" applyFill="1" applyBorder="1" applyAlignment="1" applyProtection="1">
      <alignment horizontal="right" readingOrder="2"/>
    </xf>
    <xf numFmtId="3" fontId="28" fillId="7" borderId="12" xfId="4" applyNumberFormat="1" applyFont="1" applyFill="1" applyBorder="1" applyAlignment="1" applyProtection="1">
      <alignment wrapText="1"/>
      <protection locked="0"/>
    </xf>
    <xf numFmtId="3" fontId="28" fillId="7" borderId="25" xfId="4" applyNumberFormat="1" applyFont="1" applyFill="1" applyBorder="1" applyAlignment="1" applyProtection="1">
      <alignment wrapText="1"/>
      <protection locked="0"/>
    </xf>
    <xf numFmtId="3" fontId="18" fillId="0" borderId="0" xfId="4" applyNumberFormat="1" applyFont="1" applyProtection="1">
      <alignment wrapText="1"/>
    </xf>
    <xf numFmtId="3" fontId="35" fillId="7" borderId="22" xfId="4" applyNumberFormat="1" applyFont="1" applyFill="1" applyBorder="1" applyAlignment="1" applyProtection="1">
      <alignment horizontal="right" readingOrder="2"/>
    </xf>
    <xf numFmtId="3" fontId="34" fillId="0" borderId="0" xfId="4" applyNumberFormat="1" applyFont="1" applyFill="1" applyAlignment="1" applyProtection="1">
      <alignment wrapText="1"/>
    </xf>
    <xf numFmtId="3" fontId="36" fillId="5" borderId="0" xfId="4" applyNumberFormat="1" applyFont="1" applyFill="1" applyProtection="1">
      <alignment wrapText="1"/>
    </xf>
    <xf numFmtId="3" fontId="6" fillId="0" borderId="0" xfId="4" applyNumberFormat="1" applyFont="1" applyAlignment="1">
      <alignment horizontal="right" wrapText="1" readingOrder="1"/>
    </xf>
    <xf numFmtId="3" fontId="38" fillId="7" borderId="22" xfId="4" applyNumberFormat="1" applyFont="1" applyFill="1" applyBorder="1" applyAlignment="1" applyProtection="1">
      <alignment horizontal="right"/>
    </xf>
    <xf numFmtId="49" fontId="39" fillId="7" borderId="22" xfId="4" applyNumberFormat="1" applyFont="1" applyFill="1" applyBorder="1" applyAlignment="1" applyProtection="1">
      <alignment horizontal="right" readingOrder="2"/>
    </xf>
    <xf numFmtId="3" fontId="33" fillId="6" borderId="24" xfId="4" applyNumberFormat="1" applyFont="1" applyFill="1" applyBorder="1" applyAlignment="1" applyProtection="1">
      <alignment wrapText="1"/>
    </xf>
    <xf numFmtId="49" fontId="6" fillId="7" borderId="22" xfId="4" applyNumberFormat="1" applyFont="1" applyFill="1" applyBorder="1" applyAlignment="1" applyProtection="1">
      <alignment horizontal="right" readingOrder="2"/>
    </xf>
    <xf numFmtId="3" fontId="28" fillId="7" borderId="22" xfId="4" applyNumberFormat="1" applyFont="1" applyFill="1" applyBorder="1" applyAlignment="1" applyProtection="1">
      <alignment horizontal="right" readingOrder="2"/>
    </xf>
    <xf numFmtId="3" fontId="28" fillId="9" borderId="12" xfId="4" applyNumberFormat="1" applyFont="1" applyFill="1" applyBorder="1" applyAlignment="1" applyProtection="1">
      <alignment wrapText="1"/>
    </xf>
    <xf numFmtId="3" fontId="28" fillId="9" borderId="12" xfId="4" applyNumberFormat="1" applyFont="1" applyFill="1" applyBorder="1" applyAlignment="1" applyProtection="1">
      <alignment wrapText="1"/>
      <protection locked="0"/>
    </xf>
    <xf numFmtId="3" fontId="33" fillId="9" borderId="12" xfId="4" applyNumberFormat="1" applyFont="1" applyFill="1" applyBorder="1" applyAlignment="1" applyProtection="1">
      <alignment wrapText="1"/>
      <protection locked="0"/>
    </xf>
    <xf numFmtId="3" fontId="40" fillId="10" borderId="0" xfId="4" applyNumberFormat="1" applyFont="1" applyFill="1" applyProtection="1">
      <alignment wrapText="1"/>
    </xf>
    <xf numFmtId="3" fontId="20" fillId="5" borderId="0" xfId="4" applyNumberFormat="1" applyFont="1" applyFill="1" applyAlignment="1" applyProtection="1">
      <alignment horizontal="right" wrapText="1" readingOrder="2"/>
    </xf>
    <xf numFmtId="3" fontId="6" fillId="7" borderId="22" xfId="4" applyNumberFormat="1" applyFont="1" applyFill="1" applyBorder="1" applyAlignment="1" applyProtection="1">
      <alignment horizontal="right"/>
    </xf>
    <xf numFmtId="3" fontId="28" fillId="6" borderId="18" xfId="4" applyNumberFormat="1" applyFont="1" applyFill="1" applyBorder="1" applyAlignment="1" applyProtection="1">
      <alignment wrapText="1"/>
    </xf>
    <xf numFmtId="3" fontId="28" fillId="6" borderId="19" xfId="4" applyNumberFormat="1" applyFont="1" applyFill="1" applyBorder="1" applyAlignment="1" applyProtection="1">
      <alignment wrapText="1"/>
    </xf>
    <xf numFmtId="3" fontId="28" fillId="6" borderId="12" xfId="4" quotePrefix="1" applyNumberFormat="1" applyFont="1" applyFill="1" applyBorder="1" applyAlignment="1" applyProtection="1">
      <alignment wrapText="1"/>
    </xf>
    <xf numFmtId="3" fontId="28" fillId="6" borderId="25" xfId="4" quotePrefix="1" applyNumberFormat="1" applyFont="1" applyFill="1" applyBorder="1" applyAlignment="1" applyProtection="1">
      <alignment wrapText="1"/>
    </xf>
    <xf numFmtId="3" fontId="32" fillId="7" borderId="22" xfId="4" applyNumberFormat="1" applyFont="1" applyFill="1" applyBorder="1" applyAlignment="1" applyProtection="1">
      <alignment horizontal="right" readingOrder="1"/>
    </xf>
    <xf numFmtId="2" fontId="32" fillId="7" borderId="22" xfId="4" applyNumberFormat="1" applyFont="1" applyFill="1" applyBorder="1" applyAlignment="1" applyProtection="1">
      <alignment horizontal="right" readingOrder="2"/>
    </xf>
    <xf numFmtId="3" fontId="33" fillId="9" borderId="12" xfId="4" applyNumberFormat="1" applyFont="1" applyFill="1" applyBorder="1" applyAlignment="1" applyProtection="1">
      <alignment wrapText="1"/>
    </xf>
    <xf numFmtId="2" fontId="27" fillId="7" borderId="22" xfId="4" applyNumberFormat="1" applyFont="1" applyFill="1" applyBorder="1" applyAlignment="1" applyProtection="1">
      <alignment readingOrder="2"/>
    </xf>
    <xf numFmtId="2" fontId="21" fillId="7" borderId="22" xfId="4" applyNumberFormat="1" applyFont="1" applyFill="1" applyBorder="1" applyAlignment="1" applyProtection="1">
      <alignment horizontal="right" readingOrder="2"/>
    </xf>
    <xf numFmtId="3" fontId="41" fillId="5" borderId="0" xfId="4" applyNumberFormat="1" applyFont="1" applyFill="1" applyProtection="1">
      <alignment wrapText="1"/>
    </xf>
    <xf numFmtId="3" fontId="42" fillId="5" borderId="0" xfId="4" applyNumberFormat="1" applyFont="1" applyFill="1" applyProtection="1">
      <alignment wrapText="1"/>
    </xf>
    <xf numFmtId="3" fontId="43" fillId="7" borderId="22" xfId="4" applyNumberFormat="1" applyFont="1" applyFill="1" applyBorder="1" applyAlignment="1" applyProtection="1">
      <alignment horizontal="right" readingOrder="2"/>
    </xf>
    <xf numFmtId="3" fontId="44" fillId="7" borderId="22" xfId="4" applyNumberFormat="1" applyFont="1" applyFill="1" applyBorder="1" applyAlignment="1" applyProtection="1">
      <alignment horizontal="right" readingOrder="2"/>
    </xf>
    <xf numFmtId="2" fontId="19" fillId="7" borderId="22" xfId="4" applyNumberFormat="1" applyFont="1" applyFill="1" applyBorder="1" applyAlignment="1" applyProtection="1">
      <alignment horizontal="right" readingOrder="2"/>
    </xf>
    <xf numFmtId="3" fontId="33" fillId="7" borderId="24" xfId="4" applyNumberFormat="1" applyFont="1" applyFill="1" applyBorder="1" applyAlignment="1" applyProtection="1">
      <alignment wrapText="1"/>
      <protection locked="0"/>
    </xf>
    <xf numFmtId="2" fontId="45" fillId="7" borderId="22" xfId="4" applyNumberFormat="1" applyFont="1" applyFill="1" applyBorder="1" applyAlignment="1" applyProtection="1">
      <alignment horizontal="right" readingOrder="2"/>
    </xf>
    <xf numFmtId="49" fontId="44" fillId="7" borderId="22" xfId="4" applyNumberFormat="1" applyFont="1" applyFill="1" applyBorder="1" applyAlignment="1" applyProtection="1">
      <alignment horizontal="right" readingOrder="2"/>
    </xf>
    <xf numFmtId="3" fontId="6" fillId="5" borderId="0" xfId="4" applyNumberFormat="1" applyFont="1" applyFill="1">
      <alignment wrapText="1"/>
    </xf>
    <xf numFmtId="3" fontId="34" fillId="5" borderId="0" xfId="4" applyNumberFormat="1" applyFont="1" applyFill="1">
      <alignment wrapText="1"/>
    </xf>
    <xf numFmtId="3" fontId="28" fillId="6" borderId="12" xfId="4" applyNumberFormat="1" applyFont="1" applyFill="1" applyBorder="1" applyAlignment="1" applyProtection="1">
      <protection locked="0"/>
    </xf>
    <xf numFmtId="3" fontId="28" fillId="6" borderId="25" xfId="4" applyNumberFormat="1" applyFont="1" applyFill="1" applyBorder="1" applyAlignment="1" applyProtection="1">
      <protection locked="0"/>
    </xf>
    <xf numFmtId="3" fontId="21" fillId="7" borderId="27" xfId="4" applyNumberFormat="1" applyFont="1" applyFill="1" applyBorder="1" applyAlignment="1" applyProtection="1">
      <alignment horizontal="right" readingOrder="2"/>
    </xf>
    <xf numFmtId="3" fontId="32" fillId="7" borderId="28" xfId="4" applyNumberFormat="1" applyFont="1" applyFill="1" applyBorder="1" applyAlignment="1" applyProtection="1">
      <alignment horizontal="right" readingOrder="2"/>
    </xf>
    <xf numFmtId="49" fontId="32" fillId="7" borderId="28" xfId="4" applyNumberFormat="1" applyFont="1" applyFill="1" applyBorder="1" applyAlignment="1" applyProtection="1">
      <alignment horizontal="right" readingOrder="2"/>
    </xf>
    <xf numFmtId="2" fontId="32" fillId="7" borderId="28" xfId="4" applyNumberFormat="1" applyFont="1" applyFill="1" applyBorder="1" applyAlignment="1" applyProtection="1">
      <alignment horizontal="right" readingOrder="2"/>
    </xf>
    <xf numFmtId="3" fontId="32" fillId="7" borderId="29" xfId="4" applyNumberFormat="1" applyFont="1" applyFill="1" applyBorder="1" applyAlignment="1" applyProtection="1">
      <alignment horizontal="right" readingOrder="2"/>
    </xf>
    <xf numFmtId="3" fontId="32" fillId="7" borderId="30" xfId="4" applyNumberFormat="1" applyFont="1" applyFill="1" applyBorder="1" applyAlignment="1" applyProtection="1">
      <alignment vertical="top" readingOrder="2"/>
    </xf>
    <xf numFmtId="3" fontId="33" fillId="7" borderId="31" xfId="4" applyNumberFormat="1" applyFont="1" applyFill="1" applyBorder="1" applyAlignment="1" applyProtection="1">
      <alignment wrapText="1"/>
    </xf>
    <xf numFmtId="3" fontId="33" fillId="7" borderId="32" xfId="4" applyNumberFormat="1" applyFont="1" applyFill="1" applyBorder="1" applyAlignment="1" applyProtection="1">
      <alignment wrapText="1"/>
    </xf>
    <xf numFmtId="3" fontId="4" fillId="5" borderId="0" xfId="4" applyNumberFormat="1" applyFont="1" applyFill="1" applyAlignment="1" applyProtection="1">
      <alignment horizontal="right"/>
    </xf>
    <xf numFmtId="49" fontId="6" fillId="5" borderId="0" xfId="4" applyNumberFormat="1" applyFont="1" applyFill="1" applyAlignment="1" applyProtection="1">
      <alignment horizontal="right"/>
    </xf>
    <xf numFmtId="3" fontId="6" fillId="5" borderId="0" xfId="4" applyNumberFormat="1" applyFont="1" applyFill="1" applyAlignment="1" applyProtection="1">
      <alignment wrapText="1"/>
    </xf>
    <xf numFmtId="3" fontId="6" fillId="5" borderId="0" xfId="4" applyNumberFormat="1" applyFont="1" applyFill="1" applyAlignment="1">
      <alignment wrapText="1"/>
    </xf>
    <xf numFmtId="3" fontId="4" fillId="5" borderId="0" xfId="4" applyNumberFormat="1" applyFont="1" applyFill="1" applyBorder="1" applyAlignment="1" applyProtection="1">
      <alignment horizontal="right"/>
    </xf>
    <xf numFmtId="3" fontId="6" fillId="5" borderId="0" xfId="4" applyNumberFormat="1" applyFont="1" applyFill="1" applyAlignment="1" applyProtection="1">
      <alignment horizontal="right"/>
    </xf>
    <xf numFmtId="3" fontId="4" fillId="6" borderId="33" xfId="4" applyNumberFormat="1" applyFont="1" applyFill="1" applyBorder="1" applyAlignment="1" applyProtection="1">
      <alignment horizontal="right"/>
    </xf>
    <xf numFmtId="3" fontId="6" fillId="6" borderId="34" xfId="4" applyNumberFormat="1" applyFont="1" applyFill="1" applyBorder="1" applyAlignment="1" applyProtection="1">
      <alignment horizontal="right"/>
    </xf>
    <xf numFmtId="0" fontId="20" fillId="6" borderId="33" xfId="4" applyNumberFormat="1" applyFont="1" applyFill="1" applyBorder="1" applyAlignment="1" applyProtection="1">
      <alignment horizontal="right" readingOrder="2"/>
    </xf>
    <xf numFmtId="3" fontId="6" fillId="6" borderId="35" xfId="4" applyNumberFormat="1" applyFont="1" applyFill="1" applyBorder="1" applyAlignment="1" applyProtection="1">
      <alignment horizontal="right"/>
    </xf>
    <xf numFmtId="3" fontId="6" fillId="6" borderId="36" xfId="4" applyNumberFormat="1" applyFont="1" applyFill="1" applyBorder="1" applyAlignment="1" applyProtection="1">
      <alignment horizontal="right"/>
    </xf>
    <xf numFmtId="3" fontId="4" fillId="6" borderId="5" xfId="4" applyNumberFormat="1" applyFont="1" applyFill="1" applyBorder="1" applyAlignment="1" applyProtection="1">
      <alignment horizontal="right" wrapText="1"/>
    </xf>
    <xf numFmtId="3" fontId="4" fillId="5" borderId="0" xfId="4" applyNumberFormat="1" applyFont="1" applyFill="1" applyAlignment="1">
      <alignment wrapText="1"/>
    </xf>
    <xf numFmtId="3" fontId="29" fillId="0" borderId="0" xfId="4" applyNumberFormat="1" applyFont="1" applyAlignment="1">
      <alignment wrapText="1"/>
    </xf>
    <xf numFmtId="3" fontId="4" fillId="0" borderId="0" xfId="4" applyNumberFormat="1" applyFont="1" applyAlignment="1">
      <alignment wrapText="1"/>
    </xf>
    <xf numFmtId="3" fontId="4" fillId="6" borderId="18" xfId="4" applyNumberFormat="1" applyFont="1" applyFill="1" applyBorder="1" applyAlignment="1" applyProtection="1">
      <alignment horizontal="right"/>
    </xf>
    <xf numFmtId="3" fontId="6" fillId="6" borderId="37" xfId="4" applyNumberFormat="1" applyFont="1" applyFill="1" applyBorder="1" applyAlignment="1" applyProtection="1">
      <alignment horizontal="right" readingOrder="2"/>
    </xf>
    <xf numFmtId="3" fontId="6" fillId="6" borderId="18" xfId="4" applyNumberFormat="1" applyFont="1" applyFill="1" applyBorder="1" applyAlignment="1" applyProtection="1">
      <alignment horizontal="right" readingOrder="2"/>
    </xf>
    <xf numFmtId="3" fontId="6" fillId="6" borderId="19" xfId="4" applyNumberFormat="1" applyFont="1" applyFill="1" applyBorder="1" applyAlignment="1" applyProtection="1">
      <alignment horizontal="right" readingOrder="2"/>
    </xf>
    <xf numFmtId="3" fontId="6" fillId="6" borderId="20" xfId="4" applyNumberFormat="1" applyFont="1" applyFill="1" applyBorder="1" applyAlignment="1" applyProtection="1">
      <alignment horizontal="right" readingOrder="2"/>
    </xf>
    <xf numFmtId="3" fontId="6" fillId="7" borderId="12" xfId="4" applyNumberFormat="1" applyFont="1" applyFill="1" applyBorder="1" applyAlignment="1" applyProtection="1">
      <alignment horizontal="right" readingOrder="2"/>
    </xf>
    <xf numFmtId="3" fontId="4" fillId="6" borderId="38" xfId="4" applyNumberFormat="1" applyFont="1" applyFill="1" applyBorder="1" applyAlignment="1" applyProtection="1">
      <alignment horizontal="right"/>
    </xf>
    <xf numFmtId="49" fontId="6" fillId="6" borderId="39" xfId="4" applyNumberFormat="1" applyFont="1" applyFill="1" applyBorder="1" applyAlignment="1" applyProtection="1">
      <alignment horizontal="right"/>
    </xf>
    <xf numFmtId="49" fontId="6" fillId="6" borderId="38" xfId="4" applyNumberFormat="1" applyFont="1" applyFill="1" applyBorder="1" applyAlignment="1" applyProtection="1">
      <alignment horizontal="right"/>
    </xf>
    <xf numFmtId="49" fontId="6" fillId="6" borderId="40" xfId="4" applyNumberFormat="1" applyFont="1" applyFill="1" applyBorder="1" applyAlignment="1" applyProtection="1">
      <alignment horizontal="right"/>
    </xf>
    <xf numFmtId="49" fontId="6" fillId="6" borderId="41" xfId="4" applyNumberFormat="1" applyFont="1" applyFill="1" applyBorder="1" applyAlignment="1" applyProtection="1">
      <alignment horizontal="right"/>
    </xf>
    <xf numFmtId="3" fontId="6" fillId="7" borderId="31" xfId="4" applyNumberFormat="1" applyFont="1" applyFill="1" applyBorder="1" applyAlignment="1" applyProtection="1">
      <alignment wrapText="1"/>
    </xf>
    <xf numFmtId="3" fontId="6" fillId="7" borderId="31" xfId="4" applyNumberFormat="1" applyFont="1" applyFill="1" applyBorder="1" applyAlignment="1">
      <alignment wrapText="1"/>
    </xf>
    <xf numFmtId="3" fontId="6" fillId="9" borderId="31" xfId="4" applyNumberFormat="1" applyFont="1" applyFill="1" applyBorder="1" applyAlignment="1">
      <alignment wrapText="1"/>
    </xf>
    <xf numFmtId="3" fontId="6" fillId="6" borderId="5" xfId="4" applyNumberFormat="1" applyFont="1" applyFill="1" applyBorder="1" applyAlignment="1" applyProtection="1">
      <alignment horizontal="right"/>
    </xf>
    <xf numFmtId="164" fontId="6" fillId="7" borderId="12" xfId="1" applyNumberFormat="1" applyFont="1" applyFill="1" applyBorder="1" applyAlignment="1" applyProtection="1">
      <alignment horizontal="right" readingOrder="2"/>
    </xf>
    <xf numFmtId="164" fontId="6" fillId="7" borderId="12" xfId="4" applyNumberFormat="1" applyFont="1" applyFill="1" applyBorder="1" applyAlignment="1" applyProtection="1">
      <alignment horizontal="right" readingOrder="2"/>
    </xf>
    <xf numFmtId="164" fontId="6" fillId="7" borderId="31" xfId="1" applyNumberFormat="1" applyFont="1" applyFill="1" applyBorder="1" applyAlignment="1" applyProtection="1">
      <alignment wrapText="1"/>
    </xf>
    <xf numFmtId="164" fontId="6" fillId="7" borderId="31" xfId="1" applyNumberFormat="1" applyFont="1" applyFill="1" applyBorder="1" applyAlignment="1">
      <alignment wrapText="1"/>
    </xf>
    <xf numFmtId="164" fontId="6" fillId="9" borderId="31" xfId="1" applyNumberFormat="1" applyFont="1" applyFill="1" applyBorder="1" applyAlignment="1">
      <alignment wrapText="1"/>
    </xf>
    <xf numFmtId="3" fontId="4" fillId="0" borderId="0" xfId="4" applyNumberFormat="1" applyFont="1" applyBorder="1" applyAlignment="1" applyProtection="1">
      <alignment horizontal="right"/>
    </xf>
    <xf numFmtId="49" fontId="6" fillId="0" borderId="0" xfId="4" applyNumberFormat="1" applyFont="1" applyBorder="1" applyAlignment="1" applyProtection="1">
      <alignment horizontal="right"/>
    </xf>
    <xf numFmtId="3" fontId="6" fillId="0" borderId="0" xfId="4" applyNumberFormat="1" applyFont="1" applyAlignment="1">
      <alignment wrapText="1"/>
    </xf>
    <xf numFmtId="3" fontId="6" fillId="0" borderId="0" xfId="4" applyNumberFormat="1" applyFont="1" applyAlignment="1" applyProtection="1">
      <alignment horizontal="right" wrapText="1"/>
    </xf>
  </cellXfs>
  <cellStyles count="6">
    <cellStyle name="20% - Accent5" xfId="3" builtinId="46"/>
    <cellStyle name="Accent1" xfId="2" builtinId="29"/>
    <cellStyle name="Hyperlink" xfId="5" builtinId="8"/>
    <cellStyle name="Normal" xfId="0" builtinId="0"/>
    <cellStyle name="Normal_11" xfId="4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491;&#1493;&#1495;%20&#1495;&#1493;&#1491;&#1513;&#1497;%20DANEL\ILD__F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טופס 106 חודשי משתתף"/>
      <sheetName val="נספח א"/>
      <sheetName val="נספח א1"/>
      <sheetName val="נספחים ב וג"/>
      <sheetName val="נספח ב3"/>
      <sheetName val="נספח ד1"/>
      <sheetName val="נספח ה"/>
      <sheetName val="נספח ו"/>
      <sheetName val="נספח ז"/>
      <sheetName val="נספח ג3-ט"/>
      <sheetName val="נספח ג3-י"/>
      <sheetName val="נספח ג3-י חדשה"/>
      <sheetName val="נספח ג3.01"/>
      <sheetName val="נספח ג3.02"/>
      <sheetName val="נספח ג3.03"/>
      <sheetName val="נספח ג3.04"/>
      <sheetName val="נספח ג3.05"/>
      <sheetName val="נספח ג3.06"/>
      <sheetName val="נספח ג3.07"/>
      <sheetName val="נספח ג3.08"/>
      <sheetName val="נספח ג3.09"/>
      <sheetName val="נספח ג3.10"/>
      <sheetName val="נספח ג3.11"/>
      <sheetName val="נספח ג3.12"/>
      <sheetName val="נספח ג3.13"/>
      <sheetName val="נספח ג3.14"/>
      <sheetName val="נספח ג3.15"/>
      <sheetName val="נספח ג3.16"/>
      <sheetName val="נספח ג3.17"/>
      <sheetName val="נספח ג3.18"/>
      <sheetName val="נספח ג3.19"/>
      <sheetName val="נספח ג3.20"/>
      <sheetName val="נספח ג3.21"/>
      <sheetName val="נספח ג3.22"/>
      <sheetName val="נספח ג3.23"/>
      <sheetName val="נספח ג3.24"/>
      <sheetName val="נספח ג3.25"/>
      <sheetName val="נספח ג3.26"/>
      <sheetName val="נספח ג3.27"/>
      <sheetName val="נספח ג3.28"/>
      <sheetName val="נספח ג3.29"/>
      <sheetName val="נספח ג3.30"/>
      <sheetName val="נספח ג3.31"/>
      <sheetName val="נספח ג3.32"/>
      <sheetName val="נספח ג3.33"/>
      <sheetName val="נספח ג3.34"/>
      <sheetName val="נספח ג3.35"/>
      <sheetName val="נספח ג3.36"/>
      <sheetName val="נספח ג3.37"/>
      <sheetName val="נספח ג3.38"/>
      <sheetName val="נספח ג3.39"/>
      <sheetName val="נספח ג3.40"/>
      <sheetName val="נספח ג3.41"/>
      <sheetName val="נספח ג3.42"/>
      <sheetName val="נספח ג3.43"/>
      <sheetName val="נספח ג3.44"/>
      <sheetName val="נספח ג3.45"/>
      <sheetName val="נספח ג3.46"/>
      <sheetName val="נספח ג3.47"/>
      <sheetName val="נספח ג3.48"/>
      <sheetName val="נספח ג3.49"/>
      <sheetName val="נספח ג3.50"/>
      <sheetName val="נספח ג3.51"/>
      <sheetName val="נספח ג3.52"/>
      <sheetName val="נספח ג3.53"/>
      <sheetName val="נספח ג3.54"/>
      <sheetName val="נספח ג3.55"/>
      <sheetName val="נספח ג3.56"/>
      <sheetName val="נספח ג3.57"/>
      <sheetName val="נספח ג3.58"/>
      <sheetName val="נספח ג3.59"/>
      <sheetName val="נספח ג3.60"/>
      <sheetName val="נספח ג3.61"/>
      <sheetName val="נספח ג3.62"/>
      <sheetName val="נספח ג3.63"/>
      <sheetName val="נספח ג3.64"/>
      <sheetName val="נספח ג3.65"/>
      <sheetName val="נספח ג3.66"/>
      <sheetName val="נספח ג3.67"/>
      <sheetName val="נספח ג3.68"/>
      <sheetName val="נספח ג3.69"/>
      <sheetName val="נספח ג3.70"/>
      <sheetName val="נספח ג3.71"/>
    </sheetNames>
    <sheetDataSet>
      <sheetData sheetId="0">
        <row r="1">
          <cell r="A1" t="str">
            <v>V2.01</v>
          </cell>
        </row>
        <row r="2">
          <cell r="C2" t="str">
            <v>הכשרה  חב' לבטוח בע"מ</v>
          </cell>
        </row>
        <row r="3">
          <cell r="C3" t="str">
            <v>יוני-2024</v>
          </cell>
        </row>
        <row r="4">
          <cell r="C4" t="str">
            <v>30/06/24</v>
          </cell>
        </row>
        <row r="89">
          <cell r="D89" t="str">
            <v>אאמקור חברה לביטוח</v>
          </cell>
          <cell r="E89" t="str">
            <v>Aform</v>
          </cell>
        </row>
        <row r="90">
          <cell r="D90" t="str">
            <v>אי.די.אי חברה לביטוח הע"מ</v>
          </cell>
          <cell r="E90" t="str">
            <v>DIRIN</v>
          </cell>
          <cell r="F90">
            <v>0</v>
          </cell>
        </row>
        <row r="91">
          <cell r="D91" t="str">
            <v>איי. אי. גי (AIG)</v>
          </cell>
          <cell r="E91" t="str">
            <v>AIG__</v>
          </cell>
          <cell r="F91">
            <v>0</v>
          </cell>
        </row>
        <row r="92">
          <cell r="D92" t="str">
            <v>איילון חב' לבטוח בע"מ</v>
          </cell>
          <cell r="E92" t="str">
            <v>AYLON</v>
          </cell>
          <cell r="F92">
            <v>46</v>
          </cell>
        </row>
        <row r="93">
          <cell r="D93" t="str">
            <v>אלטשולר שחם חברה לביטוח</v>
          </cell>
          <cell r="E93" t="str">
            <v>ALTSL</v>
          </cell>
        </row>
        <row r="94">
          <cell r="D94" t="str">
            <v>אליהו חב' לבטוח בע"מ</v>
          </cell>
          <cell r="E94" t="str">
            <v>ELIHU</v>
          </cell>
          <cell r="F94">
            <v>29</v>
          </cell>
        </row>
        <row r="95">
          <cell r="D95" t="str">
            <v>אשרא-החברה הישראלית לביטוח יצוא בע"מ</v>
          </cell>
          <cell r="E95" t="str">
            <v>SCRHZ</v>
          </cell>
          <cell r="F95">
            <v>0</v>
          </cell>
        </row>
        <row r="96">
          <cell r="D96" t="str">
            <v>ב.ס.ס.ח. - החברה הישראלית לביטוח אשראי בע"מ</v>
          </cell>
          <cell r="E96" t="str">
            <v>SCRH2</v>
          </cell>
          <cell r="F96">
            <v>0</v>
          </cell>
        </row>
        <row r="97">
          <cell r="D97" t="str">
            <v>ביטוח חקלאי אגודה מרכזית בע"מ</v>
          </cell>
          <cell r="E97" t="str">
            <v>BHCLI</v>
          </cell>
          <cell r="F97">
            <v>0</v>
          </cell>
        </row>
        <row r="98">
          <cell r="D98" t="str">
            <v>דקלה חב' לבטוח בע"מ</v>
          </cell>
          <cell r="E98" t="str">
            <v>DYKLA</v>
          </cell>
          <cell r="F98">
            <v>0</v>
          </cell>
        </row>
        <row r="99">
          <cell r="D99" t="str">
            <v>הכשרה  חב' לבטוח בע"מ</v>
          </cell>
          <cell r="E99" t="str">
            <v>ILD__</v>
          </cell>
          <cell r="F99">
            <v>35</v>
          </cell>
        </row>
        <row r="100">
          <cell r="D100" t="str">
            <v>הפניקס חב' לבטוח בע"מ</v>
          </cell>
          <cell r="E100" t="str">
            <v>HADAR</v>
          </cell>
          <cell r="F100">
            <v>7</v>
          </cell>
        </row>
        <row r="101">
          <cell r="D101" t="str">
            <v>הראל חברה לביטוח בע"מ</v>
          </cell>
          <cell r="E101" t="str">
            <v>Harel</v>
          </cell>
          <cell r="F101">
            <v>259</v>
          </cell>
        </row>
        <row r="102">
          <cell r="D102" t="str">
            <v>כלל חב' לבטוח בע"מ</v>
          </cell>
          <cell r="E102" t="str">
            <v>CLAL_</v>
          </cell>
          <cell r="F102">
            <v>14</v>
          </cell>
        </row>
        <row r="103">
          <cell r="D103" t="str">
            <v>כלל חברה לביטוח אשראי</v>
          </cell>
          <cell r="E103" t="str">
            <v>CREDT</v>
          </cell>
          <cell r="F103">
            <v>0</v>
          </cell>
          <cell r="G103" t="str">
            <v xml:space="preserve"> הסכומים באלפי ש"ח </v>
          </cell>
        </row>
        <row r="104">
          <cell r="D104" t="str">
            <v>מגדל חב' לבטוח בע"מ</v>
          </cell>
          <cell r="E104" t="str">
            <v>MIGDL</v>
          </cell>
          <cell r="F104">
            <v>17</v>
          </cell>
        </row>
        <row r="105">
          <cell r="D105" t="str">
            <v>מנורה חב' לבטוח בע"מ</v>
          </cell>
          <cell r="E105" t="str">
            <v>MNORA</v>
          </cell>
          <cell r="F105">
            <v>18</v>
          </cell>
        </row>
        <row r="106">
          <cell r="D106" t="str">
            <v>ניו קופל חברה לביטוח בע"מ</v>
          </cell>
          <cell r="E106" t="str">
            <v>NUKPL</v>
          </cell>
          <cell r="F106">
            <v>48</v>
          </cell>
        </row>
        <row r="107">
          <cell r="D107" t="str">
            <v>עזר - EMI</v>
          </cell>
          <cell r="E107" t="str">
            <v>EZER_</v>
          </cell>
          <cell r="F107">
            <v>0</v>
          </cell>
        </row>
        <row r="108">
          <cell r="D108" t="str">
            <v>ענבל חב' לבטוח בע'מ</v>
          </cell>
          <cell r="E108" t="str">
            <v>YNBAL</v>
          </cell>
          <cell r="F108">
            <v>0</v>
          </cell>
        </row>
        <row r="109">
          <cell r="D109" t="str">
            <v>פסגות חברה לביטוח</v>
          </cell>
          <cell r="E109" t="str">
            <v>PSGOT</v>
          </cell>
        </row>
        <row r="110">
          <cell r="D110" t="str">
            <v>קרן לביטוח נזקי טבע בחקלאות</v>
          </cell>
          <cell r="E110" t="str">
            <v>KNZTV</v>
          </cell>
          <cell r="F110">
            <v>0</v>
          </cell>
        </row>
        <row r="111">
          <cell r="D111" t="str">
            <v>קרנית-קרן לפיצוי נפגעי תאונות דרכים</v>
          </cell>
          <cell r="E111" t="str">
            <v>KARNT</v>
          </cell>
        </row>
      </sheetData>
      <sheetData sheetId="1">
        <row r="158">
          <cell r="H158" t="str">
            <v>ת"א 35</v>
          </cell>
        </row>
        <row r="162">
          <cell r="H162" t="str">
            <v>ת"א 90</v>
          </cell>
        </row>
        <row r="305">
          <cell r="H305" t="str">
            <v>שכבת חוב (Tranch) בדירוג AA- ומעלה</v>
          </cell>
        </row>
        <row r="306">
          <cell r="H306" t="str">
            <v xml:space="preserve">שכבת חוב (Tranch) בדירוג BBB- ועד A+ </v>
          </cell>
        </row>
        <row r="307">
          <cell r="H307" t="str">
            <v>שכבת חוב (Tranch) בדירוג BB ומטה</v>
          </cell>
        </row>
        <row r="308">
          <cell r="H308" t="str">
            <v>שכבת הון (Equity Tranch)</v>
          </cell>
        </row>
        <row r="400">
          <cell r="F400" t="str">
            <v>מובטחות בבטחונות אחרים והלוואות עם ערבות מדינה</v>
          </cell>
        </row>
      </sheetData>
      <sheetData sheetId="2" refreshError="1"/>
      <sheetData sheetId="3" refreshError="1"/>
      <sheetData sheetId="4" refreshError="1"/>
      <sheetData sheetId="5">
        <row r="10">
          <cell r="B10" t="str">
            <v>קרן ח'</v>
          </cell>
        </row>
        <row r="11">
          <cell r="B11" t="str">
            <v>קרן ט'</v>
          </cell>
          <cell r="N11">
            <v>65812.653604476291</v>
          </cell>
        </row>
        <row r="12">
          <cell r="B12" t="str">
            <v>קרן י'</v>
          </cell>
          <cell r="N12">
            <v>1778438.8127424377</v>
          </cell>
        </row>
        <row r="13">
          <cell r="B13" t="str">
            <v>קרן י' פוליסות שהונפקו לאחר 1.1.04</v>
          </cell>
        </row>
        <row r="30">
          <cell r="B30">
            <v>57</v>
          </cell>
          <cell r="C30" t="str">
            <v>הכשרה -אג"ח ממשלת ישראל</v>
          </cell>
        </row>
        <row r="31">
          <cell r="B31">
            <v>58</v>
          </cell>
          <cell r="C31" t="str">
            <v>הכשרה -מניות</v>
          </cell>
        </row>
        <row r="32">
          <cell r="B32">
            <v>62</v>
          </cell>
          <cell r="C32" t="str">
            <v>הכשרה -כללי</v>
          </cell>
        </row>
        <row r="33">
          <cell r="B33">
            <v>8530</v>
          </cell>
          <cell r="C33" t="str">
            <v>הכשרה -שקלי טווח קצר</v>
          </cell>
        </row>
        <row r="34">
          <cell r="B34">
            <v>141</v>
          </cell>
          <cell r="C34" t="str">
            <v xml:space="preserve">הכשרה -אלטשולר שחם-אג"ח ממשלת ישראל </v>
          </cell>
        </row>
        <row r="35">
          <cell r="B35">
            <v>142</v>
          </cell>
          <cell r="C35" t="str">
            <v>הכשרה -אלטשולר שחם-מניות</v>
          </cell>
        </row>
        <row r="36">
          <cell r="B36">
            <v>143</v>
          </cell>
          <cell r="C36" t="str">
            <v xml:space="preserve">הכשרה -אלטשולר שחם-כללי </v>
          </cell>
        </row>
        <row r="37">
          <cell r="B37">
            <v>14406</v>
          </cell>
          <cell r="C37" t="str">
            <v> הכשרה חברה לביטוח בע"מ -עוקב מדדים גמיש</v>
          </cell>
        </row>
        <row r="38">
          <cell r="B38">
            <v>14318</v>
          </cell>
          <cell r="C38" t="str">
            <v> הכשרה חברה לביטוח בע"מ- משולב סחיר</v>
          </cell>
        </row>
        <row r="39">
          <cell r="B39">
            <v>14425</v>
          </cell>
          <cell r="C39" t="str">
            <v> הכשרה חברה לביטוח בע"מ- אג"ח</v>
          </cell>
        </row>
        <row r="40">
          <cell r="B40">
            <v>9721</v>
          </cell>
          <cell r="C40" t="str">
            <v>הכשרה - מיטב דש-  אג"ח ממשלת ישראל</v>
          </cell>
        </row>
        <row r="41">
          <cell r="B41">
            <v>9720</v>
          </cell>
          <cell r="C41" t="str">
            <v>הכשרה- מיטב דש - מניות</v>
          </cell>
        </row>
        <row r="42">
          <cell r="B42">
            <v>9719</v>
          </cell>
          <cell r="C42" t="str">
            <v>הכשרה - מיטב דש -כללי</v>
          </cell>
        </row>
        <row r="43">
          <cell r="B43">
            <v>9300</v>
          </cell>
          <cell r="C43" t="str">
            <v>הכשרה -ילין לפידות-אג"ח ממשלת ישראל</v>
          </cell>
        </row>
        <row r="44">
          <cell r="B44">
            <v>9301</v>
          </cell>
          <cell r="C44" t="str">
            <v>הכשרה -ילין לפידות-מניות</v>
          </cell>
        </row>
        <row r="45">
          <cell r="B45">
            <v>9302</v>
          </cell>
          <cell r="C45" t="str">
            <v>הכשרה -ילין לפידות-כללי</v>
          </cell>
        </row>
        <row r="46">
          <cell r="B46">
            <v>9629</v>
          </cell>
          <cell r="C46" t="str">
            <v>הכשרה-לבני 50 ומטה</v>
          </cell>
        </row>
        <row r="47">
          <cell r="B47">
            <v>9630</v>
          </cell>
          <cell r="C47" t="str">
            <v>הכשרה- לבני 50-60</v>
          </cell>
        </row>
        <row r="48">
          <cell r="B48">
            <v>9631</v>
          </cell>
          <cell r="C48" t="str">
            <v>הכשרה-לבני 60 ומעלה</v>
          </cell>
        </row>
        <row r="49">
          <cell r="B49">
            <v>9888</v>
          </cell>
          <cell r="C49" t="str">
            <v>הכשרה מסלול בסיסי למקבלי קצבה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3555"/>
  <sheetViews>
    <sheetView rightToLeft="1" tabSelected="1" workbookViewId="0">
      <selection activeCell="J28" sqref="J28"/>
    </sheetView>
  </sheetViews>
  <sheetFormatPr defaultColWidth="7.75" defaultRowHeight="12.75" x14ac:dyDescent="0.2"/>
  <cols>
    <col min="1" max="1" width="4.125" style="190" customWidth="1"/>
    <col min="2" max="2" width="2" style="191" customWidth="1"/>
    <col min="3" max="3" width="1.875" style="191" customWidth="1"/>
    <col min="4" max="4" width="2.875" style="191" customWidth="1"/>
    <col min="5" max="6" width="2.5" style="191" customWidth="1"/>
    <col min="7" max="7" width="3.25" style="191" customWidth="1"/>
    <col min="8" max="8" width="2.5" style="191" customWidth="1"/>
    <col min="9" max="9" width="34.375" style="191" customWidth="1"/>
    <col min="10" max="10" width="12.875" style="193" customWidth="1"/>
    <col min="11" max="11" width="10.75" style="193" customWidth="1"/>
    <col min="12" max="12" width="9.125" style="193" customWidth="1"/>
    <col min="13" max="13" width="8.75" style="193" customWidth="1"/>
    <col min="14" max="14" width="12.25" style="193" customWidth="1"/>
    <col min="15" max="15" width="9.375" style="193" customWidth="1"/>
    <col min="16" max="16" width="9.125" style="193" customWidth="1"/>
    <col min="17" max="29" width="9.375" style="193" customWidth="1"/>
    <col min="30" max="34" width="10.875" style="193" bestFit="1" customWidth="1"/>
    <col min="35" max="41" width="10.875" style="193" customWidth="1"/>
    <col min="42" max="53" width="10.875" style="193" hidden="1" customWidth="1"/>
    <col min="54" max="54" width="12.375" style="193" hidden="1" customWidth="1"/>
    <col min="55" max="84" width="10.875" style="193" hidden="1" customWidth="1"/>
    <col min="85" max="89" width="10.875" style="193" bestFit="1" customWidth="1"/>
    <col min="90" max="90" width="2.875" style="75" customWidth="1"/>
    <col min="91" max="91" width="3" style="75" bestFit="1" customWidth="1"/>
    <col min="92" max="96" width="7.75" style="76" customWidth="1"/>
    <col min="97" max="98" width="7.75" style="75" customWidth="1"/>
    <col min="99" max="99" width="23.625" style="75" customWidth="1"/>
    <col min="100" max="16384" width="7.75" style="75"/>
  </cols>
  <sheetData>
    <row r="1" spans="1:99" s="13" customFormat="1" ht="27" x14ac:dyDescent="0.3">
      <c r="A1" s="1" t="str">
        <f>[1]הערות!A1</f>
        <v>V2.01</v>
      </c>
      <c r="B1" s="2" t="str">
        <f>[1]הערות!C2</f>
        <v>הכשרה  חב' לבטוח בע"מ</v>
      </c>
      <c r="C1" s="3"/>
      <c r="D1" s="3"/>
      <c r="E1" s="3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7" t="s">
        <v>0</v>
      </c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5"/>
      <c r="CH1" s="5"/>
      <c r="CI1" s="5"/>
      <c r="CJ1" s="5"/>
      <c r="CK1" s="5"/>
      <c r="CL1" s="8"/>
      <c r="CM1" s="9">
        <f>MAX(A10:A479)/7</f>
        <v>68.428571428571431</v>
      </c>
      <c r="CN1" s="10">
        <f>(433-10)/8</f>
        <v>52.875</v>
      </c>
      <c r="CO1" s="11"/>
      <c r="CP1" s="12"/>
      <c r="CQ1" s="12"/>
      <c r="CR1" s="12"/>
    </row>
    <row r="2" spans="1:99" s="13" customFormat="1" ht="18.75" x14ac:dyDescent="0.3">
      <c r="A2" s="14"/>
      <c r="B2" s="15" t="s">
        <v>1</v>
      </c>
      <c r="C2" s="3"/>
      <c r="D2" s="3"/>
      <c r="E2" s="3"/>
      <c r="F2" s="3"/>
      <c r="G2" s="3"/>
      <c r="H2" s="3"/>
      <c r="I2" s="3"/>
      <c r="J2" s="16"/>
      <c r="K2" s="16"/>
      <c r="L2" s="17" t="str">
        <f>[1]הערות!C4</f>
        <v>30/06/24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8">
        <f t="shared" ref="AI2:AZ2" si="0">AJ2-1</f>
        <v>50</v>
      </c>
      <c r="AJ2" s="18">
        <f t="shared" si="0"/>
        <v>51</v>
      </c>
      <c r="AK2" s="18">
        <f t="shared" si="0"/>
        <v>52</v>
      </c>
      <c r="AL2" s="18">
        <f t="shared" si="0"/>
        <v>53</v>
      </c>
      <c r="AM2" s="18">
        <f t="shared" si="0"/>
        <v>54</v>
      </c>
      <c r="AN2" s="18">
        <f t="shared" si="0"/>
        <v>55</v>
      </c>
      <c r="AO2" s="18">
        <f t="shared" si="0"/>
        <v>56</v>
      </c>
      <c r="AP2" s="18">
        <f t="shared" si="0"/>
        <v>57</v>
      </c>
      <c r="AQ2" s="18">
        <f t="shared" si="0"/>
        <v>58</v>
      </c>
      <c r="AR2" s="18">
        <f t="shared" si="0"/>
        <v>59</v>
      </c>
      <c r="AS2" s="18">
        <f t="shared" si="0"/>
        <v>60</v>
      </c>
      <c r="AT2" s="18">
        <f t="shared" si="0"/>
        <v>61</v>
      </c>
      <c r="AU2" s="18">
        <f t="shared" si="0"/>
        <v>62</v>
      </c>
      <c r="AV2" s="18">
        <f t="shared" si="0"/>
        <v>63</v>
      </c>
      <c r="AW2" s="18">
        <f t="shared" si="0"/>
        <v>64</v>
      </c>
      <c r="AX2" s="18">
        <f t="shared" si="0"/>
        <v>65</v>
      </c>
      <c r="AY2" s="18">
        <f t="shared" si="0"/>
        <v>66</v>
      </c>
      <c r="AZ2" s="18">
        <f t="shared" si="0"/>
        <v>67</v>
      </c>
      <c r="BA2" s="18">
        <f>BB2-1</f>
        <v>68</v>
      </c>
      <c r="BB2" s="18">
        <v>69</v>
      </c>
      <c r="BC2" s="18">
        <f>BB2+1</f>
        <v>70</v>
      </c>
      <c r="BD2" s="18">
        <f t="shared" ref="BD2:CF3" si="1">BC2+1</f>
        <v>71</v>
      </c>
      <c r="BE2" s="18">
        <f t="shared" si="1"/>
        <v>72</v>
      </c>
      <c r="BF2" s="18">
        <f t="shared" si="1"/>
        <v>73</v>
      </c>
      <c r="BG2" s="18">
        <f t="shared" si="1"/>
        <v>74</v>
      </c>
      <c r="BH2" s="18">
        <f t="shared" si="1"/>
        <v>75</v>
      </c>
      <c r="BI2" s="18">
        <f t="shared" si="1"/>
        <v>76</v>
      </c>
      <c r="BJ2" s="18">
        <f t="shared" si="1"/>
        <v>77</v>
      </c>
      <c r="BK2" s="18">
        <f t="shared" si="1"/>
        <v>78</v>
      </c>
      <c r="BL2" s="18">
        <f t="shared" si="1"/>
        <v>79</v>
      </c>
      <c r="BM2" s="18">
        <f t="shared" si="1"/>
        <v>80</v>
      </c>
      <c r="BN2" s="18">
        <f t="shared" si="1"/>
        <v>81</v>
      </c>
      <c r="BO2" s="18">
        <f t="shared" si="1"/>
        <v>82</v>
      </c>
      <c r="BP2" s="18">
        <f t="shared" si="1"/>
        <v>83</v>
      </c>
      <c r="BQ2" s="18">
        <f t="shared" si="1"/>
        <v>84</v>
      </c>
      <c r="BR2" s="18">
        <f t="shared" si="1"/>
        <v>85</v>
      </c>
      <c r="BS2" s="18">
        <f t="shared" si="1"/>
        <v>86</v>
      </c>
      <c r="BT2" s="18">
        <f t="shared" si="1"/>
        <v>87</v>
      </c>
      <c r="BU2" s="18">
        <f t="shared" si="1"/>
        <v>88</v>
      </c>
      <c r="BV2" s="18">
        <f t="shared" si="1"/>
        <v>89</v>
      </c>
      <c r="BW2" s="18">
        <f t="shared" si="1"/>
        <v>90</v>
      </c>
      <c r="BX2" s="18">
        <f t="shared" si="1"/>
        <v>91</v>
      </c>
      <c r="BY2" s="18">
        <f t="shared" si="1"/>
        <v>92</v>
      </c>
      <c r="BZ2" s="18">
        <f t="shared" si="1"/>
        <v>93</v>
      </c>
      <c r="CA2" s="18">
        <f t="shared" si="1"/>
        <v>94</v>
      </c>
      <c r="CB2" s="18">
        <f t="shared" si="1"/>
        <v>95</v>
      </c>
      <c r="CC2" s="18">
        <f t="shared" si="1"/>
        <v>96</v>
      </c>
      <c r="CD2" s="18">
        <f t="shared" si="1"/>
        <v>97</v>
      </c>
      <c r="CE2" s="18">
        <f t="shared" si="1"/>
        <v>98</v>
      </c>
      <c r="CF2" s="18">
        <f t="shared" si="1"/>
        <v>99</v>
      </c>
      <c r="CG2" s="16"/>
      <c r="CH2" s="16"/>
      <c r="CI2" s="16"/>
      <c r="CJ2" s="16"/>
      <c r="CK2" s="16"/>
      <c r="CL2" s="8"/>
      <c r="CM2" s="19">
        <f>10+CM1</f>
        <v>78.428571428571431</v>
      </c>
      <c r="CN2" s="20">
        <f t="shared" ref="CN2:CN9" si="2">CO2*$CN$1+10</f>
        <v>62.875</v>
      </c>
      <c r="CO2" s="21">
        <v>1</v>
      </c>
      <c r="CP2" s="12"/>
      <c r="CQ2" s="12"/>
      <c r="CR2" s="12"/>
      <c r="CU2" s="13">
        <v>15</v>
      </c>
    </row>
    <row r="3" spans="1:99" s="13" customFormat="1" ht="19.5" thickBot="1" x14ac:dyDescent="0.35">
      <c r="A3" s="14"/>
      <c r="B3" s="22" t="str">
        <f>CONCATENATE([1]הערות!$G$103)</f>
        <v xml:space="preserve"> הסכומים באלפי ש"ח </v>
      </c>
      <c r="C3" s="3"/>
      <c r="D3" s="3"/>
      <c r="E3" s="3"/>
      <c r="F3" s="3"/>
      <c r="G3" s="3"/>
      <c r="H3" s="3"/>
      <c r="I3" s="3"/>
      <c r="J3" s="23"/>
      <c r="K3" s="23" t="str">
        <f>CONCATENATE(I1)</f>
        <v/>
      </c>
      <c r="L3" s="23"/>
      <c r="M3" s="23"/>
      <c r="N3" s="23"/>
      <c r="O3" s="23">
        <v>1</v>
      </c>
      <c r="P3" s="23">
        <f>O3+1</f>
        <v>2</v>
      </c>
      <c r="Q3" s="23">
        <f t="shared" ref="Q3:CB3" si="3">P3+1</f>
        <v>3</v>
      </c>
      <c r="R3" s="23">
        <f t="shared" si="3"/>
        <v>4</v>
      </c>
      <c r="S3" s="23">
        <f t="shared" si="3"/>
        <v>5</v>
      </c>
      <c r="T3" s="23">
        <f t="shared" si="3"/>
        <v>6</v>
      </c>
      <c r="U3" s="23">
        <f t="shared" si="3"/>
        <v>7</v>
      </c>
      <c r="V3" s="23">
        <f t="shared" si="3"/>
        <v>8</v>
      </c>
      <c r="W3" s="23">
        <f t="shared" si="3"/>
        <v>9</v>
      </c>
      <c r="X3" s="23">
        <f t="shared" si="3"/>
        <v>10</v>
      </c>
      <c r="Y3" s="23">
        <f t="shared" si="3"/>
        <v>11</v>
      </c>
      <c r="Z3" s="23">
        <f t="shared" si="3"/>
        <v>12</v>
      </c>
      <c r="AA3" s="23">
        <f t="shared" si="3"/>
        <v>13</v>
      </c>
      <c r="AB3" s="23">
        <f t="shared" si="3"/>
        <v>14</v>
      </c>
      <c r="AC3" s="23">
        <f t="shared" si="3"/>
        <v>15</v>
      </c>
      <c r="AD3" s="23">
        <f t="shared" si="3"/>
        <v>16</v>
      </c>
      <c r="AE3" s="23">
        <f t="shared" si="3"/>
        <v>17</v>
      </c>
      <c r="AF3" s="23">
        <f t="shared" si="3"/>
        <v>18</v>
      </c>
      <c r="AG3" s="23">
        <f t="shared" si="3"/>
        <v>19</v>
      </c>
      <c r="AH3" s="23">
        <f t="shared" si="3"/>
        <v>20</v>
      </c>
      <c r="AI3" s="23">
        <f t="shared" si="3"/>
        <v>21</v>
      </c>
      <c r="AJ3" s="23">
        <f t="shared" si="3"/>
        <v>22</v>
      </c>
      <c r="AK3" s="23">
        <f t="shared" si="3"/>
        <v>23</v>
      </c>
      <c r="AL3" s="23">
        <f t="shared" si="3"/>
        <v>24</v>
      </c>
      <c r="AM3" s="23">
        <f t="shared" si="3"/>
        <v>25</v>
      </c>
      <c r="AN3" s="23">
        <f t="shared" si="3"/>
        <v>26</v>
      </c>
      <c r="AO3" s="23">
        <f t="shared" si="3"/>
        <v>27</v>
      </c>
      <c r="AP3" s="23">
        <f t="shared" si="3"/>
        <v>28</v>
      </c>
      <c r="AQ3" s="23">
        <f t="shared" si="3"/>
        <v>29</v>
      </c>
      <c r="AR3" s="23">
        <f t="shared" si="3"/>
        <v>30</v>
      </c>
      <c r="AS3" s="23">
        <f t="shared" si="3"/>
        <v>31</v>
      </c>
      <c r="AT3" s="23">
        <f t="shared" si="3"/>
        <v>32</v>
      </c>
      <c r="AU3" s="23">
        <f t="shared" si="3"/>
        <v>33</v>
      </c>
      <c r="AV3" s="23">
        <f t="shared" si="3"/>
        <v>34</v>
      </c>
      <c r="AW3" s="23">
        <f t="shared" si="3"/>
        <v>35</v>
      </c>
      <c r="AX3" s="23">
        <f t="shared" si="3"/>
        <v>36</v>
      </c>
      <c r="AY3" s="23">
        <f t="shared" si="3"/>
        <v>37</v>
      </c>
      <c r="AZ3" s="23">
        <f t="shared" si="3"/>
        <v>38</v>
      </c>
      <c r="BA3" s="23">
        <f t="shared" si="3"/>
        <v>39</v>
      </c>
      <c r="BB3" s="23">
        <f t="shared" si="3"/>
        <v>40</v>
      </c>
      <c r="BC3" s="23">
        <f t="shared" si="3"/>
        <v>41</v>
      </c>
      <c r="BD3" s="23">
        <f t="shared" si="3"/>
        <v>42</v>
      </c>
      <c r="BE3" s="23">
        <f t="shared" si="3"/>
        <v>43</v>
      </c>
      <c r="BF3" s="23">
        <f t="shared" si="3"/>
        <v>44</v>
      </c>
      <c r="BG3" s="23">
        <f t="shared" si="3"/>
        <v>45</v>
      </c>
      <c r="BH3" s="23">
        <f t="shared" si="3"/>
        <v>46</v>
      </c>
      <c r="BI3" s="23">
        <f t="shared" si="3"/>
        <v>47</v>
      </c>
      <c r="BJ3" s="23">
        <f t="shared" si="3"/>
        <v>48</v>
      </c>
      <c r="BK3" s="23">
        <f t="shared" si="3"/>
        <v>49</v>
      </c>
      <c r="BL3" s="23">
        <f t="shared" si="3"/>
        <v>50</v>
      </c>
      <c r="BM3" s="23">
        <f t="shared" si="3"/>
        <v>51</v>
      </c>
      <c r="BN3" s="23">
        <f t="shared" si="3"/>
        <v>52</v>
      </c>
      <c r="BO3" s="23">
        <f t="shared" si="3"/>
        <v>53</v>
      </c>
      <c r="BP3" s="23">
        <f t="shared" si="3"/>
        <v>54</v>
      </c>
      <c r="BQ3" s="23">
        <f t="shared" si="3"/>
        <v>55</v>
      </c>
      <c r="BR3" s="23">
        <f t="shared" si="3"/>
        <v>56</v>
      </c>
      <c r="BS3" s="23">
        <f t="shared" si="3"/>
        <v>57</v>
      </c>
      <c r="BT3" s="23">
        <f t="shared" si="3"/>
        <v>58</v>
      </c>
      <c r="BU3" s="23">
        <f t="shared" si="3"/>
        <v>59</v>
      </c>
      <c r="BV3" s="23">
        <f t="shared" si="3"/>
        <v>60</v>
      </c>
      <c r="BW3" s="23">
        <f t="shared" si="3"/>
        <v>61</v>
      </c>
      <c r="BX3" s="23">
        <f t="shared" si="3"/>
        <v>62</v>
      </c>
      <c r="BY3" s="23">
        <f t="shared" si="3"/>
        <v>63</v>
      </c>
      <c r="BZ3" s="23">
        <f t="shared" si="3"/>
        <v>64</v>
      </c>
      <c r="CA3" s="23">
        <f t="shared" si="3"/>
        <v>65</v>
      </c>
      <c r="CB3" s="23">
        <f t="shared" si="3"/>
        <v>66</v>
      </c>
      <c r="CC3" s="23">
        <f t="shared" si="1"/>
        <v>67</v>
      </c>
      <c r="CD3" s="23">
        <f t="shared" si="1"/>
        <v>68</v>
      </c>
      <c r="CE3" s="23">
        <f t="shared" si="1"/>
        <v>69</v>
      </c>
      <c r="CF3" s="23">
        <f t="shared" si="1"/>
        <v>70</v>
      </c>
      <c r="CG3" s="23"/>
      <c r="CH3" s="23"/>
      <c r="CI3" s="23"/>
      <c r="CJ3" s="23"/>
      <c r="CK3" s="23"/>
      <c r="CL3" s="8"/>
      <c r="CM3" s="19">
        <f t="shared" ref="CM3:CM8" si="4">CM2+$CM$1</f>
        <v>146.85714285714286</v>
      </c>
      <c r="CN3" s="20">
        <f t="shared" si="2"/>
        <v>115.75</v>
      </c>
      <c r="CO3" s="21">
        <v>2</v>
      </c>
      <c r="CP3" s="12"/>
      <c r="CQ3" s="12"/>
      <c r="CR3" s="12"/>
      <c r="CU3" s="24" t="s">
        <v>2</v>
      </c>
    </row>
    <row r="4" spans="1:99" s="13" customFormat="1" ht="12.2" hidden="1" customHeight="1" x14ac:dyDescent="0.3">
      <c r="A4" s="25"/>
      <c r="B4" s="26"/>
      <c r="C4" s="26"/>
      <c r="D4" s="26"/>
      <c r="E4" s="26"/>
      <c r="F4" s="26"/>
      <c r="G4" s="26"/>
      <c r="H4" s="26"/>
      <c r="I4" s="26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7"/>
      <c r="CM4" s="19">
        <f t="shared" si="4"/>
        <v>215.28571428571428</v>
      </c>
      <c r="CN4" s="20">
        <f t="shared" si="2"/>
        <v>168.625</v>
      </c>
      <c r="CO4" s="21">
        <v>3</v>
      </c>
      <c r="CP4" s="12"/>
      <c r="CQ4" s="12"/>
      <c r="CR4" s="12"/>
    </row>
    <row r="5" spans="1:99" s="13" customFormat="1" ht="12.2" hidden="1" customHeight="1" x14ac:dyDescent="0.3">
      <c r="A5" s="25"/>
      <c r="B5" s="26"/>
      <c r="C5" s="26"/>
      <c r="D5" s="26"/>
      <c r="E5" s="26"/>
      <c r="F5" s="26"/>
      <c r="G5" s="26"/>
      <c r="H5" s="26"/>
      <c r="I5" s="26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7"/>
      <c r="CM5" s="19">
        <f t="shared" si="4"/>
        <v>283.71428571428572</v>
      </c>
      <c r="CN5" s="20">
        <f t="shared" si="2"/>
        <v>168.625</v>
      </c>
      <c r="CO5" s="21">
        <v>3</v>
      </c>
      <c r="CP5" s="12"/>
      <c r="CQ5" s="12"/>
      <c r="CR5" s="12"/>
    </row>
    <row r="6" spans="1:99" s="13" customFormat="1" ht="15.6" customHeight="1" x14ac:dyDescent="0.3">
      <c r="A6" s="28"/>
      <c r="B6" s="29"/>
      <c r="C6" s="29"/>
      <c r="D6" s="29"/>
      <c r="E6" s="29"/>
      <c r="F6" s="29"/>
      <c r="G6" s="29"/>
      <c r="H6" s="29"/>
      <c r="I6" s="30"/>
      <c r="J6" s="31" t="s">
        <v>3</v>
      </c>
      <c r="K6" s="32" t="s">
        <v>4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3"/>
      <c r="CH6" s="34" t="s">
        <v>5</v>
      </c>
      <c r="CI6" s="35"/>
      <c r="CJ6" s="35"/>
      <c r="CK6" s="36"/>
      <c r="CL6" s="27"/>
      <c r="CM6" s="19">
        <f t="shared" si="4"/>
        <v>352.14285714285717</v>
      </c>
      <c r="CN6" s="20">
        <f t="shared" si="2"/>
        <v>221.5</v>
      </c>
      <c r="CO6" s="21">
        <v>4</v>
      </c>
      <c r="CP6" s="12"/>
      <c r="CQ6" s="12"/>
      <c r="CR6" s="12"/>
      <c r="CU6" s="13" t="str">
        <f>CONCATENATE(CU2,CU7)</f>
        <v>15</v>
      </c>
    </row>
    <row r="7" spans="1:99" s="13" customFormat="1" ht="12.2" customHeight="1" x14ac:dyDescent="0.3">
      <c r="A7" s="37"/>
      <c r="B7" s="38"/>
      <c r="C7" s="38"/>
      <c r="D7" s="38"/>
      <c r="E7" s="38"/>
      <c r="F7" s="38"/>
      <c r="G7" s="38"/>
      <c r="H7" s="38"/>
      <c r="I7" s="39"/>
      <c r="J7" s="40"/>
      <c r="K7" s="41">
        <v>10</v>
      </c>
      <c r="L7" s="41">
        <v>11</v>
      </c>
      <c r="M7" s="41">
        <v>12</v>
      </c>
      <c r="N7" s="41">
        <v>13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3"/>
      <c r="CH7" s="44"/>
      <c r="CI7" s="44"/>
      <c r="CJ7" s="44"/>
      <c r="CK7" s="44"/>
      <c r="CL7" s="27"/>
      <c r="CM7" s="19">
        <f t="shared" si="4"/>
        <v>420.57142857142861</v>
      </c>
      <c r="CN7" s="20">
        <f t="shared" si="2"/>
        <v>274.375</v>
      </c>
      <c r="CO7" s="21">
        <v>5</v>
      </c>
      <c r="CP7" s="12"/>
      <c r="CQ7" s="12"/>
      <c r="CR7" s="12"/>
    </row>
    <row r="8" spans="1:99" s="53" customFormat="1" ht="47.25" customHeight="1" x14ac:dyDescent="0.3">
      <c r="A8" s="45"/>
      <c r="B8" s="46"/>
      <c r="C8" s="46"/>
      <c r="D8" s="46"/>
      <c r="E8" s="46"/>
      <c r="F8" s="46"/>
      <c r="G8" s="46"/>
      <c r="H8" s="46"/>
      <c r="I8" s="47" t="s">
        <v>6</v>
      </c>
      <c r="J8" s="40"/>
      <c r="K8" s="48" t="str">
        <f>'[1]נספחים ב וג'!$B$10</f>
        <v>קרן ח'</v>
      </c>
      <c r="L8" s="48" t="str">
        <f>'[1]נספחים ב וג'!$B$11</f>
        <v>קרן ט'</v>
      </c>
      <c r="M8" s="48" t="str">
        <f>'[1]נספחים ב וג'!$B$12</f>
        <v>קרן י'</v>
      </c>
      <c r="N8" s="48" t="str">
        <f>'[1]נספחים ב וג'!$B$13</f>
        <v>קרן י' פוליסות שהונפקו לאחר 1.1.04</v>
      </c>
      <c r="O8" s="48" t="str">
        <f>'[1]נספחים ב וג'!$C$30</f>
        <v>הכשרה -אג"ח ממשלת ישראל</v>
      </c>
      <c r="P8" s="48" t="str">
        <f>'[1]נספחים ב וג'!$C$31</f>
        <v>הכשרה -מניות</v>
      </c>
      <c r="Q8" s="48" t="str">
        <f>'[1]נספחים ב וג'!$C$32</f>
        <v>הכשרה -כללי</v>
      </c>
      <c r="R8" s="48" t="str">
        <f>'[1]נספחים ב וג'!$C$33</f>
        <v>הכשרה -שקלי טווח קצר</v>
      </c>
      <c r="S8" s="48" t="str">
        <f>'[1]נספחים ב וג'!$C$34</f>
        <v xml:space="preserve">הכשרה -אלטשולר שחם-אג"ח ממשלת ישראל </v>
      </c>
      <c r="T8" s="48" t="str">
        <f>'[1]נספחים ב וג'!$C$35</f>
        <v>הכשרה -אלטשולר שחם-מניות</v>
      </c>
      <c r="U8" s="48" t="str">
        <f>'[1]נספחים ב וג'!$C$36</f>
        <v xml:space="preserve">הכשרה -אלטשולר שחם-כללי </v>
      </c>
      <c r="V8" s="48" t="str">
        <f>'[1]נספחים ב וג'!$C$37</f>
        <v> הכשרה חברה לביטוח בע"מ -עוקב מדדים גמיש</v>
      </c>
      <c r="W8" s="48" t="str">
        <f>'[1]נספחים ב וג'!$C$38</f>
        <v> הכשרה חברה לביטוח בע"מ- משולב סחיר</v>
      </c>
      <c r="X8" s="48" t="str">
        <f>'[1]נספחים ב וג'!$C$39</f>
        <v> הכשרה חברה לביטוח בע"מ- אג"ח</v>
      </c>
      <c r="Y8" s="48" t="str">
        <f>'[1]נספחים ב וג'!$C$40</f>
        <v>הכשרה - מיטב דש-  אג"ח ממשלת ישראל</v>
      </c>
      <c r="Z8" s="48" t="str">
        <f>'[1]נספחים ב וג'!$C$41</f>
        <v>הכשרה- מיטב דש - מניות</v>
      </c>
      <c r="AA8" s="48" t="str">
        <f>'[1]נספחים ב וג'!$C$42</f>
        <v>הכשרה - מיטב דש -כללי</v>
      </c>
      <c r="AB8" s="48" t="str">
        <f>'[1]נספחים ב וג'!$C$43</f>
        <v>הכשרה -ילין לפידות-אג"ח ממשלת ישראל</v>
      </c>
      <c r="AC8" s="48" t="str">
        <f>'[1]נספחים ב וג'!$C$44</f>
        <v>הכשרה -ילין לפידות-מניות</v>
      </c>
      <c r="AD8" s="48" t="str">
        <f>'[1]נספחים ב וג'!$C$45</f>
        <v>הכשרה -ילין לפידות-כללי</v>
      </c>
      <c r="AE8" s="48" t="str">
        <f>'[1]נספחים ב וג'!$C$46</f>
        <v>הכשרה-לבני 50 ומטה</v>
      </c>
      <c r="AF8" s="48" t="str">
        <f>'[1]נספחים ב וג'!$C$47</f>
        <v>הכשרה- לבני 50-60</v>
      </c>
      <c r="AG8" s="48" t="str">
        <f>'[1]נספחים ב וג'!$C$48</f>
        <v>הכשרה-לבני 60 ומעלה</v>
      </c>
      <c r="AH8" s="48" t="str">
        <f>'[1]נספחים ב וג'!$C$49</f>
        <v>הכשרה מסלול בסיסי למקבלי קצבה</v>
      </c>
      <c r="AI8" s="49" t="e">
        <f t="shared" ref="AI8:BA8" ca="1" si="5">INDIRECT(CONCATENATE($BB$1,"C$",AI$2))</f>
        <v>#REF!</v>
      </c>
      <c r="AJ8" s="49" t="e">
        <f t="shared" ca="1" si="5"/>
        <v>#REF!</v>
      </c>
      <c r="AK8" s="49" t="e">
        <f t="shared" ca="1" si="5"/>
        <v>#REF!</v>
      </c>
      <c r="AL8" s="49" t="e">
        <f t="shared" ca="1" si="5"/>
        <v>#REF!</v>
      </c>
      <c r="AM8" s="49" t="e">
        <f t="shared" ca="1" si="5"/>
        <v>#REF!</v>
      </c>
      <c r="AN8" s="49" t="e">
        <f t="shared" ca="1" si="5"/>
        <v>#REF!</v>
      </c>
      <c r="AO8" s="49" t="e">
        <f t="shared" ca="1" si="5"/>
        <v>#REF!</v>
      </c>
      <c r="AP8" s="49" t="e">
        <f t="shared" ca="1" si="5"/>
        <v>#REF!</v>
      </c>
      <c r="AQ8" s="49" t="e">
        <f t="shared" ca="1" si="5"/>
        <v>#REF!</v>
      </c>
      <c r="AR8" s="49" t="e">
        <f t="shared" ca="1" si="5"/>
        <v>#REF!</v>
      </c>
      <c r="AS8" s="49" t="e">
        <f t="shared" ca="1" si="5"/>
        <v>#REF!</v>
      </c>
      <c r="AT8" s="49" t="e">
        <f t="shared" ca="1" si="5"/>
        <v>#REF!</v>
      </c>
      <c r="AU8" s="49" t="e">
        <f t="shared" ca="1" si="5"/>
        <v>#REF!</v>
      </c>
      <c r="AV8" s="49" t="e">
        <f t="shared" ca="1" si="5"/>
        <v>#REF!</v>
      </c>
      <c r="AW8" s="49" t="e">
        <f t="shared" ca="1" si="5"/>
        <v>#REF!</v>
      </c>
      <c r="AX8" s="49" t="e">
        <f t="shared" ca="1" si="5"/>
        <v>#REF!</v>
      </c>
      <c r="AY8" s="49" t="e">
        <f t="shared" ca="1" si="5"/>
        <v>#REF!</v>
      </c>
      <c r="AZ8" s="49" t="e">
        <f t="shared" ca="1" si="5"/>
        <v>#REF!</v>
      </c>
      <c r="BA8" s="49" t="e">
        <f t="shared" ca="1" si="5"/>
        <v>#REF!</v>
      </c>
      <c r="BB8" s="49" t="e">
        <f ca="1">INDIRECT(CONCATENATE($BB$1,"C$",BB$2))</f>
        <v>#REF!</v>
      </c>
      <c r="BC8" s="49" t="e">
        <f t="shared" ref="BC8:CF8" ca="1" si="6">INDIRECT(CONCATENATE($BB$1,"C$",BC$2))</f>
        <v>#REF!</v>
      </c>
      <c r="BD8" s="49" t="e">
        <f t="shared" ca="1" si="6"/>
        <v>#REF!</v>
      </c>
      <c r="BE8" s="49" t="e">
        <f t="shared" ca="1" si="6"/>
        <v>#REF!</v>
      </c>
      <c r="BF8" s="49" t="e">
        <f t="shared" ca="1" si="6"/>
        <v>#REF!</v>
      </c>
      <c r="BG8" s="49" t="e">
        <f t="shared" ca="1" si="6"/>
        <v>#REF!</v>
      </c>
      <c r="BH8" s="49" t="e">
        <f t="shared" ca="1" si="6"/>
        <v>#REF!</v>
      </c>
      <c r="BI8" s="49" t="e">
        <f t="shared" ca="1" si="6"/>
        <v>#REF!</v>
      </c>
      <c r="BJ8" s="49" t="e">
        <f t="shared" ca="1" si="6"/>
        <v>#REF!</v>
      </c>
      <c r="BK8" s="49" t="e">
        <f t="shared" ca="1" si="6"/>
        <v>#REF!</v>
      </c>
      <c r="BL8" s="49" t="e">
        <f t="shared" ca="1" si="6"/>
        <v>#REF!</v>
      </c>
      <c r="BM8" s="49" t="e">
        <f t="shared" ca="1" si="6"/>
        <v>#REF!</v>
      </c>
      <c r="BN8" s="49" t="e">
        <f t="shared" ca="1" si="6"/>
        <v>#REF!</v>
      </c>
      <c r="BO8" s="49" t="e">
        <f t="shared" ca="1" si="6"/>
        <v>#REF!</v>
      </c>
      <c r="BP8" s="49" t="e">
        <f t="shared" ca="1" si="6"/>
        <v>#REF!</v>
      </c>
      <c r="BQ8" s="49" t="e">
        <f t="shared" ca="1" si="6"/>
        <v>#REF!</v>
      </c>
      <c r="BR8" s="49" t="e">
        <f t="shared" ca="1" si="6"/>
        <v>#REF!</v>
      </c>
      <c r="BS8" s="49" t="e">
        <f t="shared" ca="1" si="6"/>
        <v>#REF!</v>
      </c>
      <c r="BT8" s="49" t="e">
        <f t="shared" ca="1" si="6"/>
        <v>#REF!</v>
      </c>
      <c r="BU8" s="49" t="e">
        <f t="shared" ca="1" si="6"/>
        <v>#REF!</v>
      </c>
      <c r="BV8" s="49" t="e">
        <f t="shared" ca="1" si="6"/>
        <v>#REF!</v>
      </c>
      <c r="BW8" s="49" t="e">
        <f t="shared" ca="1" si="6"/>
        <v>#REF!</v>
      </c>
      <c r="BX8" s="49" t="e">
        <f t="shared" ca="1" si="6"/>
        <v>#REF!</v>
      </c>
      <c r="BY8" s="49" t="e">
        <f t="shared" ca="1" si="6"/>
        <v>#REF!</v>
      </c>
      <c r="BZ8" s="49" t="e">
        <f t="shared" ca="1" si="6"/>
        <v>#REF!</v>
      </c>
      <c r="CA8" s="49" t="e">
        <f t="shared" ca="1" si="6"/>
        <v>#REF!</v>
      </c>
      <c r="CB8" s="49" t="e">
        <f t="shared" ca="1" si="6"/>
        <v>#REF!</v>
      </c>
      <c r="CC8" s="49" t="e">
        <f t="shared" ca="1" si="6"/>
        <v>#REF!</v>
      </c>
      <c r="CD8" s="49" t="e">
        <f t="shared" ca="1" si="6"/>
        <v>#REF!</v>
      </c>
      <c r="CE8" s="49" t="e">
        <f t="shared" ca="1" si="6"/>
        <v>#REF!</v>
      </c>
      <c r="CF8" s="49" t="e">
        <f t="shared" ca="1" si="6"/>
        <v>#REF!</v>
      </c>
      <c r="CG8" s="50" t="s">
        <v>7</v>
      </c>
      <c r="CH8" s="44" t="s">
        <v>8</v>
      </c>
      <c r="CI8" s="44" t="s">
        <v>9</v>
      </c>
      <c r="CJ8" s="44" t="s">
        <v>10</v>
      </c>
      <c r="CK8" s="44" t="s">
        <v>11</v>
      </c>
      <c r="CL8" s="51"/>
      <c r="CM8" s="19">
        <f t="shared" si="4"/>
        <v>489.00000000000006</v>
      </c>
      <c r="CN8" s="20">
        <f t="shared" si="2"/>
        <v>327.25</v>
      </c>
      <c r="CO8" s="21">
        <v>6</v>
      </c>
      <c r="CP8" s="52"/>
      <c r="CQ8" s="52"/>
      <c r="CR8" s="52"/>
      <c r="CU8" s="53" t="e">
        <f ca="1">INDIRECT(CONCATENATE(CU3,CU2))</f>
        <v>#REF!</v>
      </c>
    </row>
    <row r="9" spans="1:99" s="53" customFormat="1" ht="17.45" customHeight="1" x14ac:dyDescent="0.3">
      <c r="A9" s="54" t="s">
        <v>12</v>
      </c>
      <c r="B9" s="55"/>
      <c r="C9" s="55"/>
      <c r="D9" s="55"/>
      <c r="E9" s="55"/>
      <c r="F9" s="56"/>
      <c r="G9" s="55"/>
      <c r="H9" s="55"/>
      <c r="I9" s="57"/>
      <c r="J9" s="58"/>
      <c r="K9" s="59">
        <f>IF('[1]נספחים ב וג'!$N$10=0,0,CONCATENATE(VLOOKUP($B$1,[1]הערות!$D$89:$F$111,3,0),"0",K7))</f>
        <v>0</v>
      </c>
      <c r="L9" s="59" t="str">
        <f>IF('[1]נספחים ב וג'!$N$11=0,0,CONCATENATE(VLOOKUP($B$1,[1]הערות!$D$89:$F$111,3,0),"0",L7))</f>
        <v>35011</v>
      </c>
      <c r="M9" s="59" t="str">
        <f>IF('[1]נספחים ב וג'!$N$12=0,0,CONCATENATE(VLOOKUP($B$1,[1]הערות!$D$89:$F$111,3,0),"0",M7))</f>
        <v>35012</v>
      </c>
      <c r="N9" s="59">
        <f>IF('[1]נספחים ב וג'!$N$13=0,0,CONCATENATE(VLOOKUP($B$1,[1]הערות!$D$89:$F$111,3,0),"0",N7))</f>
        <v>0</v>
      </c>
      <c r="O9" s="60">
        <f>'[1]נספחים ב וג'!$B$30</f>
        <v>57</v>
      </c>
      <c r="P9" s="60">
        <f>'[1]נספחים ב וג'!$B$31</f>
        <v>58</v>
      </c>
      <c r="Q9" s="60">
        <f>'[1]נספחים ב וג'!$B$32</f>
        <v>62</v>
      </c>
      <c r="R9" s="60">
        <f>'[1]נספחים ב וג'!$B$33</f>
        <v>8530</v>
      </c>
      <c r="S9" s="60">
        <f>'[1]נספחים ב וג'!$B$34</f>
        <v>141</v>
      </c>
      <c r="T9" s="60">
        <f>'[1]נספחים ב וג'!$B$35</f>
        <v>142</v>
      </c>
      <c r="U9" s="60">
        <f>'[1]נספחים ב וג'!$B$36</f>
        <v>143</v>
      </c>
      <c r="V9" s="60">
        <f>'[1]נספחים ב וג'!$B$37</f>
        <v>14406</v>
      </c>
      <c r="W9" s="60">
        <f>'[1]נספחים ב וג'!$B$38</f>
        <v>14318</v>
      </c>
      <c r="X9" s="60">
        <f>'[1]נספחים ב וג'!$B$39</f>
        <v>14425</v>
      </c>
      <c r="Y9" s="60">
        <f>'[1]נספחים ב וג'!$B$40</f>
        <v>9721</v>
      </c>
      <c r="Z9" s="60">
        <f>'[1]נספחים ב וג'!$B$41</f>
        <v>9720</v>
      </c>
      <c r="AA9" s="60">
        <f>'[1]נספחים ב וג'!$B$42</f>
        <v>9719</v>
      </c>
      <c r="AB9" s="60">
        <f>'[1]נספחים ב וג'!$B$43</f>
        <v>9300</v>
      </c>
      <c r="AC9" s="60">
        <f>'[1]נספחים ב וג'!$B$44</f>
        <v>9301</v>
      </c>
      <c r="AD9" s="60">
        <f>'[1]נספחים ב וג'!$B$45</f>
        <v>9302</v>
      </c>
      <c r="AE9" s="60">
        <f>'[1]נספחים ב וג'!$B$46</f>
        <v>9629</v>
      </c>
      <c r="AF9" s="60">
        <f>'[1]נספחים ב וג'!$B$47</f>
        <v>9630</v>
      </c>
      <c r="AG9" s="60">
        <f>'[1]נספחים ב וג'!$B$48</f>
        <v>9631</v>
      </c>
      <c r="AH9" s="60">
        <f>'[1]נספחים ב וג'!$B$49</f>
        <v>9888</v>
      </c>
      <c r="AI9" s="60" t="e">
        <f t="shared" ref="AI9:BA9" ca="1" si="7">INDIRECT(CONCATENATE($BB$1,"b$",AI$2))</f>
        <v>#REF!</v>
      </c>
      <c r="AJ9" s="60" t="e">
        <f t="shared" ca="1" si="7"/>
        <v>#REF!</v>
      </c>
      <c r="AK9" s="60" t="e">
        <f t="shared" ca="1" si="7"/>
        <v>#REF!</v>
      </c>
      <c r="AL9" s="60" t="e">
        <f t="shared" ca="1" si="7"/>
        <v>#REF!</v>
      </c>
      <c r="AM9" s="60" t="e">
        <f t="shared" ca="1" si="7"/>
        <v>#REF!</v>
      </c>
      <c r="AN9" s="60" t="e">
        <f t="shared" ca="1" si="7"/>
        <v>#REF!</v>
      </c>
      <c r="AO9" s="60" t="e">
        <f t="shared" ca="1" si="7"/>
        <v>#REF!</v>
      </c>
      <c r="AP9" s="49" t="e">
        <f t="shared" ca="1" si="7"/>
        <v>#REF!</v>
      </c>
      <c r="AQ9" s="49" t="e">
        <f t="shared" ca="1" si="7"/>
        <v>#REF!</v>
      </c>
      <c r="AR9" s="49" t="e">
        <f t="shared" ca="1" si="7"/>
        <v>#REF!</v>
      </c>
      <c r="AS9" s="49" t="e">
        <f t="shared" ca="1" si="7"/>
        <v>#REF!</v>
      </c>
      <c r="AT9" s="49" t="e">
        <f t="shared" ca="1" si="7"/>
        <v>#REF!</v>
      </c>
      <c r="AU9" s="49" t="e">
        <f t="shared" ca="1" si="7"/>
        <v>#REF!</v>
      </c>
      <c r="AV9" s="49" t="e">
        <f t="shared" ca="1" si="7"/>
        <v>#REF!</v>
      </c>
      <c r="AW9" s="49" t="e">
        <f t="shared" ca="1" si="7"/>
        <v>#REF!</v>
      </c>
      <c r="AX9" s="49" t="e">
        <f t="shared" ca="1" si="7"/>
        <v>#REF!</v>
      </c>
      <c r="AY9" s="49" t="e">
        <f t="shared" ca="1" si="7"/>
        <v>#REF!</v>
      </c>
      <c r="AZ9" s="49" t="e">
        <f t="shared" ca="1" si="7"/>
        <v>#REF!</v>
      </c>
      <c r="BA9" s="49" t="e">
        <f t="shared" ca="1" si="7"/>
        <v>#REF!</v>
      </c>
      <c r="BB9" s="49" t="e">
        <f ca="1">INDIRECT(CONCATENATE($BB$1,"b$",BB$2))</f>
        <v>#REF!</v>
      </c>
      <c r="BC9" s="49" t="e">
        <f t="shared" ref="BC9:CF9" ca="1" si="8">INDIRECT(CONCATENATE($BB$1,"b$",BC$2))</f>
        <v>#REF!</v>
      </c>
      <c r="BD9" s="49" t="e">
        <f t="shared" ca="1" si="8"/>
        <v>#REF!</v>
      </c>
      <c r="BE9" s="49" t="e">
        <f t="shared" ca="1" si="8"/>
        <v>#REF!</v>
      </c>
      <c r="BF9" s="49" t="e">
        <f t="shared" ca="1" si="8"/>
        <v>#REF!</v>
      </c>
      <c r="BG9" s="49" t="e">
        <f t="shared" ca="1" si="8"/>
        <v>#REF!</v>
      </c>
      <c r="BH9" s="49" t="e">
        <f t="shared" ca="1" si="8"/>
        <v>#REF!</v>
      </c>
      <c r="BI9" s="49" t="e">
        <f t="shared" ca="1" si="8"/>
        <v>#REF!</v>
      </c>
      <c r="BJ9" s="49" t="e">
        <f t="shared" ca="1" si="8"/>
        <v>#REF!</v>
      </c>
      <c r="BK9" s="49" t="e">
        <f t="shared" ca="1" si="8"/>
        <v>#REF!</v>
      </c>
      <c r="BL9" s="49" t="e">
        <f t="shared" ca="1" si="8"/>
        <v>#REF!</v>
      </c>
      <c r="BM9" s="49" t="e">
        <f t="shared" ca="1" si="8"/>
        <v>#REF!</v>
      </c>
      <c r="BN9" s="49" t="e">
        <f t="shared" ca="1" si="8"/>
        <v>#REF!</v>
      </c>
      <c r="BO9" s="49" t="e">
        <f t="shared" ca="1" si="8"/>
        <v>#REF!</v>
      </c>
      <c r="BP9" s="49" t="e">
        <f t="shared" ca="1" si="8"/>
        <v>#REF!</v>
      </c>
      <c r="BQ9" s="49" t="e">
        <f t="shared" ca="1" si="8"/>
        <v>#REF!</v>
      </c>
      <c r="BR9" s="49" t="e">
        <f t="shared" ca="1" si="8"/>
        <v>#REF!</v>
      </c>
      <c r="BS9" s="49" t="e">
        <f t="shared" ca="1" si="8"/>
        <v>#REF!</v>
      </c>
      <c r="BT9" s="49" t="e">
        <f t="shared" ca="1" si="8"/>
        <v>#REF!</v>
      </c>
      <c r="BU9" s="49" t="e">
        <f t="shared" ca="1" si="8"/>
        <v>#REF!</v>
      </c>
      <c r="BV9" s="49" t="e">
        <f t="shared" ca="1" si="8"/>
        <v>#REF!</v>
      </c>
      <c r="BW9" s="49" t="e">
        <f t="shared" ca="1" si="8"/>
        <v>#REF!</v>
      </c>
      <c r="BX9" s="49" t="e">
        <f t="shared" ca="1" si="8"/>
        <v>#REF!</v>
      </c>
      <c r="BY9" s="49" t="e">
        <f t="shared" ca="1" si="8"/>
        <v>#REF!</v>
      </c>
      <c r="BZ9" s="49" t="e">
        <f t="shared" ca="1" si="8"/>
        <v>#REF!</v>
      </c>
      <c r="CA9" s="49" t="e">
        <f t="shared" ca="1" si="8"/>
        <v>#REF!</v>
      </c>
      <c r="CB9" s="49" t="e">
        <f t="shared" ca="1" si="8"/>
        <v>#REF!</v>
      </c>
      <c r="CC9" s="49" t="e">
        <f t="shared" ca="1" si="8"/>
        <v>#REF!</v>
      </c>
      <c r="CD9" s="49" t="e">
        <f t="shared" ca="1" si="8"/>
        <v>#REF!</v>
      </c>
      <c r="CE9" s="49" t="e">
        <f t="shared" ca="1" si="8"/>
        <v>#REF!</v>
      </c>
      <c r="CF9" s="49" t="e">
        <f t="shared" ca="1" si="8"/>
        <v>#REF!</v>
      </c>
      <c r="CG9" s="61" t="s">
        <v>13</v>
      </c>
      <c r="CH9" s="62"/>
      <c r="CI9" s="62"/>
      <c r="CJ9" s="62"/>
      <c r="CK9" s="62"/>
      <c r="CL9" s="51"/>
      <c r="CM9" s="63"/>
      <c r="CN9" s="20">
        <f t="shared" si="2"/>
        <v>380.125</v>
      </c>
      <c r="CO9" s="21">
        <v>7</v>
      </c>
      <c r="CP9" s="52"/>
      <c r="CQ9" s="52">
        <v>1</v>
      </c>
      <c r="CR9" s="52"/>
    </row>
    <row r="10" spans="1:99" s="63" customFormat="1" ht="14.1" customHeight="1" x14ac:dyDescent="0.25">
      <c r="A10" s="64">
        <v>10</v>
      </c>
      <c r="B10" s="65" t="s">
        <v>14</v>
      </c>
      <c r="C10" s="65" t="s">
        <v>15</v>
      </c>
      <c r="D10" s="65"/>
      <c r="E10" s="65"/>
      <c r="F10" s="66"/>
      <c r="G10" s="65"/>
      <c r="H10" s="65"/>
      <c r="I10" s="65"/>
      <c r="J10" s="67">
        <f>SUM(K10:CG10)</f>
        <v>23180757.647788204</v>
      </c>
      <c r="K10" s="68">
        <f t="shared" ref="K10:CG10" si="9">SUM(K11,K24,K392,K417,K454,K486,K494)</f>
        <v>0</v>
      </c>
      <c r="L10" s="68">
        <f t="shared" si="9"/>
        <v>66798.539999999994</v>
      </c>
      <c r="M10" s="68">
        <f t="shared" si="9"/>
        <v>1801159.3927700003</v>
      </c>
      <c r="N10" s="68">
        <f t="shared" si="9"/>
        <v>0</v>
      </c>
      <c r="O10" s="68">
        <f t="shared" si="9"/>
        <v>383340.27525999997</v>
      </c>
      <c r="P10" s="68">
        <f t="shared" si="9"/>
        <v>377136.31036</v>
      </c>
      <c r="Q10" s="68">
        <f t="shared" si="9"/>
        <v>4422588.5888999999</v>
      </c>
      <c r="R10" s="68">
        <f t="shared" si="9"/>
        <v>330645.76430000004</v>
      </c>
      <c r="S10" s="68">
        <f t="shared" si="9"/>
        <v>376360.08267000003</v>
      </c>
      <c r="T10" s="68">
        <f t="shared" si="9"/>
        <v>569519.23992999992</v>
      </c>
      <c r="U10" s="68">
        <f t="shared" si="9"/>
        <v>2583126.2294200002</v>
      </c>
      <c r="V10" s="68">
        <f t="shared" si="9"/>
        <v>3131.5662599999996</v>
      </c>
      <c r="W10" s="68">
        <f t="shared" si="9"/>
        <v>433.55746000000011</v>
      </c>
      <c r="X10" s="68">
        <f t="shared" si="9"/>
        <v>351244.98082</v>
      </c>
      <c r="Y10" s="68">
        <f t="shared" si="9"/>
        <v>197014.65299999999</v>
      </c>
      <c r="Z10" s="68">
        <f t="shared" si="9"/>
        <v>1020871.23485</v>
      </c>
      <c r="AA10" s="68">
        <f t="shared" si="9"/>
        <v>2946979.2221999997</v>
      </c>
      <c r="AB10" s="68">
        <f t="shared" si="9"/>
        <v>301420.97892999998</v>
      </c>
      <c r="AC10" s="68">
        <f t="shared" si="9"/>
        <v>677625.94660000002</v>
      </c>
      <c r="AD10" s="68">
        <f t="shared" si="9"/>
        <v>3144407.3186500003</v>
      </c>
      <c r="AE10" s="68">
        <f t="shared" si="9"/>
        <v>277991.12052000005</v>
      </c>
      <c r="AF10" s="68">
        <f t="shared" si="9"/>
        <v>169580.72874000002</v>
      </c>
      <c r="AG10" s="68">
        <f t="shared" si="9"/>
        <v>118982.54225</v>
      </c>
      <c r="AH10" s="68">
        <f t="shared" si="9"/>
        <v>266187.2806882002</v>
      </c>
      <c r="AI10" s="68">
        <f t="shared" si="9"/>
        <v>515318.14107000001</v>
      </c>
      <c r="AJ10" s="68">
        <f t="shared" si="9"/>
        <v>102422.60815</v>
      </c>
      <c r="AK10" s="68">
        <f t="shared" si="9"/>
        <v>965615.22797999997</v>
      </c>
      <c r="AL10" s="68">
        <f t="shared" si="9"/>
        <v>199996.73285</v>
      </c>
      <c r="AM10" s="68">
        <f t="shared" si="9"/>
        <v>723594.36274000001</v>
      </c>
      <c r="AN10" s="68">
        <f t="shared" si="9"/>
        <v>29113.285240000001</v>
      </c>
      <c r="AO10" s="68">
        <f t="shared" si="9"/>
        <v>258151.73518000002</v>
      </c>
      <c r="AP10" s="68">
        <f t="shared" si="9"/>
        <v>0</v>
      </c>
      <c r="AQ10" s="68">
        <f t="shared" si="9"/>
        <v>0</v>
      </c>
      <c r="AR10" s="68">
        <f t="shared" si="9"/>
        <v>0</v>
      </c>
      <c r="AS10" s="68">
        <f t="shared" si="9"/>
        <v>0</v>
      </c>
      <c r="AT10" s="68">
        <f t="shared" si="9"/>
        <v>0</v>
      </c>
      <c r="AU10" s="68">
        <f t="shared" si="9"/>
        <v>0</v>
      </c>
      <c r="AV10" s="68">
        <f t="shared" si="9"/>
        <v>0</v>
      </c>
      <c r="AW10" s="68">
        <f t="shared" si="9"/>
        <v>0</v>
      </c>
      <c r="AX10" s="68">
        <f t="shared" si="9"/>
        <v>0</v>
      </c>
      <c r="AY10" s="68">
        <f t="shared" si="9"/>
        <v>0</v>
      </c>
      <c r="AZ10" s="68">
        <f t="shared" si="9"/>
        <v>0</v>
      </c>
      <c r="BA10" s="68">
        <f t="shared" si="9"/>
        <v>0</v>
      </c>
      <c r="BB10" s="68">
        <f t="shared" si="9"/>
        <v>0</v>
      </c>
      <c r="BC10" s="68">
        <f t="shared" si="9"/>
        <v>0</v>
      </c>
      <c r="BD10" s="68">
        <f t="shared" si="9"/>
        <v>0</v>
      </c>
      <c r="BE10" s="68">
        <f t="shared" si="9"/>
        <v>0</v>
      </c>
      <c r="BF10" s="68">
        <f t="shared" si="9"/>
        <v>0</v>
      </c>
      <c r="BG10" s="68">
        <f t="shared" si="9"/>
        <v>0</v>
      </c>
      <c r="BH10" s="68">
        <f t="shared" si="9"/>
        <v>0</v>
      </c>
      <c r="BI10" s="68">
        <f t="shared" si="9"/>
        <v>0</v>
      </c>
      <c r="BJ10" s="68">
        <f t="shared" si="9"/>
        <v>0</v>
      </c>
      <c r="BK10" s="68">
        <f t="shared" si="9"/>
        <v>0</v>
      </c>
      <c r="BL10" s="68">
        <f t="shared" si="9"/>
        <v>0</v>
      </c>
      <c r="BM10" s="68">
        <f t="shared" si="9"/>
        <v>0</v>
      </c>
      <c r="BN10" s="68">
        <f t="shared" si="9"/>
        <v>0</v>
      </c>
      <c r="BO10" s="68">
        <f t="shared" si="9"/>
        <v>0</v>
      </c>
      <c r="BP10" s="68">
        <f t="shared" si="9"/>
        <v>0</v>
      </c>
      <c r="BQ10" s="68">
        <f t="shared" si="9"/>
        <v>0</v>
      </c>
      <c r="BR10" s="68">
        <f t="shared" si="9"/>
        <v>0</v>
      </c>
      <c r="BS10" s="68">
        <f t="shared" si="9"/>
        <v>0</v>
      </c>
      <c r="BT10" s="68">
        <f t="shared" si="9"/>
        <v>0</v>
      </c>
      <c r="BU10" s="68">
        <f t="shared" si="9"/>
        <v>0</v>
      </c>
      <c r="BV10" s="68">
        <f t="shared" si="9"/>
        <v>0</v>
      </c>
      <c r="BW10" s="68">
        <f t="shared" si="9"/>
        <v>0</v>
      </c>
      <c r="BX10" s="68">
        <f t="shared" si="9"/>
        <v>0</v>
      </c>
      <c r="BY10" s="68">
        <f t="shared" si="9"/>
        <v>0</v>
      </c>
      <c r="BZ10" s="68">
        <f t="shared" si="9"/>
        <v>0</v>
      </c>
      <c r="CA10" s="68">
        <f t="shared" si="9"/>
        <v>0</v>
      </c>
      <c r="CB10" s="68">
        <f t="shared" si="9"/>
        <v>0</v>
      </c>
      <c r="CC10" s="68">
        <f t="shared" si="9"/>
        <v>0</v>
      </c>
      <c r="CD10" s="68">
        <f t="shared" si="9"/>
        <v>0</v>
      </c>
      <c r="CE10" s="68">
        <f t="shared" si="9"/>
        <v>0</v>
      </c>
      <c r="CF10" s="68">
        <f t="shared" si="9"/>
        <v>0</v>
      </c>
      <c r="CG10" s="69">
        <f t="shared" si="9"/>
        <v>0</v>
      </c>
      <c r="CH10" s="70">
        <f t="shared" ref="CH10:CK10" si="10">SUM(CH11,CH24,CH392,CH417,CH454,CH486,CH494)</f>
        <v>0</v>
      </c>
      <c r="CI10" s="70">
        <f t="shared" si="10"/>
        <v>0</v>
      </c>
      <c r="CJ10" s="70">
        <f t="shared" si="10"/>
        <v>0</v>
      </c>
      <c r="CK10" s="70">
        <f t="shared" si="10"/>
        <v>0</v>
      </c>
      <c r="CL10" s="71"/>
      <c r="CN10" s="72"/>
      <c r="CO10" s="72"/>
      <c r="CP10" s="72"/>
      <c r="CQ10" s="72">
        <f>IF(J10&gt;0,1,0)</f>
        <v>1</v>
      </c>
      <c r="CR10" s="72"/>
    </row>
    <row r="11" spans="1:99" ht="14.1" customHeight="1" x14ac:dyDescent="0.25">
      <c r="A11" s="64">
        <f t="shared" ref="A11:A74" si="11">A10+1</f>
        <v>11</v>
      </c>
      <c r="B11" s="65"/>
      <c r="C11" s="65" t="s">
        <v>16</v>
      </c>
      <c r="D11" s="65" t="s">
        <v>17</v>
      </c>
      <c r="E11" s="65"/>
      <c r="F11" s="66"/>
      <c r="G11" s="65"/>
      <c r="H11" s="65"/>
      <c r="I11" s="65"/>
      <c r="J11" s="73">
        <f t="shared" ref="J11:J74" si="12">SUM(K11:CG11)</f>
        <v>1586363.9677882008</v>
      </c>
      <c r="K11" s="70">
        <f t="shared" ref="K11:BV11" si="13">SUM(K12,K20)</f>
        <v>0</v>
      </c>
      <c r="L11" s="70">
        <f t="shared" si="13"/>
        <v>1625.54</v>
      </c>
      <c r="M11" s="70">
        <f t="shared" si="13"/>
        <v>105566.41277</v>
      </c>
      <c r="N11" s="70">
        <f t="shared" si="13"/>
        <v>0</v>
      </c>
      <c r="O11" s="70">
        <f t="shared" si="13"/>
        <v>6385.755259999969</v>
      </c>
      <c r="P11" s="70">
        <f t="shared" si="13"/>
        <v>21012.22035999997</v>
      </c>
      <c r="Q11" s="70">
        <f t="shared" si="13"/>
        <v>265726.4189000004</v>
      </c>
      <c r="R11" s="70">
        <f t="shared" si="13"/>
        <v>20535.154300000046</v>
      </c>
      <c r="S11" s="70">
        <f t="shared" si="13"/>
        <v>9634.6826699999965</v>
      </c>
      <c r="T11" s="70">
        <f t="shared" si="13"/>
        <v>52040.869929999906</v>
      </c>
      <c r="U11" s="70">
        <f t="shared" si="13"/>
        <v>131675.34941999981</v>
      </c>
      <c r="V11" s="70">
        <f t="shared" si="13"/>
        <v>394.72625999999963</v>
      </c>
      <c r="W11" s="70">
        <f t="shared" si="13"/>
        <v>58.557460000000077</v>
      </c>
      <c r="X11" s="70">
        <f t="shared" si="13"/>
        <v>8207.9508200000637</v>
      </c>
      <c r="Y11" s="70">
        <f t="shared" si="13"/>
        <v>11436.752999999957</v>
      </c>
      <c r="Z11" s="70">
        <f t="shared" si="13"/>
        <v>98973.534850000055</v>
      </c>
      <c r="AA11" s="70">
        <f t="shared" si="13"/>
        <v>225783.00219999952</v>
      </c>
      <c r="AB11" s="70">
        <f t="shared" si="13"/>
        <v>12071.548929999968</v>
      </c>
      <c r="AC11" s="70">
        <f t="shared" si="13"/>
        <v>29752.49659999994</v>
      </c>
      <c r="AD11" s="70">
        <f t="shared" si="13"/>
        <v>126669.58865000083</v>
      </c>
      <c r="AE11" s="70">
        <f t="shared" si="13"/>
        <v>7281.0505200000389</v>
      </c>
      <c r="AF11" s="70">
        <f t="shared" si="13"/>
        <v>8141.7987399999865</v>
      </c>
      <c r="AG11" s="70">
        <f t="shared" si="13"/>
        <v>13805.232250000006</v>
      </c>
      <c r="AH11" s="70">
        <f t="shared" si="13"/>
        <v>26621.560688200199</v>
      </c>
      <c r="AI11" s="70">
        <f t="shared" si="13"/>
        <v>172517.87106999999</v>
      </c>
      <c r="AJ11" s="70">
        <f t="shared" si="13"/>
        <v>5886.2081499999913</v>
      </c>
      <c r="AK11" s="70">
        <f t="shared" si="13"/>
        <v>125063.87797999999</v>
      </c>
      <c r="AL11" s="70">
        <f t="shared" si="13"/>
        <v>15935.942849999996</v>
      </c>
      <c r="AM11" s="70">
        <f t="shared" si="13"/>
        <v>61121.412740000043</v>
      </c>
      <c r="AN11" s="70">
        <f t="shared" si="13"/>
        <v>2935.0752400000024</v>
      </c>
      <c r="AO11" s="70">
        <f t="shared" si="13"/>
        <v>19503.37518000001</v>
      </c>
      <c r="AP11" s="70">
        <f t="shared" si="13"/>
        <v>0</v>
      </c>
      <c r="AQ11" s="70">
        <f t="shared" si="13"/>
        <v>0</v>
      </c>
      <c r="AR11" s="70">
        <f t="shared" si="13"/>
        <v>0</v>
      </c>
      <c r="AS11" s="70">
        <f t="shared" si="13"/>
        <v>0</v>
      </c>
      <c r="AT11" s="70">
        <f t="shared" si="13"/>
        <v>0</v>
      </c>
      <c r="AU11" s="70">
        <f t="shared" si="13"/>
        <v>0</v>
      </c>
      <c r="AV11" s="70">
        <f t="shared" si="13"/>
        <v>0</v>
      </c>
      <c r="AW11" s="70">
        <f t="shared" si="13"/>
        <v>0</v>
      </c>
      <c r="AX11" s="70">
        <f t="shared" si="13"/>
        <v>0</v>
      </c>
      <c r="AY11" s="70">
        <f t="shared" si="13"/>
        <v>0</v>
      </c>
      <c r="AZ11" s="70">
        <f t="shared" si="13"/>
        <v>0</v>
      </c>
      <c r="BA11" s="70">
        <f t="shared" si="13"/>
        <v>0</v>
      </c>
      <c r="BB11" s="70">
        <f t="shared" si="13"/>
        <v>0</v>
      </c>
      <c r="BC11" s="70">
        <f t="shared" si="13"/>
        <v>0</v>
      </c>
      <c r="BD11" s="70">
        <f t="shared" si="13"/>
        <v>0</v>
      </c>
      <c r="BE11" s="70">
        <f t="shared" si="13"/>
        <v>0</v>
      </c>
      <c r="BF11" s="70">
        <f t="shared" si="13"/>
        <v>0</v>
      </c>
      <c r="BG11" s="70">
        <f t="shared" si="13"/>
        <v>0</v>
      </c>
      <c r="BH11" s="70">
        <f t="shared" si="13"/>
        <v>0</v>
      </c>
      <c r="BI11" s="70">
        <f t="shared" si="13"/>
        <v>0</v>
      </c>
      <c r="BJ11" s="70">
        <f t="shared" si="13"/>
        <v>0</v>
      </c>
      <c r="BK11" s="70">
        <f t="shared" si="13"/>
        <v>0</v>
      </c>
      <c r="BL11" s="70">
        <f t="shared" si="13"/>
        <v>0</v>
      </c>
      <c r="BM11" s="70">
        <f t="shared" si="13"/>
        <v>0</v>
      </c>
      <c r="BN11" s="70">
        <f t="shared" si="13"/>
        <v>0</v>
      </c>
      <c r="BO11" s="70">
        <f t="shared" si="13"/>
        <v>0</v>
      </c>
      <c r="BP11" s="70">
        <f t="shared" si="13"/>
        <v>0</v>
      </c>
      <c r="BQ11" s="70">
        <f t="shared" si="13"/>
        <v>0</v>
      </c>
      <c r="BR11" s="70">
        <f t="shared" si="13"/>
        <v>0</v>
      </c>
      <c r="BS11" s="70">
        <f t="shared" si="13"/>
        <v>0</v>
      </c>
      <c r="BT11" s="70">
        <f t="shared" si="13"/>
        <v>0</v>
      </c>
      <c r="BU11" s="70">
        <f t="shared" si="13"/>
        <v>0</v>
      </c>
      <c r="BV11" s="70">
        <f t="shared" si="13"/>
        <v>0</v>
      </c>
      <c r="BW11" s="70">
        <f t="shared" ref="BW11:CU11" si="14">SUM(BW12,BW20)</f>
        <v>0</v>
      </c>
      <c r="BX11" s="70">
        <f t="shared" si="14"/>
        <v>0</v>
      </c>
      <c r="BY11" s="70">
        <f t="shared" si="14"/>
        <v>0</v>
      </c>
      <c r="BZ11" s="70">
        <f t="shared" si="14"/>
        <v>0</v>
      </c>
      <c r="CA11" s="70">
        <f t="shared" si="14"/>
        <v>0</v>
      </c>
      <c r="CB11" s="70">
        <f t="shared" si="14"/>
        <v>0</v>
      </c>
      <c r="CC11" s="70">
        <f t="shared" si="14"/>
        <v>0</v>
      </c>
      <c r="CD11" s="70">
        <f t="shared" si="14"/>
        <v>0</v>
      </c>
      <c r="CE11" s="70">
        <f t="shared" si="14"/>
        <v>0</v>
      </c>
      <c r="CF11" s="70">
        <f t="shared" si="14"/>
        <v>0</v>
      </c>
      <c r="CG11" s="74">
        <f>SUM(CG12,CG20)</f>
        <v>0</v>
      </c>
      <c r="CH11" s="70">
        <f t="shared" ref="CH11:CK11" si="15">SUM(CH12,CH20)</f>
        <v>0</v>
      </c>
      <c r="CI11" s="70">
        <f t="shared" si="15"/>
        <v>0</v>
      </c>
      <c r="CJ11" s="70">
        <f t="shared" si="15"/>
        <v>0</v>
      </c>
      <c r="CK11" s="70">
        <f t="shared" si="15"/>
        <v>0</v>
      </c>
      <c r="CL11" s="8"/>
      <c r="CQ11" s="72">
        <v>1</v>
      </c>
    </row>
    <row r="12" spans="1:99" ht="14.1" customHeight="1" x14ac:dyDescent="0.25">
      <c r="A12" s="64">
        <f t="shared" si="11"/>
        <v>12</v>
      </c>
      <c r="B12" s="65"/>
      <c r="C12" s="65"/>
      <c r="D12" s="77" t="s">
        <v>18</v>
      </c>
      <c r="E12" s="78" t="s">
        <v>19</v>
      </c>
      <c r="F12" s="79"/>
      <c r="G12" s="80"/>
      <c r="H12" s="80"/>
      <c r="I12" s="65"/>
      <c r="J12" s="73">
        <f t="shared" si="12"/>
        <v>1586363.9677882008</v>
      </c>
      <c r="K12" s="70">
        <f t="shared" ref="K12:BB12" si="16">SUM(K13:K19)</f>
        <v>0</v>
      </c>
      <c r="L12" s="70">
        <f t="shared" si="16"/>
        <v>1625.54</v>
      </c>
      <c r="M12" s="70">
        <f t="shared" si="16"/>
        <v>105566.41277</v>
      </c>
      <c r="N12" s="70">
        <f t="shared" si="16"/>
        <v>0</v>
      </c>
      <c r="O12" s="70">
        <f t="shared" si="16"/>
        <v>6385.755259999969</v>
      </c>
      <c r="P12" s="70">
        <f t="shared" si="16"/>
        <v>21012.22035999997</v>
      </c>
      <c r="Q12" s="70">
        <f t="shared" si="16"/>
        <v>265726.4189000004</v>
      </c>
      <c r="R12" s="70">
        <f t="shared" si="16"/>
        <v>20535.154300000046</v>
      </c>
      <c r="S12" s="70">
        <f t="shared" si="16"/>
        <v>9634.6826699999965</v>
      </c>
      <c r="T12" s="70">
        <f t="shared" si="16"/>
        <v>52040.869929999906</v>
      </c>
      <c r="U12" s="70">
        <f t="shared" si="16"/>
        <v>131675.34941999981</v>
      </c>
      <c r="V12" s="70">
        <f t="shared" si="16"/>
        <v>394.72625999999963</v>
      </c>
      <c r="W12" s="70">
        <f t="shared" si="16"/>
        <v>58.557460000000077</v>
      </c>
      <c r="X12" s="70">
        <f t="shared" si="16"/>
        <v>8207.9508200000637</v>
      </c>
      <c r="Y12" s="70">
        <f t="shared" si="16"/>
        <v>11436.752999999957</v>
      </c>
      <c r="Z12" s="70">
        <f t="shared" si="16"/>
        <v>98973.534850000055</v>
      </c>
      <c r="AA12" s="70">
        <f t="shared" si="16"/>
        <v>225783.00219999952</v>
      </c>
      <c r="AB12" s="70">
        <f t="shared" si="16"/>
        <v>12071.548929999968</v>
      </c>
      <c r="AC12" s="70">
        <f t="shared" si="16"/>
        <v>29752.49659999994</v>
      </c>
      <c r="AD12" s="70">
        <f t="shared" si="16"/>
        <v>126669.58865000083</v>
      </c>
      <c r="AE12" s="70">
        <f t="shared" si="16"/>
        <v>7281.0505200000389</v>
      </c>
      <c r="AF12" s="70">
        <f t="shared" si="16"/>
        <v>8141.7987399999865</v>
      </c>
      <c r="AG12" s="70">
        <f t="shared" si="16"/>
        <v>13805.232250000006</v>
      </c>
      <c r="AH12" s="70">
        <f t="shared" si="16"/>
        <v>26621.560688200199</v>
      </c>
      <c r="AI12" s="70">
        <f t="shared" si="16"/>
        <v>172517.87106999999</v>
      </c>
      <c r="AJ12" s="70">
        <f t="shared" si="16"/>
        <v>5886.2081499999913</v>
      </c>
      <c r="AK12" s="70">
        <f t="shared" si="16"/>
        <v>125063.87797999999</v>
      </c>
      <c r="AL12" s="70">
        <f t="shared" si="16"/>
        <v>15935.942849999996</v>
      </c>
      <c r="AM12" s="70">
        <f t="shared" si="16"/>
        <v>61121.412740000043</v>
      </c>
      <c r="AN12" s="70">
        <f t="shared" si="16"/>
        <v>2935.0752400000024</v>
      </c>
      <c r="AO12" s="70">
        <f t="shared" si="16"/>
        <v>19503.37518000001</v>
      </c>
      <c r="AP12" s="70">
        <f t="shared" si="16"/>
        <v>0</v>
      </c>
      <c r="AQ12" s="70">
        <f t="shared" si="16"/>
        <v>0</v>
      </c>
      <c r="AR12" s="70">
        <f t="shared" si="16"/>
        <v>0</v>
      </c>
      <c r="AS12" s="70">
        <f t="shared" si="16"/>
        <v>0</v>
      </c>
      <c r="AT12" s="70">
        <f t="shared" si="16"/>
        <v>0</v>
      </c>
      <c r="AU12" s="70">
        <f t="shared" si="16"/>
        <v>0</v>
      </c>
      <c r="AV12" s="70">
        <f t="shared" si="16"/>
        <v>0</v>
      </c>
      <c r="AW12" s="70">
        <f t="shared" si="16"/>
        <v>0</v>
      </c>
      <c r="AX12" s="70">
        <f t="shared" si="16"/>
        <v>0</v>
      </c>
      <c r="AY12" s="70">
        <f t="shared" si="16"/>
        <v>0</v>
      </c>
      <c r="AZ12" s="70">
        <f t="shared" si="16"/>
        <v>0</v>
      </c>
      <c r="BA12" s="70">
        <f t="shared" si="16"/>
        <v>0</v>
      </c>
      <c r="BB12" s="70">
        <f t="shared" si="16"/>
        <v>0</v>
      </c>
      <c r="BC12" s="70">
        <f t="shared" ref="BC12:CF12" si="17">SUM(BC13:BC19)</f>
        <v>0</v>
      </c>
      <c r="BD12" s="70">
        <f t="shared" si="17"/>
        <v>0</v>
      </c>
      <c r="BE12" s="70">
        <f t="shared" si="17"/>
        <v>0</v>
      </c>
      <c r="BF12" s="70">
        <f t="shared" si="17"/>
        <v>0</v>
      </c>
      <c r="BG12" s="70">
        <f t="shared" si="17"/>
        <v>0</v>
      </c>
      <c r="BH12" s="70">
        <f t="shared" si="17"/>
        <v>0</v>
      </c>
      <c r="BI12" s="70">
        <f t="shared" si="17"/>
        <v>0</v>
      </c>
      <c r="BJ12" s="70">
        <f t="shared" si="17"/>
        <v>0</v>
      </c>
      <c r="BK12" s="70">
        <f t="shared" si="17"/>
        <v>0</v>
      </c>
      <c r="BL12" s="70">
        <f t="shared" si="17"/>
        <v>0</v>
      </c>
      <c r="BM12" s="70">
        <f t="shared" si="17"/>
        <v>0</v>
      </c>
      <c r="BN12" s="70">
        <f t="shared" si="17"/>
        <v>0</v>
      </c>
      <c r="BO12" s="70">
        <f t="shared" si="17"/>
        <v>0</v>
      </c>
      <c r="BP12" s="70">
        <f t="shared" si="17"/>
        <v>0</v>
      </c>
      <c r="BQ12" s="70">
        <f t="shared" si="17"/>
        <v>0</v>
      </c>
      <c r="BR12" s="70">
        <f t="shared" si="17"/>
        <v>0</v>
      </c>
      <c r="BS12" s="70">
        <f t="shared" si="17"/>
        <v>0</v>
      </c>
      <c r="BT12" s="70">
        <f t="shared" si="17"/>
        <v>0</v>
      </c>
      <c r="BU12" s="70">
        <f t="shared" si="17"/>
        <v>0</v>
      </c>
      <c r="BV12" s="70">
        <f t="shared" si="17"/>
        <v>0</v>
      </c>
      <c r="BW12" s="70">
        <f t="shared" si="17"/>
        <v>0</v>
      </c>
      <c r="BX12" s="70">
        <f t="shared" si="17"/>
        <v>0</v>
      </c>
      <c r="BY12" s="70">
        <f t="shared" si="17"/>
        <v>0</v>
      </c>
      <c r="BZ12" s="70">
        <f t="shared" si="17"/>
        <v>0</v>
      </c>
      <c r="CA12" s="70">
        <f t="shared" si="17"/>
        <v>0</v>
      </c>
      <c r="CB12" s="70">
        <f t="shared" si="17"/>
        <v>0</v>
      </c>
      <c r="CC12" s="70">
        <f t="shared" si="17"/>
        <v>0</v>
      </c>
      <c r="CD12" s="70">
        <f t="shared" si="17"/>
        <v>0</v>
      </c>
      <c r="CE12" s="70">
        <f t="shared" si="17"/>
        <v>0</v>
      </c>
      <c r="CF12" s="70">
        <f t="shared" si="17"/>
        <v>0</v>
      </c>
      <c r="CG12" s="74">
        <f>SUM(CG13:CG19)</f>
        <v>0</v>
      </c>
      <c r="CH12" s="70">
        <f t="shared" ref="CH12:CK12" si="18">SUM(CH13:CH19)</f>
        <v>0</v>
      </c>
      <c r="CI12" s="70">
        <f t="shared" si="18"/>
        <v>0</v>
      </c>
      <c r="CJ12" s="70">
        <f t="shared" si="18"/>
        <v>0</v>
      </c>
      <c r="CK12" s="70">
        <f t="shared" si="18"/>
        <v>0</v>
      </c>
      <c r="CL12" s="8"/>
      <c r="CQ12" s="72"/>
    </row>
    <row r="13" spans="1:99" ht="14.1" customHeight="1" x14ac:dyDescent="0.2">
      <c r="A13" s="64">
        <f t="shared" si="11"/>
        <v>13</v>
      </c>
      <c r="B13" s="81"/>
      <c r="C13" s="81"/>
      <c r="D13" s="82"/>
      <c r="E13" s="82" t="s">
        <v>20</v>
      </c>
      <c r="F13" s="83" t="s">
        <v>21</v>
      </c>
      <c r="G13" s="81"/>
      <c r="H13" s="81"/>
      <c r="I13" s="81"/>
      <c r="J13" s="73">
        <f t="shared" si="12"/>
        <v>1022137.8077882004</v>
      </c>
      <c r="K13" s="84"/>
      <c r="L13" s="84">
        <v>880.83</v>
      </c>
      <c r="M13" s="84">
        <f>29860.3+11780412.77/1000</f>
        <v>41640.712769999998</v>
      </c>
      <c r="N13" s="84"/>
      <c r="O13" s="84">
        <f>2592.18-297.784740000031</f>
        <v>2294.3952599999689</v>
      </c>
      <c r="P13" s="84">
        <f>7966.83-17.0396400000318</f>
        <v>7949.7903599999681</v>
      </c>
      <c r="Q13" s="84">
        <f>161632.96-2641.60109999962</f>
        <v>158991.35890000037</v>
      </c>
      <c r="R13" s="84">
        <f>20975.57-440.415699999954</f>
        <v>20535.154300000046</v>
      </c>
      <c r="S13" s="84">
        <f>8738.3-72.7673300000024</f>
        <v>8665.5326699999969</v>
      </c>
      <c r="T13" s="84">
        <f>49108.03+276.599929999909</f>
        <v>49384.629929999908</v>
      </c>
      <c r="U13" s="84">
        <f>124928.34+2409.78941999981</f>
        <v>127338.12941999981</v>
      </c>
      <c r="V13" s="84">
        <f>370.45+1.02625999999964</f>
        <v>371.47625999999963</v>
      </c>
      <c r="W13" s="84">
        <f>40.08+0.647460000000081</f>
        <v>40.727460000000079</v>
      </c>
      <c r="X13" s="84">
        <f>4983.84+39.7408200000646</f>
        <v>5023.5808200000647</v>
      </c>
      <c r="Y13" s="84">
        <f>3303.06+373.302999999956</f>
        <v>3676.3629999999557</v>
      </c>
      <c r="Z13" s="84">
        <f>51150.42+588.904850000049</f>
        <v>51739.324850000048</v>
      </c>
      <c r="AA13" s="84">
        <f>179673.89+2301.4821999995</f>
        <v>181975.37219999952</v>
      </c>
      <c r="AB13" s="84">
        <f>11162.64+16.088929999969</f>
        <v>11178.728929999968</v>
      </c>
      <c r="AC13" s="84">
        <f>23218.01+576.606599999941</f>
        <v>23794.616599999939</v>
      </c>
      <c r="AD13" s="84">
        <f>116348.78+2248.18865000084</f>
        <v>118596.96865000084</v>
      </c>
      <c r="AE13" s="84">
        <f>4496.32+26.0405200000386</f>
        <v>4522.3605200000384</v>
      </c>
      <c r="AF13" s="84">
        <f>5369.57+345.348739999987</f>
        <v>5714.9187399999864</v>
      </c>
      <c r="AG13" s="84">
        <f>7150.35+12.9722500000062</f>
        <v>7163.3222500000065</v>
      </c>
      <c r="AH13" s="84">
        <f>16843.21+5323.2106882002</f>
        <v>22166.4206882002</v>
      </c>
      <c r="AI13" s="84">
        <f>17018.5+1099.20107000001</f>
        <v>18117.70107000001</v>
      </c>
      <c r="AJ13" s="84">
        <f>2550.89+129.208149999991</f>
        <v>2680.0981499999907</v>
      </c>
      <c r="AK13" s="84">
        <f>49683.82+1476.36797999998</f>
        <v>51160.187979999981</v>
      </c>
      <c r="AL13" s="84">
        <f>13976.05+126.602849999996</f>
        <v>14102.652849999995</v>
      </c>
      <c r="AM13" s="84">
        <f>59197.48+1403.77274000004</f>
        <v>60601.25274000004</v>
      </c>
      <c r="AN13" s="84">
        <f>2883.64+51.4352400000025</f>
        <v>2935.0752400000024</v>
      </c>
      <c r="AO13" s="84">
        <f>18153.18+742.94518000001</f>
        <v>18896.12518000001</v>
      </c>
      <c r="AP13" s="84"/>
      <c r="AQ13" s="84"/>
      <c r="AR13" s="84"/>
      <c r="AS13" s="84">
        <v>0</v>
      </c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5"/>
      <c r="CH13" s="86"/>
      <c r="CI13" s="86"/>
      <c r="CJ13" s="86"/>
      <c r="CK13" s="86"/>
      <c r="CL13" s="8"/>
      <c r="CQ13" s="72">
        <f>IF(J13&gt;0,1,0)</f>
        <v>1</v>
      </c>
    </row>
    <row r="14" spans="1:99" ht="14.1" customHeight="1" x14ac:dyDescent="0.2">
      <c r="A14" s="64">
        <f t="shared" si="11"/>
        <v>14</v>
      </c>
      <c r="B14" s="81"/>
      <c r="C14" s="81"/>
      <c r="D14" s="82"/>
      <c r="E14" s="83" t="s">
        <v>22</v>
      </c>
      <c r="F14" s="83" t="s">
        <v>23</v>
      </c>
      <c r="G14" s="81"/>
      <c r="H14" s="81"/>
      <c r="I14" s="81"/>
      <c r="J14" s="73">
        <f t="shared" si="12"/>
        <v>430475.27999999991</v>
      </c>
      <c r="K14" s="84"/>
      <c r="L14" s="84">
        <v>744.71</v>
      </c>
      <c r="M14" s="84">
        <v>63021.16</v>
      </c>
      <c r="N14" s="84"/>
      <c r="O14" s="84">
        <v>4091.36</v>
      </c>
      <c r="P14" s="84">
        <v>13062.43</v>
      </c>
      <c r="Q14" s="84">
        <v>106735.06</v>
      </c>
      <c r="R14" s="84"/>
      <c r="S14" s="84">
        <v>969.15</v>
      </c>
      <c r="T14" s="84">
        <v>2656.24</v>
      </c>
      <c r="U14" s="84">
        <v>4337.22</v>
      </c>
      <c r="V14" s="84">
        <v>23.25</v>
      </c>
      <c r="W14" s="84">
        <v>17.829999999999998</v>
      </c>
      <c r="X14" s="84">
        <v>3184.37</v>
      </c>
      <c r="Y14" s="84">
        <v>7760.39</v>
      </c>
      <c r="Z14" s="84">
        <v>47234.21</v>
      </c>
      <c r="AA14" s="84">
        <v>43807.63</v>
      </c>
      <c r="AB14" s="84">
        <v>892.82</v>
      </c>
      <c r="AC14" s="84">
        <v>5957.88</v>
      </c>
      <c r="AD14" s="84">
        <v>8072.62</v>
      </c>
      <c r="AE14" s="84">
        <v>2758.69</v>
      </c>
      <c r="AF14" s="84">
        <v>2426.88</v>
      </c>
      <c r="AG14" s="84">
        <v>6641.91</v>
      </c>
      <c r="AH14" s="84">
        <v>4455.1400000000003</v>
      </c>
      <c r="AI14" s="84">
        <v>21553.83</v>
      </c>
      <c r="AJ14" s="84">
        <v>3206.11</v>
      </c>
      <c r="AK14" s="84">
        <v>73903.69</v>
      </c>
      <c r="AL14" s="84">
        <v>1833.29</v>
      </c>
      <c r="AM14" s="84">
        <v>520.16</v>
      </c>
      <c r="AN14" s="84"/>
      <c r="AO14" s="84">
        <v>607.25</v>
      </c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5"/>
      <c r="CH14" s="86"/>
      <c r="CI14" s="86"/>
      <c r="CJ14" s="86"/>
      <c r="CK14" s="86"/>
      <c r="CL14" s="8"/>
      <c r="CQ14" s="72">
        <f>IF(J14&gt;0,1,0)</f>
        <v>1</v>
      </c>
    </row>
    <row r="15" spans="1:99" ht="14.1" customHeight="1" x14ac:dyDescent="0.2">
      <c r="A15" s="64">
        <f t="shared" si="11"/>
        <v>15</v>
      </c>
      <c r="B15" s="81"/>
      <c r="C15" s="81"/>
      <c r="D15" s="82"/>
      <c r="E15" s="83" t="s">
        <v>24</v>
      </c>
      <c r="F15" s="83" t="s">
        <v>25</v>
      </c>
      <c r="G15" s="81"/>
      <c r="H15" s="81"/>
      <c r="I15" s="81"/>
      <c r="J15" s="73">
        <f t="shared" si="12"/>
        <v>904.54</v>
      </c>
      <c r="K15" s="84"/>
      <c r="L15" s="84"/>
      <c r="M15" s="84">
        <v>904.54</v>
      </c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5"/>
      <c r="CH15" s="86"/>
      <c r="CI15" s="86"/>
      <c r="CJ15" s="86"/>
      <c r="CK15" s="86"/>
      <c r="CL15" s="8"/>
      <c r="CQ15" s="72">
        <f>IF(J15&gt;0,1,0)</f>
        <v>1</v>
      </c>
    </row>
    <row r="16" spans="1:99" ht="14.1" customHeight="1" x14ac:dyDescent="0.3">
      <c r="A16" s="64">
        <f t="shared" si="11"/>
        <v>16</v>
      </c>
      <c r="B16" s="81"/>
      <c r="C16" s="81"/>
      <c r="D16" s="82"/>
      <c r="E16" s="82" t="s">
        <v>26</v>
      </c>
      <c r="F16" s="83" t="s">
        <v>27</v>
      </c>
      <c r="G16" s="81"/>
      <c r="H16" s="83"/>
      <c r="I16" s="81"/>
      <c r="J16" s="73">
        <f t="shared" si="12"/>
        <v>132846.34</v>
      </c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>
        <v>132846.34</v>
      </c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5"/>
      <c r="CH16" s="86"/>
      <c r="CI16" s="86"/>
      <c r="CJ16" s="86"/>
      <c r="CK16" s="86"/>
      <c r="CL16" s="8"/>
      <c r="CN16" s="21"/>
      <c r="CQ16" s="72"/>
    </row>
    <row r="17" spans="1:96" ht="14.1" customHeight="1" x14ac:dyDescent="0.3">
      <c r="A17" s="64">
        <f t="shared" si="11"/>
        <v>17</v>
      </c>
      <c r="B17" s="81"/>
      <c r="C17" s="81"/>
      <c r="D17" s="82"/>
      <c r="E17" s="83" t="s">
        <v>28</v>
      </c>
      <c r="F17" s="83" t="s">
        <v>29</v>
      </c>
      <c r="G17" s="81"/>
      <c r="H17" s="83"/>
      <c r="I17" s="81"/>
      <c r="J17" s="73">
        <f t="shared" si="12"/>
        <v>0</v>
      </c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5"/>
      <c r="CH17" s="86"/>
      <c r="CI17" s="86"/>
      <c r="CJ17" s="86"/>
      <c r="CK17" s="86"/>
      <c r="CL17" s="8"/>
      <c r="CN17" s="21"/>
      <c r="CQ17" s="72"/>
    </row>
    <row r="18" spans="1:96" ht="14.1" customHeight="1" x14ac:dyDescent="0.3">
      <c r="A18" s="64">
        <f t="shared" si="11"/>
        <v>18</v>
      </c>
      <c r="B18" s="81"/>
      <c r="C18" s="81"/>
      <c r="D18" s="82"/>
      <c r="E18" s="83" t="s">
        <v>30</v>
      </c>
      <c r="F18" s="83" t="s">
        <v>31</v>
      </c>
      <c r="G18" s="81"/>
      <c r="H18" s="83"/>
      <c r="I18" s="83"/>
      <c r="J18" s="73">
        <f t="shared" si="12"/>
        <v>0</v>
      </c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5"/>
      <c r="CH18" s="86"/>
      <c r="CI18" s="86"/>
      <c r="CJ18" s="86"/>
      <c r="CK18" s="86"/>
      <c r="CL18" s="8"/>
      <c r="CM18" s="87"/>
      <c r="CN18" s="21"/>
      <c r="CQ18" s="72"/>
    </row>
    <row r="19" spans="1:96" ht="14.1" customHeight="1" x14ac:dyDescent="0.3">
      <c r="A19" s="64">
        <f t="shared" si="11"/>
        <v>19</v>
      </c>
      <c r="B19" s="81"/>
      <c r="C19" s="81"/>
      <c r="D19" s="82"/>
      <c r="E19" s="82" t="s">
        <v>32</v>
      </c>
      <c r="F19" s="83" t="s">
        <v>33</v>
      </c>
      <c r="G19" s="81"/>
      <c r="H19" s="83"/>
      <c r="I19" s="81"/>
      <c r="J19" s="73">
        <f t="shared" si="12"/>
        <v>0</v>
      </c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5"/>
      <c r="CH19" s="86"/>
      <c r="CI19" s="86"/>
      <c r="CJ19" s="86"/>
      <c r="CK19" s="86"/>
      <c r="CL19" s="8"/>
      <c r="CM19" s="87"/>
      <c r="CN19" s="21"/>
      <c r="CQ19" s="72"/>
    </row>
    <row r="20" spans="1:96" ht="14.1" customHeight="1" x14ac:dyDescent="0.3">
      <c r="A20" s="64">
        <f t="shared" si="11"/>
        <v>20</v>
      </c>
      <c r="B20" s="81"/>
      <c r="C20" s="81"/>
      <c r="D20" s="77" t="s">
        <v>34</v>
      </c>
      <c r="E20" s="78" t="s">
        <v>35</v>
      </c>
      <c r="F20" s="83"/>
      <c r="G20" s="81"/>
      <c r="H20" s="81"/>
      <c r="I20" s="81"/>
      <c r="J20" s="73">
        <f t="shared" si="12"/>
        <v>0</v>
      </c>
      <c r="K20" s="88">
        <f>SUM(K21:K22)</f>
        <v>0</v>
      </c>
      <c r="L20" s="88">
        <f t="shared" ref="L20:BW20" si="19">SUM(L21:L22)</f>
        <v>0</v>
      </c>
      <c r="M20" s="88">
        <f t="shared" si="19"/>
        <v>0</v>
      </c>
      <c r="N20" s="88">
        <f t="shared" si="19"/>
        <v>0</v>
      </c>
      <c r="O20" s="88">
        <f t="shared" si="19"/>
        <v>0</v>
      </c>
      <c r="P20" s="88">
        <f t="shared" si="19"/>
        <v>0</v>
      </c>
      <c r="Q20" s="88">
        <f t="shared" si="19"/>
        <v>0</v>
      </c>
      <c r="R20" s="88">
        <f t="shared" si="19"/>
        <v>0</v>
      </c>
      <c r="S20" s="88">
        <f t="shared" si="19"/>
        <v>0</v>
      </c>
      <c r="T20" s="88">
        <f t="shared" si="19"/>
        <v>0</v>
      </c>
      <c r="U20" s="88">
        <f t="shared" si="19"/>
        <v>0</v>
      </c>
      <c r="V20" s="88">
        <f t="shared" si="19"/>
        <v>0</v>
      </c>
      <c r="W20" s="88">
        <f t="shared" si="19"/>
        <v>0</v>
      </c>
      <c r="X20" s="88">
        <f t="shared" si="19"/>
        <v>0</v>
      </c>
      <c r="Y20" s="88">
        <f t="shared" si="19"/>
        <v>0</v>
      </c>
      <c r="Z20" s="88">
        <f t="shared" si="19"/>
        <v>0</v>
      </c>
      <c r="AA20" s="88">
        <f t="shared" si="19"/>
        <v>0</v>
      </c>
      <c r="AB20" s="88">
        <f t="shared" si="19"/>
        <v>0</v>
      </c>
      <c r="AC20" s="88">
        <f t="shared" si="19"/>
        <v>0</v>
      </c>
      <c r="AD20" s="88">
        <f t="shared" si="19"/>
        <v>0</v>
      </c>
      <c r="AE20" s="88">
        <f t="shared" si="19"/>
        <v>0</v>
      </c>
      <c r="AF20" s="88">
        <f t="shared" si="19"/>
        <v>0</v>
      </c>
      <c r="AG20" s="88">
        <f t="shared" si="19"/>
        <v>0</v>
      </c>
      <c r="AH20" s="88">
        <f t="shared" si="19"/>
        <v>0</v>
      </c>
      <c r="AI20" s="88">
        <f t="shared" si="19"/>
        <v>0</v>
      </c>
      <c r="AJ20" s="88">
        <f t="shared" si="19"/>
        <v>0</v>
      </c>
      <c r="AK20" s="88">
        <f t="shared" si="19"/>
        <v>0</v>
      </c>
      <c r="AL20" s="88">
        <f t="shared" si="19"/>
        <v>0</v>
      </c>
      <c r="AM20" s="88">
        <f t="shared" si="19"/>
        <v>0</v>
      </c>
      <c r="AN20" s="88">
        <f t="shared" si="19"/>
        <v>0</v>
      </c>
      <c r="AO20" s="88">
        <f t="shared" si="19"/>
        <v>0</v>
      </c>
      <c r="AP20" s="88">
        <f t="shared" si="19"/>
        <v>0</v>
      </c>
      <c r="AQ20" s="88">
        <f t="shared" si="19"/>
        <v>0</v>
      </c>
      <c r="AR20" s="88">
        <f t="shared" si="19"/>
        <v>0</v>
      </c>
      <c r="AS20" s="88">
        <f t="shared" si="19"/>
        <v>0</v>
      </c>
      <c r="AT20" s="88">
        <f t="shared" si="19"/>
        <v>0</v>
      </c>
      <c r="AU20" s="88">
        <f t="shared" si="19"/>
        <v>0</v>
      </c>
      <c r="AV20" s="88">
        <f t="shared" si="19"/>
        <v>0</v>
      </c>
      <c r="AW20" s="88">
        <f t="shared" si="19"/>
        <v>0</v>
      </c>
      <c r="AX20" s="88">
        <f t="shared" si="19"/>
        <v>0</v>
      </c>
      <c r="AY20" s="88">
        <f t="shared" si="19"/>
        <v>0</v>
      </c>
      <c r="AZ20" s="88">
        <f t="shared" si="19"/>
        <v>0</v>
      </c>
      <c r="BA20" s="88">
        <f t="shared" si="19"/>
        <v>0</v>
      </c>
      <c r="BB20" s="88">
        <f t="shared" si="19"/>
        <v>0</v>
      </c>
      <c r="BC20" s="88">
        <f t="shared" si="19"/>
        <v>0</v>
      </c>
      <c r="BD20" s="88">
        <f t="shared" si="19"/>
        <v>0</v>
      </c>
      <c r="BE20" s="88">
        <f t="shared" si="19"/>
        <v>0</v>
      </c>
      <c r="BF20" s="88">
        <f t="shared" si="19"/>
        <v>0</v>
      </c>
      <c r="BG20" s="88">
        <f t="shared" si="19"/>
        <v>0</v>
      </c>
      <c r="BH20" s="88">
        <f t="shared" si="19"/>
        <v>0</v>
      </c>
      <c r="BI20" s="88">
        <f t="shared" si="19"/>
        <v>0</v>
      </c>
      <c r="BJ20" s="88">
        <f t="shared" si="19"/>
        <v>0</v>
      </c>
      <c r="BK20" s="88">
        <f t="shared" si="19"/>
        <v>0</v>
      </c>
      <c r="BL20" s="88">
        <f t="shared" si="19"/>
        <v>0</v>
      </c>
      <c r="BM20" s="88">
        <f t="shared" si="19"/>
        <v>0</v>
      </c>
      <c r="BN20" s="88">
        <f t="shared" si="19"/>
        <v>0</v>
      </c>
      <c r="BO20" s="88">
        <f t="shared" si="19"/>
        <v>0</v>
      </c>
      <c r="BP20" s="88">
        <f t="shared" si="19"/>
        <v>0</v>
      </c>
      <c r="BQ20" s="88">
        <f t="shared" si="19"/>
        <v>0</v>
      </c>
      <c r="BR20" s="88">
        <f t="shared" si="19"/>
        <v>0</v>
      </c>
      <c r="BS20" s="88">
        <f t="shared" si="19"/>
        <v>0</v>
      </c>
      <c r="BT20" s="88">
        <f t="shared" si="19"/>
        <v>0</v>
      </c>
      <c r="BU20" s="88">
        <f t="shared" si="19"/>
        <v>0</v>
      </c>
      <c r="BV20" s="88">
        <f t="shared" si="19"/>
        <v>0</v>
      </c>
      <c r="BW20" s="88">
        <f t="shared" si="19"/>
        <v>0</v>
      </c>
      <c r="BX20" s="88">
        <f t="shared" ref="BX20:CV20" si="20">SUM(BX21:BX22)</f>
        <v>0</v>
      </c>
      <c r="BY20" s="88">
        <f t="shared" si="20"/>
        <v>0</v>
      </c>
      <c r="BZ20" s="88">
        <f t="shared" si="20"/>
        <v>0</v>
      </c>
      <c r="CA20" s="88">
        <f t="shared" si="20"/>
        <v>0</v>
      </c>
      <c r="CB20" s="88">
        <f t="shared" si="20"/>
        <v>0</v>
      </c>
      <c r="CC20" s="88">
        <f t="shared" si="20"/>
        <v>0</v>
      </c>
      <c r="CD20" s="88">
        <f t="shared" si="20"/>
        <v>0</v>
      </c>
      <c r="CE20" s="88">
        <f t="shared" si="20"/>
        <v>0</v>
      </c>
      <c r="CF20" s="88">
        <f t="shared" si="20"/>
        <v>0</v>
      </c>
      <c r="CG20" s="89">
        <f>SUM(CG21:CG22)</f>
        <v>0</v>
      </c>
      <c r="CH20" s="90">
        <f t="shared" ref="CH20:CK20" si="21">SUM(CH21:CH22)</f>
        <v>0</v>
      </c>
      <c r="CI20" s="90">
        <f t="shared" si="21"/>
        <v>0</v>
      </c>
      <c r="CJ20" s="90">
        <f t="shared" si="21"/>
        <v>0</v>
      </c>
      <c r="CK20" s="90">
        <f t="shared" si="21"/>
        <v>0</v>
      </c>
      <c r="CL20" s="8"/>
      <c r="CM20" s="87"/>
      <c r="CN20" s="21"/>
      <c r="CQ20" s="72">
        <f>IF(J20&gt;0,1,0)</f>
        <v>0</v>
      </c>
    </row>
    <row r="21" spans="1:96" ht="14.1" customHeight="1" x14ac:dyDescent="0.3">
      <c r="A21" s="64">
        <f t="shared" si="11"/>
        <v>21</v>
      </c>
      <c r="B21" s="81"/>
      <c r="C21" s="81"/>
      <c r="D21" s="77"/>
      <c r="E21" s="82" t="s">
        <v>20</v>
      </c>
      <c r="F21" s="83" t="s">
        <v>36</v>
      </c>
      <c r="G21" s="81"/>
      <c r="H21" s="81"/>
      <c r="I21" s="81"/>
      <c r="J21" s="73">
        <f t="shared" si="12"/>
        <v>0</v>
      </c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5"/>
      <c r="CH21" s="86"/>
      <c r="CI21" s="86"/>
      <c r="CJ21" s="86"/>
      <c r="CK21" s="86"/>
      <c r="CL21" s="8"/>
      <c r="CM21" s="87"/>
      <c r="CN21" s="21"/>
      <c r="CQ21" s="72">
        <f>IF(J21&gt;0,1,0)</f>
        <v>0</v>
      </c>
    </row>
    <row r="22" spans="1:96" ht="14.1" customHeight="1" x14ac:dyDescent="0.3">
      <c r="A22" s="64">
        <f t="shared" si="11"/>
        <v>22</v>
      </c>
      <c r="B22" s="81"/>
      <c r="C22" s="81"/>
      <c r="D22" s="82"/>
      <c r="E22" s="83" t="s">
        <v>22</v>
      </c>
      <c r="F22" s="83" t="s">
        <v>33</v>
      </c>
      <c r="G22" s="81"/>
      <c r="H22" s="81"/>
      <c r="I22" s="81"/>
      <c r="J22" s="73">
        <f t="shared" si="12"/>
        <v>0</v>
      </c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5"/>
      <c r="CH22" s="86"/>
      <c r="CI22" s="86"/>
      <c r="CJ22" s="86"/>
      <c r="CK22" s="86"/>
      <c r="CL22" s="8"/>
      <c r="CM22" s="87"/>
      <c r="CN22" s="21"/>
      <c r="CQ22" s="72">
        <f>IF(J22&gt;0,1,0)</f>
        <v>0</v>
      </c>
    </row>
    <row r="23" spans="1:96" s="63" customFormat="1" ht="14.1" customHeight="1" x14ac:dyDescent="0.3">
      <c r="A23" s="64">
        <f t="shared" si="11"/>
        <v>23</v>
      </c>
      <c r="B23" s="91"/>
      <c r="C23" s="91"/>
      <c r="D23" s="91"/>
      <c r="E23" s="91"/>
      <c r="F23" s="91"/>
      <c r="G23" s="91"/>
      <c r="H23" s="91"/>
      <c r="I23" s="92"/>
      <c r="J23" s="93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5"/>
      <c r="CH23" s="96"/>
      <c r="CI23" s="96"/>
      <c r="CJ23" s="96"/>
      <c r="CK23" s="96"/>
      <c r="CL23" s="71"/>
      <c r="CM23" s="27"/>
      <c r="CN23" s="11"/>
      <c r="CO23" s="72"/>
      <c r="CP23" s="72"/>
      <c r="CQ23" s="72">
        <f>IF(J23&gt;0,1,0)</f>
        <v>0</v>
      </c>
      <c r="CR23" s="72"/>
    </row>
    <row r="24" spans="1:96" s="100" customFormat="1" ht="14.1" customHeight="1" x14ac:dyDescent="0.3">
      <c r="A24" s="64">
        <f t="shared" si="11"/>
        <v>24</v>
      </c>
      <c r="B24" s="83"/>
      <c r="C24" s="65" t="s">
        <v>37</v>
      </c>
      <c r="D24" s="97" t="s">
        <v>38</v>
      </c>
      <c r="E24" s="80"/>
      <c r="F24" s="79"/>
      <c r="G24" s="80"/>
      <c r="H24" s="80"/>
      <c r="I24" s="80"/>
      <c r="J24" s="73">
        <f t="shared" si="12"/>
        <v>20927461.989999995</v>
      </c>
      <c r="K24" s="70">
        <f>SUM(K25,K96,K155,K189,K197,K209,K217,K234,K175,K44,K280)</f>
        <v>0</v>
      </c>
      <c r="L24" s="70">
        <f t="shared" ref="L24:BW24" si="22">SUM(L25,L96,L155,L189,L197,L209,L217,L234,L175,L44,L280)</f>
        <v>65173</v>
      </c>
      <c r="M24" s="70">
        <f t="shared" si="22"/>
        <v>1505869.77</v>
      </c>
      <c r="N24" s="70">
        <f t="shared" si="22"/>
        <v>0</v>
      </c>
      <c r="O24" s="70">
        <f t="shared" si="22"/>
        <v>372705.56000000006</v>
      </c>
      <c r="P24" s="70">
        <f t="shared" si="22"/>
        <v>353715.72</v>
      </c>
      <c r="Q24" s="70">
        <f t="shared" si="22"/>
        <v>3907748.98</v>
      </c>
      <c r="R24" s="70">
        <f t="shared" si="22"/>
        <v>307744.14</v>
      </c>
      <c r="S24" s="70">
        <f t="shared" si="22"/>
        <v>363661.04000000004</v>
      </c>
      <c r="T24" s="70">
        <f t="shared" si="22"/>
        <v>517478.37</v>
      </c>
      <c r="U24" s="70">
        <f t="shared" si="22"/>
        <v>2381317.14</v>
      </c>
      <c r="V24" s="70">
        <f t="shared" si="22"/>
        <v>2736.84</v>
      </c>
      <c r="W24" s="70">
        <f t="shared" si="22"/>
        <v>375</v>
      </c>
      <c r="X24" s="70">
        <f t="shared" si="22"/>
        <v>342170.1399999999</v>
      </c>
      <c r="Y24" s="70">
        <f t="shared" si="22"/>
        <v>184375.55000000002</v>
      </c>
      <c r="Z24" s="70">
        <f t="shared" si="22"/>
        <v>921897.7</v>
      </c>
      <c r="AA24" s="70">
        <f t="shared" si="22"/>
        <v>2690637.83</v>
      </c>
      <c r="AB24" s="70">
        <f t="shared" si="22"/>
        <v>283185.12</v>
      </c>
      <c r="AC24" s="70">
        <f t="shared" si="22"/>
        <v>633793.04</v>
      </c>
      <c r="AD24" s="70">
        <f t="shared" si="22"/>
        <v>2955545.0999999996</v>
      </c>
      <c r="AE24" s="70">
        <f t="shared" si="22"/>
        <v>268734.06</v>
      </c>
      <c r="AF24" s="70">
        <f t="shared" si="22"/>
        <v>160428.18</v>
      </c>
      <c r="AG24" s="70">
        <f t="shared" si="22"/>
        <v>104435.84999999999</v>
      </c>
      <c r="AH24" s="70">
        <f t="shared" si="22"/>
        <v>237681.36</v>
      </c>
      <c r="AI24" s="70">
        <f t="shared" si="22"/>
        <v>342800.27</v>
      </c>
      <c r="AJ24" s="70">
        <f t="shared" si="22"/>
        <v>96024.540000000008</v>
      </c>
      <c r="AK24" s="70">
        <f t="shared" si="22"/>
        <v>815867.38</v>
      </c>
      <c r="AL24" s="70">
        <f t="shared" si="22"/>
        <v>184060.79</v>
      </c>
      <c r="AM24" s="70">
        <f t="shared" si="22"/>
        <v>662472.94999999995</v>
      </c>
      <c r="AN24" s="70">
        <f t="shared" si="22"/>
        <v>26178.21</v>
      </c>
      <c r="AO24" s="70">
        <f t="shared" si="22"/>
        <v>238648.36000000002</v>
      </c>
      <c r="AP24" s="70">
        <f t="shared" si="22"/>
        <v>0</v>
      </c>
      <c r="AQ24" s="70">
        <f t="shared" si="22"/>
        <v>0</v>
      </c>
      <c r="AR24" s="70">
        <f t="shared" si="22"/>
        <v>0</v>
      </c>
      <c r="AS24" s="70">
        <f t="shared" si="22"/>
        <v>0</v>
      </c>
      <c r="AT24" s="70">
        <f t="shared" si="22"/>
        <v>0</v>
      </c>
      <c r="AU24" s="70">
        <f t="shared" si="22"/>
        <v>0</v>
      </c>
      <c r="AV24" s="70">
        <f t="shared" si="22"/>
        <v>0</v>
      </c>
      <c r="AW24" s="70">
        <f t="shared" si="22"/>
        <v>0</v>
      </c>
      <c r="AX24" s="70">
        <f t="shared" si="22"/>
        <v>0</v>
      </c>
      <c r="AY24" s="70">
        <f t="shared" si="22"/>
        <v>0</v>
      </c>
      <c r="AZ24" s="70">
        <f t="shared" si="22"/>
        <v>0</v>
      </c>
      <c r="BA24" s="70">
        <f t="shared" si="22"/>
        <v>0</v>
      </c>
      <c r="BB24" s="70">
        <f t="shared" si="22"/>
        <v>0</v>
      </c>
      <c r="BC24" s="70">
        <f t="shared" si="22"/>
        <v>0</v>
      </c>
      <c r="BD24" s="70">
        <f t="shared" si="22"/>
        <v>0</v>
      </c>
      <c r="BE24" s="70">
        <f t="shared" si="22"/>
        <v>0</v>
      </c>
      <c r="BF24" s="70">
        <f t="shared" si="22"/>
        <v>0</v>
      </c>
      <c r="BG24" s="70">
        <f t="shared" si="22"/>
        <v>0</v>
      </c>
      <c r="BH24" s="70">
        <f t="shared" si="22"/>
        <v>0</v>
      </c>
      <c r="BI24" s="70">
        <f t="shared" si="22"/>
        <v>0</v>
      </c>
      <c r="BJ24" s="70">
        <f t="shared" si="22"/>
        <v>0</v>
      </c>
      <c r="BK24" s="70">
        <f t="shared" si="22"/>
        <v>0</v>
      </c>
      <c r="BL24" s="70">
        <f t="shared" si="22"/>
        <v>0</v>
      </c>
      <c r="BM24" s="70">
        <f t="shared" si="22"/>
        <v>0</v>
      </c>
      <c r="BN24" s="70">
        <f t="shared" si="22"/>
        <v>0</v>
      </c>
      <c r="BO24" s="70">
        <f t="shared" si="22"/>
        <v>0</v>
      </c>
      <c r="BP24" s="70">
        <f t="shared" si="22"/>
        <v>0</v>
      </c>
      <c r="BQ24" s="70">
        <f t="shared" si="22"/>
        <v>0</v>
      </c>
      <c r="BR24" s="70">
        <f t="shared" si="22"/>
        <v>0</v>
      </c>
      <c r="BS24" s="70">
        <f t="shared" si="22"/>
        <v>0</v>
      </c>
      <c r="BT24" s="70">
        <f t="shared" si="22"/>
        <v>0</v>
      </c>
      <c r="BU24" s="70">
        <f t="shared" si="22"/>
        <v>0</v>
      </c>
      <c r="BV24" s="70">
        <f t="shared" si="22"/>
        <v>0</v>
      </c>
      <c r="BW24" s="70">
        <f t="shared" si="22"/>
        <v>0</v>
      </c>
      <c r="BX24" s="70">
        <f t="shared" ref="BX24:CV24" si="23">SUM(BX25,BX96,BX155,BX189,BX197,BX209,BX217,BX234,BX175,BX44,BX280)</f>
        <v>0</v>
      </c>
      <c r="BY24" s="70">
        <f t="shared" si="23"/>
        <v>0</v>
      </c>
      <c r="BZ24" s="70">
        <f t="shared" si="23"/>
        <v>0</v>
      </c>
      <c r="CA24" s="70">
        <f t="shared" si="23"/>
        <v>0</v>
      </c>
      <c r="CB24" s="70">
        <f t="shared" si="23"/>
        <v>0</v>
      </c>
      <c r="CC24" s="70">
        <f t="shared" si="23"/>
        <v>0</v>
      </c>
      <c r="CD24" s="70">
        <f t="shared" si="23"/>
        <v>0</v>
      </c>
      <c r="CE24" s="70">
        <f t="shared" si="23"/>
        <v>0</v>
      </c>
      <c r="CF24" s="70">
        <f t="shared" si="23"/>
        <v>0</v>
      </c>
      <c r="CG24" s="74">
        <f>SUM(CG25,CG96,CG155,CG189,CG197,CG209,CG217,CG234,CG175,CG44,CG280)</f>
        <v>0</v>
      </c>
      <c r="CH24" s="70">
        <f t="shared" ref="CH24:CK24" si="24">SUM(CH25,CH96,CH155,CH189,CH197,CH209,CH217,CH234,CH175,CH44,CH280)</f>
        <v>0</v>
      </c>
      <c r="CI24" s="70">
        <f t="shared" si="24"/>
        <v>0</v>
      </c>
      <c r="CJ24" s="70">
        <f t="shared" si="24"/>
        <v>0</v>
      </c>
      <c r="CK24" s="70">
        <f t="shared" si="24"/>
        <v>0</v>
      </c>
      <c r="CL24" s="71"/>
      <c r="CM24" s="27"/>
      <c r="CN24" s="98"/>
      <c r="CO24" s="99"/>
      <c r="CP24" s="99"/>
      <c r="CQ24" s="72">
        <v>1</v>
      </c>
      <c r="CR24" s="99"/>
    </row>
    <row r="25" spans="1:96" s="100" customFormat="1" ht="14.1" customHeight="1" x14ac:dyDescent="0.3">
      <c r="A25" s="64">
        <f t="shared" si="11"/>
        <v>25</v>
      </c>
      <c r="B25" s="83"/>
      <c r="C25" s="80"/>
      <c r="D25" s="77" t="s">
        <v>18</v>
      </c>
      <c r="E25" s="78" t="s">
        <v>39</v>
      </c>
      <c r="F25" s="79"/>
      <c r="G25" s="80"/>
      <c r="H25" s="80"/>
      <c r="I25" s="80"/>
      <c r="J25" s="73">
        <f t="shared" si="12"/>
        <v>6997685.1199999992</v>
      </c>
      <c r="K25" s="70">
        <f>SUM(K26,K36)</f>
        <v>0</v>
      </c>
      <c r="L25" s="70">
        <f t="shared" ref="L25:BW25" si="25">SUM(L26,L36)</f>
        <v>24885.19</v>
      </c>
      <c r="M25" s="70">
        <f t="shared" si="25"/>
        <v>225247.45</v>
      </c>
      <c r="N25" s="70">
        <f t="shared" si="25"/>
        <v>0</v>
      </c>
      <c r="O25" s="70">
        <f t="shared" si="25"/>
        <v>291491.76</v>
      </c>
      <c r="P25" s="70">
        <f t="shared" si="25"/>
        <v>18384.41</v>
      </c>
      <c r="Q25" s="70">
        <f t="shared" si="25"/>
        <v>919809.38</v>
      </c>
      <c r="R25" s="70">
        <f t="shared" si="25"/>
        <v>304765.13</v>
      </c>
      <c r="S25" s="70">
        <f t="shared" si="25"/>
        <v>293424.95</v>
      </c>
      <c r="T25" s="70">
        <f t="shared" si="25"/>
        <v>72871.539999999994</v>
      </c>
      <c r="U25" s="70">
        <f t="shared" si="25"/>
        <v>1018992.0499999999</v>
      </c>
      <c r="V25" s="70">
        <f t="shared" si="25"/>
        <v>410.59</v>
      </c>
      <c r="W25" s="70">
        <f t="shared" si="25"/>
        <v>36.729999999999997</v>
      </c>
      <c r="X25" s="70">
        <f t="shared" si="25"/>
        <v>89608.22</v>
      </c>
      <c r="Y25" s="70">
        <f t="shared" si="25"/>
        <v>153633.72</v>
      </c>
      <c r="Z25" s="70">
        <f t="shared" si="25"/>
        <v>123525.65</v>
      </c>
      <c r="AA25" s="70">
        <f t="shared" si="25"/>
        <v>803026.37</v>
      </c>
      <c r="AB25" s="70">
        <f t="shared" si="25"/>
        <v>248912.78999999998</v>
      </c>
      <c r="AC25" s="70">
        <f t="shared" si="25"/>
        <v>95140.47</v>
      </c>
      <c r="AD25" s="70">
        <f t="shared" si="25"/>
        <v>1313019.79</v>
      </c>
      <c r="AE25" s="70">
        <f t="shared" si="25"/>
        <v>53163.680000000008</v>
      </c>
      <c r="AF25" s="70">
        <f t="shared" si="25"/>
        <v>39887.969999999994</v>
      </c>
      <c r="AG25" s="70">
        <f t="shared" si="25"/>
        <v>34521.129999999997</v>
      </c>
      <c r="AH25" s="70">
        <f t="shared" si="25"/>
        <v>100376.35999999999</v>
      </c>
      <c r="AI25" s="70">
        <f t="shared" si="25"/>
        <v>132207.32999999999</v>
      </c>
      <c r="AJ25" s="70">
        <f t="shared" si="25"/>
        <v>77207.69</v>
      </c>
      <c r="AK25" s="70">
        <f t="shared" si="25"/>
        <v>283017.75</v>
      </c>
      <c r="AL25" s="70">
        <f t="shared" si="25"/>
        <v>25790.79</v>
      </c>
      <c r="AM25" s="70">
        <f t="shared" si="25"/>
        <v>211864.25</v>
      </c>
      <c r="AN25" s="70">
        <f t="shared" si="25"/>
        <v>21849.010000000002</v>
      </c>
      <c r="AO25" s="70">
        <f t="shared" si="25"/>
        <v>20612.97</v>
      </c>
      <c r="AP25" s="70">
        <f t="shared" si="25"/>
        <v>0</v>
      </c>
      <c r="AQ25" s="70">
        <f t="shared" si="25"/>
        <v>0</v>
      </c>
      <c r="AR25" s="70">
        <f t="shared" si="25"/>
        <v>0</v>
      </c>
      <c r="AS25" s="70">
        <f t="shared" si="25"/>
        <v>0</v>
      </c>
      <c r="AT25" s="70">
        <f t="shared" si="25"/>
        <v>0</v>
      </c>
      <c r="AU25" s="70">
        <f t="shared" si="25"/>
        <v>0</v>
      </c>
      <c r="AV25" s="70">
        <f t="shared" si="25"/>
        <v>0</v>
      </c>
      <c r="AW25" s="70">
        <f t="shared" si="25"/>
        <v>0</v>
      </c>
      <c r="AX25" s="70">
        <f t="shared" si="25"/>
        <v>0</v>
      </c>
      <c r="AY25" s="70">
        <f t="shared" si="25"/>
        <v>0</v>
      </c>
      <c r="AZ25" s="70">
        <f t="shared" si="25"/>
        <v>0</v>
      </c>
      <c r="BA25" s="70">
        <f t="shared" si="25"/>
        <v>0</v>
      </c>
      <c r="BB25" s="70">
        <f t="shared" si="25"/>
        <v>0</v>
      </c>
      <c r="BC25" s="70">
        <f t="shared" si="25"/>
        <v>0</v>
      </c>
      <c r="BD25" s="70">
        <f t="shared" si="25"/>
        <v>0</v>
      </c>
      <c r="BE25" s="70">
        <f t="shared" si="25"/>
        <v>0</v>
      </c>
      <c r="BF25" s="70">
        <f t="shared" si="25"/>
        <v>0</v>
      </c>
      <c r="BG25" s="70">
        <f t="shared" si="25"/>
        <v>0</v>
      </c>
      <c r="BH25" s="70">
        <f t="shared" si="25"/>
        <v>0</v>
      </c>
      <c r="BI25" s="70">
        <f t="shared" si="25"/>
        <v>0</v>
      </c>
      <c r="BJ25" s="70">
        <f t="shared" si="25"/>
        <v>0</v>
      </c>
      <c r="BK25" s="70">
        <f t="shared" si="25"/>
        <v>0</v>
      </c>
      <c r="BL25" s="70">
        <f t="shared" si="25"/>
        <v>0</v>
      </c>
      <c r="BM25" s="70">
        <f t="shared" si="25"/>
        <v>0</v>
      </c>
      <c r="BN25" s="70">
        <f t="shared" si="25"/>
        <v>0</v>
      </c>
      <c r="BO25" s="70">
        <f t="shared" si="25"/>
        <v>0</v>
      </c>
      <c r="BP25" s="70">
        <f t="shared" si="25"/>
        <v>0</v>
      </c>
      <c r="BQ25" s="70">
        <f t="shared" si="25"/>
        <v>0</v>
      </c>
      <c r="BR25" s="70">
        <f t="shared" si="25"/>
        <v>0</v>
      </c>
      <c r="BS25" s="70">
        <f t="shared" si="25"/>
        <v>0</v>
      </c>
      <c r="BT25" s="70">
        <f t="shared" si="25"/>
        <v>0</v>
      </c>
      <c r="BU25" s="70">
        <f t="shared" si="25"/>
        <v>0</v>
      </c>
      <c r="BV25" s="70">
        <f t="shared" si="25"/>
        <v>0</v>
      </c>
      <c r="BW25" s="70">
        <f t="shared" si="25"/>
        <v>0</v>
      </c>
      <c r="BX25" s="70">
        <f t="shared" ref="BX25:CV25" si="26">SUM(BX26,BX36)</f>
        <v>0</v>
      </c>
      <c r="BY25" s="70">
        <f t="shared" si="26"/>
        <v>0</v>
      </c>
      <c r="BZ25" s="70">
        <f t="shared" si="26"/>
        <v>0</v>
      </c>
      <c r="CA25" s="70">
        <f t="shared" si="26"/>
        <v>0</v>
      </c>
      <c r="CB25" s="70">
        <f t="shared" si="26"/>
        <v>0</v>
      </c>
      <c r="CC25" s="70">
        <f t="shared" si="26"/>
        <v>0</v>
      </c>
      <c r="CD25" s="70">
        <f t="shared" si="26"/>
        <v>0</v>
      </c>
      <c r="CE25" s="70">
        <f t="shared" si="26"/>
        <v>0</v>
      </c>
      <c r="CF25" s="70">
        <f t="shared" si="26"/>
        <v>0</v>
      </c>
      <c r="CG25" s="74">
        <f>SUM(CG26,CG36)</f>
        <v>0</v>
      </c>
      <c r="CH25" s="70">
        <f t="shared" ref="CH25:CK25" si="27">SUM(CH26,CH36)</f>
        <v>0</v>
      </c>
      <c r="CI25" s="70">
        <f t="shared" si="27"/>
        <v>0</v>
      </c>
      <c r="CJ25" s="70">
        <f t="shared" si="27"/>
        <v>0</v>
      </c>
      <c r="CK25" s="70">
        <f t="shared" si="27"/>
        <v>0</v>
      </c>
      <c r="CL25" s="71"/>
      <c r="CM25" s="27"/>
      <c r="CN25" s="98"/>
      <c r="CO25" s="99"/>
      <c r="CP25" s="99"/>
      <c r="CQ25" s="72">
        <v>1</v>
      </c>
      <c r="CR25" s="99"/>
    </row>
    <row r="26" spans="1:96" s="63" customFormat="1" ht="14.1" customHeight="1" x14ac:dyDescent="0.3">
      <c r="A26" s="64">
        <f t="shared" si="11"/>
        <v>26</v>
      </c>
      <c r="B26" s="83"/>
      <c r="C26" s="83"/>
      <c r="D26" s="83"/>
      <c r="E26" s="81" t="s">
        <v>20</v>
      </c>
      <c r="F26" s="101" t="s">
        <v>19</v>
      </c>
      <c r="G26" s="83"/>
      <c r="H26" s="83"/>
      <c r="I26" s="83"/>
      <c r="J26" s="73">
        <f t="shared" si="12"/>
        <v>6705303.7199999988</v>
      </c>
      <c r="K26" s="102">
        <f>SUM(K27,K34:K35)</f>
        <v>0</v>
      </c>
      <c r="L26" s="102">
        <f t="shared" ref="L26:BW26" si="28">SUM(L27,L34:L35)</f>
        <v>24885.19</v>
      </c>
      <c r="M26" s="102">
        <f t="shared" si="28"/>
        <v>225247.45</v>
      </c>
      <c r="N26" s="102">
        <f t="shared" si="28"/>
        <v>0</v>
      </c>
      <c r="O26" s="102">
        <f t="shared" si="28"/>
        <v>291491.76</v>
      </c>
      <c r="P26" s="102">
        <f t="shared" si="28"/>
        <v>18384.41</v>
      </c>
      <c r="Q26" s="102">
        <f t="shared" si="28"/>
        <v>919809.38</v>
      </c>
      <c r="R26" s="102">
        <f t="shared" si="28"/>
        <v>304765.13</v>
      </c>
      <c r="S26" s="102">
        <f t="shared" si="28"/>
        <v>293424.95</v>
      </c>
      <c r="T26" s="102">
        <f t="shared" si="28"/>
        <v>50096.2</v>
      </c>
      <c r="U26" s="102">
        <f t="shared" si="28"/>
        <v>915627.05999999994</v>
      </c>
      <c r="V26" s="102">
        <f t="shared" si="28"/>
        <v>410.59</v>
      </c>
      <c r="W26" s="102">
        <f t="shared" si="28"/>
        <v>36.729999999999997</v>
      </c>
      <c r="X26" s="102">
        <f t="shared" si="28"/>
        <v>89608.22</v>
      </c>
      <c r="Y26" s="102">
        <f t="shared" si="28"/>
        <v>153633.72</v>
      </c>
      <c r="Z26" s="102">
        <f t="shared" si="28"/>
        <v>123525.65</v>
      </c>
      <c r="AA26" s="102">
        <f t="shared" si="28"/>
        <v>803026.37</v>
      </c>
      <c r="AB26" s="102">
        <f t="shared" si="28"/>
        <v>232311.3</v>
      </c>
      <c r="AC26" s="102">
        <f t="shared" si="28"/>
        <v>93116.42</v>
      </c>
      <c r="AD26" s="102">
        <f t="shared" si="28"/>
        <v>1165404.26</v>
      </c>
      <c r="AE26" s="102">
        <f t="shared" si="28"/>
        <v>53163.680000000008</v>
      </c>
      <c r="AF26" s="102">
        <f t="shared" si="28"/>
        <v>39887.969999999994</v>
      </c>
      <c r="AG26" s="102">
        <f t="shared" si="28"/>
        <v>34521.129999999997</v>
      </c>
      <c r="AH26" s="102">
        <f t="shared" si="28"/>
        <v>100376.35999999999</v>
      </c>
      <c r="AI26" s="102">
        <f t="shared" si="28"/>
        <v>132207.32999999999</v>
      </c>
      <c r="AJ26" s="102">
        <f t="shared" si="28"/>
        <v>77207.69</v>
      </c>
      <c r="AK26" s="102">
        <f t="shared" si="28"/>
        <v>283017.75</v>
      </c>
      <c r="AL26" s="102">
        <f t="shared" si="28"/>
        <v>25790.79</v>
      </c>
      <c r="AM26" s="102">
        <f t="shared" si="28"/>
        <v>211864.25</v>
      </c>
      <c r="AN26" s="102">
        <f t="shared" si="28"/>
        <v>21849.010000000002</v>
      </c>
      <c r="AO26" s="102">
        <f t="shared" si="28"/>
        <v>20612.97</v>
      </c>
      <c r="AP26" s="102">
        <f t="shared" si="28"/>
        <v>0</v>
      </c>
      <c r="AQ26" s="102">
        <f t="shared" si="28"/>
        <v>0</v>
      </c>
      <c r="AR26" s="102">
        <f t="shared" si="28"/>
        <v>0</v>
      </c>
      <c r="AS26" s="102">
        <f t="shared" si="28"/>
        <v>0</v>
      </c>
      <c r="AT26" s="102">
        <f t="shared" si="28"/>
        <v>0</v>
      </c>
      <c r="AU26" s="102">
        <f t="shared" si="28"/>
        <v>0</v>
      </c>
      <c r="AV26" s="102">
        <f t="shared" si="28"/>
        <v>0</v>
      </c>
      <c r="AW26" s="102">
        <f t="shared" si="28"/>
        <v>0</v>
      </c>
      <c r="AX26" s="102">
        <f t="shared" si="28"/>
        <v>0</v>
      </c>
      <c r="AY26" s="102">
        <f t="shared" si="28"/>
        <v>0</v>
      </c>
      <c r="AZ26" s="102">
        <f t="shared" si="28"/>
        <v>0</v>
      </c>
      <c r="BA26" s="102">
        <f t="shared" si="28"/>
        <v>0</v>
      </c>
      <c r="BB26" s="102">
        <f t="shared" si="28"/>
        <v>0</v>
      </c>
      <c r="BC26" s="102">
        <f t="shared" si="28"/>
        <v>0</v>
      </c>
      <c r="BD26" s="102">
        <f t="shared" si="28"/>
        <v>0</v>
      </c>
      <c r="BE26" s="102">
        <f t="shared" si="28"/>
        <v>0</v>
      </c>
      <c r="BF26" s="102">
        <f t="shared" si="28"/>
        <v>0</v>
      </c>
      <c r="BG26" s="102">
        <f t="shared" si="28"/>
        <v>0</v>
      </c>
      <c r="BH26" s="102">
        <f t="shared" si="28"/>
        <v>0</v>
      </c>
      <c r="BI26" s="102">
        <f t="shared" si="28"/>
        <v>0</v>
      </c>
      <c r="BJ26" s="102">
        <f t="shared" si="28"/>
        <v>0</v>
      </c>
      <c r="BK26" s="102">
        <f t="shared" si="28"/>
        <v>0</v>
      </c>
      <c r="BL26" s="102">
        <f t="shared" si="28"/>
        <v>0</v>
      </c>
      <c r="BM26" s="102">
        <f t="shared" si="28"/>
        <v>0</v>
      </c>
      <c r="BN26" s="102">
        <f t="shared" si="28"/>
        <v>0</v>
      </c>
      <c r="BO26" s="102">
        <f t="shared" si="28"/>
        <v>0</v>
      </c>
      <c r="BP26" s="102">
        <f t="shared" si="28"/>
        <v>0</v>
      </c>
      <c r="BQ26" s="102">
        <f t="shared" si="28"/>
        <v>0</v>
      </c>
      <c r="BR26" s="102">
        <f t="shared" si="28"/>
        <v>0</v>
      </c>
      <c r="BS26" s="102">
        <f t="shared" si="28"/>
        <v>0</v>
      </c>
      <c r="BT26" s="102">
        <f t="shared" si="28"/>
        <v>0</v>
      </c>
      <c r="BU26" s="102">
        <f t="shared" si="28"/>
        <v>0</v>
      </c>
      <c r="BV26" s="102">
        <f t="shared" si="28"/>
        <v>0</v>
      </c>
      <c r="BW26" s="102">
        <f t="shared" si="28"/>
        <v>0</v>
      </c>
      <c r="BX26" s="102">
        <f t="shared" ref="BX26:CV26" si="29">SUM(BX27,BX34:BX35)</f>
        <v>0</v>
      </c>
      <c r="BY26" s="102">
        <f t="shared" si="29"/>
        <v>0</v>
      </c>
      <c r="BZ26" s="102">
        <f t="shared" si="29"/>
        <v>0</v>
      </c>
      <c r="CA26" s="102">
        <f t="shared" si="29"/>
        <v>0</v>
      </c>
      <c r="CB26" s="102">
        <f t="shared" si="29"/>
        <v>0</v>
      </c>
      <c r="CC26" s="102">
        <f t="shared" si="29"/>
        <v>0</v>
      </c>
      <c r="CD26" s="102">
        <f t="shared" si="29"/>
        <v>0</v>
      </c>
      <c r="CE26" s="102">
        <f t="shared" si="29"/>
        <v>0</v>
      </c>
      <c r="CF26" s="102">
        <f t="shared" si="29"/>
        <v>0</v>
      </c>
      <c r="CG26" s="103">
        <f>SUM(CG27,CG34:CG35)</f>
        <v>0</v>
      </c>
      <c r="CH26" s="90">
        <f t="shared" ref="CH26:CK26" si="30">SUM(CH27,CH34:CH35)</f>
        <v>0</v>
      </c>
      <c r="CI26" s="90">
        <f t="shared" si="30"/>
        <v>0</v>
      </c>
      <c r="CJ26" s="90">
        <f t="shared" si="30"/>
        <v>0</v>
      </c>
      <c r="CK26" s="90">
        <f t="shared" si="30"/>
        <v>0</v>
      </c>
      <c r="CL26" s="71"/>
      <c r="CM26" s="27"/>
      <c r="CN26" s="11"/>
      <c r="CO26" s="72"/>
      <c r="CP26" s="72"/>
      <c r="CQ26" s="72">
        <f t="shared" ref="CQ26:CQ32" si="31">IF(J26&gt;0,1,0)</f>
        <v>1</v>
      </c>
      <c r="CR26" s="72"/>
    </row>
    <row r="27" spans="1:96" s="63" customFormat="1" ht="14.1" customHeight="1" x14ac:dyDescent="0.3">
      <c r="A27" s="64">
        <f t="shared" si="11"/>
        <v>27</v>
      </c>
      <c r="B27" s="81"/>
      <c r="C27" s="81"/>
      <c r="D27" s="81"/>
      <c r="E27" s="81"/>
      <c r="F27" s="104" t="s">
        <v>40</v>
      </c>
      <c r="G27" s="105" t="s">
        <v>41</v>
      </c>
      <c r="H27" s="105"/>
      <c r="I27" s="105"/>
      <c r="J27" s="73">
        <f t="shared" si="12"/>
        <v>6684015.7799999993</v>
      </c>
      <c r="K27" s="102">
        <f>SUM(K28:K32)</f>
        <v>0</v>
      </c>
      <c r="L27" s="102">
        <f t="shared" ref="L27:BW27" si="32">SUM(L28:L32)</f>
        <v>3597.25</v>
      </c>
      <c r="M27" s="102">
        <f t="shared" si="32"/>
        <v>225247.45</v>
      </c>
      <c r="N27" s="102">
        <f t="shared" si="32"/>
        <v>0</v>
      </c>
      <c r="O27" s="102">
        <f t="shared" si="32"/>
        <v>291491.76</v>
      </c>
      <c r="P27" s="102">
        <f t="shared" si="32"/>
        <v>18384.41</v>
      </c>
      <c r="Q27" s="102">
        <f t="shared" si="32"/>
        <v>919809.38</v>
      </c>
      <c r="R27" s="102">
        <f t="shared" si="32"/>
        <v>304765.13</v>
      </c>
      <c r="S27" s="102">
        <f t="shared" si="32"/>
        <v>293424.95</v>
      </c>
      <c r="T27" s="102">
        <f t="shared" si="32"/>
        <v>50096.2</v>
      </c>
      <c r="U27" s="102">
        <f t="shared" si="32"/>
        <v>915627.05999999994</v>
      </c>
      <c r="V27" s="102">
        <f t="shared" si="32"/>
        <v>410.59</v>
      </c>
      <c r="W27" s="102">
        <f t="shared" si="32"/>
        <v>36.729999999999997</v>
      </c>
      <c r="X27" s="102">
        <f t="shared" si="32"/>
        <v>89608.22</v>
      </c>
      <c r="Y27" s="102">
        <f t="shared" si="32"/>
        <v>153633.72</v>
      </c>
      <c r="Z27" s="102">
        <f t="shared" si="32"/>
        <v>123525.65</v>
      </c>
      <c r="AA27" s="102">
        <f t="shared" si="32"/>
        <v>803026.37</v>
      </c>
      <c r="AB27" s="102">
        <f t="shared" si="32"/>
        <v>232311.3</v>
      </c>
      <c r="AC27" s="102">
        <f t="shared" si="32"/>
        <v>93116.42</v>
      </c>
      <c r="AD27" s="102">
        <f t="shared" si="32"/>
        <v>1165404.26</v>
      </c>
      <c r="AE27" s="102">
        <f t="shared" si="32"/>
        <v>53163.680000000008</v>
      </c>
      <c r="AF27" s="102">
        <f t="shared" si="32"/>
        <v>39887.969999999994</v>
      </c>
      <c r="AG27" s="102">
        <f t="shared" si="32"/>
        <v>34521.129999999997</v>
      </c>
      <c r="AH27" s="102">
        <f t="shared" si="32"/>
        <v>100376.35999999999</v>
      </c>
      <c r="AI27" s="102">
        <f t="shared" si="32"/>
        <v>132207.32999999999</v>
      </c>
      <c r="AJ27" s="102">
        <f t="shared" si="32"/>
        <v>77207.69</v>
      </c>
      <c r="AK27" s="102">
        <f t="shared" si="32"/>
        <v>283017.75</v>
      </c>
      <c r="AL27" s="102">
        <f t="shared" si="32"/>
        <v>25790.79</v>
      </c>
      <c r="AM27" s="102">
        <f t="shared" si="32"/>
        <v>211864.25</v>
      </c>
      <c r="AN27" s="102">
        <f t="shared" si="32"/>
        <v>21849.010000000002</v>
      </c>
      <c r="AO27" s="102">
        <f t="shared" si="32"/>
        <v>20612.97</v>
      </c>
      <c r="AP27" s="102">
        <f t="shared" si="32"/>
        <v>0</v>
      </c>
      <c r="AQ27" s="102">
        <f t="shared" si="32"/>
        <v>0</v>
      </c>
      <c r="AR27" s="102">
        <f t="shared" si="32"/>
        <v>0</v>
      </c>
      <c r="AS27" s="102">
        <f t="shared" si="32"/>
        <v>0</v>
      </c>
      <c r="AT27" s="102">
        <f t="shared" si="32"/>
        <v>0</v>
      </c>
      <c r="AU27" s="102">
        <f t="shared" si="32"/>
        <v>0</v>
      </c>
      <c r="AV27" s="102">
        <f t="shared" si="32"/>
        <v>0</v>
      </c>
      <c r="AW27" s="102">
        <f t="shared" si="32"/>
        <v>0</v>
      </c>
      <c r="AX27" s="102">
        <f t="shared" si="32"/>
        <v>0</v>
      </c>
      <c r="AY27" s="102">
        <f t="shared" si="32"/>
        <v>0</v>
      </c>
      <c r="AZ27" s="102">
        <f t="shared" si="32"/>
        <v>0</v>
      </c>
      <c r="BA27" s="102">
        <f t="shared" si="32"/>
        <v>0</v>
      </c>
      <c r="BB27" s="102">
        <f t="shared" si="32"/>
        <v>0</v>
      </c>
      <c r="BC27" s="102">
        <f t="shared" si="32"/>
        <v>0</v>
      </c>
      <c r="BD27" s="102">
        <f t="shared" si="32"/>
        <v>0</v>
      </c>
      <c r="BE27" s="102">
        <f t="shared" si="32"/>
        <v>0</v>
      </c>
      <c r="BF27" s="102">
        <f t="shared" si="32"/>
        <v>0</v>
      </c>
      <c r="BG27" s="102">
        <f t="shared" si="32"/>
        <v>0</v>
      </c>
      <c r="BH27" s="102">
        <f t="shared" si="32"/>
        <v>0</v>
      </c>
      <c r="BI27" s="102">
        <f t="shared" si="32"/>
        <v>0</v>
      </c>
      <c r="BJ27" s="102">
        <f t="shared" si="32"/>
        <v>0</v>
      </c>
      <c r="BK27" s="102">
        <f t="shared" si="32"/>
        <v>0</v>
      </c>
      <c r="BL27" s="102">
        <f t="shared" si="32"/>
        <v>0</v>
      </c>
      <c r="BM27" s="102">
        <f t="shared" si="32"/>
        <v>0</v>
      </c>
      <c r="BN27" s="102">
        <f t="shared" si="32"/>
        <v>0</v>
      </c>
      <c r="BO27" s="102">
        <f t="shared" si="32"/>
        <v>0</v>
      </c>
      <c r="BP27" s="102">
        <f t="shared" si="32"/>
        <v>0</v>
      </c>
      <c r="BQ27" s="102">
        <f t="shared" si="32"/>
        <v>0</v>
      </c>
      <c r="BR27" s="102">
        <f t="shared" si="32"/>
        <v>0</v>
      </c>
      <c r="BS27" s="102">
        <f t="shared" si="32"/>
        <v>0</v>
      </c>
      <c r="BT27" s="102">
        <f t="shared" si="32"/>
        <v>0</v>
      </c>
      <c r="BU27" s="102">
        <f t="shared" si="32"/>
        <v>0</v>
      </c>
      <c r="BV27" s="102">
        <f t="shared" si="32"/>
        <v>0</v>
      </c>
      <c r="BW27" s="102">
        <f t="shared" si="32"/>
        <v>0</v>
      </c>
      <c r="BX27" s="102">
        <f t="shared" ref="BX27:CV27" si="33">SUM(BX28:BX32)</f>
        <v>0</v>
      </c>
      <c r="BY27" s="102">
        <f t="shared" si="33"/>
        <v>0</v>
      </c>
      <c r="BZ27" s="102">
        <f t="shared" si="33"/>
        <v>0</v>
      </c>
      <c r="CA27" s="102">
        <f t="shared" si="33"/>
        <v>0</v>
      </c>
      <c r="CB27" s="102">
        <f t="shared" si="33"/>
        <v>0</v>
      </c>
      <c r="CC27" s="102">
        <f t="shared" si="33"/>
        <v>0</v>
      </c>
      <c r="CD27" s="102">
        <f t="shared" si="33"/>
        <v>0</v>
      </c>
      <c r="CE27" s="102">
        <f t="shared" si="33"/>
        <v>0</v>
      </c>
      <c r="CF27" s="102">
        <f t="shared" si="33"/>
        <v>0</v>
      </c>
      <c r="CG27" s="103">
        <f>SUM(CG28:CG32)</f>
        <v>0</v>
      </c>
      <c r="CH27" s="90">
        <f t="shared" ref="CH27:CK27" si="34">SUM(CH28:CH32)</f>
        <v>0</v>
      </c>
      <c r="CI27" s="90">
        <f t="shared" si="34"/>
        <v>0</v>
      </c>
      <c r="CJ27" s="90">
        <f t="shared" si="34"/>
        <v>0</v>
      </c>
      <c r="CK27" s="90">
        <f t="shared" si="34"/>
        <v>0</v>
      </c>
      <c r="CL27" s="71"/>
      <c r="CM27" s="27"/>
      <c r="CN27" s="11"/>
      <c r="CO27" s="72"/>
      <c r="CP27" s="72"/>
      <c r="CQ27" s="72">
        <f t="shared" si="31"/>
        <v>1</v>
      </c>
      <c r="CR27" s="72"/>
    </row>
    <row r="28" spans="1:96" ht="14.1" customHeight="1" x14ac:dyDescent="0.3">
      <c r="A28" s="64">
        <f t="shared" si="11"/>
        <v>28</v>
      </c>
      <c r="B28" s="83"/>
      <c r="C28" s="83"/>
      <c r="D28" s="83"/>
      <c r="E28" s="83"/>
      <c r="F28" s="91"/>
      <c r="G28" s="83" t="s">
        <v>42</v>
      </c>
      <c r="H28" s="106" t="s">
        <v>43</v>
      </c>
      <c r="I28" s="106"/>
      <c r="J28" s="73">
        <f t="shared" si="12"/>
        <v>2476473.96</v>
      </c>
      <c r="K28" s="84"/>
      <c r="L28" s="84">
        <v>1161.83</v>
      </c>
      <c r="M28" s="84">
        <v>129516.77</v>
      </c>
      <c r="N28" s="84"/>
      <c r="O28" s="84">
        <v>179619</v>
      </c>
      <c r="P28" s="84"/>
      <c r="Q28" s="84">
        <v>509783.43</v>
      </c>
      <c r="R28" s="84"/>
      <c r="S28" s="84">
        <v>124953.35</v>
      </c>
      <c r="T28" s="84"/>
      <c r="U28" s="84">
        <v>256144.73</v>
      </c>
      <c r="V28" s="84"/>
      <c r="W28" s="84"/>
      <c r="X28" s="84">
        <v>48671.66</v>
      </c>
      <c r="Y28" s="84">
        <v>75298.66</v>
      </c>
      <c r="Z28" s="84"/>
      <c r="AA28" s="84">
        <v>297445.81</v>
      </c>
      <c r="AB28" s="84">
        <v>108153.63</v>
      </c>
      <c r="AC28" s="84"/>
      <c r="AD28" s="84">
        <v>393868.92</v>
      </c>
      <c r="AE28" s="84">
        <v>29932.36</v>
      </c>
      <c r="AF28" s="84">
        <v>19414.060000000001</v>
      </c>
      <c r="AG28" s="84">
        <v>19795.05</v>
      </c>
      <c r="AH28" s="84">
        <v>49049.49</v>
      </c>
      <c r="AI28" s="84"/>
      <c r="AJ28" s="84">
        <v>34772.559999999998</v>
      </c>
      <c r="AK28" s="84">
        <v>121335.37</v>
      </c>
      <c r="AL28" s="84"/>
      <c r="AM28" s="84">
        <v>66755.63</v>
      </c>
      <c r="AN28" s="84">
        <v>10801.65</v>
      </c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5"/>
      <c r="CH28" s="86"/>
      <c r="CI28" s="86"/>
      <c r="CJ28" s="86"/>
      <c r="CK28" s="86"/>
      <c r="CL28" s="8"/>
      <c r="CM28" s="87"/>
      <c r="CN28" s="21"/>
      <c r="CQ28" s="72">
        <f t="shared" si="31"/>
        <v>1</v>
      </c>
    </row>
    <row r="29" spans="1:96" ht="14.1" customHeight="1" x14ac:dyDescent="0.3">
      <c r="A29" s="64">
        <f t="shared" si="11"/>
        <v>29</v>
      </c>
      <c r="B29" s="83"/>
      <c r="C29" s="83"/>
      <c r="D29" s="83"/>
      <c r="E29" s="83"/>
      <c r="F29" s="91"/>
      <c r="G29" s="83" t="s">
        <v>44</v>
      </c>
      <c r="H29" s="83" t="s">
        <v>45</v>
      </c>
      <c r="I29" s="83"/>
      <c r="J29" s="73">
        <f t="shared" si="12"/>
        <v>1894653.0199999998</v>
      </c>
      <c r="K29" s="84"/>
      <c r="L29" s="84">
        <v>1684.1</v>
      </c>
      <c r="M29" s="84">
        <v>76638.2</v>
      </c>
      <c r="N29" s="84"/>
      <c r="O29" s="84">
        <v>72088.91</v>
      </c>
      <c r="P29" s="84">
        <v>18384.41</v>
      </c>
      <c r="Q29" s="84">
        <v>371330.87</v>
      </c>
      <c r="R29" s="84"/>
      <c r="S29" s="84">
        <v>24958.25</v>
      </c>
      <c r="T29" s="84"/>
      <c r="U29" s="84">
        <v>79729.63</v>
      </c>
      <c r="V29" s="84"/>
      <c r="W29" s="84"/>
      <c r="X29" s="84">
        <v>31111.61</v>
      </c>
      <c r="Y29" s="84">
        <v>50645.16</v>
      </c>
      <c r="Z29" s="84">
        <v>46009.23</v>
      </c>
      <c r="AA29" s="84">
        <v>290474.8</v>
      </c>
      <c r="AB29" s="84">
        <v>80016.88</v>
      </c>
      <c r="AC29" s="84">
        <v>41273.040000000001</v>
      </c>
      <c r="AD29" s="84">
        <v>472505.91</v>
      </c>
      <c r="AE29" s="84">
        <v>20738.91</v>
      </c>
      <c r="AF29" s="84">
        <v>14644.97</v>
      </c>
      <c r="AG29" s="84">
        <v>9963.3700000000008</v>
      </c>
      <c r="AH29" s="84">
        <v>33105.29</v>
      </c>
      <c r="AI29" s="84"/>
      <c r="AJ29" s="84">
        <v>33093.879999999997</v>
      </c>
      <c r="AK29" s="84">
        <v>42202.33</v>
      </c>
      <c r="AL29" s="84"/>
      <c r="AM29" s="84">
        <v>71195.89</v>
      </c>
      <c r="AN29" s="84">
        <v>8995.0400000000009</v>
      </c>
      <c r="AO29" s="84">
        <v>3862.34</v>
      </c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5"/>
      <c r="CH29" s="86"/>
      <c r="CI29" s="86"/>
      <c r="CJ29" s="86"/>
      <c r="CK29" s="86"/>
      <c r="CL29" s="8"/>
      <c r="CM29" s="87"/>
      <c r="CN29" s="21"/>
      <c r="CQ29" s="72">
        <f t="shared" si="31"/>
        <v>1</v>
      </c>
    </row>
    <row r="30" spans="1:96" ht="14.1" customHeight="1" x14ac:dyDescent="0.3">
      <c r="A30" s="64">
        <f t="shared" si="11"/>
        <v>30</v>
      </c>
      <c r="B30" s="83"/>
      <c r="C30" s="83"/>
      <c r="D30" s="83"/>
      <c r="E30" s="83"/>
      <c r="F30" s="91"/>
      <c r="G30" s="83" t="s">
        <v>46</v>
      </c>
      <c r="H30" s="83" t="s">
        <v>47</v>
      </c>
      <c r="I30" s="83"/>
      <c r="J30" s="73">
        <f t="shared" si="12"/>
        <v>156044.84999999998</v>
      </c>
      <c r="K30" s="84"/>
      <c r="L30" s="84">
        <v>751.32</v>
      </c>
      <c r="M30" s="84">
        <v>8408.66</v>
      </c>
      <c r="N30" s="84"/>
      <c r="O30" s="84">
        <v>28629.48</v>
      </c>
      <c r="P30" s="84"/>
      <c r="Q30" s="84">
        <v>31646.639999999999</v>
      </c>
      <c r="R30" s="84">
        <v>17989.830000000002</v>
      </c>
      <c r="S30" s="84"/>
      <c r="T30" s="84"/>
      <c r="U30" s="84"/>
      <c r="V30" s="84"/>
      <c r="W30" s="84"/>
      <c r="X30" s="84">
        <v>8363.7999999999993</v>
      </c>
      <c r="Y30" s="84"/>
      <c r="Z30" s="84"/>
      <c r="AA30" s="84"/>
      <c r="AB30" s="84">
        <v>348.74</v>
      </c>
      <c r="AC30" s="84"/>
      <c r="AD30" s="84">
        <v>762.43</v>
      </c>
      <c r="AE30" s="84">
        <v>1647.9</v>
      </c>
      <c r="AF30" s="84">
        <v>1291.3399999999999</v>
      </c>
      <c r="AG30" s="84">
        <v>1177.1199999999999</v>
      </c>
      <c r="AH30" s="84">
        <v>3113.26</v>
      </c>
      <c r="AI30" s="84"/>
      <c r="AJ30" s="84">
        <v>5039.67</v>
      </c>
      <c r="AK30" s="84">
        <v>46874.66</v>
      </c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5"/>
      <c r="CH30" s="86"/>
      <c r="CI30" s="86"/>
      <c r="CJ30" s="86"/>
      <c r="CK30" s="86"/>
      <c r="CL30" s="8"/>
      <c r="CM30" s="87"/>
      <c r="CN30" s="21"/>
      <c r="CQ30" s="72">
        <f t="shared" si="31"/>
        <v>1</v>
      </c>
    </row>
    <row r="31" spans="1:96" ht="14.1" customHeight="1" x14ac:dyDescent="0.3">
      <c r="A31" s="64">
        <f t="shared" si="11"/>
        <v>31</v>
      </c>
      <c r="B31" s="83"/>
      <c r="C31" s="83"/>
      <c r="D31" s="83"/>
      <c r="E31" s="83"/>
      <c r="F31" s="91"/>
      <c r="G31" s="83" t="s">
        <v>48</v>
      </c>
      <c r="H31" s="83" t="s">
        <v>49</v>
      </c>
      <c r="I31" s="83"/>
      <c r="J31" s="73">
        <f t="shared" si="12"/>
        <v>782.75</v>
      </c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>
        <v>313.10000000000002</v>
      </c>
      <c r="AC31" s="84"/>
      <c r="AD31" s="84">
        <v>469.65</v>
      </c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5"/>
      <c r="CH31" s="86"/>
      <c r="CI31" s="86"/>
      <c r="CJ31" s="86"/>
      <c r="CK31" s="86"/>
      <c r="CL31" s="8"/>
      <c r="CM31" s="87"/>
      <c r="CN31" s="21"/>
      <c r="CQ31" s="72">
        <f t="shared" si="31"/>
        <v>1</v>
      </c>
    </row>
    <row r="32" spans="1:96" ht="14.1" customHeight="1" x14ac:dyDescent="0.3">
      <c r="A32" s="64">
        <f t="shared" si="11"/>
        <v>32</v>
      </c>
      <c r="B32" s="83"/>
      <c r="C32" s="83"/>
      <c r="D32" s="83"/>
      <c r="E32" s="83"/>
      <c r="F32" s="91"/>
      <c r="G32" s="83" t="s">
        <v>50</v>
      </c>
      <c r="H32" s="83" t="s">
        <v>51</v>
      </c>
      <c r="I32" s="83"/>
      <c r="J32" s="73">
        <f t="shared" si="12"/>
        <v>2156061.1999999997</v>
      </c>
      <c r="K32" s="84"/>
      <c r="L32" s="84"/>
      <c r="M32" s="84">
        <v>10683.82</v>
      </c>
      <c r="N32" s="84"/>
      <c r="O32" s="84">
        <v>11154.37</v>
      </c>
      <c r="P32" s="84"/>
      <c r="Q32" s="84">
        <v>7048.44</v>
      </c>
      <c r="R32" s="84">
        <v>286775.3</v>
      </c>
      <c r="S32" s="84">
        <v>143513.35</v>
      </c>
      <c r="T32" s="84">
        <v>50096.2</v>
      </c>
      <c r="U32" s="84">
        <v>579752.69999999995</v>
      </c>
      <c r="V32" s="84">
        <v>410.59</v>
      </c>
      <c r="W32" s="84">
        <v>36.729999999999997</v>
      </c>
      <c r="X32" s="84">
        <v>1461.15</v>
      </c>
      <c r="Y32" s="84">
        <v>27689.9</v>
      </c>
      <c r="Z32" s="84">
        <v>77516.42</v>
      </c>
      <c r="AA32" s="84">
        <v>215105.76</v>
      </c>
      <c r="AB32" s="84">
        <v>43478.95</v>
      </c>
      <c r="AC32" s="84">
        <v>51843.38</v>
      </c>
      <c r="AD32" s="84">
        <v>297797.34999999998</v>
      </c>
      <c r="AE32" s="84">
        <v>844.51</v>
      </c>
      <c r="AF32" s="84">
        <v>4537.6000000000004</v>
      </c>
      <c r="AG32" s="84">
        <v>3585.59</v>
      </c>
      <c r="AH32" s="84">
        <v>15108.32</v>
      </c>
      <c r="AI32" s="84">
        <v>132207.32999999999</v>
      </c>
      <c r="AJ32" s="84">
        <v>4301.58</v>
      </c>
      <c r="AK32" s="84">
        <v>72605.39</v>
      </c>
      <c r="AL32" s="84">
        <v>25790.79</v>
      </c>
      <c r="AM32" s="84">
        <v>73912.73</v>
      </c>
      <c r="AN32" s="84">
        <v>2052.3200000000002</v>
      </c>
      <c r="AO32" s="84">
        <v>16750.63</v>
      </c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5"/>
      <c r="CH32" s="86"/>
      <c r="CI32" s="86"/>
      <c r="CJ32" s="86"/>
      <c r="CK32" s="86"/>
      <c r="CL32" s="8"/>
      <c r="CM32" s="87"/>
      <c r="CN32" s="21"/>
      <c r="CQ32" s="72">
        <f t="shared" si="31"/>
        <v>1</v>
      </c>
    </row>
    <row r="33" spans="1:102" ht="14.1" customHeight="1" x14ac:dyDescent="0.3">
      <c r="A33" s="64">
        <f t="shared" si="11"/>
        <v>33</v>
      </c>
      <c r="B33" s="83"/>
      <c r="C33" s="83"/>
      <c r="D33" s="83"/>
      <c r="E33" s="83"/>
      <c r="F33" s="104" t="s">
        <v>52</v>
      </c>
      <c r="G33" s="105" t="s">
        <v>53</v>
      </c>
      <c r="H33" s="83"/>
      <c r="I33" s="83"/>
      <c r="J33" s="73">
        <f t="shared" si="12"/>
        <v>21287.94</v>
      </c>
      <c r="K33" s="88">
        <f>SUM(K34:K35)</f>
        <v>0</v>
      </c>
      <c r="L33" s="88">
        <f t="shared" ref="L33:BW33" si="35">SUM(L34:L35)</f>
        <v>21287.94</v>
      </c>
      <c r="M33" s="88">
        <f t="shared" si="35"/>
        <v>0</v>
      </c>
      <c r="N33" s="88">
        <f t="shared" si="35"/>
        <v>0</v>
      </c>
      <c r="O33" s="88">
        <f t="shared" si="35"/>
        <v>0</v>
      </c>
      <c r="P33" s="88">
        <f t="shared" si="35"/>
        <v>0</v>
      </c>
      <c r="Q33" s="88">
        <f t="shared" si="35"/>
        <v>0</v>
      </c>
      <c r="R33" s="88">
        <f t="shared" si="35"/>
        <v>0</v>
      </c>
      <c r="S33" s="88">
        <f t="shared" si="35"/>
        <v>0</v>
      </c>
      <c r="T33" s="88">
        <f t="shared" si="35"/>
        <v>0</v>
      </c>
      <c r="U33" s="88">
        <f t="shared" si="35"/>
        <v>0</v>
      </c>
      <c r="V33" s="88">
        <f t="shared" si="35"/>
        <v>0</v>
      </c>
      <c r="W33" s="88">
        <f t="shared" si="35"/>
        <v>0</v>
      </c>
      <c r="X33" s="88">
        <f t="shared" si="35"/>
        <v>0</v>
      </c>
      <c r="Y33" s="88">
        <f t="shared" si="35"/>
        <v>0</v>
      </c>
      <c r="Z33" s="88">
        <f t="shared" si="35"/>
        <v>0</v>
      </c>
      <c r="AA33" s="88">
        <f t="shared" si="35"/>
        <v>0</v>
      </c>
      <c r="AB33" s="88">
        <f t="shared" si="35"/>
        <v>0</v>
      </c>
      <c r="AC33" s="88">
        <f t="shared" si="35"/>
        <v>0</v>
      </c>
      <c r="AD33" s="88">
        <f t="shared" si="35"/>
        <v>0</v>
      </c>
      <c r="AE33" s="88">
        <f t="shared" si="35"/>
        <v>0</v>
      </c>
      <c r="AF33" s="88">
        <f t="shared" si="35"/>
        <v>0</v>
      </c>
      <c r="AG33" s="88">
        <f t="shared" si="35"/>
        <v>0</v>
      </c>
      <c r="AH33" s="88">
        <f t="shared" si="35"/>
        <v>0</v>
      </c>
      <c r="AI33" s="88">
        <f t="shared" si="35"/>
        <v>0</v>
      </c>
      <c r="AJ33" s="88">
        <f t="shared" si="35"/>
        <v>0</v>
      </c>
      <c r="AK33" s="88">
        <f t="shared" si="35"/>
        <v>0</v>
      </c>
      <c r="AL33" s="88">
        <f t="shared" si="35"/>
        <v>0</v>
      </c>
      <c r="AM33" s="88">
        <f t="shared" si="35"/>
        <v>0</v>
      </c>
      <c r="AN33" s="88">
        <f t="shared" si="35"/>
        <v>0</v>
      </c>
      <c r="AO33" s="88">
        <f t="shared" si="35"/>
        <v>0</v>
      </c>
      <c r="AP33" s="88">
        <f t="shared" si="35"/>
        <v>0</v>
      </c>
      <c r="AQ33" s="88">
        <f t="shared" si="35"/>
        <v>0</v>
      </c>
      <c r="AR33" s="88">
        <f t="shared" si="35"/>
        <v>0</v>
      </c>
      <c r="AS33" s="88">
        <f t="shared" si="35"/>
        <v>0</v>
      </c>
      <c r="AT33" s="88">
        <f t="shared" si="35"/>
        <v>0</v>
      </c>
      <c r="AU33" s="88">
        <f t="shared" si="35"/>
        <v>0</v>
      </c>
      <c r="AV33" s="88">
        <f t="shared" si="35"/>
        <v>0</v>
      </c>
      <c r="AW33" s="88">
        <f t="shared" si="35"/>
        <v>0</v>
      </c>
      <c r="AX33" s="88">
        <f t="shared" si="35"/>
        <v>0</v>
      </c>
      <c r="AY33" s="88">
        <f t="shared" si="35"/>
        <v>0</v>
      </c>
      <c r="AZ33" s="88">
        <f t="shared" si="35"/>
        <v>0</v>
      </c>
      <c r="BA33" s="88">
        <f t="shared" si="35"/>
        <v>0</v>
      </c>
      <c r="BB33" s="88">
        <f t="shared" si="35"/>
        <v>0</v>
      </c>
      <c r="BC33" s="88">
        <f t="shared" si="35"/>
        <v>0</v>
      </c>
      <c r="BD33" s="88">
        <f t="shared" si="35"/>
        <v>0</v>
      </c>
      <c r="BE33" s="88">
        <f t="shared" si="35"/>
        <v>0</v>
      </c>
      <c r="BF33" s="88">
        <f t="shared" si="35"/>
        <v>0</v>
      </c>
      <c r="BG33" s="88">
        <f t="shared" si="35"/>
        <v>0</v>
      </c>
      <c r="BH33" s="88">
        <f t="shared" si="35"/>
        <v>0</v>
      </c>
      <c r="BI33" s="88">
        <f t="shared" si="35"/>
        <v>0</v>
      </c>
      <c r="BJ33" s="88">
        <f t="shared" si="35"/>
        <v>0</v>
      </c>
      <c r="BK33" s="88">
        <f t="shared" si="35"/>
        <v>0</v>
      </c>
      <c r="BL33" s="88">
        <f t="shared" si="35"/>
        <v>0</v>
      </c>
      <c r="BM33" s="88">
        <f t="shared" si="35"/>
        <v>0</v>
      </c>
      <c r="BN33" s="88">
        <f t="shared" si="35"/>
        <v>0</v>
      </c>
      <c r="BO33" s="88">
        <f t="shared" si="35"/>
        <v>0</v>
      </c>
      <c r="BP33" s="88">
        <f t="shared" si="35"/>
        <v>0</v>
      </c>
      <c r="BQ33" s="88">
        <f t="shared" si="35"/>
        <v>0</v>
      </c>
      <c r="BR33" s="88">
        <f t="shared" si="35"/>
        <v>0</v>
      </c>
      <c r="BS33" s="88">
        <f t="shared" si="35"/>
        <v>0</v>
      </c>
      <c r="BT33" s="88">
        <f t="shared" si="35"/>
        <v>0</v>
      </c>
      <c r="BU33" s="88">
        <f t="shared" si="35"/>
        <v>0</v>
      </c>
      <c r="BV33" s="88">
        <f t="shared" si="35"/>
        <v>0</v>
      </c>
      <c r="BW33" s="88">
        <f t="shared" si="35"/>
        <v>0</v>
      </c>
      <c r="BX33" s="88">
        <f t="shared" ref="BX33:CV33" si="36">SUM(BX34:BX35)</f>
        <v>0</v>
      </c>
      <c r="BY33" s="88">
        <f t="shared" si="36"/>
        <v>0</v>
      </c>
      <c r="BZ33" s="88">
        <f t="shared" si="36"/>
        <v>0</v>
      </c>
      <c r="CA33" s="88">
        <f t="shared" si="36"/>
        <v>0</v>
      </c>
      <c r="CB33" s="88">
        <f t="shared" si="36"/>
        <v>0</v>
      </c>
      <c r="CC33" s="88">
        <f t="shared" si="36"/>
        <v>0</v>
      </c>
      <c r="CD33" s="88">
        <f t="shared" si="36"/>
        <v>0</v>
      </c>
      <c r="CE33" s="88">
        <f t="shared" si="36"/>
        <v>0</v>
      </c>
      <c r="CF33" s="88">
        <f t="shared" si="36"/>
        <v>0</v>
      </c>
      <c r="CG33" s="89">
        <f>SUM(CG34:CG35)</f>
        <v>0</v>
      </c>
      <c r="CH33" s="90">
        <f t="shared" ref="CH33:CK33" si="37">SUM(CH34:CH35)</f>
        <v>0</v>
      </c>
      <c r="CI33" s="90">
        <f t="shared" si="37"/>
        <v>0</v>
      </c>
      <c r="CJ33" s="90">
        <f t="shared" si="37"/>
        <v>0</v>
      </c>
      <c r="CK33" s="90">
        <f t="shared" si="37"/>
        <v>0</v>
      </c>
      <c r="CL33" s="8"/>
      <c r="CM33" s="87"/>
      <c r="CN33" s="21"/>
      <c r="CQ33" s="72"/>
    </row>
    <row r="34" spans="1:102" ht="14.1" customHeight="1" x14ac:dyDescent="0.3">
      <c r="A34" s="64">
        <f t="shared" si="11"/>
        <v>34</v>
      </c>
      <c r="B34" s="83"/>
      <c r="C34" s="83"/>
      <c r="D34" s="83"/>
      <c r="E34" s="83"/>
      <c r="F34" s="104"/>
      <c r="G34" s="83" t="s">
        <v>42</v>
      </c>
      <c r="H34" s="107" t="s">
        <v>54</v>
      </c>
      <c r="I34" s="83"/>
      <c r="J34" s="73">
        <f t="shared" si="12"/>
        <v>21287.94</v>
      </c>
      <c r="K34" s="108"/>
      <c r="L34" s="108">
        <v>21287.94</v>
      </c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9"/>
      <c r="CH34" s="86"/>
      <c r="CI34" s="86"/>
      <c r="CJ34" s="86"/>
      <c r="CK34" s="86"/>
      <c r="CL34" s="71"/>
      <c r="CM34" s="27"/>
      <c r="CN34" s="11"/>
      <c r="CO34" s="72"/>
      <c r="CQ34" s="72">
        <f t="shared" ref="CQ34:CQ43" si="38">IF(J34&gt;0,1,0)</f>
        <v>1</v>
      </c>
    </row>
    <row r="35" spans="1:102" s="63" customFormat="1" ht="14.1" customHeight="1" x14ac:dyDescent="0.3">
      <c r="A35" s="64">
        <f t="shared" si="11"/>
        <v>35</v>
      </c>
      <c r="B35" s="83"/>
      <c r="C35" s="83"/>
      <c r="D35" s="83"/>
      <c r="E35" s="83"/>
      <c r="F35" s="104"/>
      <c r="G35" s="83" t="s">
        <v>55</v>
      </c>
      <c r="H35" s="107" t="s">
        <v>56</v>
      </c>
      <c r="I35" s="83"/>
      <c r="J35" s="73">
        <f t="shared" si="12"/>
        <v>0</v>
      </c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9"/>
      <c r="CH35" s="86"/>
      <c r="CI35" s="86"/>
      <c r="CJ35" s="86"/>
      <c r="CK35" s="86"/>
      <c r="CL35" s="71"/>
      <c r="CM35" s="27"/>
      <c r="CN35" s="11"/>
      <c r="CO35" s="72"/>
      <c r="CP35" s="72"/>
      <c r="CQ35" s="72">
        <f t="shared" si="38"/>
        <v>0</v>
      </c>
      <c r="CR35" s="72"/>
    </row>
    <row r="36" spans="1:102" ht="14.1" customHeight="1" x14ac:dyDescent="0.3">
      <c r="A36" s="64">
        <f t="shared" si="11"/>
        <v>36</v>
      </c>
      <c r="B36" s="83"/>
      <c r="C36" s="83"/>
      <c r="D36" s="83"/>
      <c r="E36" s="81" t="s">
        <v>22</v>
      </c>
      <c r="F36" s="104" t="s">
        <v>35</v>
      </c>
      <c r="G36" s="83"/>
      <c r="H36" s="83"/>
      <c r="I36" s="83"/>
      <c r="J36" s="73">
        <f t="shared" si="12"/>
        <v>292381.40000000002</v>
      </c>
      <c r="K36" s="102">
        <f>SUM(K40,K37)</f>
        <v>0</v>
      </c>
      <c r="L36" s="102">
        <f t="shared" ref="L36:BW36" si="39">SUM(L40,L37)</f>
        <v>0</v>
      </c>
      <c r="M36" s="102">
        <f t="shared" si="39"/>
        <v>0</v>
      </c>
      <c r="N36" s="102">
        <f t="shared" si="39"/>
        <v>0</v>
      </c>
      <c r="O36" s="102">
        <f t="shared" si="39"/>
        <v>0</v>
      </c>
      <c r="P36" s="102">
        <f t="shared" si="39"/>
        <v>0</v>
      </c>
      <c r="Q36" s="102">
        <f t="shared" si="39"/>
        <v>0</v>
      </c>
      <c r="R36" s="102">
        <f t="shared" si="39"/>
        <v>0</v>
      </c>
      <c r="S36" s="102">
        <f t="shared" si="39"/>
        <v>0</v>
      </c>
      <c r="T36" s="102">
        <f t="shared" si="39"/>
        <v>22775.34</v>
      </c>
      <c r="U36" s="102">
        <f t="shared" si="39"/>
        <v>103364.99</v>
      </c>
      <c r="V36" s="102">
        <f t="shared" si="39"/>
        <v>0</v>
      </c>
      <c r="W36" s="102">
        <f t="shared" si="39"/>
        <v>0</v>
      </c>
      <c r="X36" s="102">
        <f t="shared" si="39"/>
        <v>0</v>
      </c>
      <c r="Y36" s="102">
        <f t="shared" si="39"/>
        <v>0</v>
      </c>
      <c r="Z36" s="102">
        <f t="shared" si="39"/>
        <v>0</v>
      </c>
      <c r="AA36" s="102">
        <f t="shared" si="39"/>
        <v>0</v>
      </c>
      <c r="AB36" s="102">
        <f t="shared" si="39"/>
        <v>16601.489999999998</v>
      </c>
      <c r="AC36" s="102">
        <f t="shared" si="39"/>
        <v>2024.05</v>
      </c>
      <c r="AD36" s="102">
        <f t="shared" si="39"/>
        <v>147615.53</v>
      </c>
      <c r="AE36" s="102">
        <f t="shared" si="39"/>
        <v>0</v>
      </c>
      <c r="AF36" s="102">
        <f t="shared" si="39"/>
        <v>0</v>
      </c>
      <c r="AG36" s="102">
        <f t="shared" si="39"/>
        <v>0</v>
      </c>
      <c r="AH36" s="102">
        <f t="shared" si="39"/>
        <v>0</v>
      </c>
      <c r="AI36" s="102">
        <f t="shared" si="39"/>
        <v>0</v>
      </c>
      <c r="AJ36" s="102">
        <f t="shared" si="39"/>
        <v>0</v>
      </c>
      <c r="AK36" s="102">
        <f t="shared" si="39"/>
        <v>0</v>
      </c>
      <c r="AL36" s="102">
        <f t="shared" si="39"/>
        <v>0</v>
      </c>
      <c r="AM36" s="102">
        <f t="shared" si="39"/>
        <v>0</v>
      </c>
      <c r="AN36" s="102">
        <f t="shared" si="39"/>
        <v>0</v>
      </c>
      <c r="AO36" s="102">
        <f t="shared" si="39"/>
        <v>0</v>
      </c>
      <c r="AP36" s="102">
        <f t="shared" si="39"/>
        <v>0</v>
      </c>
      <c r="AQ36" s="102">
        <f t="shared" si="39"/>
        <v>0</v>
      </c>
      <c r="AR36" s="102">
        <f t="shared" si="39"/>
        <v>0</v>
      </c>
      <c r="AS36" s="102">
        <f t="shared" si="39"/>
        <v>0</v>
      </c>
      <c r="AT36" s="102">
        <f t="shared" si="39"/>
        <v>0</v>
      </c>
      <c r="AU36" s="102">
        <f t="shared" si="39"/>
        <v>0</v>
      </c>
      <c r="AV36" s="102">
        <f t="shared" si="39"/>
        <v>0</v>
      </c>
      <c r="AW36" s="102">
        <f t="shared" si="39"/>
        <v>0</v>
      </c>
      <c r="AX36" s="102">
        <f t="shared" si="39"/>
        <v>0</v>
      </c>
      <c r="AY36" s="102">
        <f t="shared" si="39"/>
        <v>0</v>
      </c>
      <c r="AZ36" s="102">
        <f t="shared" si="39"/>
        <v>0</v>
      </c>
      <c r="BA36" s="102">
        <f t="shared" si="39"/>
        <v>0</v>
      </c>
      <c r="BB36" s="102">
        <f t="shared" si="39"/>
        <v>0</v>
      </c>
      <c r="BC36" s="102">
        <f t="shared" si="39"/>
        <v>0</v>
      </c>
      <c r="BD36" s="102">
        <f t="shared" si="39"/>
        <v>0</v>
      </c>
      <c r="BE36" s="102">
        <f t="shared" si="39"/>
        <v>0</v>
      </c>
      <c r="BF36" s="102">
        <f t="shared" si="39"/>
        <v>0</v>
      </c>
      <c r="BG36" s="102">
        <f t="shared" si="39"/>
        <v>0</v>
      </c>
      <c r="BH36" s="102">
        <f t="shared" si="39"/>
        <v>0</v>
      </c>
      <c r="BI36" s="102">
        <f t="shared" si="39"/>
        <v>0</v>
      </c>
      <c r="BJ36" s="102">
        <f t="shared" si="39"/>
        <v>0</v>
      </c>
      <c r="BK36" s="102">
        <f t="shared" si="39"/>
        <v>0</v>
      </c>
      <c r="BL36" s="102">
        <f t="shared" si="39"/>
        <v>0</v>
      </c>
      <c r="BM36" s="102">
        <f t="shared" si="39"/>
        <v>0</v>
      </c>
      <c r="BN36" s="102">
        <f t="shared" si="39"/>
        <v>0</v>
      </c>
      <c r="BO36" s="102">
        <f t="shared" si="39"/>
        <v>0</v>
      </c>
      <c r="BP36" s="102">
        <f t="shared" si="39"/>
        <v>0</v>
      </c>
      <c r="BQ36" s="102">
        <f t="shared" si="39"/>
        <v>0</v>
      </c>
      <c r="BR36" s="102">
        <f t="shared" si="39"/>
        <v>0</v>
      </c>
      <c r="BS36" s="102">
        <f t="shared" si="39"/>
        <v>0</v>
      </c>
      <c r="BT36" s="102">
        <f t="shared" si="39"/>
        <v>0</v>
      </c>
      <c r="BU36" s="102">
        <f t="shared" si="39"/>
        <v>0</v>
      </c>
      <c r="BV36" s="102">
        <f t="shared" si="39"/>
        <v>0</v>
      </c>
      <c r="BW36" s="102">
        <f t="shared" si="39"/>
        <v>0</v>
      </c>
      <c r="BX36" s="102">
        <f t="shared" ref="BX36:CV36" si="40">SUM(BX40,BX37)</f>
        <v>0</v>
      </c>
      <c r="BY36" s="102">
        <f t="shared" si="40"/>
        <v>0</v>
      </c>
      <c r="BZ36" s="102">
        <f t="shared" si="40"/>
        <v>0</v>
      </c>
      <c r="CA36" s="102">
        <f t="shared" si="40"/>
        <v>0</v>
      </c>
      <c r="CB36" s="102">
        <f t="shared" si="40"/>
        <v>0</v>
      </c>
      <c r="CC36" s="102">
        <f t="shared" si="40"/>
        <v>0</v>
      </c>
      <c r="CD36" s="102">
        <f t="shared" si="40"/>
        <v>0</v>
      </c>
      <c r="CE36" s="102">
        <f t="shared" si="40"/>
        <v>0</v>
      </c>
      <c r="CF36" s="102">
        <f t="shared" si="40"/>
        <v>0</v>
      </c>
      <c r="CG36" s="103">
        <f>SUM(CG40,CG37)</f>
        <v>0</v>
      </c>
      <c r="CH36" s="90">
        <f t="shared" ref="CH36:CK36" si="41">SUM(CH40,CH37)</f>
        <v>0</v>
      </c>
      <c r="CI36" s="90">
        <f t="shared" si="41"/>
        <v>0</v>
      </c>
      <c r="CJ36" s="90">
        <f t="shared" si="41"/>
        <v>0</v>
      </c>
      <c r="CK36" s="90">
        <f t="shared" si="41"/>
        <v>0</v>
      </c>
      <c r="CL36" s="71"/>
      <c r="CM36" s="27"/>
      <c r="CN36" s="11"/>
      <c r="CO36" s="72"/>
      <c r="CP36" s="72"/>
      <c r="CQ36" s="72">
        <f t="shared" si="38"/>
        <v>1</v>
      </c>
      <c r="CR36" s="72"/>
      <c r="CS36" s="63"/>
      <c r="CT36" s="63"/>
      <c r="CU36" s="63"/>
      <c r="CV36" s="63"/>
      <c r="CW36" s="63"/>
      <c r="CX36" s="63"/>
    </row>
    <row r="37" spans="1:102" ht="14.1" customHeight="1" x14ac:dyDescent="0.3">
      <c r="A37" s="64">
        <f t="shared" si="11"/>
        <v>37</v>
      </c>
      <c r="B37" s="83"/>
      <c r="C37" s="83"/>
      <c r="D37" s="83"/>
      <c r="E37" s="83"/>
      <c r="F37" s="104" t="s">
        <v>40</v>
      </c>
      <c r="G37" s="105" t="s">
        <v>41</v>
      </c>
      <c r="H37" s="83"/>
      <c r="I37" s="83"/>
      <c r="J37" s="73">
        <f t="shared" si="12"/>
        <v>292381.40000000002</v>
      </c>
      <c r="K37" s="102">
        <f>SUM(K38:K39)</f>
        <v>0</v>
      </c>
      <c r="L37" s="102">
        <f t="shared" ref="L37:BW37" si="42">SUM(L38:L39)</f>
        <v>0</v>
      </c>
      <c r="M37" s="102">
        <f t="shared" si="42"/>
        <v>0</v>
      </c>
      <c r="N37" s="102">
        <f t="shared" si="42"/>
        <v>0</v>
      </c>
      <c r="O37" s="102">
        <f t="shared" si="42"/>
        <v>0</v>
      </c>
      <c r="P37" s="102">
        <f t="shared" si="42"/>
        <v>0</v>
      </c>
      <c r="Q37" s="102">
        <f t="shared" si="42"/>
        <v>0</v>
      </c>
      <c r="R37" s="102">
        <f t="shared" si="42"/>
        <v>0</v>
      </c>
      <c r="S37" s="102">
        <f t="shared" si="42"/>
        <v>0</v>
      </c>
      <c r="T37" s="102">
        <f t="shared" si="42"/>
        <v>22775.34</v>
      </c>
      <c r="U37" s="102">
        <f t="shared" si="42"/>
        <v>103364.99</v>
      </c>
      <c r="V37" s="102">
        <f t="shared" si="42"/>
        <v>0</v>
      </c>
      <c r="W37" s="102">
        <f t="shared" si="42"/>
        <v>0</v>
      </c>
      <c r="X37" s="102">
        <f t="shared" si="42"/>
        <v>0</v>
      </c>
      <c r="Y37" s="102">
        <f t="shared" si="42"/>
        <v>0</v>
      </c>
      <c r="Z37" s="102">
        <f t="shared" si="42"/>
        <v>0</v>
      </c>
      <c r="AA37" s="102">
        <f t="shared" si="42"/>
        <v>0</v>
      </c>
      <c r="AB37" s="102">
        <f t="shared" si="42"/>
        <v>16601.489999999998</v>
      </c>
      <c r="AC37" s="102">
        <f t="shared" si="42"/>
        <v>2024.05</v>
      </c>
      <c r="AD37" s="102">
        <f t="shared" si="42"/>
        <v>147615.53</v>
      </c>
      <c r="AE37" s="102">
        <f t="shared" si="42"/>
        <v>0</v>
      </c>
      <c r="AF37" s="102">
        <f t="shared" si="42"/>
        <v>0</v>
      </c>
      <c r="AG37" s="102">
        <f t="shared" si="42"/>
        <v>0</v>
      </c>
      <c r="AH37" s="102">
        <f t="shared" si="42"/>
        <v>0</v>
      </c>
      <c r="AI37" s="102">
        <f t="shared" si="42"/>
        <v>0</v>
      </c>
      <c r="AJ37" s="102">
        <f t="shared" si="42"/>
        <v>0</v>
      </c>
      <c r="AK37" s="102">
        <f t="shared" si="42"/>
        <v>0</v>
      </c>
      <c r="AL37" s="102">
        <f t="shared" si="42"/>
        <v>0</v>
      </c>
      <c r="AM37" s="102">
        <f t="shared" si="42"/>
        <v>0</v>
      </c>
      <c r="AN37" s="102">
        <f t="shared" si="42"/>
        <v>0</v>
      </c>
      <c r="AO37" s="102">
        <f t="shared" si="42"/>
        <v>0</v>
      </c>
      <c r="AP37" s="102">
        <f t="shared" si="42"/>
        <v>0</v>
      </c>
      <c r="AQ37" s="102">
        <f t="shared" si="42"/>
        <v>0</v>
      </c>
      <c r="AR37" s="102">
        <f t="shared" si="42"/>
        <v>0</v>
      </c>
      <c r="AS37" s="102">
        <f t="shared" si="42"/>
        <v>0</v>
      </c>
      <c r="AT37" s="102">
        <f t="shared" si="42"/>
        <v>0</v>
      </c>
      <c r="AU37" s="102">
        <f t="shared" si="42"/>
        <v>0</v>
      </c>
      <c r="AV37" s="102">
        <f t="shared" si="42"/>
        <v>0</v>
      </c>
      <c r="AW37" s="102">
        <f t="shared" si="42"/>
        <v>0</v>
      </c>
      <c r="AX37" s="102">
        <f t="shared" si="42"/>
        <v>0</v>
      </c>
      <c r="AY37" s="102">
        <f t="shared" si="42"/>
        <v>0</v>
      </c>
      <c r="AZ37" s="102">
        <f t="shared" si="42"/>
        <v>0</v>
      </c>
      <c r="BA37" s="102">
        <f t="shared" si="42"/>
        <v>0</v>
      </c>
      <c r="BB37" s="102">
        <f t="shared" si="42"/>
        <v>0</v>
      </c>
      <c r="BC37" s="102">
        <f t="shared" si="42"/>
        <v>0</v>
      </c>
      <c r="BD37" s="102">
        <f t="shared" si="42"/>
        <v>0</v>
      </c>
      <c r="BE37" s="102">
        <f t="shared" si="42"/>
        <v>0</v>
      </c>
      <c r="BF37" s="102">
        <f t="shared" si="42"/>
        <v>0</v>
      </c>
      <c r="BG37" s="102">
        <f t="shared" si="42"/>
        <v>0</v>
      </c>
      <c r="BH37" s="102">
        <f t="shared" si="42"/>
        <v>0</v>
      </c>
      <c r="BI37" s="102">
        <f t="shared" si="42"/>
        <v>0</v>
      </c>
      <c r="BJ37" s="102">
        <f t="shared" si="42"/>
        <v>0</v>
      </c>
      <c r="BK37" s="102">
        <f t="shared" si="42"/>
        <v>0</v>
      </c>
      <c r="BL37" s="102">
        <f t="shared" si="42"/>
        <v>0</v>
      </c>
      <c r="BM37" s="102">
        <f t="shared" si="42"/>
        <v>0</v>
      </c>
      <c r="BN37" s="102">
        <f t="shared" si="42"/>
        <v>0</v>
      </c>
      <c r="BO37" s="102">
        <f t="shared" si="42"/>
        <v>0</v>
      </c>
      <c r="BP37" s="102">
        <f t="shared" si="42"/>
        <v>0</v>
      </c>
      <c r="BQ37" s="102">
        <f t="shared" si="42"/>
        <v>0</v>
      </c>
      <c r="BR37" s="102">
        <f t="shared" si="42"/>
        <v>0</v>
      </c>
      <c r="BS37" s="102">
        <f t="shared" si="42"/>
        <v>0</v>
      </c>
      <c r="BT37" s="102">
        <f t="shared" si="42"/>
        <v>0</v>
      </c>
      <c r="BU37" s="102">
        <f t="shared" si="42"/>
        <v>0</v>
      </c>
      <c r="BV37" s="102">
        <f t="shared" si="42"/>
        <v>0</v>
      </c>
      <c r="BW37" s="102">
        <f t="shared" si="42"/>
        <v>0</v>
      </c>
      <c r="BX37" s="102">
        <f t="shared" ref="BX37:CV37" si="43">SUM(BX38:BX39)</f>
        <v>0</v>
      </c>
      <c r="BY37" s="102">
        <f t="shared" si="43"/>
        <v>0</v>
      </c>
      <c r="BZ37" s="102">
        <f t="shared" si="43"/>
        <v>0</v>
      </c>
      <c r="CA37" s="102">
        <f t="shared" si="43"/>
        <v>0</v>
      </c>
      <c r="CB37" s="102">
        <f t="shared" si="43"/>
        <v>0</v>
      </c>
      <c r="CC37" s="102">
        <f t="shared" si="43"/>
        <v>0</v>
      </c>
      <c r="CD37" s="102">
        <f t="shared" si="43"/>
        <v>0</v>
      </c>
      <c r="CE37" s="102">
        <f t="shared" si="43"/>
        <v>0</v>
      </c>
      <c r="CF37" s="102">
        <f t="shared" si="43"/>
        <v>0</v>
      </c>
      <c r="CG37" s="103">
        <f>SUM(CG38:CG39)</f>
        <v>0</v>
      </c>
      <c r="CH37" s="90">
        <f t="shared" ref="CH37:CK37" si="44">SUM(CH38:CH39)</f>
        <v>0</v>
      </c>
      <c r="CI37" s="90">
        <f t="shared" si="44"/>
        <v>0</v>
      </c>
      <c r="CJ37" s="90">
        <f t="shared" si="44"/>
        <v>0</v>
      </c>
      <c r="CK37" s="90">
        <f t="shared" si="44"/>
        <v>0</v>
      </c>
      <c r="CL37" s="71"/>
      <c r="CM37" s="27"/>
      <c r="CN37" s="11"/>
      <c r="CO37" s="72"/>
      <c r="CP37" s="72"/>
      <c r="CQ37" s="72">
        <f t="shared" si="38"/>
        <v>1</v>
      </c>
      <c r="CR37" s="72"/>
      <c r="CS37" s="63"/>
      <c r="CT37" s="63"/>
      <c r="CU37" s="63"/>
      <c r="CV37" s="63"/>
      <c r="CW37" s="63"/>
      <c r="CX37" s="63"/>
    </row>
    <row r="38" spans="1:102" ht="14.1" customHeight="1" x14ac:dyDescent="0.3">
      <c r="A38" s="64">
        <f t="shared" si="11"/>
        <v>38</v>
      </c>
      <c r="B38" s="83"/>
      <c r="C38" s="83"/>
      <c r="D38" s="83"/>
      <c r="E38" s="83"/>
      <c r="F38" s="91"/>
      <c r="G38" s="83" t="s">
        <v>42</v>
      </c>
      <c r="H38" s="107" t="s">
        <v>57</v>
      </c>
      <c r="I38" s="107"/>
      <c r="J38" s="73">
        <f t="shared" si="12"/>
        <v>35010.979999999996</v>
      </c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>
        <v>5134.84</v>
      </c>
      <c r="AC38" s="84"/>
      <c r="AD38" s="84">
        <v>29876.14</v>
      </c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5"/>
      <c r="CH38" s="86"/>
      <c r="CI38" s="86"/>
      <c r="CJ38" s="86"/>
      <c r="CK38" s="86"/>
      <c r="CL38" s="8"/>
      <c r="CM38" s="87"/>
      <c r="CN38" s="21"/>
      <c r="CQ38" s="72">
        <f t="shared" si="38"/>
        <v>1</v>
      </c>
    </row>
    <row r="39" spans="1:102" ht="14.1" customHeight="1" x14ac:dyDescent="0.3">
      <c r="A39" s="64">
        <f t="shared" si="11"/>
        <v>39</v>
      </c>
      <c r="B39" s="83"/>
      <c r="C39" s="83"/>
      <c r="D39" s="83"/>
      <c r="E39" s="83"/>
      <c r="F39" s="91"/>
      <c r="G39" s="83" t="s">
        <v>55</v>
      </c>
      <c r="H39" s="107" t="s">
        <v>58</v>
      </c>
      <c r="I39" s="107"/>
      <c r="J39" s="73">
        <f t="shared" si="12"/>
        <v>257370.41999999998</v>
      </c>
      <c r="K39" s="84"/>
      <c r="L39" s="84"/>
      <c r="M39" s="84"/>
      <c r="N39" s="84"/>
      <c r="O39" s="84"/>
      <c r="P39" s="84"/>
      <c r="Q39" s="84"/>
      <c r="R39" s="84"/>
      <c r="S39" s="84"/>
      <c r="T39" s="84">
        <v>22775.34</v>
      </c>
      <c r="U39" s="84">
        <v>103364.99</v>
      </c>
      <c r="V39" s="84"/>
      <c r="W39" s="84"/>
      <c r="X39" s="84"/>
      <c r="Y39" s="84"/>
      <c r="Z39" s="84"/>
      <c r="AA39" s="84"/>
      <c r="AB39" s="84">
        <v>11466.65</v>
      </c>
      <c r="AC39" s="84">
        <v>2024.05</v>
      </c>
      <c r="AD39" s="84">
        <v>117739.39</v>
      </c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5"/>
      <c r="CH39" s="86"/>
      <c r="CI39" s="86"/>
      <c r="CJ39" s="86"/>
      <c r="CK39" s="86"/>
      <c r="CL39" s="8"/>
      <c r="CM39" s="87"/>
      <c r="CN39" s="21"/>
      <c r="CQ39" s="72">
        <f t="shared" si="38"/>
        <v>1</v>
      </c>
    </row>
    <row r="40" spans="1:102" ht="14.1" customHeight="1" x14ac:dyDescent="0.3">
      <c r="A40" s="64">
        <f t="shared" si="11"/>
        <v>40</v>
      </c>
      <c r="B40" s="83"/>
      <c r="C40" s="83"/>
      <c r="D40" s="83"/>
      <c r="E40" s="83"/>
      <c r="F40" s="104" t="s">
        <v>52</v>
      </c>
      <c r="G40" s="105" t="s">
        <v>53</v>
      </c>
      <c r="H40" s="83"/>
      <c r="I40" s="83"/>
      <c r="J40" s="73">
        <f t="shared" si="12"/>
        <v>0</v>
      </c>
      <c r="K40" s="102">
        <f>SUM(K41:K42)</f>
        <v>0</v>
      </c>
      <c r="L40" s="102">
        <f t="shared" ref="L40:BW40" si="45">SUM(L41:L42)</f>
        <v>0</v>
      </c>
      <c r="M40" s="102">
        <f t="shared" si="45"/>
        <v>0</v>
      </c>
      <c r="N40" s="102">
        <f t="shared" si="45"/>
        <v>0</v>
      </c>
      <c r="O40" s="102">
        <f t="shared" si="45"/>
        <v>0</v>
      </c>
      <c r="P40" s="102">
        <f t="shared" si="45"/>
        <v>0</v>
      </c>
      <c r="Q40" s="102">
        <f t="shared" si="45"/>
        <v>0</v>
      </c>
      <c r="R40" s="102">
        <f t="shared" si="45"/>
        <v>0</v>
      </c>
      <c r="S40" s="102">
        <f t="shared" si="45"/>
        <v>0</v>
      </c>
      <c r="T40" s="102">
        <f t="shared" si="45"/>
        <v>0</v>
      </c>
      <c r="U40" s="102">
        <f t="shared" si="45"/>
        <v>0</v>
      </c>
      <c r="V40" s="102">
        <f t="shared" si="45"/>
        <v>0</v>
      </c>
      <c r="W40" s="102">
        <f t="shared" si="45"/>
        <v>0</v>
      </c>
      <c r="X40" s="102">
        <f t="shared" si="45"/>
        <v>0</v>
      </c>
      <c r="Y40" s="102">
        <f t="shared" si="45"/>
        <v>0</v>
      </c>
      <c r="Z40" s="102">
        <f t="shared" si="45"/>
        <v>0</v>
      </c>
      <c r="AA40" s="102">
        <f t="shared" si="45"/>
        <v>0</v>
      </c>
      <c r="AB40" s="102">
        <f t="shared" si="45"/>
        <v>0</v>
      </c>
      <c r="AC40" s="102">
        <f t="shared" si="45"/>
        <v>0</v>
      </c>
      <c r="AD40" s="102">
        <f t="shared" si="45"/>
        <v>0</v>
      </c>
      <c r="AE40" s="102">
        <f t="shared" si="45"/>
        <v>0</v>
      </c>
      <c r="AF40" s="102">
        <f t="shared" si="45"/>
        <v>0</v>
      </c>
      <c r="AG40" s="102">
        <f t="shared" si="45"/>
        <v>0</v>
      </c>
      <c r="AH40" s="102">
        <f t="shared" si="45"/>
        <v>0</v>
      </c>
      <c r="AI40" s="102">
        <f t="shared" si="45"/>
        <v>0</v>
      </c>
      <c r="AJ40" s="102">
        <f t="shared" si="45"/>
        <v>0</v>
      </c>
      <c r="AK40" s="102">
        <f t="shared" si="45"/>
        <v>0</v>
      </c>
      <c r="AL40" s="102">
        <f t="shared" si="45"/>
        <v>0</v>
      </c>
      <c r="AM40" s="102">
        <f t="shared" si="45"/>
        <v>0</v>
      </c>
      <c r="AN40" s="102">
        <f t="shared" si="45"/>
        <v>0</v>
      </c>
      <c r="AO40" s="102">
        <f t="shared" si="45"/>
        <v>0</v>
      </c>
      <c r="AP40" s="102">
        <f t="shared" si="45"/>
        <v>0</v>
      </c>
      <c r="AQ40" s="102">
        <f t="shared" si="45"/>
        <v>0</v>
      </c>
      <c r="AR40" s="102">
        <f t="shared" si="45"/>
        <v>0</v>
      </c>
      <c r="AS40" s="102">
        <f t="shared" si="45"/>
        <v>0</v>
      </c>
      <c r="AT40" s="102">
        <f t="shared" si="45"/>
        <v>0</v>
      </c>
      <c r="AU40" s="102">
        <f t="shared" si="45"/>
        <v>0</v>
      </c>
      <c r="AV40" s="102">
        <f t="shared" si="45"/>
        <v>0</v>
      </c>
      <c r="AW40" s="102">
        <f t="shared" si="45"/>
        <v>0</v>
      </c>
      <c r="AX40" s="102">
        <f t="shared" si="45"/>
        <v>0</v>
      </c>
      <c r="AY40" s="102">
        <f t="shared" si="45"/>
        <v>0</v>
      </c>
      <c r="AZ40" s="102">
        <f t="shared" si="45"/>
        <v>0</v>
      </c>
      <c r="BA40" s="102">
        <f t="shared" si="45"/>
        <v>0</v>
      </c>
      <c r="BB40" s="102">
        <f t="shared" si="45"/>
        <v>0</v>
      </c>
      <c r="BC40" s="102">
        <f t="shared" si="45"/>
        <v>0</v>
      </c>
      <c r="BD40" s="102">
        <f t="shared" si="45"/>
        <v>0</v>
      </c>
      <c r="BE40" s="102">
        <f t="shared" si="45"/>
        <v>0</v>
      </c>
      <c r="BF40" s="102">
        <f t="shared" si="45"/>
        <v>0</v>
      </c>
      <c r="BG40" s="102">
        <f t="shared" si="45"/>
        <v>0</v>
      </c>
      <c r="BH40" s="102">
        <f t="shared" si="45"/>
        <v>0</v>
      </c>
      <c r="BI40" s="102">
        <f t="shared" si="45"/>
        <v>0</v>
      </c>
      <c r="BJ40" s="102">
        <f t="shared" si="45"/>
        <v>0</v>
      </c>
      <c r="BK40" s="102">
        <f t="shared" si="45"/>
        <v>0</v>
      </c>
      <c r="BL40" s="102">
        <f t="shared" si="45"/>
        <v>0</v>
      </c>
      <c r="BM40" s="102">
        <f t="shared" si="45"/>
        <v>0</v>
      </c>
      <c r="BN40" s="102">
        <f t="shared" si="45"/>
        <v>0</v>
      </c>
      <c r="BO40" s="102">
        <f t="shared" si="45"/>
        <v>0</v>
      </c>
      <c r="BP40" s="102">
        <f t="shared" si="45"/>
        <v>0</v>
      </c>
      <c r="BQ40" s="102">
        <f t="shared" si="45"/>
        <v>0</v>
      </c>
      <c r="BR40" s="102">
        <f t="shared" si="45"/>
        <v>0</v>
      </c>
      <c r="BS40" s="102">
        <f t="shared" si="45"/>
        <v>0</v>
      </c>
      <c r="BT40" s="102">
        <f t="shared" si="45"/>
        <v>0</v>
      </c>
      <c r="BU40" s="102">
        <f t="shared" si="45"/>
        <v>0</v>
      </c>
      <c r="BV40" s="102">
        <f t="shared" si="45"/>
        <v>0</v>
      </c>
      <c r="BW40" s="102">
        <f t="shared" si="45"/>
        <v>0</v>
      </c>
      <c r="BX40" s="102">
        <f t="shared" ref="BX40:CV40" si="46">SUM(BX41:BX42)</f>
        <v>0</v>
      </c>
      <c r="BY40" s="102">
        <f t="shared" si="46"/>
        <v>0</v>
      </c>
      <c r="BZ40" s="102">
        <f t="shared" si="46"/>
        <v>0</v>
      </c>
      <c r="CA40" s="102">
        <f t="shared" si="46"/>
        <v>0</v>
      </c>
      <c r="CB40" s="102">
        <f t="shared" si="46"/>
        <v>0</v>
      </c>
      <c r="CC40" s="102">
        <f t="shared" si="46"/>
        <v>0</v>
      </c>
      <c r="CD40" s="102">
        <f t="shared" si="46"/>
        <v>0</v>
      </c>
      <c r="CE40" s="102">
        <f t="shared" si="46"/>
        <v>0</v>
      </c>
      <c r="CF40" s="102">
        <f t="shared" si="46"/>
        <v>0</v>
      </c>
      <c r="CG40" s="103">
        <f>SUM(CG41:CG42)</f>
        <v>0</v>
      </c>
      <c r="CH40" s="90">
        <f t="shared" ref="CH40:CK40" si="47">SUM(CH41:CH42)</f>
        <v>0</v>
      </c>
      <c r="CI40" s="90">
        <f t="shared" si="47"/>
        <v>0</v>
      </c>
      <c r="CJ40" s="90">
        <f t="shared" si="47"/>
        <v>0</v>
      </c>
      <c r="CK40" s="90">
        <f t="shared" si="47"/>
        <v>0</v>
      </c>
      <c r="CL40" s="71"/>
      <c r="CM40" s="27"/>
      <c r="CN40" s="21"/>
      <c r="CQ40" s="72">
        <f t="shared" si="38"/>
        <v>0</v>
      </c>
    </row>
    <row r="41" spans="1:102" ht="14.1" customHeight="1" x14ac:dyDescent="0.3">
      <c r="A41" s="64">
        <f t="shared" si="11"/>
        <v>41</v>
      </c>
      <c r="B41" s="83"/>
      <c r="C41" s="83"/>
      <c r="D41" s="83"/>
      <c r="E41" s="83"/>
      <c r="F41" s="91"/>
      <c r="G41" s="83" t="s">
        <v>42</v>
      </c>
      <c r="H41" s="107" t="s">
        <v>57</v>
      </c>
      <c r="I41" s="107"/>
      <c r="J41" s="73">
        <f t="shared" si="12"/>
        <v>0</v>
      </c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5"/>
      <c r="CH41" s="86"/>
      <c r="CI41" s="86"/>
      <c r="CJ41" s="86"/>
      <c r="CK41" s="86"/>
      <c r="CL41" s="8"/>
      <c r="CM41" s="87"/>
      <c r="CN41" s="21"/>
      <c r="CQ41" s="72">
        <f t="shared" si="38"/>
        <v>0</v>
      </c>
    </row>
    <row r="42" spans="1:102" ht="14.1" customHeight="1" x14ac:dyDescent="0.3">
      <c r="A42" s="64">
        <f t="shared" si="11"/>
        <v>42</v>
      </c>
      <c r="B42" s="83"/>
      <c r="C42" s="83"/>
      <c r="D42" s="83"/>
      <c r="E42" s="83"/>
      <c r="F42" s="91"/>
      <c r="G42" s="83" t="s">
        <v>55</v>
      </c>
      <c r="H42" s="107" t="s">
        <v>58</v>
      </c>
      <c r="I42" s="107"/>
      <c r="J42" s="73">
        <f t="shared" si="12"/>
        <v>0</v>
      </c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5"/>
      <c r="CH42" s="86"/>
      <c r="CI42" s="86"/>
      <c r="CJ42" s="86"/>
      <c r="CK42" s="86"/>
      <c r="CL42" s="8"/>
      <c r="CM42" s="87"/>
      <c r="CN42" s="21"/>
      <c r="CQ42" s="72">
        <f t="shared" si="38"/>
        <v>0</v>
      </c>
    </row>
    <row r="43" spans="1:102" s="13" customFormat="1" ht="12.95" customHeight="1" x14ac:dyDescent="0.3">
      <c r="A43" s="64">
        <f t="shared" si="11"/>
        <v>43</v>
      </c>
      <c r="B43" s="91"/>
      <c r="C43" s="91"/>
      <c r="D43" s="91"/>
      <c r="E43" s="91"/>
      <c r="F43" s="91"/>
      <c r="G43" s="91"/>
      <c r="H43" s="91"/>
      <c r="I43" s="92"/>
      <c r="J43" s="93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5"/>
      <c r="CH43" s="96"/>
      <c r="CI43" s="96"/>
      <c r="CJ43" s="96"/>
      <c r="CK43" s="96"/>
      <c r="CL43" s="8"/>
      <c r="CM43" s="87"/>
      <c r="CN43" s="110"/>
      <c r="CO43" s="12"/>
      <c r="CP43" s="12"/>
      <c r="CQ43" s="72">
        <f t="shared" si="38"/>
        <v>0</v>
      </c>
      <c r="CR43" s="12"/>
    </row>
    <row r="44" spans="1:102" s="13" customFormat="1" ht="12.95" customHeight="1" x14ac:dyDescent="0.3">
      <c r="A44" s="64">
        <f t="shared" si="11"/>
        <v>44</v>
      </c>
      <c r="B44" s="83"/>
      <c r="C44" s="83"/>
      <c r="D44" s="77" t="s">
        <v>34</v>
      </c>
      <c r="E44" s="78" t="s">
        <v>59</v>
      </c>
      <c r="F44" s="79"/>
      <c r="G44" s="80"/>
      <c r="H44" s="80"/>
      <c r="I44" s="80"/>
      <c r="J44" s="73">
        <f t="shared" si="12"/>
        <v>0</v>
      </c>
      <c r="K44" s="70">
        <f>SUM(K45,K76)</f>
        <v>0</v>
      </c>
      <c r="L44" s="70">
        <f t="shared" ref="L44:BW44" si="48">SUM(L45,L76)</f>
        <v>0</v>
      </c>
      <c r="M44" s="70">
        <f t="shared" si="48"/>
        <v>0</v>
      </c>
      <c r="N44" s="70">
        <f t="shared" si="48"/>
        <v>0</v>
      </c>
      <c r="O44" s="70">
        <f t="shared" si="48"/>
        <v>0</v>
      </c>
      <c r="P44" s="70">
        <f t="shared" si="48"/>
        <v>0</v>
      </c>
      <c r="Q44" s="70">
        <f t="shared" si="48"/>
        <v>0</v>
      </c>
      <c r="R44" s="70">
        <f t="shared" si="48"/>
        <v>0</v>
      </c>
      <c r="S44" s="70">
        <f t="shared" si="48"/>
        <v>0</v>
      </c>
      <c r="T44" s="70">
        <f t="shared" si="48"/>
        <v>0</v>
      </c>
      <c r="U44" s="70">
        <f t="shared" si="48"/>
        <v>0</v>
      </c>
      <c r="V44" s="70">
        <f t="shared" si="48"/>
        <v>0</v>
      </c>
      <c r="W44" s="70">
        <f t="shared" si="48"/>
        <v>0</v>
      </c>
      <c r="X44" s="70">
        <f t="shared" si="48"/>
        <v>0</v>
      </c>
      <c r="Y44" s="70">
        <f t="shared" si="48"/>
        <v>0</v>
      </c>
      <c r="Z44" s="70">
        <f t="shared" si="48"/>
        <v>0</v>
      </c>
      <c r="AA44" s="70">
        <f t="shared" si="48"/>
        <v>0</v>
      </c>
      <c r="AB44" s="70">
        <f t="shared" si="48"/>
        <v>0</v>
      </c>
      <c r="AC44" s="70">
        <f t="shared" si="48"/>
        <v>0</v>
      </c>
      <c r="AD44" s="70">
        <f t="shared" si="48"/>
        <v>0</v>
      </c>
      <c r="AE44" s="70">
        <f t="shared" si="48"/>
        <v>0</v>
      </c>
      <c r="AF44" s="70">
        <f t="shared" si="48"/>
        <v>0</v>
      </c>
      <c r="AG44" s="70">
        <f t="shared" si="48"/>
        <v>0</v>
      </c>
      <c r="AH44" s="70">
        <f t="shared" si="48"/>
        <v>0</v>
      </c>
      <c r="AI44" s="70">
        <f t="shared" si="48"/>
        <v>0</v>
      </c>
      <c r="AJ44" s="70">
        <f t="shared" si="48"/>
        <v>0</v>
      </c>
      <c r="AK44" s="70">
        <f t="shared" si="48"/>
        <v>0</v>
      </c>
      <c r="AL44" s="70">
        <f t="shared" si="48"/>
        <v>0</v>
      </c>
      <c r="AM44" s="70">
        <f t="shared" si="48"/>
        <v>0</v>
      </c>
      <c r="AN44" s="70">
        <f t="shared" si="48"/>
        <v>0</v>
      </c>
      <c r="AO44" s="70">
        <f t="shared" si="48"/>
        <v>0</v>
      </c>
      <c r="AP44" s="70">
        <f t="shared" si="48"/>
        <v>0</v>
      </c>
      <c r="AQ44" s="70">
        <f t="shared" si="48"/>
        <v>0</v>
      </c>
      <c r="AR44" s="70">
        <f t="shared" si="48"/>
        <v>0</v>
      </c>
      <c r="AS44" s="70">
        <f t="shared" si="48"/>
        <v>0</v>
      </c>
      <c r="AT44" s="70">
        <f t="shared" si="48"/>
        <v>0</v>
      </c>
      <c r="AU44" s="70">
        <f t="shared" si="48"/>
        <v>0</v>
      </c>
      <c r="AV44" s="70">
        <f t="shared" si="48"/>
        <v>0</v>
      </c>
      <c r="AW44" s="70">
        <f t="shared" si="48"/>
        <v>0</v>
      </c>
      <c r="AX44" s="70">
        <f t="shared" si="48"/>
        <v>0</v>
      </c>
      <c r="AY44" s="70">
        <f t="shared" si="48"/>
        <v>0</v>
      </c>
      <c r="AZ44" s="70">
        <f t="shared" si="48"/>
        <v>0</v>
      </c>
      <c r="BA44" s="70">
        <f t="shared" si="48"/>
        <v>0</v>
      </c>
      <c r="BB44" s="70">
        <f t="shared" si="48"/>
        <v>0</v>
      </c>
      <c r="BC44" s="70">
        <f t="shared" si="48"/>
        <v>0</v>
      </c>
      <c r="BD44" s="70">
        <f t="shared" si="48"/>
        <v>0</v>
      </c>
      <c r="BE44" s="70">
        <f t="shared" si="48"/>
        <v>0</v>
      </c>
      <c r="BF44" s="70">
        <f t="shared" si="48"/>
        <v>0</v>
      </c>
      <c r="BG44" s="70">
        <f t="shared" si="48"/>
        <v>0</v>
      </c>
      <c r="BH44" s="70">
        <f t="shared" si="48"/>
        <v>0</v>
      </c>
      <c r="BI44" s="70">
        <f t="shared" si="48"/>
        <v>0</v>
      </c>
      <c r="BJ44" s="70">
        <f t="shared" si="48"/>
        <v>0</v>
      </c>
      <c r="BK44" s="70">
        <f t="shared" si="48"/>
        <v>0</v>
      </c>
      <c r="BL44" s="70">
        <f t="shared" si="48"/>
        <v>0</v>
      </c>
      <c r="BM44" s="70">
        <f t="shared" si="48"/>
        <v>0</v>
      </c>
      <c r="BN44" s="70">
        <f t="shared" si="48"/>
        <v>0</v>
      </c>
      <c r="BO44" s="70">
        <f t="shared" si="48"/>
        <v>0</v>
      </c>
      <c r="BP44" s="70">
        <f t="shared" si="48"/>
        <v>0</v>
      </c>
      <c r="BQ44" s="70">
        <f t="shared" si="48"/>
        <v>0</v>
      </c>
      <c r="BR44" s="70">
        <f t="shared" si="48"/>
        <v>0</v>
      </c>
      <c r="BS44" s="70">
        <f t="shared" si="48"/>
        <v>0</v>
      </c>
      <c r="BT44" s="70">
        <f t="shared" si="48"/>
        <v>0</v>
      </c>
      <c r="BU44" s="70">
        <f t="shared" si="48"/>
        <v>0</v>
      </c>
      <c r="BV44" s="70">
        <f t="shared" si="48"/>
        <v>0</v>
      </c>
      <c r="BW44" s="70">
        <f t="shared" si="48"/>
        <v>0</v>
      </c>
      <c r="BX44" s="70">
        <f t="shared" ref="BX44:CV44" si="49">SUM(BX45,BX76)</f>
        <v>0</v>
      </c>
      <c r="BY44" s="70">
        <f t="shared" si="49"/>
        <v>0</v>
      </c>
      <c r="BZ44" s="70">
        <f t="shared" si="49"/>
        <v>0</v>
      </c>
      <c r="CA44" s="70">
        <f t="shared" si="49"/>
        <v>0</v>
      </c>
      <c r="CB44" s="70">
        <f t="shared" si="49"/>
        <v>0</v>
      </c>
      <c r="CC44" s="70">
        <f t="shared" si="49"/>
        <v>0</v>
      </c>
      <c r="CD44" s="70">
        <f t="shared" si="49"/>
        <v>0</v>
      </c>
      <c r="CE44" s="70">
        <f t="shared" si="49"/>
        <v>0</v>
      </c>
      <c r="CF44" s="70">
        <f t="shared" si="49"/>
        <v>0</v>
      </c>
      <c r="CG44" s="74">
        <f>SUM(CG45,CG76)</f>
        <v>0</v>
      </c>
      <c r="CH44" s="70">
        <f t="shared" ref="CH44:CK44" si="50">SUM(CH45,CH76)</f>
        <v>0</v>
      </c>
      <c r="CI44" s="70">
        <f t="shared" si="50"/>
        <v>0</v>
      </c>
      <c r="CJ44" s="70">
        <f t="shared" si="50"/>
        <v>0</v>
      </c>
      <c r="CK44" s="70">
        <f t="shared" si="50"/>
        <v>0</v>
      </c>
      <c r="CL44" s="8"/>
      <c r="CM44" s="87"/>
      <c r="CN44" s="110"/>
      <c r="CO44" s="12"/>
      <c r="CP44" s="12"/>
      <c r="CQ44" s="72"/>
      <c r="CR44" s="12"/>
    </row>
    <row r="45" spans="1:102" s="13" customFormat="1" ht="12.95" customHeight="1" x14ac:dyDescent="0.3">
      <c r="A45" s="64">
        <f t="shared" si="11"/>
        <v>45</v>
      </c>
      <c r="B45" s="83"/>
      <c r="C45" s="83"/>
      <c r="D45" s="83"/>
      <c r="E45" s="81" t="s">
        <v>20</v>
      </c>
      <c r="F45" s="101" t="s">
        <v>19</v>
      </c>
      <c r="G45" s="83"/>
      <c r="H45" s="83"/>
      <c r="I45" s="83"/>
      <c r="J45" s="73">
        <f t="shared" si="12"/>
        <v>0</v>
      </c>
      <c r="K45" s="70">
        <f>SUM(K46,K59)</f>
        <v>0</v>
      </c>
      <c r="L45" s="70">
        <f t="shared" ref="L45:BW45" si="51">SUM(L46,L59)</f>
        <v>0</v>
      </c>
      <c r="M45" s="70">
        <f t="shared" si="51"/>
        <v>0</v>
      </c>
      <c r="N45" s="70">
        <f t="shared" si="51"/>
        <v>0</v>
      </c>
      <c r="O45" s="70">
        <f t="shared" si="51"/>
        <v>0</v>
      </c>
      <c r="P45" s="70">
        <f t="shared" si="51"/>
        <v>0</v>
      </c>
      <c r="Q45" s="70">
        <f t="shared" si="51"/>
        <v>0</v>
      </c>
      <c r="R45" s="70">
        <f t="shared" si="51"/>
        <v>0</v>
      </c>
      <c r="S45" s="70">
        <f t="shared" si="51"/>
        <v>0</v>
      </c>
      <c r="T45" s="70">
        <f t="shared" si="51"/>
        <v>0</v>
      </c>
      <c r="U45" s="70">
        <f t="shared" si="51"/>
        <v>0</v>
      </c>
      <c r="V45" s="70">
        <f t="shared" si="51"/>
        <v>0</v>
      </c>
      <c r="W45" s="70">
        <f t="shared" si="51"/>
        <v>0</v>
      </c>
      <c r="X45" s="70">
        <f t="shared" si="51"/>
        <v>0</v>
      </c>
      <c r="Y45" s="70">
        <f t="shared" si="51"/>
        <v>0</v>
      </c>
      <c r="Z45" s="70">
        <f t="shared" si="51"/>
        <v>0</v>
      </c>
      <c r="AA45" s="70">
        <f t="shared" si="51"/>
        <v>0</v>
      </c>
      <c r="AB45" s="70">
        <f t="shared" si="51"/>
        <v>0</v>
      </c>
      <c r="AC45" s="70">
        <f t="shared" si="51"/>
        <v>0</v>
      </c>
      <c r="AD45" s="70">
        <f t="shared" si="51"/>
        <v>0</v>
      </c>
      <c r="AE45" s="70">
        <f t="shared" si="51"/>
        <v>0</v>
      </c>
      <c r="AF45" s="70">
        <f t="shared" si="51"/>
        <v>0</v>
      </c>
      <c r="AG45" s="70">
        <f t="shared" si="51"/>
        <v>0</v>
      </c>
      <c r="AH45" s="70">
        <f t="shared" si="51"/>
        <v>0</v>
      </c>
      <c r="AI45" s="70">
        <f t="shared" si="51"/>
        <v>0</v>
      </c>
      <c r="AJ45" s="70">
        <f t="shared" si="51"/>
        <v>0</v>
      </c>
      <c r="AK45" s="70">
        <f t="shared" si="51"/>
        <v>0</v>
      </c>
      <c r="AL45" s="70">
        <f t="shared" si="51"/>
        <v>0</v>
      </c>
      <c r="AM45" s="70">
        <f t="shared" si="51"/>
        <v>0</v>
      </c>
      <c r="AN45" s="70">
        <f t="shared" si="51"/>
        <v>0</v>
      </c>
      <c r="AO45" s="70">
        <f t="shared" si="51"/>
        <v>0</v>
      </c>
      <c r="AP45" s="70">
        <f t="shared" si="51"/>
        <v>0</v>
      </c>
      <c r="AQ45" s="70">
        <f t="shared" si="51"/>
        <v>0</v>
      </c>
      <c r="AR45" s="70">
        <f t="shared" si="51"/>
        <v>0</v>
      </c>
      <c r="AS45" s="70">
        <f t="shared" si="51"/>
        <v>0</v>
      </c>
      <c r="AT45" s="70">
        <f t="shared" si="51"/>
        <v>0</v>
      </c>
      <c r="AU45" s="70">
        <f t="shared" si="51"/>
        <v>0</v>
      </c>
      <c r="AV45" s="70">
        <f t="shared" si="51"/>
        <v>0</v>
      </c>
      <c r="AW45" s="70">
        <f t="shared" si="51"/>
        <v>0</v>
      </c>
      <c r="AX45" s="70">
        <f t="shared" si="51"/>
        <v>0</v>
      </c>
      <c r="AY45" s="70">
        <f t="shared" si="51"/>
        <v>0</v>
      </c>
      <c r="AZ45" s="70">
        <f t="shared" si="51"/>
        <v>0</v>
      </c>
      <c r="BA45" s="70">
        <f t="shared" si="51"/>
        <v>0</v>
      </c>
      <c r="BB45" s="70">
        <f t="shared" si="51"/>
        <v>0</v>
      </c>
      <c r="BC45" s="70">
        <f t="shared" si="51"/>
        <v>0</v>
      </c>
      <c r="BD45" s="70">
        <f t="shared" si="51"/>
        <v>0</v>
      </c>
      <c r="BE45" s="70">
        <f t="shared" si="51"/>
        <v>0</v>
      </c>
      <c r="BF45" s="70">
        <f t="shared" si="51"/>
        <v>0</v>
      </c>
      <c r="BG45" s="70">
        <f t="shared" si="51"/>
        <v>0</v>
      </c>
      <c r="BH45" s="70">
        <f t="shared" si="51"/>
        <v>0</v>
      </c>
      <c r="BI45" s="70">
        <f t="shared" si="51"/>
        <v>0</v>
      </c>
      <c r="BJ45" s="70">
        <f t="shared" si="51"/>
        <v>0</v>
      </c>
      <c r="BK45" s="70">
        <f t="shared" si="51"/>
        <v>0</v>
      </c>
      <c r="BL45" s="70">
        <f t="shared" si="51"/>
        <v>0</v>
      </c>
      <c r="BM45" s="70">
        <f t="shared" si="51"/>
        <v>0</v>
      </c>
      <c r="BN45" s="70">
        <f t="shared" si="51"/>
        <v>0</v>
      </c>
      <c r="BO45" s="70">
        <f t="shared" si="51"/>
        <v>0</v>
      </c>
      <c r="BP45" s="70">
        <f t="shared" si="51"/>
        <v>0</v>
      </c>
      <c r="BQ45" s="70">
        <f t="shared" si="51"/>
        <v>0</v>
      </c>
      <c r="BR45" s="70">
        <f t="shared" si="51"/>
        <v>0</v>
      </c>
      <c r="BS45" s="70">
        <f t="shared" si="51"/>
        <v>0</v>
      </c>
      <c r="BT45" s="70">
        <f t="shared" si="51"/>
        <v>0</v>
      </c>
      <c r="BU45" s="70">
        <f t="shared" si="51"/>
        <v>0</v>
      </c>
      <c r="BV45" s="70">
        <f t="shared" si="51"/>
        <v>0</v>
      </c>
      <c r="BW45" s="70">
        <f t="shared" si="51"/>
        <v>0</v>
      </c>
      <c r="BX45" s="70">
        <f t="shared" ref="BX45:CV45" si="52">SUM(BX46,BX59)</f>
        <v>0</v>
      </c>
      <c r="BY45" s="70">
        <f t="shared" si="52"/>
        <v>0</v>
      </c>
      <c r="BZ45" s="70">
        <f t="shared" si="52"/>
        <v>0</v>
      </c>
      <c r="CA45" s="70">
        <f t="shared" si="52"/>
        <v>0</v>
      </c>
      <c r="CB45" s="70">
        <f t="shared" si="52"/>
        <v>0</v>
      </c>
      <c r="CC45" s="70">
        <f t="shared" si="52"/>
        <v>0</v>
      </c>
      <c r="CD45" s="70">
        <f t="shared" si="52"/>
        <v>0</v>
      </c>
      <c r="CE45" s="70">
        <f t="shared" si="52"/>
        <v>0</v>
      </c>
      <c r="CF45" s="70">
        <f t="shared" si="52"/>
        <v>0</v>
      </c>
      <c r="CG45" s="74">
        <f>SUM(CG46,CG59)</f>
        <v>0</v>
      </c>
      <c r="CH45" s="70">
        <f t="shared" ref="CH45:CK45" si="53">SUM(CH46,CH59)</f>
        <v>0</v>
      </c>
      <c r="CI45" s="70">
        <f t="shared" si="53"/>
        <v>0</v>
      </c>
      <c r="CJ45" s="70">
        <f t="shared" si="53"/>
        <v>0</v>
      </c>
      <c r="CK45" s="70">
        <f t="shared" si="53"/>
        <v>0</v>
      </c>
      <c r="CL45" s="8"/>
      <c r="CM45" s="87"/>
      <c r="CN45" s="110"/>
      <c r="CO45" s="12"/>
      <c r="CP45" s="12"/>
      <c r="CQ45" s="72"/>
      <c r="CR45" s="12"/>
    </row>
    <row r="46" spans="1:102" s="13" customFormat="1" ht="12.95" customHeight="1" x14ac:dyDescent="0.3">
      <c r="A46" s="64">
        <f t="shared" si="11"/>
        <v>46</v>
      </c>
      <c r="B46" s="83"/>
      <c r="C46" s="83"/>
      <c r="D46" s="83"/>
      <c r="E46" s="83"/>
      <c r="F46" s="104" t="s">
        <v>40</v>
      </c>
      <c r="G46" s="105" t="s">
        <v>41</v>
      </c>
      <c r="H46" s="83"/>
      <c r="I46" s="83"/>
      <c r="J46" s="73">
        <f t="shared" si="12"/>
        <v>0</v>
      </c>
      <c r="K46" s="70">
        <f>SUM(K47,K51,K55)</f>
        <v>0</v>
      </c>
      <c r="L46" s="70">
        <f t="shared" ref="L46:BW46" si="54">SUM(L47,L51,L55)</f>
        <v>0</v>
      </c>
      <c r="M46" s="70">
        <f t="shared" si="54"/>
        <v>0</v>
      </c>
      <c r="N46" s="70">
        <f t="shared" si="54"/>
        <v>0</v>
      </c>
      <c r="O46" s="70">
        <f t="shared" si="54"/>
        <v>0</v>
      </c>
      <c r="P46" s="70">
        <f t="shared" si="54"/>
        <v>0</v>
      </c>
      <c r="Q46" s="70">
        <f t="shared" si="54"/>
        <v>0</v>
      </c>
      <c r="R46" s="70">
        <f t="shared" si="54"/>
        <v>0</v>
      </c>
      <c r="S46" s="70">
        <f t="shared" si="54"/>
        <v>0</v>
      </c>
      <c r="T46" s="70">
        <f t="shared" si="54"/>
        <v>0</v>
      </c>
      <c r="U46" s="70">
        <f t="shared" si="54"/>
        <v>0</v>
      </c>
      <c r="V46" s="70">
        <f t="shared" si="54"/>
        <v>0</v>
      </c>
      <c r="W46" s="70">
        <f t="shared" si="54"/>
        <v>0</v>
      </c>
      <c r="X46" s="70">
        <f t="shared" si="54"/>
        <v>0</v>
      </c>
      <c r="Y46" s="70">
        <f t="shared" si="54"/>
        <v>0</v>
      </c>
      <c r="Z46" s="70">
        <f t="shared" si="54"/>
        <v>0</v>
      </c>
      <c r="AA46" s="70">
        <f t="shared" si="54"/>
        <v>0</v>
      </c>
      <c r="AB46" s="70">
        <f t="shared" si="54"/>
        <v>0</v>
      </c>
      <c r="AC46" s="70">
        <f t="shared" si="54"/>
        <v>0</v>
      </c>
      <c r="AD46" s="70">
        <f t="shared" si="54"/>
        <v>0</v>
      </c>
      <c r="AE46" s="70">
        <f t="shared" si="54"/>
        <v>0</v>
      </c>
      <c r="AF46" s="70">
        <f t="shared" si="54"/>
        <v>0</v>
      </c>
      <c r="AG46" s="70">
        <f t="shared" si="54"/>
        <v>0</v>
      </c>
      <c r="AH46" s="70">
        <f t="shared" si="54"/>
        <v>0</v>
      </c>
      <c r="AI46" s="70">
        <f t="shared" si="54"/>
        <v>0</v>
      </c>
      <c r="AJ46" s="70">
        <f t="shared" si="54"/>
        <v>0</v>
      </c>
      <c r="AK46" s="70">
        <f t="shared" si="54"/>
        <v>0</v>
      </c>
      <c r="AL46" s="70">
        <f t="shared" si="54"/>
        <v>0</v>
      </c>
      <c r="AM46" s="70">
        <f t="shared" si="54"/>
        <v>0</v>
      </c>
      <c r="AN46" s="70">
        <f t="shared" si="54"/>
        <v>0</v>
      </c>
      <c r="AO46" s="70">
        <f t="shared" si="54"/>
        <v>0</v>
      </c>
      <c r="AP46" s="70">
        <f t="shared" si="54"/>
        <v>0</v>
      </c>
      <c r="AQ46" s="70">
        <f t="shared" si="54"/>
        <v>0</v>
      </c>
      <c r="AR46" s="70">
        <f t="shared" si="54"/>
        <v>0</v>
      </c>
      <c r="AS46" s="70">
        <f t="shared" si="54"/>
        <v>0</v>
      </c>
      <c r="AT46" s="70">
        <f t="shared" si="54"/>
        <v>0</v>
      </c>
      <c r="AU46" s="70">
        <f t="shared" si="54"/>
        <v>0</v>
      </c>
      <c r="AV46" s="70">
        <f t="shared" si="54"/>
        <v>0</v>
      </c>
      <c r="AW46" s="70">
        <f t="shared" si="54"/>
        <v>0</v>
      </c>
      <c r="AX46" s="70">
        <f t="shared" si="54"/>
        <v>0</v>
      </c>
      <c r="AY46" s="70">
        <f t="shared" si="54"/>
        <v>0</v>
      </c>
      <c r="AZ46" s="70">
        <f t="shared" si="54"/>
        <v>0</v>
      </c>
      <c r="BA46" s="70">
        <f t="shared" si="54"/>
        <v>0</v>
      </c>
      <c r="BB46" s="70">
        <f t="shared" si="54"/>
        <v>0</v>
      </c>
      <c r="BC46" s="70">
        <f t="shared" si="54"/>
        <v>0</v>
      </c>
      <c r="BD46" s="70">
        <f t="shared" si="54"/>
        <v>0</v>
      </c>
      <c r="BE46" s="70">
        <f t="shared" si="54"/>
        <v>0</v>
      </c>
      <c r="BF46" s="70">
        <f t="shared" si="54"/>
        <v>0</v>
      </c>
      <c r="BG46" s="70">
        <f t="shared" si="54"/>
        <v>0</v>
      </c>
      <c r="BH46" s="70">
        <f t="shared" si="54"/>
        <v>0</v>
      </c>
      <c r="BI46" s="70">
        <f t="shared" si="54"/>
        <v>0</v>
      </c>
      <c r="BJ46" s="70">
        <f t="shared" si="54"/>
        <v>0</v>
      </c>
      <c r="BK46" s="70">
        <f t="shared" si="54"/>
        <v>0</v>
      </c>
      <c r="BL46" s="70">
        <f t="shared" si="54"/>
        <v>0</v>
      </c>
      <c r="BM46" s="70">
        <f t="shared" si="54"/>
        <v>0</v>
      </c>
      <c r="BN46" s="70">
        <f t="shared" si="54"/>
        <v>0</v>
      </c>
      <c r="BO46" s="70">
        <f t="shared" si="54"/>
        <v>0</v>
      </c>
      <c r="BP46" s="70">
        <f t="shared" si="54"/>
        <v>0</v>
      </c>
      <c r="BQ46" s="70">
        <f t="shared" si="54"/>
        <v>0</v>
      </c>
      <c r="BR46" s="70">
        <f t="shared" si="54"/>
        <v>0</v>
      </c>
      <c r="BS46" s="70">
        <f t="shared" si="54"/>
        <v>0</v>
      </c>
      <c r="BT46" s="70">
        <f t="shared" si="54"/>
        <v>0</v>
      </c>
      <c r="BU46" s="70">
        <f t="shared" si="54"/>
        <v>0</v>
      </c>
      <c r="BV46" s="70">
        <f t="shared" si="54"/>
        <v>0</v>
      </c>
      <c r="BW46" s="70">
        <f t="shared" si="54"/>
        <v>0</v>
      </c>
      <c r="BX46" s="70">
        <f t="shared" ref="BX46:CV46" si="55">SUM(BX47,BX51,BX55)</f>
        <v>0</v>
      </c>
      <c r="BY46" s="70">
        <f t="shared" si="55"/>
        <v>0</v>
      </c>
      <c r="BZ46" s="70">
        <f t="shared" si="55"/>
        <v>0</v>
      </c>
      <c r="CA46" s="70">
        <f t="shared" si="55"/>
        <v>0</v>
      </c>
      <c r="CB46" s="70">
        <f t="shared" si="55"/>
        <v>0</v>
      </c>
      <c r="CC46" s="70">
        <f t="shared" si="55"/>
        <v>0</v>
      </c>
      <c r="CD46" s="70">
        <f t="shared" si="55"/>
        <v>0</v>
      </c>
      <c r="CE46" s="70">
        <f t="shared" si="55"/>
        <v>0</v>
      </c>
      <c r="CF46" s="70">
        <f t="shared" si="55"/>
        <v>0</v>
      </c>
      <c r="CG46" s="74">
        <f>SUM(CG47,CG51,CG55)</f>
        <v>0</v>
      </c>
      <c r="CH46" s="70">
        <f t="shared" ref="CH46:CK46" si="56">SUM(CH47,CH51,CH55)</f>
        <v>0</v>
      </c>
      <c r="CI46" s="70">
        <f t="shared" si="56"/>
        <v>0</v>
      </c>
      <c r="CJ46" s="70">
        <f t="shared" si="56"/>
        <v>0</v>
      </c>
      <c r="CK46" s="70">
        <f t="shared" si="56"/>
        <v>0</v>
      </c>
      <c r="CL46" s="8"/>
      <c r="CM46" s="87"/>
      <c r="CN46" s="110"/>
      <c r="CO46" s="12"/>
      <c r="CP46" s="12"/>
      <c r="CQ46" s="72"/>
      <c r="CR46" s="12"/>
    </row>
    <row r="47" spans="1:102" s="13" customFormat="1" ht="12.95" customHeight="1" x14ac:dyDescent="0.3">
      <c r="A47" s="64">
        <f t="shared" si="11"/>
        <v>47</v>
      </c>
      <c r="B47" s="81"/>
      <c r="C47" s="81"/>
      <c r="D47" s="81"/>
      <c r="E47" s="81"/>
      <c r="F47" s="104"/>
      <c r="G47" s="83" t="s">
        <v>42</v>
      </c>
      <c r="H47" s="107" t="s">
        <v>60</v>
      </c>
      <c r="I47" s="107"/>
      <c r="J47" s="73">
        <f t="shared" si="12"/>
        <v>0</v>
      </c>
      <c r="K47" s="102">
        <f>SUM(K48:K50)</f>
        <v>0</v>
      </c>
      <c r="L47" s="102">
        <f t="shared" ref="L47:BW47" si="57">SUM(L48:L50)</f>
        <v>0</v>
      </c>
      <c r="M47" s="102">
        <f t="shared" si="57"/>
        <v>0</v>
      </c>
      <c r="N47" s="102">
        <f t="shared" si="57"/>
        <v>0</v>
      </c>
      <c r="O47" s="102">
        <f t="shared" si="57"/>
        <v>0</v>
      </c>
      <c r="P47" s="102">
        <f t="shared" si="57"/>
        <v>0</v>
      </c>
      <c r="Q47" s="102">
        <f t="shared" si="57"/>
        <v>0</v>
      </c>
      <c r="R47" s="102">
        <f t="shared" si="57"/>
        <v>0</v>
      </c>
      <c r="S47" s="102">
        <f t="shared" si="57"/>
        <v>0</v>
      </c>
      <c r="T47" s="102">
        <f t="shared" si="57"/>
        <v>0</v>
      </c>
      <c r="U47" s="102">
        <f t="shared" si="57"/>
        <v>0</v>
      </c>
      <c r="V47" s="102">
        <f t="shared" si="57"/>
        <v>0</v>
      </c>
      <c r="W47" s="102">
        <f t="shared" si="57"/>
        <v>0</v>
      </c>
      <c r="X47" s="102">
        <f t="shared" si="57"/>
        <v>0</v>
      </c>
      <c r="Y47" s="102">
        <f t="shared" si="57"/>
        <v>0</v>
      </c>
      <c r="Z47" s="102">
        <f t="shared" si="57"/>
        <v>0</v>
      </c>
      <c r="AA47" s="102">
        <f t="shared" si="57"/>
        <v>0</v>
      </c>
      <c r="AB47" s="102">
        <f t="shared" si="57"/>
        <v>0</v>
      </c>
      <c r="AC47" s="102">
        <f t="shared" si="57"/>
        <v>0</v>
      </c>
      <c r="AD47" s="102">
        <f t="shared" si="57"/>
        <v>0</v>
      </c>
      <c r="AE47" s="102">
        <f t="shared" si="57"/>
        <v>0</v>
      </c>
      <c r="AF47" s="102">
        <f t="shared" si="57"/>
        <v>0</v>
      </c>
      <c r="AG47" s="102">
        <f t="shared" si="57"/>
        <v>0</v>
      </c>
      <c r="AH47" s="102">
        <f t="shared" si="57"/>
        <v>0</v>
      </c>
      <c r="AI47" s="102">
        <f t="shared" si="57"/>
        <v>0</v>
      </c>
      <c r="AJ47" s="102">
        <f t="shared" si="57"/>
        <v>0</v>
      </c>
      <c r="AK47" s="102">
        <f t="shared" si="57"/>
        <v>0</v>
      </c>
      <c r="AL47" s="102">
        <f t="shared" si="57"/>
        <v>0</v>
      </c>
      <c r="AM47" s="102">
        <f t="shared" si="57"/>
        <v>0</v>
      </c>
      <c r="AN47" s="102">
        <f t="shared" si="57"/>
        <v>0</v>
      </c>
      <c r="AO47" s="102">
        <f t="shared" si="57"/>
        <v>0</v>
      </c>
      <c r="AP47" s="102">
        <f t="shared" si="57"/>
        <v>0</v>
      </c>
      <c r="AQ47" s="102">
        <f t="shared" si="57"/>
        <v>0</v>
      </c>
      <c r="AR47" s="102">
        <f t="shared" si="57"/>
        <v>0</v>
      </c>
      <c r="AS47" s="102">
        <f t="shared" si="57"/>
        <v>0</v>
      </c>
      <c r="AT47" s="102">
        <f t="shared" si="57"/>
        <v>0</v>
      </c>
      <c r="AU47" s="102">
        <f t="shared" si="57"/>
        <v>0</v>
      </c>
      <c r="AV47" s="102">
        <f t="shared" si="57"/>
        <v>0</v>
      </c>
      <c r="AW47" s="102">
        <f t="shared" si="57"/>
        <v>0</v>
      </c>
      <c r="AX47" s="102">
        <f t="shared" si="57"/>
        <v>0</v>
      </c>
      <c r="AY47" s="102">
        <f t="shared" si="57"/>
        <v>0</v>
      </c>
      <c r="AZ47" s="102">
        <f t="shared" si="57"/>
        <v>0</v>
      </c>
      <c r="BA47" s="102">
        <f t="shared" si="57"/>
        <v>0</v>
      </c>
      <c r="BB47" s="102">
        <f t="shared" si="57"/>
        <v>0</v>
      </c>
      <c r="BC47" s="102">
        <f t="shared" si="57"/>
        <v>0</v>
      </c>
      <c r="BD47" s="102">
        <f t="shared" si="57"/>
        <v>0</v>
      </c>
      <c r="BE47" s="102">
        <f t="shared" si="57"/>
        <v>0</v>
      </c>
      <c r="BF47" s="102">
        <f t="shared" si="57"/>
        <v>0</v>
      </c>
      <c r="BG47" s="102">
        <f t="shared" si="57"/>
        <v>0</v>
      </c>
      <c r="BH47" s="102">
        <f t="shared" si="57"/>
        <v>0</v>
      </c>
      <c r="BI47" s="102">
        <f t="shared" si="57"/>
        <v>0</v>
      </c>
      <c r="BJ47" s="102">
        <f t="shared" si="57"/>
        <v>0</v>
      </c>
      <c r="BK47" s="102">
        <f t="shared" si="57"/>
        <v>0</v>
      </c>
      <c r="BL47" s="102">
        <f t="shared" si="57"/>
        <v>0</v>
      </c>
      <c r="BM47" s="102">
        <f t="shared" si="57"/>
        <v>0</v>
      </c>
      <c r="BN47" s="102">
        <f t="shared" si="57"/>
        <v>0</v>
      </c>
      <c r="BO47" s="102">
        <f t="shared" si="57"/>
        <v>0</v>
      </c>
      <c r="BP47" s="102">
        <f t="shared" si="57"/>
        <v>0</v>
      </c>
      <c r="BQ47" s="102">
        <f t="shared" si="57"/>
        <v>0</v>
      </c>
      <c r="BR47" s="102">
        <f t="shared" si="57"/>
        <v>0</v>
      </c>
      <c r="BS47" s="102">
        <f t="shared" si="57"/>
        <v>0</v>
      </c>
      <c r="BT47" s="102">
        <f t="shared" si="57"/>
        <v>0</v>
      </c>
      <c r="BU47" s="102">
        <f t="shared" si="57"/>
        <v>0</v>
      </c>
      <c r="BV47" s="102">
        <f t="shared" si="57"/>
        <v>0</v>
      </c>
      <c r="BW47" s="102">
        <f t="shared" si="57"/>
        <v>0</v>
      </c>
      <c r="BX47" s="102">
        <f t="shared" ref="BX47:CV47" si="58">SUM(BX48:BX50)</f>
        <v>0</v>
      </c>
      <c r="BY47" s="102">
        <f t="shared" si="58"/>
        <v>0</v>
      </c>
      <c r="BZ47" s="102">
        <f t="shared" si="58"/>
        <v>0</v>
      </c>
      <c r="CA47" s="102">
        <f t="shared" si="58"/>
        <v>0</v>
      </c>
      <c r="CB47" s="102">
        <f t="shared" si="58"/>
        <v>0</v>
      </c>
      <c r="CC47" s="102">
        <f t="shared" si="58"/>
        <v>0</v>
      </c>
      <c r="CD47" s="102">
        <f t="shared" si="58"/>
        <v>0</v>
      </c>
      <c r="CE47" s="102">
        <f t="shared" si="58"/>
        <v>0</v>
      </c>
      <c r="CF47" s="102">
        <f t="shared" si="58"/>
        <v>0</v>
      </c>
      <c r="CG47" s="103">
        <f>SUM(CG48:CG50)</f>
        <v>0</v>
      </c>
      <c r="CH47" s="90">
        <f t="shared" ref="CH47:CK47" si="59">SUM(CH48:CH50)</f>
        <v>0</v>
      </c>
      <c r="CI47" s="90">
        <f t="shared" si="59"/>
        <v>0</v>
      </c>
      <c r="CJ47" s="90">
        <f t="shared" si="59"/>
        <v>0</v>
      </c>
      <c r="CK47" s="90">
        <f t="shared" si="59"/>
        <v>0</v>
      </c>
      <c r="CL47" s="8"/>
      <c r="CM47" s="87"/>
      <c r="CN47" s="110"/>
      <c r="CO47" s="12"/>
      <c r="CP47" s="12"/>
      <c r="CQ47" s="72"/>
      <c r="CR47" s="12"/>
    </row>
    <row r="48" spans="1:102" s="13" customFormat="1" ht="12.95" customHeight="1" x14ac:dyDescent="0.3">
      <c r="A48" s="64">
        <f t="shared" si="11"/>
        <v>48</v>
      </c>
      <c r="B48" s="83"/>
      <c r="C48" s="83"/>
      <c r="D48" s="83"/>
      <c r="E48" s="83"/>
      <c r="F48" s="91"/>
      <c r="G48" s="83"/>
      <c r="H48" s="91" t="s">
        <v>61</v>
      </c>
      <c r="I48" s="91" t="s">
        <v>62</v>
      </c>
      <c r="J48" s="73">
        <f t="shared" si="12"/>
        <v>0</v>
      </c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9"/>
      <c r="CH48" s="86"/>
      <c r="CI48" s="86"/>
      <c r="CJ48" s="86"/>
      <c r="CK48" s="86"/>
      <c r="CL48" s="8"/>
      <c r="CM48" s="87"/>
      <c r="CN48" s="110"/>
      <c r="CO48" s="12"/>
      <c r="CP48" s="12"/>
      <c r="CQ48" s="72"/>
      <c r="CR48" s="12"/>
    </row>
    <row r="49" spans="1:96" s="13" customFormat="1" ht="12.95" customHeight="1" x14ac:dyDescent="0.3">
      <c r="A49" s="64">
        <f t="shared" si="11"/>
        <v>49</v>
      </c>
      <c r="B49" s="81"/>
      <c r="C49" s="81"/>
      <c r="D49" s="81"/>
      <c r="E49" s="81"/>
      <c r="F49" s="104"/>
      <c r="G49" s="83"/>
      <c r="H49" s="83" t="s">
        <v>63</v>
      </c>
      <c r="I49" s="83" t="s">
        <v>64</v>
      </c>
      <c r="J49" s="73">
        <f t="shared" si="12"/>
        <v>0</v>
      </c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  <c r="CD49" s="108"/>
      <c r="CE49" s="108"/>
      <c r="CF49" s="108"/>
      <c r="CG49" s="109"/>
      <c r="CH49" s="86"/>
      <c r="CI49" s="86"/>
      <c r="CJ49" s="86"/>
      <c r="CK49" s="86"/>
      <c r="CL49" s="8"/>
      <c r="CM49" s="87"/>
      <c r="CN49" s="110"/>
      <c r="CO49" s="12"/>
      <c r="CP49" s="12"/>
      <c r="CQ49" s="72"/>
      <c r="CR49" s="12"/>
    </row>
    <row r="50" spans="1:96" s="13" customFormat="1" ht="12.95" customHeight="1" x14ac:dyDescent="0.3">
      <c r="A50" s="64">
        <f t="shared" si="11"/>
        <v>50</v>
      </c>
      <c r="B50" s="81"/>
      <c r="C50" s="81"/>
      <c r="D50" s="81"/>
      <c r="E50" s="81"/>
      <c r="F50" s="104"/>
      <c r="G50" s="83"/>
      <c r="H50" s="83" t="s">
        <v>65</v>
      </c>
      <c r="I50" s="83" t="s">
        <v>66</v>
      </c>
      <c r="J50" s="73">
        <f t="shared" si="12"/>
        <v>0</v>
      </c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108"/>
      <c r="BQ50" s="108"/>
      <c r="BR50" s="108"/>
      <c r="BS50" s="108"/>
      <c r="BT50" s="108"/>
      <c r="BU50" s="108"/>
      <c r="BV50" s="108"/>
      <c r="BW50" s="108"/>
      <c r="BX50" s="108"/>
      <c r="BY50" s="108"/>
      <c r="BZ50" s="108"/>
      <c r="CA50" s="108"/>
      <c r="CB50" s="108"/>
      <c r="CC50" s="108"/>
      <c r="CD50" s="108"/>
      <c r="CE50" s="108"/>
      <c r="CF50" s="108"/>
      <c r="CG50" s="109"/>
      <c r="CH50" s="86"/>
      <c r="CI50" s="86"/>
      <c r="CJ50" s="86"/>
      <c r="CK50" s="86"/>
      <c r="CL50" s="8"/>
      <c r="CM50" s="87"/>
      <c r="CN50" s="110"/>
      <c r="CO50" s="12"/>
      <c r="CP50" s="12"/>
      <c r="CQ50" s="72"/>
      <c r="CR50" s="12"/>
    </row>
    <row r="51" spans="1:96" s="13" customFormat="1" ht="12.95" customHeight="1" x14ac:dyDescent="0.3">
      <c r="A51" s="64">
        <f t="shared" si="11"/>
        <v>51</v>
      </c>
      <c r="B51" s="81"/>
      <c r="C51" s="81"/>
      <c r="D51" s="81"/>
      <c r="E51" s="81"/>
      <c r="F51" s="104"/>
      <c r="G51" s="83" t="s">
        <v>55</v>
      </c>
      <c r="H51" s="83" t="s">
        <v>67</v>
      </c>
      <c r="I51" s="83"/>
      <c r="J51" s="73">
        <f t="shared" si="12"/>
        <v>0</v>
      </c>
      <c r="K51" s="102">
        <f>SUM(K52:K54)</f>
        <v>0</v>
      </c>
      <c r="L51" s="102">
        <f t="shared" ref="L51:BW51" si="60">SUM(L52:L54)</f>
        <v>0</v>
      </c>
      <c r="M51" s="102">
        <f t="shared" si="60"/>
        <v>0</v>
      </c>
      <c r="N51" s="102">
        <f t="shared" si="60"/>
        <v>0</v>
      </c>
      <c r="O51" s="102">
        <f t="shared" si="60"/>
        <v>0</v>
      </c>
      <c r="P51" s="102">
        <f t="shared" si="60"/>
        <v>0</v>
      </c>
      <c r="Q51" s="102">
        <f t="shared" si="60"/>
        <v>0</v>
      </c>
      <c r="R51" s="102">
        <f t="shared" si="60"/>
        <v>0</v>
      </c>
      <c r="S51" s="102">
        <f t="shared" si="60"/>
        <v>0</v>
      </c>
      <c r="T51" s="102">
        <f t="shared" si="60"/>
        <v>0</v>
      </c>
      <c r="U51" s="102">
        <f t="shared" si="60"/>
        <v>0</v>
      </c>
      <c r="V51" s="102">
        <f t="shared" si="60"/>
        <v>0</v>
      </c>
      <c r="W51" s="102">
        <f t="shared" si="60"/>
        <v>0</v>
      </c>
      <c r="X51" s="102">
        <f t="shared" si="60"/>
        <v>0</v>
      </c>
      <c r="Y51" s="102">
        <f t="shared" si="60"/>
        <v>0</v>
      </c>
      <c r="Z51" s="102">
        <f t="shared" si="60"/>
        <v>0</v>
      </c>
      <c r="AA51" s="102">
        <f t="shared" si="60"/>
        <v>0</v>
      </c>
      <c r="AB51" s="102">
        <f t="shared" si="60"/>
        <v>0</v>
      </c>
      <c r="AC51" s="102">
        <f t="shared" si="60"/>
        <v>0</v>
      </c>
      <c r="AD51" s="102">
        <f t="shared" si="60"/>
        <v>0</v>
      </c>
      <c r="AE51" s="102">
        <f t="shared" si="60"/>
        <v>0</v>
      </c>
      <c r="AF51" s="102">
        <f t="shared" si="60"/>
        <v>0</v>
      </c>
      <c r="AG51" s="102">
        <f t="shared" si="60"/>
        <v>0</v>
      </c>
      <c r="AH51" s="102">
        <f t="shared" si="60"/>
        <v>0</v>
      </c>
      <c r="AI51" s="102">
        <f t="shared" si="60"/>
        <v>0</v>
      </c>
      <c r="AJ51" s="102">
        <f t="shared" si="60"/>
        <v>0</v>
      </c>
      <c r="AK51" s="102">
        <f t="shared" si="60"/>
        <v>0</v>
      </c>
      <c r="AL51" s="102">
        <f t="shared" si="60"/>
        <v>0</v>
      </c>
      <c r="AM51" s="102">
        <f t="shared" si="60"/>
        <v>0</v>
      </c>
      <c r="AN51" s="102">
        <f t="shared" si="60"/>
        <v>0</v>
      </c>
      <c r="AO51" s="102">
        <f t="shared" si="60"/>
        <v>0</v>
      </c>
      <c r="AP51" s="102">
        <f t="shared" si="60"/>
        <v>0</v>
      </c>
      <c r="AQ51" s="102">
        <f t="shared" si="60"/>
        <v>0</v>
      </c>
      <c r="AR51" s="102">
        <f t="shared" si="60"/>
        <v>0</v>
      </c>
      <c r="AS51" s="102">
        <f t="shared" si="60"/>
        <v>0</v>
      </c>
      <c r="AT51" s="102">
        <f t="shared" si="60"/>
        <v>0</v>
      </c>
      <c r="AU51" s="102">
        <f t="shared" si="60"/>
        <v>0</v>
      </c>
      <c r="AV51" s="102">
        <f t="shared" si="60"/>
        <v>0</v>
      </c>
      <c r="AW51" s="102">
        <f t="shared" si="60"/>
        <v>0</v>
      </c>
      <c r="AX51" s="102">
        <f t="shared" si="60"/>
        <v>0</v>
      </c>
      <c r="AY51" s="102">
        <f t="shared" si="60"/>
        <v>0</v>
      </c>
      <c r="AZ51" s="102">
        <f t="shared" si="60"/>
        <v>0</v>
      </c>
      <c r="BA51" s="102">
        <f t="shared" si="60"/>
        <v>0</v>
      </c>
      <c r="BB51" s="102">
        <f t="shared" si="60"/>
        <v>0</v>
      </c>
      <c r="BC51" s="102">
        <f t="shared" si="60"/>
        <v>0</v>
      </c>
      <c r="BD51" s="102">
        <f t="shared" si="60"/>
        <v>0</v>
      </c>
      <c r="BE51" s="102">
        <f t="shared" si="60"/>
        <v>0</v>
      </c>
      <c r="BF51" s="102">
        <f t="shared" si="60"/>
        <v>0</v>
      </c>
      <c r="BG51" s="102">
        <f t="shared" si="60"/>
        <v>0</v>
      </c>
      <c r="BH51" s="102">
        <f t="shared" si="60"/>
        <v>0</v>
      </c>
      <c r="BI51" s="102">
        <f t="shared" si="60"/>
        <v>0</v>
      </c>
      <c r="BJ51" s="102">
        <f t="shared" si="60"/>
        <v>0</v>
      </c>
      <c r="BK51" s="102">
        <f t="shared" si="60"/>
        <v>0</v>
      </c>
      <c r="BL51" s="102">
        <f t="shared" si="60"/>
        <v>0</v>
      </c>
      <c r="BM51" s="102">
        <f t="shared" si="60"/>
        <v>0</v>
      </c>
      <c r="BN51" s="102">
        <f t="shared" si="60"/>
        <v>0</v>
      </c>
      <c r="BO51" s="102">
        <f t="shared" si="60"/>
        <v>0</v>
      </c>
      <c r="BP51" s="102">
        <f t="shared" si="60"/>
        <v>0</v>
      </c>
      <c r="BQ51" s="102">
        <f t="shared" si="60"/>
        <v>0</v>
      </c>
      <c r="BR51" s="102">
        <f t="shared" si="60"/>
        <v>0</v>
      </c>
      <c r="BS51" s="102">
        <f t="shared" si="60"/>
        <v>0</v>
      </c>
      <c r="BT51" s="102">
        <f t="shared" si="60"/>
        <v>0</v>
      </c>
      <c r="BU51" s="102">
        <f t="shared" si="60"/>
        <v>0</v>
      </c>
      <c r="BV51" s="102">
        <f t="shared" si="60"/>
        <v>0</v>
      </c>
      <c r="BW51" s="102">
        <f t="shared" si="60"/>
        <v>0</v>
      </c>
      <c r="BX51" s="102">
        <f t="shared" ref="BX51:CV51" si="61">SUM(BX52:BX54)</f>
        <v>0</v>
      </c>
      <c r="BY51" s="102">
        <f t="shared" si="61"/>
        <v>0</v>
      </c>
      <c r="BZ51" s="102">
        <f t="shared" si="61"/>
        <v>0</v>
      </c>
      <c r="CA51" s="102">
        <f t="shared" si="61"/>
        <v>0</v>
      </c>
      <c r="CB51" s="102">
        <f t="shared" si="61"/>
        <v>0</v>
      </c>
      <c r="CC51" s="102">
        <f t="shared" si="61"/>
        <v>0</v>
      </c>
      <c r="CD51" s="102">
        <f t="shared" si="61"/>
        <v>0</v>
      </c>
      <c r="CE51" s="102">
        <f t="shared" si="61"/>
        <v>0</v>
      </c>
      <c r="CF51" s="102">
        <f t="shared" si="61"/>
        <v>0</v>
      </c>
      <c r="CG51" s="103">
        <f>SUM(CG52:CG54)</f>
        <v>0</v>
      </c>
      <c r="CH51" s="90">
        <f t="shared" ref="CH51:CK51" si="62">SUM(CH52:CH54)</f>
        <v>0</v>
      </c>
      <c r="CI51" s="90">
        <f t="shared" si="62"/>
        <v>0</v>
      </c>
      <c r="CJ51" s="90">
        <f t="shared" si="62"/>
        <v>0</v>
      </c>
      <c r="CK51" s="90">
        <f t="shared" si="62"/>
        <v>0</v>
      </c>
      <c r="CL51" s="8"/>
      <c r="CM51" s="87"/>
      <c r="CN51" s="110"/>
      <c r="CO51" s="12"/>
      <c r="CP51" s="12"/>
      <c r="CQ51" s="72"/>
      <c r="CR51" s="12"/>
    </row>
    <row r="52" spans="1:96" s="13" customFormat="1" ht="12.95" customHeight="1" x14ac:dyDescent="0.3">
      <c r="A52" s="64">
        <f t="shared" si="11"/>
        <v>52</v>
      </c>
      <c r="B52" s="83"/>
      <c r="C52" s="83"/>
      <c r="D52" s="83"/>
      <c r="E52" s="83"/>
      <c r="F52" s="91"/>
      <c r="G52" s="83"/>
      <c r="H52" s="91" t="s">
        <v>61</v>
      </c>
      <c r="I52" s="91" t="s">
        <v>62</v>
      </c>
      <c r="J52" s="73">
        <f t="shared" si="12"/>
        <v>0</v>
      </c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  <c r="BT52" s="108"/>
      <c r="BU52" s="108"/>
      <c r="BV52" s="108"/>
      <c r="BW52" s="108"/>
      <c r="BX52" s="108"/>
      <c r="BY52" s="108"/>
      <c r="BZ52" s="108"/>
      <c r="CA52" s="108"/>
      <c r="CB52" s="108"/>
      <c r="CC52" s="108"/>
      <c r="CD52" s="108"/>
      <c r="CE52" s="108"/>
      <c r="CF52" s="108"/>
      <c r="CG52" s="109"/>
      <c r="CH52" s="86"/>
      <c r="CI52" s="86"/>
      <c r="CJ52" s="86"/>
      <c r="CK52" s="86"/>
      <c r="CL52" s="8"/>
      <c r="CM52" s="87"/>
      <c r="CN52" s="110"/>
      <c r="CO52" s="12"/>
      <c r="CP52" s="12"/>
      <c r="CQ52" s="72"/>
      <c r="CR52" s="12"/>
    </row>
    <row r="53" spans="1:96" s="13" customFormat="1" ht="12.95" customHeight="1" x14ac:dyDescent="0.3">
      <c r="A53" s="64">
        <f t="shared" si="11"/>
        <v>53</v>
      </c>
      <c r="B53" s="81"/>
      <c r="C53" s="81"/>
      <c r="D53" s="81"/>
      <c r="E53" s="81"/>
      <c r="F53" s="104"/>
      <c r="G53" s="83"/>
      <c r="H53" s="83" t="s">
        <v>63</v>
      </c>
      <c r="I53" s="83" t="s">
        <v>64</v>
      </c>
      <c r="J53" s="73">
        <f t="shared" si="12"/>
        <v>0</v>
      </c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9"/>
      <c r="CH53" s="86"/>
      <c r="CI53" s="86"/>
      <c r="CJ53" s="86"/>
      <c r="CK53" s="86"/>
      <c r="CL53" s="8"/>
      <c r="CM53" s="87"/>
      <c r="CN53" s="110"/>
      <c r="CO53" s="12"/>
      <c r="CP53" s="12"/>
      <c r="CQ53" s="72"/>
      <c r="CR53" s="12"/>
    </row>
    <row r="54" spans="1:96" s="13" customFormat="1" ht="12.95" customHeight="1" x14ac:dyDescent="0.3">
      <c r="A54" s="64">
        <f t="shared" si="11"/>
        <v>54</v>
      </c>
      <c r="B54" s="81"/>
      <c r="C54" s="81"/>
      <c r="D54" s="81"/>
      <c r="E54" s="81"/>
      <c r="F54" s="104"/>
      <c r="G54" s="83"/>
      <c r="H54" s="83" t="s">
        <v>65</v>
      </c>
      <c r="I54" s="83" t="s">
        <v>66</v>
      </c>
      <c r="J54" s="73">
        <f t="shared" si="12"/>
        <v>0</v>
      </c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108"/>
      <c r="BQ54" s="108"/>
      <c r="BR54" s="108"/>
      <c r="BS54" s="108"/>
      <c r="BT54" s="108"/>
      <c r="BU54" s="108"/>
      <c r="BV54" s="108"/>
      <c r="BW54" s="108"/>
      <c r="BX54" s="108"/>
      <c r="BY54" s="108"/>
      <c r="BZ54" s="108"/>
      <c r="CA54" s="108"/>
      <c r="CB54" s="108"/>
      <c r="CC54" s="108"/>
      <c r="CD54" s="108"/>
      <c r="CE54" s="108"/>
      <c r="CF54" s="108"/>
      <c r="CG54" s="109"/>
      <c r="CH54" s="86"/>
      <c r="CI54" s="86"/>
      <c r="CJ54" s="86"/>
      <c r="CK54" s="86"/>
      <c r="CL54" s="8"/>
      <c r="CM54" s="87"/>
      <c r="CN54" s="110"/>
      <c r="CO54" s="12"/>
      <c r="CP54" s="12"/>
      <c r="CQ54" s="72"/>
      <c r="CR54" s="12"/>
    </row>
    <row r="55" spans="1:96" s="13" customFormat="1" ht="12.95" customHeight="1" x14ac:dyDescent="0.3">
      <c r="A55" s="64">
        <f t="shared" si="11"/>
        <v>55</v>
      </c>
      <c r="B55" s="83"/>
      <c r="C55" s="83"/>
      <c r="D55" s="83"/>
      <c r="E55" s="83"/>
      <c r="F55" s="91"/>
      <c r="G55" s="83" t="s">
        <v>44</v>
      </c>
      <c r="H55" s="107" t="s">
        <v>68</v>
      </c>
      <c r="I55" s="83"/>
      <c r="J55" s="73">
        <f t="shared" si="12"/>
        <v>0</v>
      </c>
      <c r="K55" s="102">
        <f>SUM(K56:K58)</f>
        <v>0</v>
      </c>
      <c r="L55" s="102">
        <f t="shared" ref="L55:BW55" si="63">SUM(L56:L58)</f>
        <v>0</v>
      </c>
      <c r="M55" s="102">
        <f t="shared" si="63"/>
        <v>0</v>
      </c>
      <c r="N55" s="102">
        <f t="shared" si="63"/>
        <v>0</v>
      </c>
      <c r="O55" s="102">
        <f t="shared" si="63"/>
        <v>0</v>
      </c>
      <c r="P55" s="102">
        <f t="shared" si="63"/>
        <v>0</v>
      </c>
      <c r="Q55" s="102">
        <f t="shared" si="63"/>
        <v>0</v>
      </c>
      <c r="R55" s="102">
        <f t="shared" si="63"/>
        <v>0</v>
      </c>
      <c r="S55" s="102">
        <f t="shared" si="63"/>
        <v>0</v>
      </c>
      <c r="T55" s="102">
        <f t="shared" si="63"/>
        <v>0</v>
      </c>
      <c r="U55" s="102">
        <f t="shared" si="63"/>
        <v>0</v>
      </c>
      <c r="V55" s="102">
        <f t="shared" si="63"/>
        <v>0</v>
      </c>
      <c r="W55" s="102">
        <f t="shared" si="63"/>
        <v>0</v>
      </c>
      <c r="X55" s="102">
        <f t="shared" si="63"/>
        <v>0</v>
      </c>
      <c r="Y55" s="102">
        <f t="shared" si="63"/>
        <v>0</v>
      </c>
      <c r="Z55" s="102">
        <f t="shared" si="63"/>
        <v>0</v>
      </c>
      <c r="AA55" s="102">
        <f t="shared" si="63"/>
        <v>0</v>
      </c>
      <c r="AB55" s="102">
        <f t="shared" si="63"/>
        <v>0</v>
      </c>
      <c r="AC55" s="102">
        <f t="shared" si="63"/>
        <v>0</v>
      </c>
      <c r="AD55" s="102">
        <f t="shared" si="63"/>
        <v>0</v>
      </c>
      <c r="AE55" s="102">
        <f t="shared" si="63"/>
        <v>0</v>
      </c>
      <c r="AF55" s="102">
        <f t="shared" si="63"/>
        <v>0</v>
      </c>
      <c r="AG55" s="102">
        <f t="shared" si="63"/>
        <v>0</v>
      </c>
      <c r="AH55" s="102">
        <f t="shared" si="63"/>
        <v>0</v>
      </c>
      <c r="AI55" s="102">
        <f t="shared" si="63"/>
        <v>0</v>
      </c>
      <c r="AJ55" s="102">
        <f t="shared" si="63"/>
        <v>0</v>
      </c>
      <c r="AK55" s="102">
        <f t="shared" si="63"/>
        <v>0</v>
      </c>
      <c r="AL55" s="102">
        <f t="shared" si="63"/>
        <v>0</v>
      </c>
      <c r="AM55" s="102">
        <f t="shared" si="63"/>
        <v>0</v>
      </c>
      <c r="AN55" s="102">
        <f t="shared" si="63"/>
        <v>0</v>
      </c>
      <c r="AO55" s="102">
        <f t="shared" si="63"/>
        <v>0</v>
      </c>
      <c r="AP55" s="102">
        <f t="shared" si="63"/>
        <v>0</v>
      </c>
      <c r="AQ55" s="102">
        <f t="shared" si="63"/>
        <v>0</v>
      </c>
      <c r="AR55" s="102">
        <f t="shared" si="63"/>
        <v>0</v>
      </c>
      <c r="AS55" s="102">
        <f t="shared" si="63"/>
        <v>0</v>
      </c>
      <c r="AT55" s="102">
        <f t="shared" si="63"/>
        <v>0</v>
      </c>
      <c r="AU55" s="102">
        <f t="shared" si="63"/>
        <v>0</v>
      </c>
      <c r="AV55" s="102">
        <f t="shared" si="63"/>
        <v>0</v>
      </c>
      <c r="AW55" s="102">
        <f t="shared" si="63"/>
        <v>0</v>
      </c>
      <c r="AX55" s="102">
        <f t="shared" si="63"/>
        <v>0</v>
      </c>
      <c r="AY55" s="102">
        <f t="shared" si="63"/>
        <v>0</v>
      </c>
      <c r="AZ55" s="102">
        <f t="shared" si="63"/>
        <v>0</v>
      </c>
      <c r="BA55" s="102">
        <f t="shared" si="63"/>
        <v>0</v>
      </c>
      <c r="BB55" s="102">
        <f t="shared" si="63"/>
        <v>0</v>
      </c>
      <c r="BC55" s="102">
        <f t="shared" si="63"/>
        <v>0</v>
      </c>
      <c r="BD55" s="102">
        <f t="shared" si="63"/>
        <v>0</v>
      </c>
      <c r="BE55" s="102">
        <f t="shared" si="63"/>
        <v>0</v>
      </c>
      <c r="BF55" s="102">
        <f t="shared" si="63"/>
        <v>0</v>
      </c>
      <c r="BG55" s="102">
        <f t="shared" si="63"/>
        <v>0</v>
      </c>
      <c r="BH55" s="102">
        <f t="shared" si="63"/>
        <v>0</v>
      </c>
      <c r="BI55" s="102">
        <f t="shared" si="63"/>
        <v>0</v>
      </c>
      <c r="BJ55" s="102">
        <f t="shared" si="63"/>
        <v>0</v>
      </c>
      <c r="BK55" s="102">
        <f t="shared" si="63"/>
        <v>0</v>
      </c>
      <c r="BL55" s="102">
        <f t="shared" si="63"/>
        <v>0</v>
      </c>
      <c r="BM55" s="102">
        <f t="shared" si="63"/>
        <v>0</v>
      </c>
      <c r="BN55" s="102">
        <f t="shared" si="63"/>
        <v>0</v>
      </c>
      <c r="BO55" s="102">
        <f t="shared" si="63"/>
        <v>0</v>
      </c>
      <c r="BP55" s="102">
        <f t="shared" si="63"/>
        <v>0</v>
      </c>
      <c r="BQ55" s="102">
        <f t="shared" si="63"/>
        <v>0</v>
      </c>
      <c r="BR55" s="102">
        <f t="shared" si="63"/>
        <v>0</v>
      </c>
      <c r="BS55" s="102">
        <f t="shared" si="63"/>
        <v>0</v>
      </c>
      <c r="BT55" s="102">
        <f t="shared" si="63"/>
        <v>0</v>
      </c>
      <c r="BU55" s="102">
        <f t="shared" si="63"/>
        <v>0</v>
      </c>
      <c r="BV55" s="102">
        <f t="shared" si="63"/>
        <v>0</v>
      </c>
      <c r="BW55" s="102">
        <f t="shared" si="63"/>
        <v>0</v>
      </c>
      <c r="BX55" s="102">
        <f t="shared" ref="BX55:CV55" si="64">SUM(BX56:BX58)</f>
        <v>0</v>
      </c>
      <c r="BY55" s="102">
        <f t="shared" si="64"/>
        <v>0</v>
      </c>
      <c r="BZ55" s="102">
        <f t="shared" si="64"/>
        <v>0</v>
      </c>
      <c r="CA55" s="102">
        <f t="shared" si="64"/>
        <v>0</v>
      </c>
      <c r="CB55" s="102">
        <f t="shared" si="64"/>
        <v>0</v>
      </c>
      <c r="CC55" s="102">
        <f t="shared" si="64"/>
        <v>0</v>
      </c>
      <c r="CD55" s="102">
        <f t="shared" si="64"/>
        <v>0</v>
      </c>
      <c r="CE55" s="102">
        <f t="shared" si="64"/>
        <v>0</v>
      </c>
      <c r="CF55" s="102">
        <f t="shared" si="64"/>
        <v>0</v>
      </c>
      <c r="CG55" s="103">
        <f>SUM(CG56:CG58)</f>
        <v>0</v>
      </c>
      <c r="CH55" s="90">
        <f t="shared" ref="CH55:CK55" si="65">SUM(CH56:CH58)</f>
        <v>0</v>
      </c>
      <c r="CI55" s="90">
        <f t="shared" si="65"/>
        <v>0</v>
      </c>
      <c r="CJ55" s="90">
        <f t="shared" si="65"/>
        <v>0</v>
      </c>
      <c r="CK55" s="90">
        <f t="shared" si="65"/>
        <v>0</v>
      </c>
      <c r="CL55" s="8"/>
      <c r="CM55" s="87"/>
      <c r="CN55" s="110"/>
      <c r="CO55" s="12"/>
      <c r="CP55" s="12"/>
      <c r="CQ55" s="72"/>
      <c r="CR55" s="12"/>
    </row>
    <row r="56" spans="1:96" s="13" customFormat="1" ht="12.95" customHeight="1" x14ac:dyDescent="0.3">
      <c r="A56" s="64">
        <f t="shared" si="11"/>
        <v>56</v>
      </c>
      <c r="B56" s="83"/>
      <c r="C56" s="83"/>
      <c r="D56" s="83"/>
      <c r="E56" s="83"/>
      <c r="F56" s="91"/>
      <c r="G56" s="83"/>
      <c r="H56" s="91" t="s">
        <v>61</v>
      </c>
      <c r="I56" s="91" t="s">
        <v>62</v>
      </c>
      <c r="J56" s="73">
        <f t="shared" si="12"/>
        <v>0</v>
      </c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8"/>
      <c r="BT56" s="108"/>
      <c r="BU56" s="108"/>
      <c r="BV56" s="108"/>
      <c r="BW56" s="108"/>
      <c r="BX56" s="108"/>
      <c r="BY56" s="108"/>
      <c r="BZ56" s="108"/>
      <c r="CA56" s="108"/>
      <c r="CB56" s="108"/>
      <c r="CC56" s="108"/>
      <c r="CD56" s="108"/>
      <c r="CE56" s="108"/>
      <c r="CF56" s="108"/>
      <c r="CG56" s="109"/>
      <c r="CH56" s="86"/>
      <c r="CI56" s="86"/>
      <c r="CJ56" s="86"/>
      <c r="CK56" s="86"/>
      <c r="CL56" s="8"/>
      <c r="CM56" s="87"/>
      <c r="CN56" s="110"/>
      <c r="CO56" s="12"/>
      <c r="CP56" s="12"/>
      <c r="CQ56" s="72"/>
      <c r="CR56" s="12"/>
    </row>
    <row r="57" spans="1:96" s="13" customFormat="1" ht="12.95" customHeight="1" x14ac:dyDescent="0.3">
      <c r="A57" s="64">
        <f t="shared" si="11"/>
        <v>57</v>
      </c>
      <c r="B57" s="83"/>
      <c r="C57" s="83"/>
      <c r="D57" s="83"/>
      <c r="E57" s="83"/>
      <c r="F57" s="91"/>
      <c r="G57" s="83"/>
      <c r="H57" s="83" t="s">
        <v>63</v>
      </c>
      <c r="I57" s="83" t="s">
        <v>64</v>
      </c>
      <c r="J57" s="73">
        <f t="shared" si="12"/>
        <v>0</v>
      </c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9"/>
      <c r="CH57" s="86"/>
      <c r="CI57" s="86"/>
      <c r="CJ57" s="86"/>
      <c r="CK57" s="86"/>
      <c r="CL57" s="8"/>
      <c r="CM57" s="87"/>
      <c r="CN57" s="110"/>
      <c r="CO57" s="12"/>
      <c r="CP57" s="12"/>
      <c r="CQ57" s="72"/>
      <c r="CR57" s="12"/>
    </row>
    <row r="58" spans="1:96" s="13" customFormat="1" ht="12.95" customHeight="1" x14ac:dyDescent="0.3">
      <c r="A58" s="64">
        <f t="shared" si="11"/>
        <v>58</v>
      </c>
      <c r="B58" s="83"/>
      <c r="C58" s="83"/>
      <c r="D58" s="83"/>
      <c r="E58" s="83"/>
      <c r="F58" s="91"/>
      <c r="G58" s="83"/>
      <c r="H58" s="83" t="s">
        <v>65</v>
      </c>
      <c r="I58" s="83" t="s">
        <v>66</v>
      </c>
      <c r="J58" s="73">
        <f t="shared" si="12"/>
        <v>0</v>
      </c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9"/>
      <c r="CH58" s="86"/>
      <c r="CI58" s="86"/>
      <c r="CJ58" s="86"/>
      <c r="CK58" s="86"/>
      <c r="CL58" s="8"/>
      <c r="CM58" s="87"/>
      <c r="CN58" s="110"/>
      <c r="CO58" s="12"/>
      <c r="CP58" s="12"/>
      <c r="CQ58" s="72"/>
      <c r="CR58" s="12"/>
    </row>
    <row r="59" spans="1:96" s="13" customFormat="1" ht="12.95" customHeight="1" x14ac:dyDescent="0.3">
      <c r="A59" s="64">
        <f t="shared" si="11"/>
        <v>59</v>
      </c>
      <c r="B59" s="83"/>
      <c r="C59" s="83"/>
      <c r="D59" s="83"/>
      <c r="E59" s="83"/>
      <c r="F59" s="104" t="s">
        <v>52</v>
      </c>
      <c r="G59" s="105" t="s">
        <v>53</v>
      </c>
      <c r="H59" s="83"/>
      <c r="I59" s="83"/>
      <c r="J59" s="73">
        <f t="shared" si="12"/>
        <v>0</v>
      </c>
      <c r="K59" s="70">
        <f>SUM(K60,K64,K72,K68)</f>
        <v>0</v>
      </c>
      <c r="L59" s="70">
        <f t="shared" ref="L59:BW59" si="66">SUM(L60,L64,L72,L68)</f>
        <v>0</v>
      </c>
      <c r="M59" s="70">
        <f t="shared" si="66"/>
        <v>0</v>
      </c>
      <c r="N59" s="70">
        <f t="shared" si="66"/>
        <v>0</v>
      </c>
      <c r="O59" s="70">
        <f t="shared" si="66"/>
        <v>0</v>
      </c>
      <c r="P59" s="70">
        <f t="shared" si="66"/>
        <v>0</v>
      </c>
      <c r="Q59" s="70">
        <f t="shared" si="66"/>
        <v>0</v>
      </c>
      <c r="R59" s="70">
        <f t="shared" si="66"/>
        <v>0</v>
      </c>
      <c r="S59" s="70">
        <f t="shared" si="66"/>
        <v>0</v>
      </c>
      <c r="T59" s="70">
        <f t="shared" si="66"/>
        <v>0</v>
      </c>
      <c r="U59" s="70">
        <f t="shared" si="66"/>
        <v>0</v>
      </c>
      <c r="V59" s="70">
        <f t="shared" si="66"/>
        <v>0</v>
      </c>
      <c r="W59" s="70">
        <f t="shared" si="66"/>
        <v>0</v>
      </c>
      <c r="X59" s="70">
        <f t="shared" si="66"/>
        <v>0</v>
      </c>
      <c r="Y59" s="70">
        <f t="shared" si="66"/>
        <v>0</v>
      </c>
      <c r="Z59" s="70">
        <f t="shared" si="66"/>
        <v>0</v>
      </c>
      <c r="AA59" s="70">
        <f t="shared" si="66"/>
        <v>0</v>
      </c>
      <c r="AB59" s="70">
        <f t="shared" si="66"/>
        <v>0</v>
      </c>
      <c r="AC59" s="70">
        <f t="shared" si="66"/>
        <v>0</v>
      </c>
      <c r="AD59" s="70">
        <f t="shared" si="66"/>
        <v>0</v>
      </c>
      <c r="AE59" s="70">
        <f t="shared" si="66"/>
        <v>0</v>
      </c>
      <c r="AF59" s="70">
        <f t="shared" si="66"/>
        <v>0</v>
      </c>
      <c r="AG59" s="70">
        <f t="shared" si="66"/>
        <v>0</v>
      </c>
      <c r="AH59" s="70">
        <f t="shared" si="66"/>
        <v>0</v>
      </c>
      <c r="AI59" s="70">
        <f t="shared" si="66"/>
        <v>0</v>
      </c>
      <c r="AJ59" s="70">
        <f t="shared" si="66"/>
        <v>0</v>
      </c>
      <c r="AK59" s="70">
        <f t="shared" si="66"/>
        <v>0</v>
      </c>
      <c r="AL59" s="70">
        <f t="shared" si="66"/>
        <v>0</v>
      </c>
      <c r="AM59" s="70">
        <f t="shared" si="66"/>
        <v>0</v>
      </c>
      <c r="AN59" s="70">
        <f t="shared" si="66"/>
        <v>0</v>
      </c>
      <c r="AO59" s="70">
        <f t="shared" si="66"/>
        <v>0</v>
      </c>
      <c r="AP59" s="70">
        <f t="shared" si="66"/>
        <v>0</v>
      </c>
      <c r="AQ59" s="70">
        <f t="shared" si="66"/>
        <v>0</v>
      </c>
      <c r="AR59" s="70">
        <f t="shared" si="66"/>
        <v>0</v>
      </c>
      <c r="AS59" s="70">
        <f t="shared" si="66"/>
        <v>0</v>
      </c>
      <c r="AT59" s="70">
        <f t="shared" si="66"/>
        <v>0</v>
      </c>
      <c r="AU59" s="70">
        <f t="shared" si="66"/>
        <v>0</v>
      </c>
      <c r="AV59" s="70">
        <f t="shared" si="66"/>
        <v>0</v>
      </c>
      <c r="AW59" s="70">
        <f t="shared" si="66"/>
        <v>0</v>
      </c>
      <c r="AX59" s="70">
        <f t="shared" si="66"/>
        <v>0</v>
      </c>
      <c r="AY59" s="70">
        <f t="shared" si="66"/>
        <v>0</v>
      </c>
      <c r="AZ59" s="70">
        <f t="shared" si="66"/>
        <v>0</v>
      </c>
      <c r="BA59" s="70">
        <f t="shared" si="66"/>
        <v>0</v>
      </c>
      <c r="BB59" s="70">
        <f t="shared" si="66"/>
        <v>0</v>
      </c>
      <c r="BC59" s="70">
        <f t="shared" si="66"/>
        <v>0</v>
      </c>
      <c r="BD59" s="70">
        <f t="shared" si="66"/>
        <v>0</v>
      </c>
      <c r="BE59" s="70">
        <f t="shared" si="66"/>
        <v>0</v>
      </c>
      <c r="BF59" s="70">
        <f t="shared" si="66"/>
        <v>0</v>
      </c>
      <c r="BG59" s="70">
        <f t="shared" si="66"/>
        <v>0</v>
      </c>
      <c r="BH59" s="70">
        <f t="shared" si="66"/>
        <v>0</v>
      </c>
      <c r="BI59" s="70">
        <f t="shared" si="66"/>
        <v>0</v>
      </c>
      <c r="BJ59" s="70">
        <f t="shared" si="66"/>
        <v>0</v>
      </c>
      <c r="BK59" s="70">
        <f t="shared" si="66"/>
        <v>0</v>
      </c>
      <c r="BL59" s="70">
        <f t="shared" si="66"/>
        <v>0</v>
      </c>
      <c r="BM59" s="70">
        <f t="shared" si="66"/>
        <v>0</v>
      </c>
      <c r="BN59" s="70">
        <f t="shared" si="66"/>
        <v>0</v>
      </c>
      <c r="BO59" s="70">
        <f t="shared" si="66"/>
        <v>0</v>
      </c>
      <c r="BP59" s="70">
        <f t="shared" si="66"/>
        <v>0</v>
      </c>
      <c r="BQ59" s="70">
        <f t="shared" si="66"/>
        <v>0</v>
      </c>
      <c r="BR59" s="70">
        <f t="shared" si="66"/>
        <v>0</v>
      </c>
      <c r="BS59" s="70">
        <f t="shared" si="66"/>
        <v>0</v>
      </c>
      <c r="BT59" s="70">
        <f t="shared" si="66"/>
        <v>0</v>
      </c>
      <c r="BU59" s="70">
        <f t="shared" si="66"/>
        <v>0</v>
      </c>
      <c r="BV59" s="70">
        <f t="shared" si="66"/>
        <v>0</v>
      </c>
      <c r="BW59" s="70">
        <f t="shared" si="66"/>
        <v>0</v>
      </c>
      <c r="BX59" s="70">
        <f t="shared" ref="BX59:CV59" si="67">SUM(BX60,BX64,BX72,BX68)</f>
        <v>0</v>
      </c>
      <c r="BY59" s="70">
        <f t="shared" si="67"/>
        <v>0</v>
      </c>
      <c r="BZ59" s="70">
        <f t="shared" si="67"/>
        <v>0</v>
      </c>
      <c r="CA59" s="70">
        <f t="shared" si="67"/>
        <v>0</v>
      </c>
      <c r="CB59" s="70">
        <f t="shared" si="67"/>
        <v>0</v>
      </c>
      <c r="CC59" s="70">
        <f t="shared" si="67"/>
        <v>0</v>
      </c>
      <c r="CD59" s="70">
        <f t="shared" si="67"/>
        <v>0</v>
      </c>
      <c r="CE59" s="70">
        <f t="shared" si="67"/>
        <v>0</v>
      </c>
      <c r="CF59" s="70">
        <f t="shared" si="67"/>
        <v>0</v>
      </c>
      <c r="CG59" s="74">
        <f>SUM(CG60,CG64,CG72,CG68)</f>
        <v>0</v>
      </c>
      <c r="CH59" s="70">
        <f t="shared" ref="CH59:CK59" si="68">SUM(CH60,CH64,CH72,CH68)</f>
        <v>0</v>
      </c>
      <c r="CI59" s="70">
        <f t="shared" si="68"/>
        <v>0</v>
      </c>
      <c r="CJ59" s="70">
        <f t="shared" si="68"/>
        <v>0</v>
      </c>
      <c r="CK59" s="70">
        <f t="shared" si="68"/>
        <v>0</v>
      </c>
      <c r="CL59" s="8"/>
      <c r="CM59" s="87"/>
      <c r="CN59" s="110"/>
      <c r="CO59" s="12"/>
      <c r="CP59" s="12"/>
      <c r="CQ59" s="72"/>
      <c r="CR59" s="12"/>
    </row>
    <row r="60" spans="1:96" s="13" customFormat="1" ht="12.95" customHeight="1" x14ac:dyDescent="0.3">
      <c r="A60" s="64">
        <f t="shared" si="11"/>
        <v>60</v>
      </c>
      <c r="B60" s="83"/>
      <c r="C60" s="83"/>
      <c r="D60" s="83"/>
      <c r="E60" s="83"/>
      <c r="F60" s="91"/>
      <c r="G60" s="83" t="s">
        <v>42</v>
      </c>
      <c r="H60" s="107" t="str">
        <f>$H$47</f>
        <v xml:space="preserve">דרוג AA- ומעלה </v>
      </c>
      <c r="I60" s="107"/>
      <c r="J60" s="73">
        <f t="shared" si="12"/>
        <v>0</v>
      </c>
      <c r="K60" s="102">
        <f>SUM(K61:K63)</f>
        <v>0</v>
      </c>
      <c r="L60" s="102">
        <f t="shared" ref="L60:BW60" si="69">SUM(L61:L63)</f>
        <v>0</v>
      </c>
      <c r="M60" s="102">
        <f t="shared" si="69"/>
        <v>0</v>
      </c>
      <c r="N60" s="102">
        <f t="shared" si="69"/>
        <v>0</v>
      </c>
      <c r="O60" s="102">
        <f t="shared" si="69"/>
        <v>0</v>
      </c>
      <c r="P60" s="102">
        <f t="shared" si="69"/>
        <v>0</v>
      </c>
      <c r="Q60" s="102">
        <f t="shared" si="69"/>
        <v>0</v>
      </c>
      <c r="R60" s="102">
        <f t="shared" si="69"/>
        <v>0</v>
      </c>
      <c r="S60" s="102">
        <f t="shared" si="69"/>
        <v>0</v>
      </c>
      <c r="T60" s="102">
        <f t="shared" si="69"/>
        <v>0</v>
      </c>
      <c r="U60" s="102">
        <f t="shared" si="69"/>
        <v>0</v>
      </c>
      <c r="V60" s="102">
        <f t="shared" si="69"/>
        <v>0</v>
      </c>
      <c r="W60" s="102">
        <f t="shared" si="69"/>
        <v>0</v>
      </c>
      <c r="X60" s="102">
        <f t="shared" si="69"/>
        <v>0</v>
      </c>
      <c r="Y60" s="102">
        <f t="shared" si="69"/>
        <v>0</v>
      </c>
      <c r="Z60" s="102">
        <f t="shared" si="69"/>
        <v>0</v>
      </c>
      <c r="AA60" s="102">
        <f t="shared" si="69"/>
        <v>0</v>
      </c>
      <c r="AB60" s="102">
        <f t="shared" si="69"/>
        <v>0</v>
      </c>
      <c r="AC60" s="102">
        <f t="shared" si="69"/>
        <v>0</v>
      </c>
      <c r="AD60" s="102">
        <f t="shared" si="69"/>
        <v>0</v>
      </c>
      <c r="AE60" s="102">
        <f t="shared" si="69"/>
        <v>0</v>
      </c>
      <c r="AF60" s="102">
        <f t="shared" si="69"/>
        <v>0</v>
      </c>
      <c r="AG60" s="102">
        <f t="shared" si="69"/>
        <v>0</v>
      </c>
      <c r="AH60" s="102">
        <f t="shared" si="69"/>
        <v>0</v>
      </c>
      <c r="AI60" s="102">
        <f t="shared" si="69"/>
        <v>0</v>
      </c>
      <c r="AJ60" s="102">
        <f t="shared" si="69"/>
        <v>0</v>
      </c>
      <c r="AK60" s="102">
        <f t="shared" si="69"/>
        <v>0</v>
      </c>
      <c r="AL60" s="102">
        <f t="shared" si="69"/>
        <v>0</v>
      </c>
      <c r="AM60" s="102">
        <f t="shared" si="69"/>
        <v>0</v>
      </c>
      <c r="AN60" s="102">
        <f t="shared" si="69"/>
        <v>0</v>
      </c>
      <c r="AO60" s="102">
        <f t="shared" si="69"/>
        <v>0</v>
      </c>
      <c r="AP60" s="102">
        <f t="shared" si="69"/>
        <v>0</v>
      </c>
      <c r="AQ60" s="102">
        <f t="shared" si="69"/>
        <v>0</v>
      </c>
      <c r="AR60" s="102">
        <f t="shared" si="69"/>
        <v>0</v>
      </c>
      <c r="AS60" s="102">
        <f t="shared" si="69"/>
        <v>0</v>
      </c>
      <c r="AT60" s="102">
        <f t="shared" si="69"/>
        <v>0</v>
      </c>
      <c r="AU60" s="102">
        <f t="shared" si="69"/>
        <v>0</v>
      </c>
      <c r="AV60" s="102">
        <f t="shared" si="69"/>
        <v>0</v>
      </c>
      <c r="AW60" s="102">
        <f t="shared" si="69"/>
        <v>0</v>
      </c>
      <c r="AX60" s="102">
        <f t="shared" si="69"/>
        <v>0</v>
      </c>
      <c r="AY60" s="102">
        <f t="shared" si="69"/>
        <v>0</v>
      </c>
      <c r="AZ60" s="102">
        <f t="shared" si="69"/>
        <v>0</v>
      </c>
      <c r="BA60" s="102">
        <f t="shared" si="69"/>
        <v>0</v>
      </c>
      <c r="BB60" s="102">
        <f t="shared" si="69"/>
        <v>0</v>
      </c>
      <c r="BC60" s="102">
        <f t="shared" si="69"/>
        <v>0</v>
      </c>
      <c r="BD60" s="102">
        <f t="shared" si="69"/>
        <v>0</v>
      </c>
      <c r="BE60" s="102">
        <f t="shared" si="69"/>
        <v>0</v>
      </c>
      <c r="BF60" s="102">
        <f t="shared" si="69"/>
        <v>0</v>
      </c>
      <c r="BG60" s="102">
        <f t="shared" si="69"/>
        <v>0</v>
      </c>
      <c r="BH60" s="102">
        <f t="shared" si="69"/>
        <v>0</v>
      </c>
      <c r="BI60" s="102">
        <f t="shared" si="69"/>
        <v>0</v>
      </c>
      <c r="BJ60" s="102">
        <f t="shared" si="69"/>
        <v>0</v>
      </c>
      <c r="BK60" s="102">
        <f t="shared" si="69"/>
        <v>0</v>
      </c>
      <c r="BL60" s="102">
        <f t="shared" si="69"/>
        <v>0</v>
      </c>
      <c r="BM60" s="102">
        <f t="shared" si="69"/>
        <v>0</v>
      </c>
      <c r="BN60" s="102">
        <f t="shared" si="69"/>
        <v>0</v>
      </c>
      <c r="BO60" s="102">
        <f t="shared" si="69"/>
        <v>0</v>
      </c>
      <c r="BP60" s="102">
        <f t="shared" si="69"/>
        <v>0</v>
      </c>
      <c r="BQ60" s="102">
        <f t="shared" si="69"/>
        <v>0</v>
      </c>
      <c r="BR60" s="102">
        <f t="shared" si="69"/>
        <v>0</v>
      </c>
      <c r="BS60" s="102">
        <f t="shared" si="69"/>
        <v>0</v>
      </c>
      <c r="BT60" s="102">
        <f t="shared" si="69"/>
        <v>0</v>
      </c>
      <c r="BU60" s="102">
        <f t="shared" si="69"/>
        <v>0</v>
      </c>
      <c r="BV60" s="102">
        <f t="shared" si="69"/>
        <v>0</v>
      </c>
      <c r="BW60" s="102">
        <f t="shared" si="69"/>
        <v>0</v>
      </c>
      <c r="BX60" s="102">
        <f t="shared" ref="BX60:CV60" si="70">SUM(BX61:BX63)</f>
        <v>0</v>
      </c>
      <c r="BY60" s="102">
        <f t="shared" si="70"/>
        <v>0</v>
      </c>
      <c r="BZ60" s="102">
        <f t="shared" si="70"/>
        <v>0</v>
      </c>
      <c r="CA60" s="102">
        <f t="shared" si="70"/>
        <v>0</v>
      </c>
      <c r="CB60" s="102">
        <f t="shared" si="70"/>
        <v>0</v>
      </c>
      <c r="CC60" s="102">
        <f t="shared" si="70"/>
        <v>0</v>
      </c>
      <c r="CD60" s="102">
        <f t="shared" si="70"/>
        <v>0</v>
      </c>
      <c r="CE60" s="102">
        <f t="shared" si="70"/>
        <v>0</v>
      </c>
      <c r="CF60" s="102">
        <f t="shared" si="70"/>
        <v>0</v>
      </c>
      <c r="CG60" s="103">
        <f>SUM(CG61:CG63)</f>
        <v>0</v>
      </c>
      <c r="CH60" s="90">
        <f t="shared" ref="CH60:CK60" si="71">SUM(CH61:CH63)</f>
        <v>0</v>
      </c>
      <c r="CI60" s="90">
        <f t="shared" si="71"/>
        <v>0</v>
      </c>
      <c r="CJ60" s="90">
        <f t="shared" si="71"/>
        <v>0</v>
      </c>
      <c r="CK60" s="90">
        <f t="shared" si="71"/>
        <v>0</v>
      </c>
      <c r="CL60" s="8"/>
      <c r="CM60" s="87"/>
      <c r="CN60" s="110"/>
      <c r="CO60" s="12"/>
      <c r="CP60" s="12"/>
      <c r="CQ60" s="72"/>
      <c r="CR60" s="12"/>
    </row>
    <row r="61" spans="1:96" s="13" customFormat="1" ht="12.95" customHeight="1" x14ac:dyDescent="0.3">
      <c r="A61" s="64">
        <f t="shared" si="11"/>
        <v>61</v>
      </c>
      <c r="B61" s="83"/>
      <c r="C61" s="83"/>
      <c r="D61" s="83"/>
      <c r="E61" s="83"/>
      <c r="F61" s="91"/>
      <c r="G61" s="83"/>
      <c r="H61" s="91" t="s">
        <v>61</v>
      </c>
      <c r="I61" s="91" t="s">
        <v>62</v>
      </c>
      <c r="J61" s="73">
        <f t="shared" si="12"/>
        <v>0</v>
      </c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  <c r="CD61" s="108"/>
      <c r="CE61" s="108"/>
      <c r="CF61" s="108"/>
      <c r="CG61" s="109"/>
      <c r="CH61" s="86"/>
      <c r="CI61" s="86"/>
      <c r="CJ61" s="86"/>
      <c r="CK61" s="86"/>
      <c r="CL61" s="8"/>
      <c r="CM61" s="87"/>
      <c r="CN61" s="110"/>
      <c r="CO61" s="12"/>
      <c r="CP61" s="12"/>
      <c r="CQ61" s="72"/>
      <c r="CR61" s="12"/>
    </row>
    <row r="62" spans="1:96" s="13" customFormat="1" ht="12.95" customHeight="1" x14ac:dyDescent="0.3">
      <c r="A62" s="64">
        <f t="shared" si="11"/>
        <v>62</v>
      </c>
      <c r="B62" s="83"/>
      <c r="C62" s="83"/>
      <c r="D62" s="83"/>
      <c r="E62" s="83"/>
      <c r="F62" s="91"/>
      <c r="G62" s="83"/>
      <c r="H62" s="83" t="s">
        <v>63</v>
      </c>
      <c r="I62" s="83" t="s">
        <v>64</v>
      </c>
      <c r="J62" s="73">
        <f t="shared" si="12"/>
        <v>0</v>
      </c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  <c r="CD62" s="108"/>
      <c r="CE62" s="108"/>
      <c r="CF62" s="108"/>
      <c r="CG62" s="109"/>
      <c r="CH62" s="86"/>
      <c r="CI62" s="86"/>
      <c r="CJ62" s="86"/>
      <c r="CK62" s="86"/>
      <c r="CL62" s="8"/>
      <c r="CM62" s="87"/>
      <c r="CN62" s="110"/>
      <c r="CO62" s="12"/>
      <c r="CP62" s="12"/>
      <c r="CQ62" s="72"/>
      <c r="CR62" s="12"/>
    </row>
    <row r="63" spans="1:96" s="13" customFormat="1" ht="12.95" customHeight="1" x14ac:dyDescent="0.3">
      <c r="A63" s="64">
        <f t="shared" si="11"/>
        <v>63</v>
      </c>
      <c r="B63" s="83"/>
      <c r="C63" s="83"/>
      <c r="D63" s="83"/>
      <c r="E63" s="83"/>
      <c r="F63" s="91"/>
      <c r="G63" s="83"/>
      <c r="H63" s="83" t="s">
        <v>65</v>
      </c>
      <c r="I63" s="83" t="s">
        <v>66</v>
      </c>
      <c r="J63" s="73">
        <f t="shared" si="12"/>
        <v>0</v>
      </c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  <c r="CD63" s="108"/>
      <c r="CE63" s="108"/>
      <c r="CF63" s="108"/>
      <c r="CG63" s="109"/>
      <c r="CH63" s="86"/>
      <c r="CI63" s="86"/>
      <c r="CJ63" s="86"/>
      <c r="CK63" s="86"/>
      <c r="CL63" s="8"/>
      <c r="CM63" s="87"/>
      <c r="CN63" s="110"/>
      <c r="CO63" s="12"/>
      <c r="CP63" s="12"/>
      <c r="CQ63" s="72"/>
      <c r="CR63" s="12"/>
    </row>
    <row r="64" spans="1:96" s="13" customFormat="1" ht="12.95" customHeight="1" x14ac:dyDescent="0.3">
      <c r="A64" s="64">
        <f t="shared" si="11"/>
        <v>64</v>
      </c>
      <c r="B64" s="83"/>
      <c r="C64" s="83"/>
      <c r="D64" s="83"/>
      <c r="E64" s="83"/>
      <c r="F64" s="91"/>
      <c r="G64" s="83" t="s">
        <v>55</v>
      </c>
      <c r="H64" s="83" t="str">
        <f>$H$51</f>
        <v xml:space="preserve">דרוג BBB- ועד A+ </v>
      </c>
      <c r="I64" s="83"/>
      <c r="J64" s="73">
        <f t="shared" si="12"/>
        <v>0</v>
      </c>
      <c r="K64" s="102">
        <f>SUM(K65:K67)</f>
        <v>0</v>
      </c>
      <c r="L64" s="102">
        <f t="shared" ref="L64:BW64" si="72">SUM(L65:L67)</f>
        <v>0</v>
      </c>
      <c r="M64" s="102">
        <f t="shared" si="72"/>
        <v>0</v>
      </c>
      <c r="N64" s="102">
        <f t="shared" si="72"/>
        <v>0</v>
      </c>
      <c r="O64" s="102">
        <f t="shared" si="72"/>
        <v>0</v>
      </c>
      <c r="P64" s="102">
        <f t="shared" si="72"/>
        <v>0</v>
      </c>
      <c r="Q64" s="102">
        <f t="shared" si="72"/>
        <v>0</v>
      </c>
      <c r="R64" s="102">
        <f t="shared" si="72"/>
        <v>0</v>
      </c>
      <c r="S64" s="102">
        <f t="shared" si="72"/>
        <v>0</v>
      </c>
      <c r="T64" s="102">
        <f t="shared" si="72"/>
        <v>0</v>
      </c>
      <c r="U64" s="102">
        <f t="shared" si="72"/>
        <v>0</v>
      </c>
      <c r="V64" s="102">
        <f t="shared" si="72"/>
        <v>0</v>
      </c>
      <c r="W64" s="102">
        <f t="shared" si="72"/>
        <v>0</v>
      </c>
      <c r="X64" s="102">
        <f t="shared" si="72"/>
        <v>0</v>
      </c>
      <c r="Y64" s="102">
        <f t="shared" si="72"/>
        <v>0</v>
      </c>
      <c r="Z64" s="102">
        <f t="shared" si="72"/>
        <v>0</v>
      </c>
      <c r="AA64" s="102">
        <f t="shared" si="72"/>
        <v>0</v>
      </c>
      <c r="AB64" s="102">
        <f t="shared" si="72"/>
        <v>0</v>
      </c>
      <c r="AC64" s="102">
        <f t="shared" si="72"/>
        <v>0</v>
      </c>
      <c r="AD64" s="102">
        <f t="shared" si="72"/>
        <v>0</v>
      </c>
      <c r="AE64" s="102">
        <f t="shared" si="72"/>
        <v>0</v>
      </c>
      <c r="AF64" s="102">
        <f t="shared" si="72"/>
        <v>0</v>
      </c>
      <c r="AG64" s="102">
        <f t="shared" si="72"/>
        <v>0</v>
      </c>
      <c r="AH64" s="102">
        <f t="shared" si="72"/>
        <v>0</v>
      </c>
      <c r="AI64" s="102">
        <f t="shared" si="72"/>
        <v>0</v>
      </c>
      <c r="AJ64" s="102">
        <f t="shared" si="72"/>
        <v>0</v>
      </c>
      <c r="AK64" s="102">
        <f t="shared" si="72"/>
        <v>0</v>
      </c>
      <c r="AL64" s="102">
        <f t="shared" si="72"/>
        <v>0</v>
      </c>
      <c r="AM64" s="102">
        <f t="shared" si="72"/>
        <v>0</v>
      </c>
      <c r="AN64" s="102">
        <f t="shared" si="72"/>
        <v>0</v>
      </c>
      <c r="AO64" s="102">
        <f t="shared" si="72"/>
        <v>0</v>
      </c>
      <c r="AP64" s="102">
        <f t="shared" si="72"/>
        <v>0</v>
      </c>
      <c r="AQ64" s="102">
        <f t="shared" si="72"/>
        <v>0</v>
      </c>
      <c r="AR64" s="102">
        <f t="shared" si="72"/>
        <v>0</v>
      </c>
      <c r="AS64" s="102">
        <f t="shared" si="72"/>
        <v>0</v>
      </c>
      <c r="AT64" s="102">
        <f t="shared" si="72"/>
        <v>0</v>
      </c>
      <c r="AU64" s="102">
        <f t="shared" si="72"/>
        <v>0</v>
      </c>
      <c r="AV64" s="102">
        <f t="shared" si="72"/>
        <v>0</v>
      </c>
      <c r="AW64" s="102">
        <f t="shared" si="72"/>
        <v>0</v>
      </c>
      <c r="AX64" s="102">
        <f t="shared" si="72"/>
        <v>0</v>
      </c>
      <c r="AY64" s="102">
        <f t="shared" si="72"/>
        <v>0</v>
      </c>
      <c r="AZ64" s="102">
        <f t="shared" si="72"/>
        <v>0</v>
      </c>
      <c r="BA64" s="102">
        <f t="shared" si="72"/>
        <v>0</v>
      </c>
      <c r="BB64" s="102">
        <f t="shared" si="72"/>
        <v>0</v>
      </c>
      <c r="BC64" s="102">
        <f t="shared" si="72"/>
        <v>0</v>
      </c>
      <c r="BD64" s="102">
        <f t="shared" si="72"/>
        <v>0</v>
      </c>
      <c r="BE64" s="102">
        <f t="shared" si="72"/>
        <v>0</v>
      </c>
      <c r="BF64" s="102">
        <f t="shared" si="72"/>
        <v>0</v>
      </c>
      <c r="BG64" s="102">
        <f t="shared" si="72"/>
        <v>0</v>
      </c>
      <c r="BH64" s="102">
        <f t="shared" si="72"/>
        <v>0</v>
      </c>
      <c r="BI64" s="102">
        <f t="shared" si="72"/>
        <v>0</v>
      </c>
      <c r="BJ64" s="102">
        <f t="shared" si="72"/>
        <v>0</v>
      </c>
      <c r="BK64" s="102">
        <f t="shared" si="72"/>
        <v>0</v>
      </c>
      <c r="BL64" s="102">
        <f t="shared" si="72"/>
        <v>0</v>
      </c>
      <c r="BM64" s="102">
        <f t="shared" si="72"/>
        <v>0</v>
      </c>
      <c r="BN64" s="102">
        <f t="shared" si="72"/>
        <v>0</v>
      </c>
      <c r="BO64" s="102">
        <f t="shared" si="72"/>
        <v>0</v>
      </c>
      <c r="BP64" s="102">
        <f t="shared" si="72"/>
        <v>0</v>
      </c>
      <c r="BQ64" s="102">
        <f t="shared" si="72"/>
        <v>0</v>
      </c>
      <c r="BR64" s="102">
        <f t="shared" si="72"/>
        <v>0</v>
      </c>
      <c r="BS64" s="102">
        <f t="shared" si="72"/>
        <v>0</v>
      </c>
      <c r="BT64" s="102">
        <f t="shared" si="72"/>
        <v>0</v>
      </c>
      <c r="BU64" s="102">
        <f t="shared" si="72"/>
        <v>0</v>
      </c>
      <c r="BV64" s="102">
        <f t="shared" si="72"/>
        <v>0</v>
      </c>
      <c r="BW64" s="102">
        <f t="shared" si="72"/>
        <v>0</v>
      </c>
      <c r="BX64" s="102">
        <f t="shared" ref="BX64:CV64" si="73">SUM(BX65:BX67)</f>
        <v>0</v>
      </c>
      <c r="BY64" s="102">
        <f t="shared" si="73"/>
        <v>0</v>
      </c>
      <c r="BZ64" s="102">
        <f t="shared" si="73"/>
        <v>0</v>
      </c>
      <c r="CA64" s="102">
        <f t="shared" si="73"/>
        <v>0</v>
      </c>
      <c r="CB64" s="102">
        <f t="shared" si="73"/>
        <v>0</v>
      </c>
      <c r="CC64" s="102">
        <f t="shared" si="73"/>
        <v>0</v>
      </c>
      <c r="CD64" s="102">
        <f t="shared" si="73"/>
        <v>0</v>
      </c>
      <c r="CE64" s="102">
        <f t="shared" si="73"/>
        <v>0</v>
      </c>
      <c r="CF64" s="102">
        <f t="shared" si="73"/>
        <v>0</v>
      </c>
      <c r="CG64" s="103">
        <f>SUM(CG65:CG67)</f>
        <v>0</v>
      </c>
      <c r="CH64" s="90">
        <f t="shared" ref="CH64:CK64" si="74">SUM(CH65:CH67)</f>
        <v>0</v>
      </c>
      <c r="CI64" s="90">
        <f t="shared" si="74"/>
        <v>0</v>
      </c>
      <c r="CJ64" s="90">
        <f t="shared" si="74"/>
        <v>0</v>
      </c>
      <c r="CK64" s="90">
        <f t="shared" si="74"/>
        <v>0</v>
      </c>
      <c r="CL64" s="8"/>
      <c r="CM64" s="87"/>
      <c r="CN64" s="110"/>
      <c r="CO64" s="12"/>
      <c r="CP64" s="12"/>
      <c r="CQ64" s="72"/>
      <c r="CR64" s="12"/>
    </row>
    <row r="65" spans="1:96" s="13" customFormat="1" ht="12.95" customHeight="1" x14ac:dyDescent="0.3">
      <c r="A65" s="64">
        <f t="shared" si="11"/>
        <v>65</v>
      </c>
      <c r="B65" s="83"/>
      <c r="C65" s="83"/>
      <c r="D65" s="83"/>
      <c r="E65" s="83"/>
      <c r="F65" s="91"/>
      <c r="G65" s="83"/>
      <c r="H65" s="91" t="s">
        <v>61</v>
      </c>
      <c r="I65" s="91" t="s">
        <v>62</v>
      </c>
      <c r="J65" s="73">
        <f t="shared" si="12"/>
        <v>0</v>
      </c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  <c r="BI65" s="108"/>
      <c r="BJ65" s="108"/>
      <c r="BK65" s="108"/>
      <c r="BL65" s="108"/>
      <c r="BM65" s="108"/>
      <c r="BN65" s="108"/>
      <c r="BO65" s="108"/>
      <c r="BP65" s="108"/>
      <c r="BQ65" s="108"/>
      <c r="BR65" s="108"/>
      <c r="BS65" s="108"/>
      <c r="BT65" s="108"/>
      <c r="BU65" s="108"/>
      <c r="BV65" s="108"/>
      <c r="BW65" s="108"/>
      <c r="BX65" s="108"/>
      <c r="BY65" s="108"/>
      <c r="BZ65" s="108"/>
      <c r="CA65" s="108"/>
      <c r="CB65" s="108"/>
      <c r="CC65" s="108"/>
      <c r="CD65" s="108"/>
      <c r="CE65" s="108"/>
      <c r="CF65" s="108"/>
      <c r="CG65" s="109"/>
      <c r="CH65" s="86"/>
      <c r="CI65" s="86"/>
      <c r="CJ65" s="86"/>
      <c r="CK65" s="86"/>
      <c r="CL65" s="8"/>
      <c r="CM65" s="87"/>
      <c r="CN65" s="110"/>
      <c r="CO65" s="12"/>
      <c r="CP65" s="12"/>
      <c r="CQ65" s="72"/>
      <c r="CR65" s="12"/>
    </row>
    <row r="66" spans="1:96" s="13" customFormat="1" ht="12.95" customHeight="1" x14ac:dyDescent="0.3">
      <c r="A66" s="64">
        <f t="shared" si="11"/>
        <v>66</v>
      </c>
      <c r="B66" s="83"/>
      <c r="C66" s="83"/>
      <c r="D66" s="83"/>
      <c r="E66" s="83"/>
      <c r="F66" s="91"/>
      <c r="G66" s="83"/>
      <c r="H66" s="83" t="s">
        <v>63</v>
      </c>
      <c r="I66" s="83" t="s">
        <v>64</v>
      </c>
      <c r="J66" s="73">
        <f t="shared" si="12"/>
        <v>0</v>
      </c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8"/>
      <c r="BR66" s="108"/>
      <c r="BS66" s="108"/>
      <c r="BT66" s="108"/>
      <c r="BU66" s="108"/>
      <c r="BV66" s="108"/>
      <c r="BW66" s="108"/>
      <c r="BX66" s="108"/>
      <c r="BY66" s="108"/>
      <c r="BZ66" s="108"/>
      <c r="CA66" s="108"/>
      <c r="CB66" s="108"/>
      <c r="CC66" s="108"/>
      <c r="CD66" s="108"/>
      <c r="CE66" s="108"/>
      <c r="CF66" s="108"/>
      <c r="CG66" s="109"/>
      <c r="CH66" s="86"/>
      <c r="CI66" s="86"/>
      <c r="CJ66" s="86"/>
      <c r="CK66" s="86"/>
      <c r="CL66" s="8"/>
      <c r="CM66" s="87"/>
      <c r="CN66" s="110"/>
      <c r="CO66" s="12"/>
      <c r="CP66" s="12"/>
      <c r="CQ66" s="72"/>
      <c r="CR66" s="12"/>
    </row>
    <row r="67" spans="1:96" s="13" customFormat="1" ht="12.95" customHeight="1" x14ac:dyDescent="0.3">
      <c r="A67" s="64">
        <f t="shared" si="11"/>
        <v>67</v>
      </c>
      <c r="B67" s="83"/>
      <c r="C67" s="83"/>
      <c r="D67" s="83"/>
      <c r="E67" s="83"/>
      <c r="F67" s="91"/>
      <c r="G67" s="83"/>
      <c r="H67" s="83" t="s">
        <v>65</v>
      </c>
      <c r="I67" s="83" t="s">
        <v>66</v>
      </c>
      <c r="J67" s="73">
        <f t="shared" si="12"/>
        <v>0</v>
      </c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9"/>
      <c r="CH67" s="86"/>
      <c r="CI67" s="86"/>
      <c r="CJ67" s="86"/>
      <c r="CK67" s="86"/>
      <c r="CL67" s="8"/>
      <c r="CM67" s="87"/>
      <c r="CN67" s="110"/>
      <c r="CO67" s="12"/>
      <c r="CP67" s="12"/>
      <c r="CQ67" s="72"/>
      <c r="CR67" s="12"/>
    </row>
    <row r="68" spans="1:96" s="13" customFormat="1" ht="12.95" customHeight="1" x14ac:dyDescent="0.3">
      <c r="A68" s="64">
        <f t="shared" si="11"/>
        <v>68</v>
      </c>
      <c r="B68" s="83"/>
      <c r="C68" s="83"/>
      <c r="D68" s="83"/>
      <c r="E68" s="83"/>
      <c r="F68" s="91"/>
      <c r="G68" s="83" t="s">
        <v>44</v>
      </c>
      <c r="H68" s="83" t="s">
        <v>69</v>
      </c>
      <c r="I68" s="83"/>
      <c r="J68" s="73">
        <f t="shared" si="12"/>
        <v>0</v>
      </c>
      <c r="K68" s="102">
        <f>SUM(K69:K71)</f>
        <v>0</v>
      </c>
      <c r="L68" s="102">
        <f t="shared" ref="L68:BW68" si="75">SUM(L69:L71)</f>
        <v>0</v>
      </c>
      <c r="M68" s="102">
        <f t="shared" si="75"/>
        <v>0</v>
      </c>
      <c r="N68" s="102">
        <f t="shared" si="75"/>
        <v>0</v>
      </c>
      <c r="O68" s="102">
        <f t="shared" si="75"/>
        <v>0</v>
      </c>
      <c r="P68" s="102">
        <f t="shared" si="75"/>
        <v>0</v>
      </c>
      <c r="Q68" s="102">
        <f t="shared" si="75"/>
        <v>0</v>
      </c>
      <c r="R68" s="102">
        <f t="shared" si="75"/>
        <v>0</v>
      </c>
      <c r="S68" s="102">
        <f t="shared" si="75"/>
        <v>0</v>
      </c>
      <c r="T68" s="102">
        <f t="shared" si="75"/>
        <v>0</v>
      </c>
      <c r="U68" s="102">
        <f t="shared" si="75"/>
        <v>0</v>
      </c>
      <c r="V68" s="102">
        <f t="shared" si="75"/>
        <v>0</v>
      </c>
      <c r="W68" s="102">
        <f t="shared" si="75"/>
        <v>0</v>
      </c>
      <c r="X68" s="102">
        <f t="shared" si="75"/>
        <v>0</v>
      </c>
      <c r="Y68" s="102">
        <f t="shared" si="75"/>
        <v>0</v>
      </c>
      <c r="Z68" s="102">
        <f t="shared" si="75"/>
        <v>0</v>
      </c>
      <c r="AA68" s="102">
        <f t="shared" si="75"/>
        <v>0</v>
      </c>
      <c r="AB68" s="102">
        <f t="shared" si="75"/>
        <v>0</v>
      </c>
      <c r="AC68" s="102">
        <f t="shared" si="75"/>
        <v>0</v>
      </c>
      <c r="AD68" s="102">
        <f t="shared" si="75"/>
        <v>0</v>
      </c>
      <c r="AE68" s="102">
        <f t="shared" si="75"/>
        <v>0</v>
      </c>
      <c r="AF68" s="102">
        <f t="shared" si="75"/>
        <v>0</v>
      </c>
      <c r="AG68" s="102">
        <f t="shared" si="75"/>
        <v>0</v>
      </c>
      <c r="AH68" s="102">
        <f t="shared" si="75"/>
        <v>0</v>
      </c>
      <c r="AI68" s="102">
        <f t="shared" si="75"/>
        <v>0</v>
      </c>
      <c r="AJ68" s="102">
        <f t="shared" si="75"/>
        <v>0</v>
      </c>
      <c r="AK68" s="102">
        <f t="shared" si="75"/>
        <v>0</v>
      </c>
      <c r="AL68" s="102">
        <f t="shared" si="75"/>
        <v>0</v>
      </c>
      <c r="AM68" s="102">
        <f t="shared" si="75"/>
        <v>0</v>
      </c>
      <c r="AN68" s="102">
        <f t="shared" si="75"/>
        <v>0</v>
      </c>
      <c r="AO68" s="102">
        <f t="shared" si="75"/>
        <v>0</v>
      </c>
      <c r="AP68" s="102">
        <f t="shared" si="75"/>
        <v>0</v>
      </c>
      <c r="AQ68" s="102">
        <f t="shared" si="75"/>
        <v>0</v>
      </c>
      <c r="AR68" s="102">
        <f t="shared" si="75"/>
        <v>0</v>
      </c>
      <c r="AS68" s="102">
        <f t="shared" si="75"/>
        <v>0</v>
      </c>
      <c r="AT68" s="102">
        <f t="shared" si="75"/>
        <v>0</v>
      </c>
      <c r="AU68" s="102">
        <f t="shared" si="75"/>
        <v>0</v>
      </c>
      <c r="AV68" s="102">
        <f t="shared" si="75"/>
        <v>0</v>
      </c>
      <c r="AW68" s="102">
        <f t="shared" si="75"/>
        <v>0</v>
      </c>
      <c r="AX68" s="102">
        <f t="shared" si="75"/>
        <v>0</v>
      </c>
      <c r="AY68" s="102">
        <f t="shared" si="75"/>
        <v>0</v>
      </c>
      <c r="AZ68" s="102">
        <f t="shared" si="75"/>
        <v>0</v>
      </c>
      <c r="BA68" s="102">
        <f t="shared" si="75"/>
        <v>0</v>
      </c>
      <c r="BB68" s="102">
        <f t="shared" si="75"/>
        <v>0</v>
      </c>
      <c r="BC68" s="102">
        <f t="shared" si="75"/>
        <v>0</v>
      </c>
      <c r="BD68" s="102">
        <f t="shared" si="75"/>
        <v>0</v>
      </c>
      <c r="BE68" s="102">
        <f t="shared" si="75"/>
        <v>0</v>
      </c>
      <c r="BF68" s="102">
        <f t="shared" si="75"/>
        <v>0</v>
      </c>
      <c r="BG68" s="102">
        <f t="shared" si="75"/>
        <v>0</v>
      </c>
      <c r="BH68" s="102">
        <f t="shared" si="75"/>
        <v>0</v>
      </c>
      <c r="BI68" s="102">
        <f t="shared" si="75"/>
        <v>0</v>
      </c>
      <c r="BJ68" s="102">
        <f t="shared" si="75"/>
        <v>0</v>
      </c>
      <c r="BK68" s="102">
        <f t="shared" si="75"/>
        <v>0</v>
      </c>
      <c r="BL68" s="102">
        <f t="shared" si="75"/>
        <v>0</v>
      </c>
      <c r="BM68" s="102">
        <f t="shared" si="75"/>
        <v>0</v>
      </c>
      <c r="BN68" s="102">
        <f t="shared" si="75"/>
        <v>0</v>
      </c>
      <c r="BO68" s="102">
        <f t="shared" si="75"/>
        <v>0</v>
      </c>
      <c r="BP68" s="102">
        <f t="shared" si="75"/>
        <v>0</v>
      </c>
      <c r="BQ68" s="102">
        <f t="shared" si="75"/>
        <v>0</v>
      </c>
      <c r="BR68" s="102">
        <f t="shared" si="75"/>
        <v>0</v>
      </c>
      <c r="BS68" s="102">
        <f t="shared" si="75"/>
        <v>0</v>
      </c>
      <c r="BT68" s="102">
        <f t="shared" si="75"/>
        <v>0</v>
      </c>
      <c r="BU68" s="102">
        <f t="shared" si="75"/>
        <v>0</v>
      </c>
      <c r="BV68" s="102">
        <f t="shared" si="75"/>
        <v>0</v>
      </c>
      <c r="BW68" s="102">
        <f t="shared" si="75"/>
        <v>0</v>
      </c>
      <c r="BX68" s="102">
        <f t="shared" ref="BX68:CV68" si="76">SUM(BX69:BX71)</f>
        <v>0</v>
      </c>
      <c r="BY68" s="102">
        <f t="shared" si="76"/>
        <v>0</v>
      </c>
      <c r="BZ68" s="102">
        <f t="shared" si="76"/>
        <v>0</v>
      </c>
      <c r="CA68" s="102">
        <f t="shared" si="76"/>
        <v>0</v>
      </c>
      <c r="CB68" s="102">
        <f t="shared" si="76"/>
        <v>0</v>
      </c>
      <c r="CC68" s="102">
        <f t="shared" si="76"/>
        <v>0</v>
      </c>
      <c r="CD68" s="102">
        <f t="shared" si="76"/>
        <v>0</v>
      </c>
      <c r="CE68" s="102">
        <f t="shared" si="76"/>
        <v>0</v>
      </c>
      <c r="CF68" s="102">
        <f t="shared" si="76"/>
        <v>0</v>
      </c>
      <c r="CG68" s="103">
        <f>SUM(CG69:CG71)</f>
        <v>0</v>
      </c>
      <c r="CH68" s="90">
        <f t="shared" ref="CH68:CK68" si="77">SUM(CH69:CH71)</f>
        <v>0</v>
      </c>
      <c r="CI68" s="90">
        <f t="shared" si="77"/>
        <v>0</v>
      </c>
      <c r="CJ68" s="90">
        <f t="shared" si="77"/>
        <v>0</v>
      </c>
      <c r="CK68" s="90">
        <f t="shared" si="77"/>
        <v>0</v>
      </c>
      <c r="CL68" s="8"/>
      <c r="CM68" s="87"/>
      <c r="CN68" s="110"/>
      <c r="CO68" s="12"/>
      <c r="CP68" s="12"/>
      <c r="CQ68" s="72"/>
      <c r="CR68" s="12"/>
    </row>
    <row r="69" spans="1:96" s="13" customFormat="1" ht="12.95" customHeight="1" x14ac:dyDescent="0.3">
      <c r="A69" s="64">
        <f t="shared" si="11"/>
        <v>69</v>
      </c>
      <c r="B69" s="83"/>
      <c r="C69" s="83"/>
      <c r="D69" s="83"/>
      <c r="E69" s="83"/>
      <c r="F69" s="91"/>
      <c r="G69" s="83"/>
      <c r="H69" s="91" t="s">
        <v>61</v>
      </c>
      <c r="I69" s="91" t="s">
        <v>62</v>
      </c>
      <c r="J69" s="73">
        <f t="shared" si="12"/>
        <v>0</v>
      </c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  <c r="CD69" s="108"/>
      <c r="CE69" s="108"/>
      <c r="CF69" s="108"/>
      <c r="CG69" s="109"/>
      <c r="CH69" s="86"/>
      <c r="CI69" s="86"/>
      <c r="CJ69" s="86"/>
      <c r="CK69" s="86"/>
      <c r="CL69" s="8"/>
      <c r="CM69" s="87"/>
      <c r="CN69" s="110"/>
      <c r="CO69" s="12"/>
      <c r="CP69" s="12"/>
      <c r="CQ69" s="72"/>
      <c r="CR69" s="12"/>
    </row>
    <row r="70" spans="1:96" s="13" customFormat="1" ht="12.95" customHeight="1" x14ac:dyDescent="0.3">
      <c r="A70" s="64">
        <f t="shared" si="11"/>
        <v>70</v>
      </c>
      <c r="B70" s="83"/>
      <c r="C70" s="83"/>
      <c r="D70" s="83"/>
      <c r="E70" s="83"/>
      <c r="F70" s="91"/>
      <c r="G70" s="83"/>
      <c r="H70" s="91" t="s">
        <v>63</v>
      </c>
      <c r="I70" s="91" t="s">
        <v>64</v>
      </c>
      <c r="J70" s="73">
        <f t="shared" si="12"/>
        <v>0</v>
      </c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  <c r="CD70" s="108"/>
      <c r="CE70" s="108"/>
      <c r="CF70" s="108"/>
      <c r="CG70" s="109"/>
      <c r="CH70" s="86"/>
      <c r="CI70" s="86"/>
      <c r="CJ70" s="86"/>
      <c r="CK70" s="86"/>
      <c r="CL70" s="8"/>
      <c r="CM70" s="87"/>
      <c r="CN70" s="110"/>
      <c r="CO70" s="12"/>
      <c r="CP70" s="12"/>
      <c r="CQ70" s="72"/>
      <c r="CR70" s="12"/>
    </row>
    <row r="71" spans="1:96" s="13" customFormat="1" ht="12.95" customHeight="1" x14ac:dyDescent="0.3">
      <c r="A71" s="64">
        <f t="shared" si="11"/>
        <v>71</v>
      </c>
      <c r="B71" s="83"/>
      <c r="C71" s="83"/>
      <c r="D71" s="83"/>
      <c r="E71" s="83"/>
      <c r="F71" s="91"/>
      <c r="G71" s="83"/>
      <c r="H71" s="91" t="s">
        <v>65</v>
      </c>
      <c r="I71" s="91" t="s">
        <v>66</v>
      </c>
      <c r="J71" s="73">
        <f t="shared" si="12"/>
        <v>0</v>
      </c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  <c r="CF71" s="108"/>
      <c r="CG71" s="109"/>
      <c r="CH71" s="86"/>
      <c r="CI71" s="86"/>
      <c r="CJ71" s="86"/>
      <c r="CK71" s="86"/>
      <c r="CL71" s="8"/>
      <c r="CM71" s="87"/>
      <c r="CN71" s="110"/>
      <c r="CO71" s="12"/>
      <c r="CP71" s="12"/>
      <c r="CQ71" s="72"/>
      <c r="CR71" s="12"/>
    </row>
    <row r="72" spans="1:96" s="13" customFormat="1" ht="12.95" customHeight="1" x14ac:dyDescent="0.3">
      <c r="A72" s="64">
        <f t="shared" si="11"/>
        <v>72</v>
      </c>
      <c r="B72" s="83"/>
      <c r="C72" s="83"/>
      <c r="D72" s="83"/>
      <c r="E72" s="83"/>
      <c r="F72" s="91"/>
      <c r="G72" s="83" t="s">
        <v>46</v>
      </c>
      <c r="H72" s="107" t="str">
        <f>$H$55</f>
        <v xml:space="preserve">דרוג נמוך מ- BBB- או לא מדורג </v>
      </c>
      <c r="I72" s="83"/>
      <c r="J72" s="73">
        <f t="shared" si="12"/>
        <v>0</v>
      </c>
      <c r="K72" s="102">
        <f>SUM(K73:K75)</f>
        <v>0</v>
      </c>
      <c r="L72" s="102">
        <f t="shared" ref="L72:BW72" si="78">SUM(L73:L75)</f>
        <v>0</v>
      </c>
      <c r="M72" s="102">
        <f t="shared" si="78"/>
        <v>0</v>
      </c>
      <c r="N72" s="102">
        <f t="shared" si="78"/>
        <v>0</v>
      </c>
      <c r="O72" s="102">
        <f t="shared" si="78"/>
        <v>0</v>
      </c>
      <c r="P72" s="102">
        <f t="shared" si="78"/>
        <v>0</v>
      </c>
      <c r="Q72" s="102">
        <f t="shared" si="78"/>
        <v>0</v>
      </c>
      <c r="R72" s="102">
        <f t="shared" si="78"/>
        <v>0</v>
      </c>
      <c r="S72" s="102">
        <f t="shared" si="78"/>
        <v>0</v>
      </c>
      <c r="T72" s="102">
        <f t="shared" si="78"/>
        <v>0</v>
      </c>
      <c r="U72" s="102">
        <f t="shared" si="78"/>
        <v>0</v>
      </c>
      <c r="V72" s="102">
        <f t="shared" si="78"/>
        <v>0</v>
      </c>
      <c r="W72" s="102">
        <f t="shared" si="78"/>
        <v>0</v>
      </c>
      <c r="X72" s="102">
        <f t="shared" si="78"/>
        <v>0</v>
      </c>
      <c r="Y72" s="102">
        <f t="shared" si="78"/>
        <v>0</v>
      </c>
      <c r="Z72" s="102">
        <f t="shared" si="78"/>
        <v>0</v>
      </c>
      <c r="AA72" s="102">
        <f t="shared" si="78"/>
        <v>0</v>
      </c>
      <c r="AB72" s="102">
        <f t="shared" si="78"/>
        <v>0</v>
      </c>
      <c r="AC72" s="102">
        <f t="shared" si="78"/>
        <v>0</v>
      </c>
      <c r="AD72" s="102">
        <f t="shared" si="78"/>
        <v>0</v>
      </c>
      <c r="AE72" s="102">
        <f t="shared" si="78"/>
        <v>0</v>
      </c>
      <c r="AF72" s="102">
        <f t="shared" si="78"/>
        <v>0</v>
      </c>
      <c r="AG72" s="102">
        <f t="shared" si="78"/>
        <v>0</v>
      </c>
      <c r="AH72" s="102">
        <f t="shared" si="78"/>
        <v>0</v>
      </c>
      <c r="AI72" s="102">
        <f t="shared" si="78"/>
        <v>0</v>
      </c>
      <c r="AJ72" s="102">
        <f t="shared" si="78"/>
        <v>0</v>
      </c>
      <c r="AK72" s="102">
        <f t="shared" si="78"/>
        <v>0</v>
      </c>
      <c r="AL72" s="102">
        <f t="shared" si="78"/>
        <v>0</v>
      </c>
      <c r="AM72" s="102">
        <f t="shared" si="78"/>
        <v>0</v>
      </c>
      <c r="AN72" s="102">
        <f t="shared" si="78"/>
        <v>0</v>
      </c>
      <c r="AO72" s="102">
        <f t="shared" si="78"/>
        <v>0</v>
      </c>
      <c r="AP72" s="102">
        <f t="shared" si="78"/>
        <v>0</v>
      </c>
      <c r="AQ72" s="102">
        <f t="shared" si="78"/>
        <v>0</v>
      </c>
      <c r="AR72" s="102">
        <f t="shared" si="78"/>
        <v>0</v>
      </c>
      <c r="AS72" s="102">
        <f t="shared" si="78"/>
        <v>0</v>
      </c>
      <c r="AT72" s="102">
        <f t="shared" si="78"/>
        <v>0</v>
      </c>
      <c r="AU72" s="102">
        <f t="shared" si="78"/>
        <v>0</v>
      </c>
      <c r="AV72" s="102">
        <f t="shared" si="78"/>
        <v>0</v>
      </c>
      <c r="AW72" s="102">
        <f t="shared" si="78"/>
        <v>0</v>
      </c>
      <c r="AX72" s="102">
        <f t="shared" si="78"/>
        <v>0</v>
      </c>
      <c r="AY72" s="102">
        <f t="shared" si="78"/>
        <v>0</v>
      </c>
      <c r="AZ72" s="102">
        <f t="shared" si="78"/>
        <v>0</v>
      </c>
      <c r="BA72" s="102">
        <f t="shared" si="78"/>
        <v>0</v>
      </c>
      <c r="BB72" s="102">
        <f t="shared" si="78"/>
        <v>0</v>
      </c>
      <c r="BC72" s="102">
        <f t="shared" si="78"/>
        <v>0</v>
      </c>
      <c r="BD72" s="102">
        <f t="shared" si="78"/>
        <v>0</v>
      </c>
      <c r="BE72" s="102">
        <f t="shared" si="78"/>
        <v>0</v>
      </c>
      <c r="BF72" s="102">
        <f t="shared" si="78"/>
        <v>0</v>
      </c>
      <c r="BG72" s="102">
        <f t="shared" si="78"/>
        <v>0</v>
      </c>
      <c r="BH72" s="102">
        <f t="shared" si="78"/>
        <v>0</v>
      </c>
      <c r="BI72" s="102">
        <f t="shared" si="78"/>
        <v>0</v>
      </c>
      <c r="BJ72" s="102">
        <f t="shared" si="78"/>
        <v>0</v>
      </c>
      <c r="BK72" s="102">
        <f t="shared" si="78"/>
        <v>0</v>
      </c>
      <c r="BL72" s="102">
        <f t="shared" si="78"/>
        <v>0</v>
      </c>
      <c r="BM72" s="102">
        <f t="shared" si="78"/>
        <v>0</v>
      </c>
      <c r="BN72" s="102">
        <f t="shared" si="78"/>
        <v>0</v>
      </c>
      <c r="BO72" s="102">
        <f t="shared" si="78"/>
        <v>0</v>
      </c>
      <c r="BP72" s="102">
        <f t="shared" si="78"/>
        <v>0</v>
      </c>
      <c r="BQ72" s="102">
        <f t="shared" si="78"/>
        <v>0</v>
      </c>
      <c r="BR72" s="102">
        <f t="shared" si="78"/>
        <v>0</v>
      </c>
      <c r="BS72" s="102">
        <f t="shared" si="78"/>
        <v>0</v>
      </c>
      <c r="BT72" s="102">
        <f t="shared" si="78"/>
        <v>0</v>
      </c>
      <c r="BU72" s="102">
        <f t="shared" si="78"/>
        <v>0</v>
      </c>
      <c r="BV72" s="102">
        <f t="shared" si="78"/>
        <v>0</v>
      </c>
      <c r="BW72" s="102">
        <f t="shared" si="78"/>
        <v>0</v>
      </c>
      <c r="BX72" s="102">
        <f t="shared" ref="BX72:CV72" si="79">SUM(BX73:BX75)</f>
        <v>0</v>
      </c>
      <c r="BY72" s="102">
        <f t="shared" si="79"/>
        <v>0</v>
      </c>
      <c r="BZ72" s="102">
        <f t="shared" si="79"/>
        <v>0</v>
      </c>
      <c r="CA72" s="102">
        <f t="shared" si="79"/>
        <v>0</v>
      </c>
      <c r="CB72" s="102">
        <f t="shared" si="79"/>
        <v>0</v>
      </c>
      <c r="CC72" s="102">
        <f t="shared" si="79"/>
        <v>0</v>
      </c>
      <c r="CD72" s="102">
        <f t="shared" si="79"/>
        <v>0</v>
      </c>
      <c r="CE72" s="102">
        <f t="shared" si="79"/>
        <v>0</v>
      </c>
      <c r="CF72" s="102">
        <f t="shared" si="79"/>
        <v>0</v>
      </c>
      <c r="CG72" s="103">
        <f>SUM(CG73:CG75)</f>
        <v>0</v>
      </c>
      <c r="CH72" s="90">
        <f t="shared" ref="CH72:CK72" si="80">SUM(CH73:CH75)</f>
        <v>0</v>
      </c>
      <c r="CI72" s="90">
        <f t="shared" si="80"/>
        <v>0</v>
      </c>
      <c r="CJ72" s="90">
        <f t="shared" si="80"/>
        <v>0</v>
      </c>
      <c r="CK72" s="90">
        <f t="shared" si="80"/>
        <v>0</v>
      </c>
      <c r="CL72" s="8"/>
      <c r="CM72" s="87"/>
      <c r="CN72" s="110"/>
      <c r="CO72" s="12"/>
      <c r="CP72" s="12"/>
      <c r="CQ72" s="72"/>
      <c r="CR72" s="12"/>
    </row>
    <row r="73" spans="1:96" s="13" customFormat="1" ht="12.95" customHeight="1" x14ac:dyDescent="0.3">
      <c r="A73" s="64">
        <f t="shared" si="11"/>
        <v>73</v>
      </c>
      <c r="B73" s="83"/>
      <c r="C73" s="83"/>
      <c r="D73" s="83"/>
      <c r="E73" s="83"/>
      <c r="F73" s="91"/>
      <c r="G73" s="83"/>
      <c r="H73" s="91" t="s">
        <v>61</v>
      </c>
      <c r="I73" s="91" t="s">
        <v>62</v>
      </c>
      <c r="J73" s="73">
        <f t="shared" si="12"/>
        <v>0</v>
      </c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8"/>
      <c r="CA73" s="108"/>
      <c r="CB73" s="108"/>
      <c r="CC73" s="108"/>
      <c r="CD73" s="108"/>
      <c r="CE73" s="108"/>
      <c r="CF73" s="108"/>
      <c r="CG73" s="109"/>
      <c r="CH73" s="86"/>
      <c r="CI73" s="86"/>
      <c r="CJ73" s="86"/>
      <c r="CK73" s="86"/>
      <c r="CL73" s="8"/>
      <c r="CM73" s="87"/>
      <c r="CN73" s="110"/>
      <c r="CO73" s="12"/>
      <c r="CP73" s="12"/>
      <c r="CQ73" s="72"/>
      <c r="CR73" s="12"/>
    </row>
    <row r="74" spans="1:96" s="13" customFormat="1" ht="12.95" customHeight="1" x14ac:dyDescent="0.3">
      <c r="A74" s="64">
        <f t="shared" si="11"/>
        <v>74</v>
      </c>
      <c r="B74" s="83"/>
      <c r="C74" s="83"/>
      <c r="D74" s="83"/>
      <c r="E74" s="83"/>
      <c r="F74" s="91"/>
      <c r="G74" s="83"/>
      <c r="H74" s="83" t="s">
        <v>63</v>
      </c>
      <c r="I74" s="83" t="s">
        <v>64</v>
      </c>
      <c r="J74" s="73">
        <f t="shared" si="12"/>
        <v>0</v>
      </c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8"/>
      <c r="CA74" s="108"/>
      <c r="CB74" s="108"/>
      <c r="CC74" s="108"/>
      <c r="CD74" s="108"/>
      <c r="CE74" s="108"/>
      <c r="CF74" s="108"/>
      <c r="CG74" s="109"/>
      <c r="CH74" s="86"/>
      <c r="CI74" s="86"/>
      <c r="CJ74" s="86"/>
      <c r="CK74" s="86"/>
      <c r="CL74" s="8"/>
      <c r="CM74" s="87"/>
      <c r="CN74" s="110"/>
      <c r="CO74" s="12"/>
      <c r="CP74" s="12"/>
      <c r="CQ74" s="72"/>
      <c r="CR74" s="12"/>
    </row>
    <row r="75" spans="1:96" s="13" customFormat="1" ht="12.95" customHeight="1" x14ac:dyDescent="0.3">
      <c r="A75" s="64">
        <f t="shared" ref="A75:A138" si="81">A74+1</f>
        <v>75</v>
      </c>
      <c r="B75" s="83"/>
      <c r="C75" s="83"/>
      <c r="D75" s="83"/>
      <c r="E75" s="83"/>
      <c r="F75" s="91"/>
      <c r="G75" s="83"/>
      <c r="H75" s="83" t="s">
        <v>65</v>
      </c>
      <c r="I75" s="83" t="s">
        <v>66</v>
      </c>
      <c r="J75" s="73">
        <f t="shared" ref="J75:J138" si="82">SUM(K75:CG75)</f>
        <v>0</v>
      </c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8"/>
      <c r="BM75" s="108"/>
      <c r="BN75" s="108"/>
      <c r="BO75" s="108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8"/>
      <c r="CA75" s="108"/>
      <c r="CB75" s="108"/>
      <c r="CC75" s="108"/>
      <c r="CD75" s="108"/>
      <c r="CE75" s="108"/>
      <c r="CF75" s="108"/>
      <c r="CG75" s="109"/>
      <c r="CH75" s="86"/>
      <c r="CI75" s="86"/>
      <c r="CJ75" s="86"/>
      <c r="CK75" s="86"/>
      <c r="CL75" s="8"/>
      <c r="CM75" s="87"/>
      <c r="CN75" s="110"/>
      <c r="CO75" s="12"/>
      <c r="CP75" s="12"/>
      <c r="CQ75" s="72"/>
      <c r="CR75" s="12"/>
    </row>
    <row r="76" spans="1:96" s="13" customFormat="1" ht="12.95" customHeight="1" x14ac:dyDescent="0.3">
      <c r="A76" s="64">
        <f t="shared" si="81"/>
        <v>76</v>
      </c>
      <c r="B76" s="81"/>
      <c r="C76" s="81"/>
      <c r="D76" s="81"/>
      <c r="E76" s="81" t="s">
        <v>22</v>
      </c>
      <c r="F76" s="111" t="s">
        <v>35</v>
      </c>
      <c r="G76" s="81"/>
      <c r="H76" s="81"/>
      <c r="I76" s="81"/>
      <c r="J76" s="73">
        <f t="shared" si="82"/>
        <v>0</v>
      </c>
      <c r="K76" s="70">
        <f>SUM(K77,K81,K86,K90)</f>
        <v>0</v>
      </c>
      <c r="L76" s="70">
        <f t="shared" ref="L76:BW76" si="83">SUM(L77,L81,L86,L90)</f>
        <v>0</v>
      </c>
      <c r="M76" s="70">
        <f t="shared" si="83"/>
        <v>0</v>
      </c>
      <c r="N76" s="70">
        <f t="shared" si="83"/>
        <v>0</v>
      </c>
      <c r="O76" s="70">
        <f t="shared" si="83"/>
        <v>0</v>
      </c>
      <c r="P76" s="70">
        <f t="shared" si="83"/>
        <v>0</v>
      </c>
      <c r="Q76" s="70">
        <f t="shared" si="83"/>
        <v>0</v>
      </c>
      <c r="R76" s="70">
        <f t="shared" si="83"/>
        <v>0</v>
      </c>
      <c r="S76" s="70">
        <f t="shared" si="83"/>
        <v>0</v>
      </c>
      <c r="T76" s="70">
        <f t="shared" si="83"/>
        <v>0</v>
      </c>
      <c r="U76" s="70">
        <f t="shared" si="83"/>
        <v>0</v>
      </c>
      <c r="V76" s="70">
        <f t="shared" si="83"/>
        <v>0</v>
      </c>
      <c r="W76" s="70">
        <f t="shared" si="83"/>
        <v>0</v>
      </c>
      <c r="X76" s="70">
        <f t="shared" si="83"/>
        <v>0</v>
      </c>
      <c r="Y76" s="70">
        <f t="shared" si="83"/>
        <v>0</v>
      </c>
      <c r="Z76" s="70">
        <f t="shared" si="83"/>
        <v>0</v>
      </c>
      <c r="AA76" s="70">
        <f t="shared" si="83"/>
        <v>0</v>
      </c>
      <c r="AB76" s="70">
        <f t="shared" si="83"/>
        <v>0</v>
      </c>
      <c r="AC76" s="70">
        <f t="shared" si="83"/>
        <v>0</v>
      </c>
      <c r="AD76" s="70">
        <f t="shared" si="83"/>
        <v>0</v>
      </c>
      <c r="AE76" s="70">
        <f t="shared" si="83"/>
        <v>0</v>
      </c>
      <c r="AF76" s="70">
        <f t="shared" si="83"/>
        <v>0</v>
      </c>
      <c r="AG76" s="70">
        <f t="shared" si="83"/>
        <v>0</v>
      </c>
      <c r="AH76" s="70">
        <f t="shared" si="83"/>
        <v>0</v>
      </c>
      <c r="AI76" s="70">
        <f t="shared" si="83"/>
        <v>0</v>
      </c>
      <c r="AJ76" s="70">
        <f t="shared" si="83"/>
        <v>0</v>
      </c>
      <c r="AK76" s="70">
        <f t="shared" si="83"/>
        <v>0</v>
      </c>
      <c r="AL76" s="70">
        <f t="shared" si="83"/>
        <v>0</v>
      </c>
      <c r="AM76" s="70">
        <f t="shared" si="83"/>
        <v>0</v>
      </c>
      <c r="AN76" s="70">
        <f t="shared" si="83"/>
        <v>0</v>
      </c>
      <c r="AO76" s="70">
        <f t="shared" si="83"/>
        <v>0</v>
      </c>
      <c r="AP76" s="70">
        <f t="shared" si="83"/>
        <v>0</v>
      </c>
      <c r="AQ76" s="70">
        <f t="shared" si="83"/>
        <v>0</v>
      </c>
      <c r="AR76" s="70">
        <f t="shared" si="83"/>
        <v>0</v>
      </c>
      <c r="AS76" s="70">
        <f t="shared" si="83"/>
        <v>0</v>
      </c>
      <c r="AT76" s="70">
        <f t="shared" si="83"/>
        <v>0</v>
      </c>
      <c r="AU76" s="70">
        <f t="shared" si="83"/>
        <v>0</v>
      </c>
      <c r="AV76" s="70">
        <f t="shared" si="83"/>
        <v>0</v>
      </c>
      <c r="AW76" s="70">
        <f t="shared" si="83"/>
        <v>0</v>
      </c>
      <c r="AX76" s="70">
        <f t="shared" si="83"/>
        <v>0</v>
      </c>
      <c r="AY76" s="70">
        <f t="shared" si="83"/>
        <v>0</v>
      </c>
      <c r="AZ76" s="70">
        <f t="shared" si="83"/>
        <v>0</v>
      </c>
      <c r="BA76" s="70">
        <f t="shared" si="83"/>
        <v>0</v>
      </c>
      <c r="BB76" s="70">
        <f t="shared" si="83"/>
        <v>0</v>
      </c>
      <c r="BC76" s="70">
        <f t="shared" si="83"/>
        <v>0</v>
      </c>
      <c r="BD76" s="70">
        <f t="shared" si="83"/>
        <v>0</v>
      </c>
      <c r="BE76" s="70">
        <f t="shared" si="83"/>
        <v>0</v>
      </c>
      <c r="BF76" s="70">
        <f t="shared" si="83"/>
        <v>0</v>
      </c>
      <c r="BG76" s="70">
        <f t="shared" si="83"/>
        <v>0</v>
      </c>
      <c r="BH76" s="70">
        <f t="shared" si="83"/>
        <v>0</v>
      </c>
      <c r="BI76" s="70">
        <f t="shared" si="83"/>
        <v>0</v>
      </c>
      <c r="BJ76" s="70">
        <f t="shared" si="83"/>
        <v>0</v>
      </c>
      <c r="BK76" s="70">
        <f t="shared" si="83"/>
        <v>0</v>
      </c>
      <c r="BL76" s="70">
        <f t="shared" si="83"/>
        <v>0</v>
      </c>
      <c r="BM76" s="70">
        <f t="shared" si="83"/>
        <v>0</v>
      </c>
      <c r="BN76" s="70">
        <f t="shared" si="83"/>
        <v>0</v>
      </c>
      <c r="BO76" s="70">
        <f t="shared" si="83"/>
        <v>0</v>
      </c>
      <c r="BP76" s="70">
        <f t="shared" si="83"/>
        <v>0</v>
      </c>
      <c r="BQ76" s="70">
        <f t="shared" si="83"/>
        <v>0</v>
      </c>
      <c r="BR76" s="70">
        <f t="shared" si="83"/>
        <v>0</v>
      </c>
      <c r="BS76" s="70">
        <f t="shared" si="83"/>
        <v>0</v>
      </c>
      <c r="BT76" s="70">
        <f t="shared" si="83"/>
        <v>0</v>
      </c>
      <c r="BU76" s="70">
        <f t="shared" si="83"/>
        <v>0</v>
      </c>
      <c r="BV76" s="70">
        <f t="shared" si="83"/>
        <v>0</v>
      </c>
      <c r="BW76" s="70">
        <f t="shared" si="83"/>
        <v>0</v>
      </c>
      <c r="BX76" s="70">
        <f t="shared" ref="BX76:CV76" si="84">SUM(BX77,BX81,BX86,BX90)</f>
        <v>0</v>
      </c>
      <c r="BY76" s="70">
        <f t="shared" si="84"/>
        <v>0</v>
      </c>
      <c r="BZ76" s="70">
        <f t="shared" si="84"/>
        <v>0</v>
      </c>
      <c r="CA76" s="70">
        <f t="shared" si="84"/>
        <v>0</v>
      </c>
      <c r="CB76" s="70">
        <f t="shared" si="84"/>
        <v>0</v>
      </c>
      <c r="CC76" s="70">
        <f t="shared" si="84"/>
        <v>0</v>
      </c>
      <c r="CD76" s="70">
        <f t="shared" si="84"/>
        <v>0</v>
      </c>
      <c r="CE76" s="70">
        <f t="shared" si="84"/>
        <v>0</v>
      </c>
      <c r="CF76" s="70">
        <f t="shared" si="84"/>
        <v>0</v>
      </c>
      <c r="CG76" s="74">
        <f>SUM(CG77,CG81,CG86,CG90)</f>
        <v>0</v>
      </c>
      <c r="CH76" s="70">
        <f t="shared" ref="CH76:CK76" si="85">SUM(CH77,CH81,CH86,CH90)</f>
        <v>0</v>
      </c>
      <c r="CI76" s="70">
        <f t="shared" si="85"/>
        <v>0</v>
      </c>
      <c r="CJ76" s="70">
        <f t="shared" si="85"/>
        <v>0</v>
      </c>
      <c r="CK76" s="70">
        <f t="shared" si="85"/>
        <v>0</v>
      </c>
      <c r="CL76" s="8"/>
      <c r="CM76" s="87"/>
      <c r="CN76" s="110"/>
      <c r="CO76" s="12"/>
      <c r="CP76" s="12"/>
      <c r="CQ76" s="72"/>
      <c r="CR76" s="12"/>
    </row>
    <row r="77" spans="1:96" s="13" customFormat="1" ht="12.95" customHeight="1" x14ac:dyDescent="0.3">
      <c r="A77" s="64">
        <f t="shared" si="81"/>
        <v>77</v>
      </c>
      <c r="B77" s="81"/>
      <c r="C77" s="81"/>
      <c r="D77" s="81"/>
      <c r="E77" s="81"/>
      <c r="F77" s="104" t="s">
        <v>40</v>
      </c>
      <c r="G77" s="105" t="s">
        <v>70</v>
      </c>
      <c r="H77" s="81"/>
      <c r="I77" s="81"/>
      <c r="J77" s="73">
        <f t="shared" si="82"/>
        <v>0</v>
      </c>
      <c r="K77" s="102">
        <f>SUM(K78:K80)</f>
        <v>0</v>
      </c>
      <c r="L77" s="102">
        <f t="shared" ref="L77:BW77" si="86">SUM(L78:L80)</f>
        <v>0</v>
      </c>
      <c r="M77" s="102">
        <f t="shared" si="86"/>
        <v>0</v>
      </c>
      <c r="N77" s="102">
        <f t="shared" si="86"/>
        <v>0</v>
      </c>
      <c r="O77" s="102">
        <f t="shared" si="86"/>
        <v>0</v>
      </c>
      <c r="P77" s="102">
        <f t="shared" si="86"/>
        <v>0</v>
      </c>
      <c r="Q77" s="102">
        <f t="shared" si="86"/>
        <v>0</v>
      </c>
      <c r="R77" s="102">
        <f t="shared" si="86"/>
        <v>0</v>
      </c>
      <c r="S77" s="102">
        <f t="shared" si="86"/>
        <v>0</v>
      </c>
      <c r="T77" s="102">
        <f t="shared" si="86"/>
        <v>0</v>
      </c>
      <c r="U77" s="102">
        <f t="shared" si="86"/>
        <v>0</v>
      </c>
      <c r="V77" s="102">
        <f t="shared" si="86"/>
        <v>0</v>
      </c>
      <c r="W77" s="102">
        <f t="shared" si="86"/>
        <v>0</v>
      </c>
      <c r="X77" s="102">
        <f t="shared" si="86"/>
        <v>0</v>
      </c>
      <c r="Y77" s="102">
        <f t="shared" si="86"/>
        <v>0</v>
      </c>
      <c r="Z77" s="102">
        <f t="shared" si="86"/>
        <v>0</v>
      </c>
      <c r="AA77" s="102">
        <f t="shared" si="86"/>
        <v>0</v>
      </c>
      <c r="AB77" s="102">
        <f t="shared" si="86"/>
        <v>0</v>
      </c>
      <c r="AC77" s="102">
        <f t="shared" si="86"/>
        <v>0</v>
      </c>
      <c r="AD77" s="102">
        <f t="shared" si="86"/>
        <v>0</v>
      </c>
      <c r="AE77" s="102">
        <f t="shared" si="86"/>
        <v>0</v>
      </c>
      <c r="AF77" s="102">
        <f t="shared" si="86"/>
        <v>0</v>
      </c>
      <c r="AG77" s="102">
        <f t="shared" si="86"/>
        <v>0</v>
      </c>
      <c r="AH77" s="102">
        <f t="shared" si="86"/>
        <v>0</v>
      </c>
      <c r="AI77" s="102">
        <f t="shared" si="86"/>
        <v>0</v>
      </c>
      <c r="AJ77" s="102">
        <f t="shared" si="86"/>
        <v>0</v>
      </c>
      <c r="AK77" s="102">
        <f t="shared" si="86"/>
        <v>0</v>
      </c>
      <c r="AL77" s="102">
        <f t="shared" si="86"/>
        <v>0</v>
      </c>
      <c r="AM77" s="102">
        <f t="shared" si="86"/>
        <v>0</v>
      </c>
      <c r="AN77" s="102">
        <f t="shared" si="86"/>
        <v>0</v>
      </c>
      <c r="AO77" s="102">
        <f t="shared" si="86"/>
        <v>0</v>
      </c>
      <c r="AP77" s="102">
        <f t="shared" si="86"/>
        <v>0</v>
      </c>
      <c r="AQ77" s="102">
        <f t="shared" si="86"/>
        <v>0</v>
      </c>
      <c r="AR77" s="102">
        <f t="shared" si="86"/>
        <v>0</v>
      </c>
      <c r="AS77" s="102">
        <f t="shared" si="86"/>
        <v>0</v>
      </c>
      <c r="AT77" s="102">
        <f t="shared" si="86"/>
        <v>0</v>
      </c>
      <c r="AU77" s="102">
        <f t="shared" si="86"/>
        <v>0</v>
      </c>
      <c r="AV77" s="102">
        <f t="shared" si="86"/>
        <v>0</v>
      </c>
      <c r="AW77" s="102">
        <f t="shared" si="86"/>
        <v>0</v>
      </c>
      <c r="AX77" s="102">
        <f t="shared" si="86"/>
        <v>0</v>
      </c>
      <c r="AY77" s="102">
        <f t="shared" si="86"/>
        <v>0</v>
      </c>
      <c r="AZ77" s="102">
        <f t="shared" si="86"/>
        <v>0</v>
      </c>
      <c r="BA77" s="102">
        <f t="shared" si="86"/>
        <v>0</v>
      </c>
      <c r="BB77" s="102">
        <f t="shared" si="86"/>
        <v>0</v>
      </c>
      <c r="BC77" s="102">
        <f t="shared" si="86"/>
        <v>0</v>
      </c>
      <c r="BD77" s="102">
        <f t="shared" si="86"/>
        <v>0</v>
      </c>
      <c r="BE77" s="102">
        <f t="shared" si="86"/>
        <v>0</v>
      </c>
      <c r="BF77" s="102">
        <f t="shared" si="86"/>
        <v>0</v>
      </c>
      <c r="BG77" s="102">
        <f t="shared" si="86"/>
        <v>0</v>
      </c>
      <c r="BH77" s="102">
        <f t="shared" si="86"/>
        <v>0</v>
      </c>
      <c r="BI77" s="102">
        <f t="shared" si="86"/>
        <v>0</v>
      </c>
      <c r="BJ77" s="102">
        <f t="shared" si="86"/>
        <v>0</v>
      </c>
      <c r="BK77" s="102">
        <f t="shared" si="86"/>
        <v>0</v>
      </c>
      <c r="BL77" s="102">
        <f t="shared" si="86"/>
        <v>0</v>
      </c>
      <c r="BM77" s="102">
        <f t="shared" si="86"/>
        <v>0</v>
      </c>
      <c r="BN77" s="102">
        <f t="shared" si="86"/>
        <v>0</v>
      </c>
      <c r="BO77" s="102">
        <f t="shared" si="86"/>
        <v>0</v>
      </c>
      <c r="BP77" s="102">
        <f t="shared" si="86"/>
        <v>0</v>
      </c>
      <c r="BQ77" s="102">
        <f t="shared" si="86"/>
        <v>0</v>
      </c>
      <c r="BR77" s="102">
        <f t="shared" si="86"/>
        <v>0</v>
      </c>
      <c r="BS77" s="102">
        <f t="shared" si="86"/>
        <v>0</v>
      </c>
      <c r="BT77" s="102">
        <f t="shared" si="86"/>
        <v>0</v>
      </c>
      <c r="BU77" s="102">
        <f t="shared" si="86"/>
        <v>0</v>
      </c>
      <c r="BV77" s="102">
        <f t="shared" si="86"/>
        <v>0</v>
      </c>
      <c r="BW77" s="102">
        <f t="shared" si="86"/>
        <v>0</v>
      </c>
      <c r="BX77" s="102">
        <f t="shared" ref="BX77:CV77" si="87">SUM(BX78:BX80)</f>
        <v>0</v>
      </c>
      <c r="BY77" s="102">
        <f t="shared" si="87"/>
        <v>0</v>
      </c>
      <c r="BZ77" s="102">
        <f t="shared" si="87"/>
        <v>0</v>
      </c>
      <c r="CA77" s="102">
        <f t="shared" si="87"/>
        <v>0</v>
      </c>
      <c r="CB77" s="102">
        <f t="shared" si="87"/>
        <v>0</v>
      </c>
      <c r="CC77" s="102">
        <f t="shared" si="87"/>
        <v>0</v>
      </c>
      <c r="CD77" s="102">
        <f t="shared" si="87"/>
        <v>0</v>
      </c>
      <c r="CE77" s="102">
        <f t="shared" si="87"/>
        <v>0</v>
      </c>
      <c r="CF77" s="102">
        <f t="shared" si="87"/>
        <v>0</v>
      </c>
      <c r="CG77" s="103">
        <f>SUM(CG78:CG80)</f>
        <v>0</v>
      </c>
      <c r="CH77" s="90">
        <f t="shared" ref="CH77:CK77" si="88">SUM(CH78:CH80)</f>
        <v>0</v>
      </c>
      <c r="CI77" s="90">
        <f t="shared" si="88"/>
        <v>0</v>
      </c>
      <c r="CJ77" s="90">
        <f t="shared" si="88"/>
        <v>0</v>
      </c>
      <c r="CK77" s="90">
        <f t="shared" si="88"/>
        <v>0</v>
      </c>
      <c r="CL77" s="8"/>
      <c r="CM77" s="87"/>
      <c r="CN77" s="110"/>
      <c r="CO77" s="12"/>
      <c r="CP77" s="12"/>
      <c r="CQ77" s="72"/>
      <c r="CR77" s="12"/>
    </row>
    <row r="78" spans="1:96" s="13" customFormat="1" ht="12.95" customHeight="1" x14ac:dyDescent="0.3">
      <c r="A78" s="64">
        <f t="shared" si="81"/>
        <v>78</v>
      </c>
      <c r="B78" s="83"/>
      <c r="C78" s="83"/>
      <c r="D78" s="83"/>
      <c r="E78" s="83"/>
      <c r="F78" s="104"/>
      <c r="G78" s="83" t="s">
        <v>42</v>
      </c>
      <c r="H78" s="107" t="s">
        <v>71</v>
      </c>
      <c r="I78" s="107"/>
      <c r="J78" s="73">
        <f t="shared" si="82"/>
        <v>0</v>
      </c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5"/>
      <c r="CH78" s="86"/>
      <c r="CI78" s="86"/>
      <c r="CJ78" s="86"/>
      <c r="CK78" s="86"/>
      <c r="CL78" s="8"/>
      <c r="CM78" s="87"/>
      <c r="CN78" s="110"/>
      <c r="CO78" s="12"/>
      <c r="CP78" s="12"/>
      <c r="CQ78" s="72"/>
      <c r="CR78" s="12"/>
    </row>
    <row r="79" spans="1:96" s="13" customFormat="1" ht="12.95" customHeight="1" x14ac:dyDescent="0.3">
      <c r="A79" s="64">
        <f t="shared" si="81"/>
        <v>79</v>
      </c>
      <c r="B79" s="83"/>
      <c r="C79" s="83"/>
      <c r="D79" s="83"/>
      <c r="E79" s="83"/>
      <c r="F79" s="104"/>
      <c r="G79" s="83" t="s">
        <v>55</v>
      </c>
      <c r="H79" s="83" t="s">
        <v>72</v>
      </c>
      <c r="I79" s="83"/>
      <c r="J79" s="73">
        <f t="shared" si="82"/>
        <v>0</v>
      </c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5"/>
      <c r="CH79" s="86"/>
      <c r="CI79" s="86"/>
      <c r="CJ79" s="86"/>
      <c r="CK79" s="86"/>
      <c r="CL79" s="8"/>
      <c r="CM79" s="87"/>
      <c r="CN79" s="110"/>
      <c r="CO79" s="12"/>
      <c r="CP79" s="12"/>
      <c r="CQ79" s="72"/>
      <c r="CR79" s="12"/>
    </row>
    <row r="80" spans="1:96" s="13" customFormat="1" ht="12.95" customHeight="1" x14ac:dyDescent="0.3">
      <c r="A80" s="64">
        <f t="shared" si="81"/>
        <v>80</v>
      </c>
      <c r="B80" s="83"/>
      <c r="C80" s="83"/>
      <c r="D80" s="83"/>
      <c r="E80" s="83"/>
      <c r="F80" s="91"/>
      <c r="G80" s="83" t="s">
        <v>44</v>
      </c>
      <c r="H80" s="107" t="s">
        <v>68</v>
      </c>
      <c r="I80" s="83"/>
      <c r="J80" s="73">
        <f t="shared" si="82"/>
        <v>0</v>
      </c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5"/>
      <c r="CH80" s="86"/>
      <c r="CI80" s="86"/>
      <c r="CJ80" s="86"/>
      <c r="CK80" s="86"/>
      <c r="CL80" s="8"/>
      <c r="CM80" s="87"/>
      <c r="CN80" s="110"/>
      <c r="CO80" s="12"/>
      <c r="CP80" s="12"/>
      <c r="CQ80" s="72"/>
      <c r="CR80" s="12"/>
    </row>
    <row r="81" spans="1:96" s="13" customFormat="1" ht="12.95" customHeight="1" x14ac:dyDescent="0.3">
      <c r="A81" s="64">
        <f t="shared" si="81"/>
        <v>81</v>
      </c>
      <c r="B81" s="81"/>
      <c r="C81" s="81"/>
      <c r="D81" s="81"/>
      <c r="E81" s="81"/>
      <c r="F81" s="104" t="s">
        <v>52</v>
      </c>
      <c r="G81" s="105" t="s">
        <v>73</v>
      </c>
      <c r="H81" s="81"/>
      <c r="I81" s="81"/>
      <c r="J81" s="73">
        <f t="shared" si="82"/>
        <v>0</v>
      </c>
      <c r="K81" s="102">
        <f>SUM(K82:K85)</f>
        <v>0</v>
      </c>
      <c r="L81" s="102">
        <f t="shared" ref="L81:BW81" si="89">SUM(L82:L85)</f>
        <v>0</v>
      </c>
      <c r="M81" s="102">
        <f t="shared" si="89"/>
        <v>0</v>
      </c>
      <c r="N81" s="102">
        <f t="shared" si="89"/>
        <v>0</v>
      </c>
      <c r="O81" s="102">
        <f t="shared" si="89"/>
        <v>0</v>
      </c>
      <c r="P81" s="102">
        <f t="shared" si="89"/>
        <v>0</v>
      </c>
      <c r="Q81" s="102">
        <f t="shared" si="89"/>
        <v>0</v>
      </c>
      <c r="R81" s="102">
        <f t="shared" si="89"/>
        <v>0</v>
      </c>
      <c r="S81" s="102">
        <f t="shared" si="89"/>
        <v>0</v>
      </c>
      <c r="T81" s="102">
        <f t="shared" si="89"/>
        <v>0</v>
      </c>
      <c r="U81" s="102">
        <f t="shared" si="89"/>
        <v>0</v>
      </c>
      <c r="V81" s="102">
        <f t="shared" si="89"/>
        <v>0</v>
      </c>
      <c r="W81" s="102">
        <f t="shared" si="89"/>
        <v>0</v>
      </c>
      <c r="X81" s="102">
        <f t="shared" si="89"/>
        <v>0</v>
      </c>
      <c r="Y81" s="102">
        <f t="shared" si="89"/>
        <v>0</v>
      </c>
      <c r="Z81" s="102">
        <f t="shared" si="89"/>
        <v>0</v>
      </c>
      <c r="AA81" s="102">
        <f t="shared" si="89"/>
        <v>0</v>
      </c>
      <c r="AB81" s="102">
        <f t="shared" si="89"/>
        <v>0</v>
      </c>
      <c r="AC81" s="102">
        <f t="shared" si="89"/>
        <v>0</v>
      </c>
      <c r="AD81" s="102">
        <f t="shared" si="89"/>
        <v>0</v>
      </c>
      <c r="AE81" s="102">
        <f t="shared" si="89"/>
        <v>0</v>
      </c>
      <c r="AF81" s="102">
        <f t="shared" si="89"/>
        <v>0</v>
      </c>
      <c r="AG81" s="102">
        <f t="shared" si="89"/>
        <v>0</v>
      </c>
      <c r="AH81" s="102">
        <f t="shared" si="89"/>
        <v>0</v>
      </c>
      <c r="AI81" s="102">
        <f t="shared" si="89"/>
        <v>0</v>
      </c>
      <c r="AJ81" s="102">
        <f t="shared" si="89"/>
        <v>0</v>
      </c>
      <c r="AK81" s="102">
        <f t="shared" si="89"/>
        <v>0</v>
      </c>
      <c r="AL81" s="102">
        <f t="shared" si="89"/>
        <v>0</v>
      </c>
      <c r="AM81" s="102">
        <f t="shared" si="89"/>
        <v>0</v>
      </c>
      <c r="AN81" s="102">
        <f t="shared" si="89"/>
        <v>0</v>
      </c>
      <c r="AO81" s="102">
        <f t="shared" si="89"/>
        <v>0</v>
      </c>
      <c r="AP81" s="102">
        <f t="shared" si="89"/>
        <v>0</v>
      </c>
      <c r="AQ81" s="102">
        <f t="shared" si="89"/>
        <v>0</v>
      </c>
      <c r="AR81" s="102">
        <f t="shared" si="89"/>
        <v>0</v>
      </c>
      <c r="AS81" s="102">
        <f t="shared" si="89"/>
        <v>0</v>
      </c>
      <c r="AT81" s="102">
        <f t="shared" si="89"/>
        <v>0</v>
      </c>
      <c r="AU81" s="102">
        <f t="shared" si="89"/>
        <v>0</v>
      </c>
      <c r="AV81" s="102">
        <f t="shared" si="89"/>
        <v>0</v>
      </c>
      <c r="AW81" s="102">
        <f t="shared" si="89"/>
        <v>0</v>
      </c>
      <c r="AX81" s="102">
        <f t="shared" si="89"/>
        <v>0</v>
      </c>
      <c r="AY81" s="102">
        <f t="shared" si="89"/>
        <v>0</v>
      </c>
      <c r="AZ81" s="102">
        <f t="shared" si="89"/>
        <v>0</v>
      </c>
      <c r="BA81" s="102">
        <f t="shared" si="89"/>
        <v>0</v>
      </c>
      <c r="BB81" s="102">
        <f t="shared" si="89"/>
        <v>0</v>
      </c>
      <c r="BC81" s="102">
        <f t="shared" si="89"/>
        <v>0</v>
      </c>
      <c r="BD81" s="102">
        <f t="shared" si="89"/>
        <v>0</v>
      </c>
      <c r="BE81" s="102">
        <f t="shared" si="89"/>
        <v>0</v>
      </c>
      <c r="BF81" s="102">
        <f t="shared" si="89"/>
        <v>0</v>
      </c>
      <c r="BG81" s="102">
        <f t="shared" si="89"/>
        <v>0</v>
      </c>
      <c r="BH81" s="102">
        <f t="shared" si="89"/>
        <v>0</v>
      </c>
      <c r="BI81" s="102">
        <f t="shared" si="89"/>
        <v>0</v>
      </c>
      <c r="BJ81" s="102">
        <f t="shared" si="89"/>
        <v>0</v>
      </c>
      <c r="BK81" s="102">
        <f t="shared" si="89"/>
        <v>0</v>
      </c>
      <c r="BL81" s="102">
        <f t="shared" si="89"/>
        <v>0</v>
      </c>
      <c r="BM81" s="102">
        <f t="shared" si="89"/>
        <v>0</v>
      </c>
      <c r="BN81" s="102">
        <f t="shared" si="89"/>
        <v>0</v>
      </c>
      <c r="BO81" s="102">
        <f t="shared" si="89"/>
        <v>0</v>
      </c>
      <c r="BP81" s="102">
        <f t="shared" si="89"/>
        <v>0</v>
      </c>
      <c r="BQ81" s="102">
        <f t="shared" si="89"/>
        <v>0</v>
      </c>
      <c r="BR81" s="102">
        <f t="shared" si="89"/>
        <v>0</v>
      </c>
      <c r="BS81" s="102">
        <f t="shared" si="89"/>
        <v>0</v>
      </c>
      <c r="BT81" s="102">
        <f t="shared" si="89"/>
        <v>0</v>
      </c>
      <c r="BU81" s="102">
        <f t="shared" si="89"/>
        <v>0</v>
      </c>
      <c r="BV81" s="102">
        <f t="shared" si="89"/>
        <v>0</v>
      </c>
      <c r="BW81" s="102">
        <f t="shared" si="89"/>
        <v>0</v>
      </c>
      <c r="BX81" s="102">
        <f t="shared" ref="BX81:CV81" si="90">SUM(BX82:BX85)</f>
        <v>0</v>
      </c>
      <c r="BY81" s="102">
        <f t="shared" si="90"/>
        <v>0</v>
      </c>
      <c r="BZ81" s="102">
        <f t="shared" si="90"/>
        <v>0</v>
      </c>
      <c r="CA81" s="102">
        <f t="shared" si="90"/>
        <v>0</v>
      </c>
      <c r="CB81" s="102">
        <f t="shared" si="90"/>
        <v>0</v>
      </c>
      <c r="CC81" s="102">
        <f t="shared" si="90"/>
        <v>0</v>
      </c>
      <c r="CD81" s="102">
        <f t="shared" si="90"/>
        <v>0</v>
      </c>
      <c r="CE81" s="102">
        <f t="shared" si="90"/>
        <v>0</v>
      </c>
      <c r="CF81" s="102">
        <f t="shared" si="90"/>
        <v>0</v>
      </c>
      <c r="CG81" s="103">
        <f>SUM(CG82:CG85)</f>
        <v>0</v>
      </c>
      <c r="CH81" s="90">
        <f t="shared" ref="CH81:CK81" si="91">SUM(CH82:CH85)</f>
        <v>0</v>
      </c>
      <c r="CI81" s="90">
        <f t="shared" si="91"/>
        <v>0</v>
      </c>
      <c r="CJ81" s="90">
        <f t="shared" si="91"/>
        <v>0</v>
      </c>
      <c r="CK81" s="90">
        <f t="shared" si="91"/>
        <v>0</v>
      </c>
      <c r="CL81" s="8"/>
      <c r="CM81" s="87"/>
      <c r="CN81" s="110"/>
      <c r="CO81" s="12"/>
      <c r="CP81" s="12"/>
      <c r="CQ81" s="72"/>
      <c r="CR81" s="12"/>
    </row>
    <row r="82" spans="1:96" s="13" customFormat="1" ht="12.95" customHeight="1" x14ac:dyDescent="0.3">
      <c r="A82" s="64">
        <f t="shared" si="81"/>
        <v>82</v>
      </c>
      <c r="B82" s="83"/>
      <c r="C82" s="83"/>
      <c r="D82" s="83"/>
      <c r="E82" s="83"/>
      <c r="F82" s="104"/>
      <c r="G82" s="83" t="s">
        <v>42</v>
      </c>
      <c r="H82" s="107" t="str">
        <f>$H$78</f>
        <v xml:space="preserve">דרוג A- ומעלה </v>
      </c>
      <c r="I82" s="107"/>
      <c r="J82" s="73">
        <f t="shared" si="82"/>
        <v>0</v>
      </c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5"/>
      <c r="CH82" s="86"/>
      <c r="CI82" s="86"/>
      <c r="CJ82" s="86"/>
      <c r="CK82" s="86"/>
      <c r="CL82" s="8"/>
      <c r="CM82" s="87"/>
      <c r="CN82" s="110"/>
      <c r="CO82" s="12"/>
      <c r="CP82" s="12"/>
      <c r="CQ82" s="72"/>
      <c r="CR82" s="12"/>
    </row>
    <row r="83" spans="1:96" s="13" customFormat="1" ht="12.95" customHeight="1" x14ac:dyDescent="0.3">
      <c r="A83" s="64">
        <f t="shared" si="81"/>
        <v>83</v>
      </c>
      <c r="B83" s="83"/>
      <c r="C83" s="83"/>
      <c r="D83" s="83"/>
      <c r="E83" s="83"/>
      <c r="F83" s="91"/>
      <c r="G83" s="83" t="s">
        <v>55</v>
      </c>
      <c r="H83" s="107" t="str">
        <f>$H$79</f>
        <v>דרוג BBB- ועד BBB+</v>
      </c>
      <c r="I83" s="83"/>
      <c r="J83" s="73">
        <f t="shared" si="82"/>
        <v>0</v>
      </c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5"/>
      <c r="CH83" s="86"/>
      <c r="CI83" s="86"/>
      <c r="CJ83" s="86"/>
      <c r="CK83" s="86"/>
      <c r="CL83" s="8"/>
      <c r="CM83" s="87"/>
      <c r="CN83" s="110"/>
      <c r="CO83" s="12"/>
      <c r="CP83" s="12"/>
      <c r="CQ83" s="72"/>
      <c r="CR83" s="12"/>
    </row>
    <row r="84" spans="1:96" s="13" customFormat="1" ht="12.95" customHeight="1" x14ac:dyDescent="0.3">
      <c r="A84" s="64">
        <f t="shared" si="81"/>
        <v>84</v>
      </c>
      <c r="B84" s="83"/>
      <c r="C84" s="83"/>
      <c r="D84" s="83"/>
      <c r="E84" s="83"/>
      <c r="F84" s="91"/>
      <c r="G84" s="83" t="s">
        <v>44</v>
      </c>
      <c r="H84" s="83" t="str">
        <f>$H$68</f>
        <v xml:space="preserve">בדרוג נמוך מ- BBB- או לא מדורג עם בטוחה מספקת </v>
      </c>
      <c r="I84" s="83"/>
      <c r="J84" s="73">
        <f t="shared" si="82"/>
        <v>0</v>
      </c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5"/>
      <c r="CH84" s="86"/>
      <c r="CI84" s="86"/>
      <c r="CJ84" s="86"/>
      <c r="CK84" s="86"/>
      <c r="CL84" s="8"/>
      <c r="CM84" s="87"/>
      <c r="CN84" s="110"/>
      <c r="CO84" s="12"/>
      <c r="CP84" s="12"/>
      <c r="CQ84" s="72"/>
      <c r="CR84" s="12"/>
    </row>
    <row r="85" spans="1:96" s="13" customFormat="1" ht="12.95" customHeight="1" x14ac:dyDescent="0.3">
      <c r="A85" s="64">
        <f t="shared" si="81"/>
        <v>85</v>
      </c>
      <c r="B85" s="83"/>
      <c r="C85" s="83"/>
      <c r="D85" s="83"/>
      <c r="E85" s="83"/>
      <c r="F85" s="91"/>
      <c r="G85" s="83" t="s">
        <v>46</v>
      </c>
      <c r="H85" s="107" t="str">
        <f>H80</f>
        <v xml:space="preserve">דרוג נמוך מ- BBB- או לא מדורג </v>
      </c>
      <c r="I85" s="83"/>
      <c r="J85" s="73">
        <f t="shared" si="82"/>
        <v>0</v>
      </c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5"/>
      <c r="CH85" s="86"/>
      <c r="CI85" s="86"/>
      <c r="CJ85" s="86"/>
      <c r="CK85" s="86"/>
      <c r="CL85" s="8"/>
      <c r="CM85" s="87"/>
      <c r="CN85" s="110"/>
      <c r="CO85" s="12"/>
      <c r="CP85" s="12"/>
      <c r="CQ85" s="72"/>
      <c r="CR85" s="12"/>
    </row>
    <row r="86" spans="1:96" s="13" customFormat="1" ht="12.95" customHeight="1" x14ac:dyDescent="0.3">
      <c r="A86" s="64">
        <f t="shared" si="81"/>
        <v>86</v>
      </c>
      <c r="B86" s="83"/>
      <c r="C86" s="83"/>
      <c r="D86" s="83"/>
      <c r="E86" s="83"/>
      <c r="F86" s="104" t="s">
        <v>74</v>
      </c>
      <c r="G86" s="105" t="s">
        <v>75</v>
      </c>
      <c r="H86" s="83"/>
      <c r="I86" s="83"/>
      <c r="J86" s="73">
        <f t="shared" si="82"/>
        <v>0</v>
      </c>
      <c r="K86" s="102">
        <f>SUM(K87:K89)</f>
        <v>0</v>
      </c>
      <c r="L86" s="102">
        <f t="shared" ref="L86:BW86" si="92">SUM(L87:L89)</f>
        <v>0</v>
      </c>
      <c r="M86" s="102">
        <f t="shared" si="92"/>
        <v>0</v>
      </c>
      <c r="N86" s="102">
        <f t="shared" si="92"/>
        <v>0</v>
      </c>
      <c r="O86" s="102">
        <f t="shared" si="92"/>
        <v>0</v>
      </c>
      <c r="P86" s="102">
        <f t="shared" si="92"/>
        <v>0</v>
      </c>
      <c r="Q86" s="102">
        <f t="shared" si="92"/>
        <v>0</v>
      </c>
      <c r="R86" s="102">
        <f t="shared" si="92"/>
        <v>0</v>
      </c>
      <c r="S86" s="102">
        <f t="shared" si="92"/>
        <v>0</v>
      </c>
      <c r="T86" s="102">
        <f t="shared" si="92"/>
        <v>0</v>
      </c>
      <c r="U86" s="102">
        <f t="shared" si="92"/>
        <v>0</v>
      </c>
      <c r="V86" s="102">
        <f t="shared" si="92"/>
        <v>0</v>
      </c>
      <c r="W86" s="102">
        <f t="shared" si="92"/>
        <v>0</v>
      </c>
      <c r="X86" s="102">
        <f t="shared" si="92"/>
        <v>0</v>
      </c>
      <c r="Y86" s="102">
        <f t="shared" si="92"/>
        <v>0</v>
      </c>
      <c r="Z86" s="102">
        <f t="shared" si="92"/>
        <v>0</v>
      </c>
      <c r="AA86" s="102">
        <f t="shared" si="92"/>
        <v>0</v>
      </c>
      <c r="AB86" s="102">
        <f t="shared" si="92"/>
        <v>0</v>
      </c>
      <c r="AC86" s="102">
        <f t="shared" si="92"/>
        <v>0</v>
      </c>
      <c r="AD86" s="102">
        <f t="shared" si="92"/>
        <v>0</v>
      </c>
      <c r="AE86" s="102">
        <f t="shared" si="92"/>
        <v>0</v>
      </c>
      <c r="AF86" s="102">
        <f t="shared" si="92"/>
        <v>0</v>
      </c>
      <c r="AG86" s="102">
        <f t="shared" si="92"/>
        <v>0</v>
      </c>
      <c r="AH86" s="102">
        <f t="shared" si="92"/>
        <v>0</v>
      </c>
      <c r="AI86" s="102">
        <f t="shared" si="92"/>
        <v>0</v>
      </c>
      <c r="AJ86" s="102">
        <f t="shared" si="92"/>
        <v>0</v>
      </c>
      <c r="AK86" s="102">
        <f t="shared" si="92"/>
        <v>0</v>
      </c>
      <c r="AL86" s="102">
        <f t="shared" si="92"/>
        <v>0</v>
      </c>
      <c r="AM86" s="102">
        <f t="shared" si="92"/>
        <v>0</v>
      </c>
      <c r="AN86" s="102">
        <f t="shared" si="92"/>
        <v>0</v>
      </c>
      <c r="AO86" s="102">
        <f t="shared" si="92"/>
        <v>0</v>
      </c>
      <c r="AP86" s="102">
        <f t="shared" si="92"/>
        <v>0</v>
      </c>
      <c r="AQ86" s="102">
        <f t="shared" si="92"/>
        <v>0</v>
      </c>
      <c r="AR86" s="102">
        <f t="shared" si="92"/>
        <v>0</v>
      </c>
      <c r="AS86" s="102">
        <f t="shared" si="92"/>
        <v>0</v>
      </c>
      <c r="AT86" s="102">
        <f t="shared" si="92"/>
        <v>0</v>
      </c>
      <c r="AU86" s="102">
        <f t="shared" si="92"/>
        <v>0</v>
      </c>
      <c r="AV86" s="102">
        <f t="shared" si="92"/>
        <v>0</v>
      </c>
      <c r="AW86" s="102">
        <f t="shared" si="92"/>
        <v>0</v>
      </c>
      <c r="AX86" s="102">
        <f t="shared" si="92"/>
        <v>0</v>
      </c>
      <c r="AY86" s="102">
        <f t="shared" si="92"/>
        <v>0</v>
      </c>
      <c r="AZ86" s="102">
        <f t="shared" si="92"/>
        <v>0</v>
      </c>
      <c r="BA86" s="102">
        <f t="shared" si="92"/>
        <v>0</v>
      </c>
      <c r="BB86" s="102">
        <f t="shared" si="92"/>
        <v>0</v>
      </c>
      <c r="BC86" s="102">
        <f t="shared" si="92"/>
        <v>0</v>
      </c>
      <c r="BD86" s="102">
        <f t="shared" si="92"/>
        <v>0</v>
      </c>
      <c r="BE86" s="102">
        <f t="shared" si="92"/>
        <v>0</v>
      </c>
      <c r="BF86" s="102">
        <f t="shared" si="92"/>
        <v>0</v>
      </c>
      <c r="BG86" s="102">
        <f t="shared" si="92"/>
        <v>0</v>
      </c>
      <c r="BH86" s="102">
        <f t="shared" si="92"/>
        <v>0</v>
      </c>
      <c r="BI86" s="102">
        <f t="shared" si="92"/>
        <v>0</v>
      </c>
      <c r="BJ86" s="102">
        <f t="shared" si="92"/>
        <v>0</v>
      </c>
      <c r="BK86" s="102">
        <f t="shared" si="92"/>
        <v>0</v>
      </c>
      <c r="BL86" s="102">
        <f t="shared" si="92"/>
        <v>0</v>
      </c>
      <c r="BM86" s="102">
        <f t="shared" si="92"/>
        <v>0</v>
      </c>
      <c r="BN86" s="102">
        <f t="shared" si="92"/>
        <v>0</v>
      </c>
      <c r="BO86" s="102">
        <f t="shared" si="92"/>
        <v>0</v>
      </c>
      <c r="BP86" s="102">
        <f t="shared" si="92"/>
        <v>0</v>
      </c>
      <c r="BQ86" s="102">
        <f t="shared" si="92"/>
        <v>0</v>
      </c>
      <c r="BR86" s="102">
        <f t="shared" si="92"/>
        <v>0</v>
      </c>
      <c r="BS86" s="102">
        <f t="shared" si="92"/>
        <v>0</v>
      </c>
      <c r="BT86" s="102">
        <f t="shared" si="92"/>
        <v>0</v>
      </c>
      <c r="BU86" s="102">
        <f t="shared" si="92"/>
        <v>0</v>
      </c>
      <c r="BV86" s="102">
        <f t="shared" si="92"/>
        <v>0</v>
      </c>
      <c r="BW86" s="102">
        <f t="shared" si="92"/>
        <v>0</v>
      </c>
      <c r="BX86" s="102">
        <f t="shared" ref="BX86:CV86" si="93">SUM(BX87:BX89)</f>
        <v>0</v>
      </c>
      <c r="BY86" s="102">
        <f t="shared" si="93"/>
        <v>0</v>
      </c>
      <c r="BZ86" s="102">
        <f t="shared" si="93"/>
        <v>0</v>
      </c>
      <c r="CA86" s="102">
        <f t="shared" si="93"/>
        <v>0</v>
      </c>
      <c r="CB86" s="102">
        <f t="shared" si="93"/>
        <v>0</v>
      </c>
      <c r="CC86" s="102">
        <f t="shared" si="93"/>
        <v>0</v>
      </c>
      <c r="CD86" s="102">
        <f t="shared" si="93"/>
        <v>0</v>
      </c>
      <c r="CE86" s="102">
        <f t="shared" si="93"/>
        <v>0</v>
      </c>
      <c r="CF86" s="102">
        <f t="shared" si="93"/>
        <v>0</v>
      </c>
      <c r="CG86" s="103">
        <f>SUM(CG87:CG89)</f>
        <v>0</v>
      </c>
      <c r="CH86" s="90">
        <f t="shared" ref="CH86:CK86" si="94">SUM(CH87:CH89)</f>
        <v>0</v>
      </c>
      <c r="CI86" s="90">
        <f t="shared" si="94"/>
        <v>0</v>
      </c>
      <c r="CJ86" s="90">
        <f t="shared" si="94"/>
        <v>0</v>
      </c>
      <c r="CK86" s="90">
        <f t="shared" si="94"/>
        <v>0</v>
      </c>
      <c r="CL86" s="8"/>
      <c r="CM86" s="87"/>
      <c r="CN86" s="110"/>
      <c r="CO86" s="12"/>
      <c r="CP86" s="12"/>
      <c r="CQ86" s="72"/>
      <c r="CR86" s="12"/>
    </row>
    <row r="87" spans="1:96" s="13" customFormat="1" ht="12.95" customHeight="1" x14ac:dyDescent="0.3">
      <c r="A87" s="64">
        <f t="shared" si="81"/>
        <v>87</v>
      </c>
      <c r="B87" s="83"/>
      <c r="C87" s="83"/>
      <c r="D87" s="83"/>
      <c r="E87" s="83"/>
      <c r="F87" s="104"/>
      <c r="G87" s="83" t="s">
        <v>42</v>
      </c>
      <c r="H87" s="107" t="str">
        <f>$H$78</f>
        <v xml:space="preserve">דרוג A- ומעלה </v>
      </c>
      <c r="I87" s="107"/>
      <c r="J87" s="73">
        <f t="shared" si="82"/>
        <v>0</v>
      </c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5"/>
      <c r="CH87" s="86"/>
      <c r="CI87" s="86"/>
      <c r="CJ87" s="86"/>
      <c r="CK87" s="86"/>
      <c r="CL87" s="8"/>
      <c r="CM87" s="87"/>
      <c r="CN87" s="110"/>
      <c r="CO87" s="12"/>
      <c r="CP87" s="12"/>
      <c r="CQ87" s="72"/>
      <c r="CR87" s="12"/>
    </row>
    <row r="88" spans="1:96" s="13" customFormat="1" ht="12.95" customHeight="1" x14ac:dyDescent="0.3">
      <c r="A88" s="64">
        <f t="shared" si="81"/>
        <v>88</v>
      </c>
      <c r="B88" s="83"/>
      <c r="C88" s="83"/>
      <c r="D88" s="83"/>
      <c r="E88" s="83"/>
      <c r="F88" s="91"/>
      <c r="G88" s="83" t="s">
        <v>55</v>
      </c>
      <c r="H88" s="107" t="str">
        <f>$H$79</f>
        <v>דרוג BBB- ועד BBB+</v>
      </c>
      <c r="I88" s="83"/>
      <c r="J88" s="73">
        <f t="shared" si="82"/>
        <v>0</v>
      </c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5"/>
      <c r="CH88" s="86"/>
      <c r="CI88" s="86"/>
      <c r="CJ88" s="86"/>
      <c r="CK88" s="86"/>
      <c r="CL88" s="8"/>
      <c r="CM88" s="87"/>
      <c r="CN88" s="110"/>
      <c r="CO88" s="12"/>
      <c r="CP88" s="12"/>
      <c r="CQ88" s="72"/>
      <c r="CR88" s="12"/>
    </row>
    <row r="89" spans="1:96" s="13" customFormat="1" ht="12.95" customHeight="1" x14ac:dyDescent="0.3">
      <c r="A89" s="64">
        <f t="shared" si="81"/>
        <v>89</v>
      </c>
      <c r="B89" s="83"/>
      <c r="C89" s="83"/>
      <c r="D89" s="83"/>
      <c r="E89" s="83"/>
      <c r="F89" s="91"/>
      <c r="G89" s="83" t="s">
        <v>44</v>
      </c>
      <c r="H89" s="107" t="str">
        <f>$H$80</f>
        <v xml:space="preserve">דרוג נמוך מ- BBB- או לא מדורג </v>
      </c>
      <c r="I89" s="83"/>
      <c r="J89" s="73">
        <f t="shared" si="82"/>
        <v>0</v>
      </c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5"/>
      <c r="CH89" s="86"/>
      <c r="CI89" s="86"/>
      <c r="CJ89" s="86"/>
      <c r="CK89" s="86"/>
      <c r="CL89" s="8"/>
      <c r="CM89" s="87"/>
      <c r="CN89" s="110"/>
      <c r="CO89" s="12"/>
      <c r="CP89" s="12"/>
      <c r="CQ89" s="72"/>
      <c r="CR89" s="12"/>
    </row>
    <row r="90" spans="1:96" s="13" customFormat="1" ht="12.95" customHeight="1" x14ac:dyDescent="0.3">
      <c r="A90" s="64">
        <f t="shared" si="81"/>
        <v>90</v>
      </c>
      <c r="B90" s="83"/>
      <c r="C90" s="83"/>
      <c r="D90" s="83"/>
      <c r="E90" s="83"/>
      <c r="F90" s="104" t="s">
        <v>76</v>
      </c>
      <c r="G90" s="105" t="s">
        <v>77</v>
      </c>
      <c r="H90" s="83"/>
      <c r="I90" s="83"/>
      <c r="J90" s="73">
        <f t="shared" si="82"/>
        <v>0</v>
      </c>
      <c r="K90" s="102">
        <f>SUM(K91:K94)</f>
        <v>0</v>
      </c>
      <c r="L90" s="102">
        <f t="shared" ref="L90:BW90" si="95">SUM(L91:L94)</f>
        <v>0</v>
      </c>
      <c r="M90" s="102">
        <f t="shared" si="95"/>
        <v>0</v>
      </c>
      <c r="N90" s="102">
        <f t="shared" si="95"/>
        <v>0</v>
      </c>
      <c r="O90" s="102">
        <f t="shared" si="95"/>
        <v>0</v>
      </c>
      <c r="P90" s="102">
        <f t="shared" si="95"/>
        <v>0</v>
      </c>
      <c r="Q90" s="102">
        <f t="shared" si="95"/>
        <v>0</v>
      </c>
      <c r="R90" s="102">
        <f t="shared" si="95"/>
        <v>0</v>
      </c>
      <c r="S90" s="102">
        <f t="shared" si="95"/>
        <v>0</v>
      </c>
      <c r="T90" s="102">
        <f t="shared" si="95"/>
        <v>0</v>
      </c>
      <c r="U90" s="102">
        <f t="shared" si="95"/>
        <v>0</v>
      </c>
      <c r="V90" s="102">
        <f t="shared" si="95"/>
        <v>0</v>
      </c>
      <c r="W90" s="102">
        <f t="shared" si="95"/>
        <v>0</v>
      </c>
      <c r="X90" s="102">
        <f t="shared" si="95"/>
        <v>0</v>
      </c>
      <c r="Y90" s="102">
        <f t="shared" si="95"/>
        <v>0</v>
      </c>
      <c r="Z90" s="102">
        <f t="shared" si="95"/>
        <v>0</v>
      </c>
      <c r="AA90" s="102">
        <f t="shared" si="95"/>
        <v>0</v>
      </c>
      <c r="AB90" s="102">
        <f t="shared" si="95"/>
        <v>0</v>
      </c>
      <c r="AC90" s="102">
        <f t="shared" si="95"/>
        <v>0</v>
      </c>
      <c r="AD90" s="102">
        <f t="shared" si="95"/>
        <v>0</v>
      </c>
      <c r="AE90" s="102">
        <f t="shared" si="95"/>
        <v>0</v>
      </c>
      <c r="AF90" s="102">
        <f t="shared" si="95"/>
        <v>0</v>
      </c>
      <c r="AG90" s="102">
        <f t="shared" si="95"/>
        <v>0</v>
      </c>
      <c r="AH90" s="102">
        <f t="shared" si="95"/>
        <v>0</v>
      </c>
      <c r="AI90" s="102">
        <f t="shared" si="95"/>
        <v>0</v>
      </c>
      <c r="AJ90" s="102">
        <f t="shared" si="95"/>
        <v>0</v>
      </c>
      <c r="AK90" s="102">
        <f t="shared" si="95"/>
        <v>0</v>
      </c>
      <c r="AL90" s="102">
        <f t="shared" si="95"/>
        <v>0</v>
      </c>
      <c r="AM90" s="102">
        <f t="shared" si="95"/>
        <v>0</v>
      </c>
      <c r="AN90" s="102">
        <f t="shared" si="95"/>
        <v>0</v>
      </c>
      <c r="AO90" s="102">
        <f t="shared" si="95"/>
        <v>0</v>
      </c>
      <c r="AP90" s="102">
        <f t="shared" si="95"/>
        <v>0</v>
      </c>
      <c r="AQ90" s="102">
        <f t="shared" si="95"/>
        <v>0</v>
      </c>
      <c r="AR90" s="102">
        <f t="shared" si="95"/>
        <v>0</v>
      </c>
      <c r="AS90" s="102">
        <f t="shared" si="95"/>
        <v>0</v>
      </c>
      <c r="AT90" s="102">
        <f t="shared" si="95"/>
        <v>0</v>
      </c>
      <c r="AU90" s="102">
        <f t="shared" si="95"/>
        <v>0</v>
      </c>
      <c r="AV90" s="102">
        <f t="shared" si="95"/>
        <v>0</v>
      </c>
      <c r="AW90" s="102">
        <f t="shared" si="95"/>
        <v>0</v>
      </c>
      <c r="AX90" s="102">
        <f t="shared" si="95"/>
        <v>0</v>
      </c>
      <c r="AY90" s="102">
        <f t="shared" si="95"/>
        <v>0</v>
      </c>
      <c r="AZ90" s="102">
        <f t="shared" si="95"/>
        <v>0</v>
      </c>
      <c r="BA90" s="102">
        <f t="shared" si="95"/>
        <v>0</v>
      </c>
      <c r="BB90" s="102">
        <f t="shared" si="95"/>
        <v>0</v>
      </c>
      <c r="BC90" s="102">
        <f t="shared" si="95"/>
        <v>0</v>
      </c>
      <c r="BD90" s="102">
        <f t="shared" si="95"/>
        <v>0</v>
      </c>
      <c r="BE90" s="102">
        <f t="shared" si="95"/>
        <v>0</v>
      </c>
      <c r="BF90" s="102">
        <f t="shared" si="95"/>
        <v>0</v>
      </c>
      <c r="BG90" s="102">
        <f t="shared" si="95"/>
        <v>0</v>
      </c>
      <c r="BH90" s="102">
        <f t="shared" si="95"/>
        <v>0</v>
      </c>
      <c r="BI90" s="102">
        <f t="shared" si="95"/>
        <v>0</v>
      </c>
      <c r="BJ90" s="102">
        <f t="shared" si="95"/>
        <v>0</v>
      </c>
      <c r="BK90" s="102">
        <f t="shared" si="95"/>
        <v>0</v>
      </c>
      <c r="BL90" s="102">
        <f t="shared" si="95"/>
        <v>0</v>
      </c>
      <c r="BM90" s="102">
        <f t="shared" si="95"/>
        <v>0</v>
      </c>
      <c r="BN90" s="102">
        <f t="shared" si="95"/>
        <v>0</v>
      </c>
      <c r="BO90" s="102">
        <f t="shared" si="95"/>
        <v>0</v>
      </c>
      <c r="BP90" s="102">
        <f t="shared" si="95"/>
        <v>0</v>
      </c>
      <c r="BQ90" s="102">
        <f t="shared" si="95"/>
        <v>0</v>
      </c>
      <c r="BR90" s="102">
        <f t="shared" si="95"/>
        <v>0</v>
      </c>
      <c r="BS90" s="102">
        <f t="shared" si="95"/>
        <v>0</v>
      </c>
      <c r="BT90" s="102">
        <f t="shared" si="95"/>
        <v>0</v>
      </c>
      <c r="BU90" s="102">
        <f t="shared" si="95"/>
        <v>0</v>
      </c>
      <c r="BV90" s="102">
        <f t="shared" si="95"/>
        <v>0</v>
      </c>
      <c r="BW90" s="102">
        <f t="shared" si="95"/>
        <v>0</v>
      </c>
      <c r="BX90" s="102">
        <f t="shared" ref="BX90:CV90" si="96">SUM(BX91:BX94)</f>
        <v>0</v>
      </c>
      <c r="BY90" s="102">
        <f t="shared" si="96"/>
        <v>0</v>
      </c>
      <c r="BZ90" s="102">
        <f t="shared" si="96"/>
        <v>0</v>
      </c>
      <c r="CA90" s="102">
        <f t="shared" si="96"/>
        <v>0</v>
      </c>
      <c r="CB90" s="102">
        <f t="shared" si="96"/>
        <v>0</v>
      </c>
      <c r="CC90" s="102">
        <f t="shared" si="96"/>
        <v>0</v>
      </c>
      <c r="CD90" s="102">
        <f t="shared" si="96"/>
        <v>0</v>
      </c>
      <c r="CE90" s="102">
        <f t="shared" si="96"/>
        <v>0</v>
      </c>
      <c r="CF90" s="102">
        <f t="shared" si="96"/>
        <v>0</v>
      </c>
      <c r="CG90" s="103">
        <f>SUM(CG91:CG94)</f>
        <v>0</v>
      </c>
      <c r="CH90" s="90">
        <f t="shared" ref="CH90:CK90" si="97">SUM(CH91:CH94)</f>
        <v>0</v>
      </c>
      <c r="CI90" s="90">
        <f t="shared" si="97"/>
        <v>0</v>
      </c>
      <c r="CJ90" s="90">
        <f t="shared" si="97"/>
        <v>0</v>
      </c>
      <c r="CK90" s="90">
        <f t="shared" si="97"/>
        <v>0</v>
      </c>
      <c r="CL90" s="8"/>
      <c r="CM90" s="87"/>
      <c r="CN90" s="110"/>
      <c r="CO90" s="12"/>
      <c r="CP90" s="12"/>
      <c r="CQ90" s="72"/>
      <c r="CR90" s="12"/>
    </row>
    <row r="91" spans="1:96" s="13" customFormat="1" ht="12.95" customHeight="1" x14ac:dyDescent="0.3">
      <c r="A91" s="64">
        <f t="shared" si="81"/>
        <v>91</v>
      </c>
      <c r="B91" s="83"/>
      <c r="C91" s="83"/>
      <c r="D91" s="83"/>
      <c r="E91" s="83"/>
      <c r="F91" s="91"/>
      <c r="G91" s="83" t="s">
        <v>42</v>
      </c>
      <c r="H91" s="107" t="str">
        <f>$H$78</f>
        <v xml:space="preserve">דרוג A- ומעלה </v>
      </c>
      <c r="I91" s="107"/>
      <c r="J91" s="73">
        <f t="shared" si="82"/>
        <v>0</v>
      </c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5"/>
      <c r="CH91" s="86"/>
      <c r="CI91" s="86"/>
      <c r="CJ91" s="86"/>
      <c r="CK91" s="86"/>
      <c r="CL91" s="8"/>
      <c r="CM91" s="87"/>
      <c r="CN91" s="110"/>
      <c r="CO91" s="12"/>
      <c r="CP91" s="12"/>
      <c r="CQ91" s="72"/>
      <c r="CR91" s="12"/>
    </row>
    <row r="92" spans="1:96" s="13" customFormat="1" ht="12.95" customHeight="1" x14ac:dyDescent="0.3">
      <c r="A92" s="64">
        <f t="shared" si="81"/>
        <v>92</v>
      </c>
      <c r="B92" s="83"/>
      <c r="C92" s="83"/>
      <c r="D92" s="83"/>
      <c r="E92" s="83"/>
      <c r="F92" s="91"/>
      <c r="G92" s="83" t="s">
        <v>55</v>
      </c>
      <c r="H92" s="107" t="str">
        <f>$H$79</f>
        <v>דרוג BBB- ועד BBB+</v>
      </c>
      <c r="I92" s="83"/>
      <c r="J92" s="73">
        <f t="shared" si="82"/>
        <v>0</v>
      </c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5"/>
      <c r="CH92" s="86"/>
      <c r="CI92" s="86"/>
      <c r="CJ92" s="86"/>
      <c r="CK92" s="86"/>
      <c r="CL92" s="8"/>
      <c r="CM92" s="87"/>
      <c r="CN92" s="110"/>
      <c r="CO92" s="12"/>
      <c r="CP92" s="12"/>
      <c r="CQ92" s="72"/>
      <c r="CR92" s="12"/>
    </row>
    <row r="93" spans="1:96" s="13" customFormat="1" ht="12.95" customHeight="1" x14ac:dyDescent="0.3">
      <c r="A93" s="64">
        <f t="shared" si="81"/>
        <v>93</v>
      </c>
      <c r="B93" s="83"/>
      <c r="C93" s="83"/>
      <c r="D93" s="83"/>
      <c r="E93" s="83"/>
      <c r="F93" s="91"/>
      <c r="G93" s="83" t="s">
        <v>44</v>
      </c>
      <c r="H93" s="83" t="str">
        <f>$H$68</f>
        <v xml:space="preserve">בדרוג נמוך מ- BBB- או לא מדורג עם בטוחה מספקת </v>
      </c>
      <c r="I93" s="83"/>
      <c r="J93" s="73">
        <f t="shared" si="82"/>
        <v>0</v>
      </c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5"/>
      <c r="CH93" s="86"/>
      <c r="CI93" s="86"/>
      <c r="CJ93" s="86"/>
      <c r="CK93" s="86"/>
      <c r="CL93" s="8"/>
      <c r="CM93" s="87"/>
      <c r="CN93" s="110"/>
      <c r="CO93" s="12"/>
      <c r="CP93" s="12"/>
      <c r="CQ93" s="72"/>
      <c r="CR93" s="12"/>
    </row>
    <row r="94" spans="1:96" s="13" customFormat="1" ht="12.95" customHeight="1" x14ac:dyDescent="0.3">
      <c r="A94" s="64">
        <f t="shared" si="81"/>
        <v>94</v>
      </c>
      <c r="B94" s="83"/>
      <c r="C94" s="83"/>
      <c r="D94" s="83"/>
      <c r="E94" s="83"/>
      <c r="F94" s="91"/>
      <c r="G94" s="83" t="s">
        <v>46</v>
      </c>
      <c r="H94" s="107" t="str">
        <f>H89</f>
        <v xml:space="preserve">דרוג נמוך מ- BBB- או לא מדורג </v>
      </c>
      <c r="I94" s="83"/>
      <c r="J94" s="73">
        <f t="shared" si="82"/>
        <v>0</v>
      </c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5"/>
      <c r="CH94" s="86"/>
      <c r="CI94" s="86"/>
      <c r="CJ94" s="86"/>
      <c r="CK94" s="86"/>
      <c r="CL94" s="8"/>
      <c r="CM94" s="87"/>
      <c r="CN94" s="110"/>
      <c r="CO94" s="12"/>
      <c r="CP94" s="12"/>
      <c r="CQ94" s="72"/>
      <c r="CR94" s="12"/>
    </row>
    <row r="95" spans="1:96" s="13" customFormat="1" ht="12.95" customHeight="1" x14ac:dyDescent="0.3">
      <c r="A95" s="64">
        <f t="shared" si="81"/>
        <v>95</v>
      </c>
      <c r="B95" s="91"/>
      <c r="C95" s="91"/>
      <c r="D95" s="91"/>
      <c r="E95" s="91"/>
      <c r="F95" s="91"/>
      <c r="G95" s="91"/>
      <c r="H95" s="91"/>
      <c r="I95" s="91"/>
      <c r="J95" s="93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5"/>
      <c r="CH95" s="96"/>
      <c r="CI95" s="96"/>
      <c r="CJ95" s="96"/>
      <c r="CK95" s="96"/>
      <c r="CL95" s="8"/>
      <c r="CM95" s="87"/>
      <c r="CN95" s="110"/>
      <c r="CO95" s="12"/>
      <c r="CP95" s="12"/>
      <c r="CQ95" s="72"/>
      <c r="CR95" s="12"/>
    </row>
    <row r="96" spans="1:96" s="13" customFormat="1" ht="12.95" customHeight="1" x14ac:dyDescent="0.25">
      <c r="A96" s="64">
        <f t="shared" si="81"/>
        <v>96</v>
      </c>
      <c r="B96" s="83"/>
      <c r="C96" s="83"/>
      <c r="D96" s="77" t="s">
        <v>78</v>
      </c>
      <c r="E96" s="78" t="s">
        <v>79</v>
      </c>
      <c r="F96" s="79"/>
      <c r="G96" s="80"/>
      <c r="H96" s="80"/>
      <c r="I96" s="80"/>
      <c r="J96" s="73">
        <f t="shared" si="82"/>
        <v>2740012.2299999995</v>
      </c>
      <c r="K96" s="70">
        <f>SUM(K97,K135)</f>
        <v>0</v>
      </c>
      <c r="L96" s="70">
        <f t="shared" ref="L96:BW96" si="98">SUM(L97,L135)</f>
        <v>2237.3999999999996</v>
      </c>
      <c r="M96" s="70">
        <f t="shared" si="98"/>
        <v>168031.34999999998</v>
      </c>
      <c r="N96" s="70">
        <f t="shared" si="98"/>
        <v>0</v>
      </c>
      <c r="O96" s="70">
        <f t="shared" si="98"/>
        <v>15319.690000000002</v>
      </c>
      <c r="P96" s="70">
        <f t="shared" si="98"/>
        <v>0</v>
      </c>
      <c r="Q96" s="70">
        <f t="shared" si="98"/>
        <v>441651.81999999995</v>
      </c>
      <c r="R96" s="70">
        <f t="shared" si="98"/>
        <v>2979.01</v>
      </c>
      <c r="S96" s="70">
        <f t="shared" si="98"/>
        <v>66739.320000000007</v>
      </c>
      <c r="T96" s="70">
        <f t="shared" si="98"/>
        <v>0</v>
      </c>
      <c r="U96" s="70">
        <f t="shared" si="98"/>
        <v>418129.85</v>
      </c>
      <c r="V96" s="70">
        <f t="shared" si="98"/>
        <v>0</v>
      </c>
      <c r="W96" s="70">
        <f t="shared" si="98"/>
        <v>0</v>
      </c>
      <c r="X96" s="70">
        <f t="shared" si="98"/>
        <v>41453.500000000007</v>
      </c>
      <c r="Y96" s="70">
        <f t="shared" si="98"/>
        <v>19470.7</v>
      </c>
      <c r="Z96" s="70">
        <f t="shared" si="98"/>
        <v>1074.52</v>
      </c>
      <c r="AA96" s="70">
        <f t="shared" si="98"/>
        <v>302162.81</v>
      </c>
      <c r="AB96" s="70">
        <f t="shared" si="98"/>
        <v>32743.440000000002</v>
      </c>
      <c r="AC96" s="70">
        <f t="shared" si="98"/>
        <v>20534.249999999996</v>
      </c>
      <c r="AD96" s="70">
        <f t="shared" si="98"/>
        <v>731827.47</v>
      </c>
      <c r="AE96" s="70">
        <f t="shared" si="98"/>
        <v>23467.579999999998</v>
      </c>
      <c r="AF96" s="70">
        <f t="shared" si="98"/>
        <v>18624.46</v>
      </c>
      <c r="AG96" s="70">
        <f t="shared" si="98"/>
        <v>14845.509999999998</v>
      </c>
      <c r="AH96" s="70">
        <f t="shared" si="98"/>
        <v>30815.5</v>
      </c>
      <c r="AI96" s="70">
        <f t="shared" si="98"/>
        <v>0</v>
      </c>
      <c r="AJ96" s="70">
        <f t="shared" si="98"/>
        <v>17869.57</v>
      </c>
      <c r="AK96" s="70">
        <f t="shared" si="98"/>
        <v>245816.28000000003</v>
      </c>
      <c r="AL96" s="70">
        <f t="shared" si="98"/>
        <v>9909.66</v>
      </c>
      <c r="AM96" s="70">
        <f t="shared" si="98"/>
        <v>110742.17000000001</v>
      </c>
      <c r="AN96" s="70">
        <f t="shared" si="98"/>
        <v>3516.0599999999995</v>
      </c>
      <c r="AO96" s="70">
        <f t="shared" si="98"/>
        <v>50.31</v>
      </c>
      <c r="AP96" s="70">
        <f t="shared" si="98"/>
        <v>0</v>
      </c>
      <c r="AQ96" s="70">
        <f t="shared" si="98"/>
        <v>0</v>
      </c>
      <c r="AR96" s="70">
        <f t="shared" si="98"/>
        <v>0</v>
      </c>
      <c r="AS96" s="70">
        <f t="shared" si="98"/>
        <v>0</v>
      </c>
      <c r="AT96" s="70">
        <f t="shared" si="98"/>
        <v>0</v>
      </c>
      <c r="AU96" s="70">
        <f t="shared" si="98"/>
        <v>0</v>
      </c>
      <c r="AV96" s="70">
        <f t="shared" si="98"/>
        <v>0</v>
      </c>
      <c r="AW96" s="70">
        <f t="shared" si="98"/>
        <v>0</v>
      </c>
      <c r="AX96" s="70">
        <f t="shared" si="98"/>
        <v>0</v>
      </c>
      <c r="AY96" s="70">
        <f t="shared" si="98"/>
        <v>0</v>
      </c>
      <c r="AZ96" s="70">
        <f t="shared" si="98"/>
        <v>0</v>
      </c>
      <c r="BA96" s="70">
        <f t="shared" si="98"/>
        <v>0</v>
      </c>
      <c r="BB96" s="70">
        <f t="shared" si="98"/>
        <v>0</v>
      </c>
      <c r="BC96" s="70">
        <f t="shared" si="98"/>
        <v>0</v>
      </c>
      <c r="BD96" s="70">
        <f t="shared" si="98"/>
        <v>0</v>
      </c>
      <c r="BE96" s="70">
        <f t="shared" si="98"/>
        <v>0</v>
      </c>
      <c r="BF96" s="70">
        <f t="shared" si="98"/>
        <v>0</v>
      </c>
      <c r="BG96" s="70">
        <f t="shared" si="98"/>
        <v>0</v>
      </c>
      <c r="BH96" s="70">
        <f t="shared" si="98"/>
        <v>0</v>
      </c>
      <c r="BI96" s="70">
        <f t="shared" si="98"/>
        <v>0</v>
      </c>
      <c r="BJ96" s="70">
        <f t="shared" si="98"/>
        <v>0</v>
      </c>
      <c r="BK96" s="70">
        <f t="shared" si="98"/>
        <v>0</v>
      </c>
      <c r="BL96" s="70">
        <f t="shared" si="98"/>
        <v>0</v>
      </c>
      <c r="BM96" s="70">
        <f t="shared" si="98"/>
        <v>0</v>
      </c>
      <c r="BN96" s="70">
        <f t="shared" si="98"/>
        <v>0</v>
      </c>
      <c r="BO96" s="70">
        <f t="shared" si="98"/>
        <v>0</v>
      </c>
      <c r="BP96" s="70">
        <f t="shared" si="98"/>
        <v>0</v>
      </c>
      <c r="BQ96" s="70">
        <f t="shared" si="98"/>
        <v>0</v>
      </c>
      <c r="BR96" s="70">
        <f t="shared" si="98"/>
        <v>0</v>
      </c>
      <c r="BS96" s="70">
        <f t="shared" si="98"/>
        <v>0</v>
      </c>
      <c r="BT96" s="70">
        <f t="shared" si="98"/>
        <v>0</v>
      </c>
      <c r="BU96" s="70">
        <f t="shared" si="98"/>
        <v>0</v>
      </c>
      <c r="BV96" s="70">
        <f t="shared" si="98"/>
        <v>0</v>
      </c>
      <c r="BW96" s="70">
        <f t="shared" si="98"/>
        <v>0</v>
      </c>
      <c r="BX96" s="70">
        <f t="shared" ref="BX96:CV96" si="99">SUM(BX97,BX135)</f>
        <v>0</v>
      </c>
      <c r="BY96" s="70">
        <f t="shared" si="99"/>
        <v>0</v>
      </c>
      <c r="BZ96" s="70">
        <f t="shared" si="99"/>
        <v>0</v>
      </c>
      <c r="CA96" s="70">
        <f t="shared" si="99"/>
        <v>0</v>
      </c>
      <c r="CB96" s="70">
        <f t="shared" si="99"/>
        <v>0</v>
      </c>
      <c r="CC96" s="70">
        <f t="shared" si="99"/>
        <v>0</v>
      </c>
      <c r="CD96" s="70">
        <f t="shared" si="99"/>
        <v>0</v>
      </c>
      <c r="CE96" s="70">
        <f t="shared" si="99"/>
        <v>0</v>
      </c>
      <c r="CF96" s="70">
        <f t="shared" si="99"/>
        <v>0</v>
      </c>
      <c r="CG96" s="74">
        <f>SUM(CG97,CG135)</f>
        <v>0</v>
      </c>
      <c r="CH96" s="70">
        <f t="shared" ref="CH96:CK96" si="100">SUM(CH97,CH135)</f>
        <v>0</v>
      </c>
      <c r="CI96" s="70">
        <f t="shared" si="100"/>
        <v>0</v>
      </c>
      <c r="CJ96" s="70">
        <f t="shared" si="100"/>
        <v>0</v>
      </c>
      <c r="CK96" s="70">
        <f t="shared" si="100"/>
        <v>0</v>
      </c>
      <c r="CL96" s="8"/>
      <c r="CM96" s="87"/>
      <c r="CN96" s="20">
        <f>CO96*$CN$1+10</f>
        <v>433</v>
      </c>
      <c r="CO96" s="12">
        <v>8</v>
      </c>
      <c r="CP96" s="12"/>
      <c r="CQ96" s="72">
        <v>1</v>
      </c>
      <c r="CR96" s="12"/>
    </row>
    <row r="97" spans="1:96" s="63" customFormat="1" ht="12.95" customHeight="1" x14ac:dyDescent="0.3">
      <c r="A97" s="64">
        <f t="shared" si="81"/>
        <v>97</v>
      </c>
      <c r="B97" s="83"/>
      <c r="C97" s="83"/>
      <c r="D97" s="83"/>
      <c r="E97" s="81" t="s">
        <v>20</v>
      </c>
      <c r="F97" s="101" t="s">
        <v>19</v>
      </c>
      <c r="G97" s="83"/>
      <c r="H97" s="83"/>
      <c r="I97" s="83"/>
      <c r="J97" s="73">
        <f t="shared" si="82"/>
        <v>2528520.5800000005</v>
      </c>
      <c r="K97" s="70">
        <f>SUM(K98,K114)</f>
        <v>0</v>
      </c>
      <c r="L97" s="70">
        <f t="shared" ref="L97:BW97" si="101">SUM(L98,L114)</f>
        <v>2157.9699999999998</v>
      </c>
      <c r="M97" s="70">
        <f t="shared" si="101"/>
        <v>161494.71</v>
      </c>
      <c r="N97" s="70">
        <f t="shared" si="101"/>
        <v>0</v>
      </c>
      <c r="O97" s="70">
        <f t="shared" si="101"/>
        <v>14731.850000000002</v>
      </c>
      <c r="P97" s="70">
        <f t="shared" si="101"/>
        <v>0</v>
      </c>
      <c r="Q97" s="70">
        <f t="shared" si="101"/>
        <v>426117.22</v>
      </c>
      <c r="R97" s="70">
        <f t="shared" si="101"/>
        <v>2979.01</v>
      </c>
      <c r="S97" s="70">
        <f t="shared" si="101"/>
        <v>54465.79</v>
      </c>
      <c r="T97" s="70">
        <f t="shared" si="101"/>
        <v>0</v>
      </c>
      <c r="U97" s="70">
        <f t="shared" si="101"/>
        <v>359521.68999999994</v>
      </c>
      <c r="V97" s="70">
        <f t="shared" si="101"/>
        <v>0</v>
      </c>
      <c r="W97" s="70">
        <f t="shared" si="101"/>
        <v>0</v>
      </c>
      <c r="X97" s="70">
        <f t="shared" si="101"/>
        <v>40532.140000000007</v>
      </c>
      <c r="Y97" s="70">
        <f t="shared" si="101"/>
        <v>19470.7</v>
      </c>
      <c r="Z97" s="70">
        <f t="shared" si="101"/>
        <v>1074.52</v>
      </c>
      <c r="AA97" s="70">
        <f t="shared" si="101"/>
        <v>302162.81</v>
      </c>
      <c r="AB97" s="70">
        <f t="shared" si="101"/>
        <v>28820.33</v>
      </c>
      <c r="AC97" s="70">
        <f t="shared" si="101"/>
        <v>18366.059999999998</v>
      </c>
      <c r="AD97" s="70">
        <f t="shared" si="101"/>
        <v>668239.84</v>
      </c>
      <c r="AE97" s="70">
        <f t="shared" si="101"/>
        <v>22585.219999999998</v>
      </c>
      <c r="AF97" s="70">
        <f t="shared" si="101"/>
        <v>17975.96</v>
      </c>
      <c r="AG97" s="70">
        <f t="shared" si="101"/>
        <v>14375.539999999999</v>
      </c>
      <c r="AH97" s="70">
        <f t="shared" si="101"/>
        <v>29893.52</v>
      </c>
      <c r="AI97" s="70">
        <f t="shared" si="101"/>
        <v>0</v>
      </c>
      <c r="AJ97" s="70">
        <f t="shared" si="101"/>
        <v>17423.919999999998</v>
      </c>
      <c r="AK97" s="70">
        <f t="shared" si="101"/>
        <v>205443.51000000004</v>
      </c>
      <c r="AL97" s="70">
        <f t="shared" si="101"/>
        <v>9135.5</v>
      </c>
      <c r="AM97" s="70">
        <f t="shared" si="101"/>
        <v>107986.40000000001</v>
      </c>
      <c r="AN97" s="70">
        <f t="shared" si="101"/>
        <v>3516.0599999999995</v>
      </c>
      <c r="AO97" s="70">
        <f t="shared" si="101"/>
        <v>50.31</v>
      </c>
      <c r="AP97" s="70">
        <f t="shared" si="101"/>
        <v>0</v>
      </c>
      <c r="AQ97" s="70">
        <f t="shared" si="101"/>
        <v>0</v>
      </c>
      <c r="AR97" s="70">
        <f t="shared" si="101"/>
        <v>0</v>
      </c>
      <c r="AS97" s="70">
        <f t="shared" si="101"/>
        <v>0</v>
      </c>
      <c r="AT97" s="70">
        <f t="shared" si="101"/>
        <v>0</v>
      </c>
      <c r="AU97" s="70">
        <f t="shared" si="101"/>
        <v>0</v>
      </c>
      <c r="AV97" s="70">
        <f t="shared" si="101"/>
        <v>0</v>
      </c>
      <c r="AW97" s="70">
        <f t="shared" si="101"/>
        <v>0</v>
      </c>
      <c r="AX97" s="70">
        <f t="shared" si="101"/>
        <v>0</v>
      </c>
      <c r="AY97" s="70">
        <f t="shared" si="101"/>
        <v>0</v>
      </c>
      <c r="AZ97" s="70">
        <f t="shared" si="101"/>
        <v>0</v>
      </c>
      <c r="BA97" s="70">
        <f t="shared" si="101"/>
        <v>0</v>
      </c>
      <c r="BB97" s="70">
        <f t="shared" si="101"/>
        <v>0</v>
      </c>
      <c r="BC97" s="70">
        <f t="shared" si="101"/>
        <v>0</v>
      </c>
      <c r="BD97" s="70">
        <f t="shared" si="101"/>
        <v>0</v>
      </c>
      <c r="BE97" s="70">
        <f t="shared" si="101"/>
        <v>0</v>
      </c>
      <c r="BF97" s="70">
        <f t="shared" si="101"/>
        <v>0</v>
      </c>
      <c r="BG97" s="70">
        <f t="shared" si="101"/>
        <v>0</v>
      </c>
      <c r="BH97" s="70">
        <f t="shared" si="101"/>
        <v>0</v>
      </c>
      <c r="BI97" s="70">
        <f t="shared" si="101"/>
        <v>0</v>
      </c>
      <c r="BJ97" s="70">
        <f t="shared" si="101"/>
        <v>0</v>
      </c>
      <c r="BK97" s="70">
        <f t="shared" si="101"/>
        <v>0</v>
      </c>
      <c r="BL97" s="70">
        <f t="shared" si="101"/>
        <v>0</v>
      </c>
      <c r="BM97" s="70">
        <f t="shared" si="101"/>
        <v>0</v>
      </c>
      <c r="BN97" s="70">
        <f t="shared" si="101"/>
        <v>0</v>
      </c>
      <c r="BO97" s="70">
        <f t="shared" si="101"/>
        <v>0</v>
      </c>
      <c r="BP97" s="70">
        <f t="shared" si="101"/>
        <v>0</v>
      </c>
      <c r="BQ97" s="70">
        <f t="shared" si="101"/>
        <v>0</v>
      </c>
      <c r="BR97" s="70">
        <f t="shared" si="101"/>
        <v>0</v>
      </c>
      <c r="BS97" s="70">
        <f t="shared" si="101"/>
        <v>0</v>
      </c>
      <c r="BT97" s="70">
        <f t="shared" si="101"/>
        <v>0</v>
      </c>
      <c r="BU97" s="70">
        <f t="shared" si="101"/>
        <v>0</v>
      </c>
      <c r="BV97" s="70">
        <f t="shared" si="101"/>
        <v>0</v>
      </c>
      <c r="BW97" s="70">
        <f t="shared" si="101"/>
        <v>0</v>
      </c>
      <c r="BX97" s="70">
        <f t="shared" ref="BX97:CV97" si="102">SUM(BX98,BX114)</f>
        <v>0</v>
      </c>
      <c r="BY97" s="70">
        <f t="shared" si="102"/>
        <v>0</v>
      </c>
      <c r="BZ97" s="70">
        <f t="shared" si="102"/>
        <v>0</v>
      </c>
      <c r="CA97" s="70">
        <f t="shared" si="102"/>
        <v>0</v>
      </c>
      <c r="CB97" s="70">
        <f t="shared" si="102"/>
        <v>0</v>
      </c>
      <c r="CC97" s="70">
        <f t="shared" si="102"/>
        <v>0</v>
      </c>
      <c r="CD97" s="70">
        <f t="shared" si="102"/>
        <v>0</v>
      </c>
      <c r="CE97" s="70">
        <f t="shared" si="102"/>
        <v>0</v>
      </c>
      <c r="CF97" s="70">
        <f t="shared" si="102"/>
        <v>0</v>
      </c>
      <c r="CG97" s="74">
        <f>SUM(CG98,CG114)</f>
        <v>0</v>
      </c>
      <c r="CH97" s="70">
        <f t="shared" ref="CH97:CK97" si="103">SUM(CH98,CH114)</f>
        <v>0</v>
      </c>
      <c r="CI97" s="70">
        <f t="shared" si="103"/>
        <v>0</v>
      </c>
      <c r="CJ97" s="70">
        <f t="shared" si="103"/>
        <v>0</v>
      </c>
      <c r="CK97" s="70">
        <f t="shared" si="103"/>
        <v>0</v>
      </c>
      <c r="CL97" s="71"/>
      <c r="CM97" s="27"/>
      <c r="CN97" s="11"/>
      <c r="CO97" s="72"/>
      <c r="CP97" s="72"/>
      <c r="CQ97" s="72">
        <f t="shared" ref="CQ97:CQ124" si="104">IF(J97&gt;0,1,0)</f>
        <v>1</v>
      </c>
      <c r="CR97" s="72"/>
    </row>
    <row r="98" spans="1:96" s="63" customFormat="1" ht="12.95" customHeight="1" x14ac:dyDescent="0.3">
      <c r="A98" s="64">
        <f t="shared" si="81"/>
        <v>98</v>
      </c>
      <c r="B98" s="83"/>
      <c r="C98" s="83"/>
      <c r="D98" s="83"/>
      <c r="E98" s="83"/>
      <c r="F98" s="104" t="s">
        <v>40</v>
      </c>
      <c r="G98" s="105" t="s">
        <v>41</v>
      </c>
      <c r="H98" s="83"/>
      <c r="I98" s="83"/>
      <c r="J98" s="73">
        <f t="shared" si="82"/>
        <v>2359604.0700000003</v>
      </c>
      <c r="K98" s="70">
        <f>SUM(K99,K104,K109)</f>
        <v>0</v>
      </c>
      <c r="L98" s="70">
        <f t="shared" ref="L98:BW98" si="105">SUM(L99,L104,L109)</f>
        <v>1894.1699999999998</v>
      </c>
      <c r="M98" s="70">
        <f t="shared" si="105"/>
        <v>150684.4</v>
      </c>
      <c r="N98" s="70">
        <f t="shared" si="105"/>
        <v>0</v>
      </c>
      <c r="O98" s="70">
        <f t="shared" si="105"/>
        <v>13809.680000000002</v>
      </c>
      <c r="P98" s="70">
        <f t="shared" si="105"/>
        <v>0</v>
      </c>
      <c r="Q98" s="70">
        <f t="shared" si="105"/>
        <v>408058.41</v>
      </c>
      <c r="R98" s="70">
        <f t="shared" si="105"/>
        <v>2979.01</v>
      </c>
      <c r="S98" s="70">
        <f t="shared" si="105"/>
        <v>48778.85</v>
      </c>
      <c r="T98" s="70">
        <f t="shared" si="105"/>
        <v>0</v>
      </c>
      <c r="U98" s="70">
        <f t="shared" si="105"/>
        <v>326587.01999999996</v>
      </c>
      <c r="V98" s="70">
        <f t="shared" si="105"/>
        <v>0</v>
      </c>
      <c r="W98" s="70">
        <f t="shared" si="105"/>
        <v>0</v>
      </c>
      <c r="X98" s="70">
        <f t="shared" si="105"/>
        <v>39782.020000000004</v>
      </c>
      <c r="Y98" s="70">
        <f t="shared" si="105"/>
        <v>19335.66</v>
      </c>
      <c r="Z98" s="70">
        <f t="shared" si="105"/>
        <v>1020.5</v>
      </c>
      <c r="AA98" s="70">
        <f t="shared" si="105"/>
        <v>299901.74</v>
      </c>
      <c r="AB98" s="70">
        <f t="shared" si="105"/>
        <v>24554.190000000002</v>
      </c>
      <c r="AC98" s="70">
        <f t="shared" si="105"/>
        <v>17286.62</v>
      </c>
      <c r="AD98" s="70">
        <f t="shared" si="105"/>
        <v>609470.77</v>
      </c>
      <c r="AE98" s="70">
        <f t="shared" si="105"/>
        <v>20957.759999999998</v>
      </c>
      <c r="AF98" s="70">
        <f t="shared" si="105"/>
        <v>17087.599999999999</v>
      </c>
      <c r="AG98" s="70">
        <f t="shared" si="105"/>
        <v>13683.98</v>
      </c>
      <c r="AH98" s="70">
        <f t="shared" si="105"/>
        <v>28978.420000000002</v>
      </c>
      <c r="AI98" s="70">
        <f t="shared" si="105"/>
        <v>0</v>
      </c>
      <c r="AJ98" s="70">
        <f t="shared" si="105"/>
        <v>14684.009999999998</v>
      </c>
      <c r="AK98" s="70">
        <f t="shared" si="105"/>
        <v>180046.22000000003</v>
      </c>
      <c r="AL98" s="70">
        <f t="shared" si="105"/>
        <v>8470.27</v>
      </c>
      <c r="AM98" s="70">
        <f t="shared" si="105"/>
        <v>107986.40000000001</v>
      </c>
      <c r="AN98" s="70">
        <f t="shared" si="105"/>
        <v>3516.0599999999995</v>
      </c>
      <c r="AO98" s="70">
        <f t="shared" si="105"/>
        <v>50.31</v>
      </c>
      <c r="AP98" s="70">
        <f t="shared" si="105"/>
        <v>0</v>
      </c>
      <c r="AQ98" s="70">
        <f t="shared" si="105"/>
        <v>0</v>
      </c>
      <c r="AR98" s="70">
        <f t="shared" si="105"/>
        <v>0</v>
      </c>
      <c r="AS98" s="70">
        <f t="shared" si="105"/>
        <v>0</v>
      </c>
      <c r="AT98" s="70">
        <f t="shared" si="105"/>
        <v>0</v>
      </c>
      <c r="AU98" s="70">
        <f t="shared" si="105"/>
        <v>0</v>
      </c>
      <c r="AV98" s="70">
        <f t="shared" si="105"/>
        <v>0</v>
      </c>
      <c r="AW98" s="70">
        <f t="shared" si="105"/>
        <v>0</v>
      </c>
      <c r="AX98" s="70">
        <f t="shared" si="105"/>
        <v>0</v>
      </c>
      <c r="AY98" s="70">
        <f t="shared" si="105"/>
        <v>0</v>
      </c>
      <c r="AZ98" s="70">
        <f t="shared" si="105"/>
        <v>0</v>
      </c>
      <c r="BA98" s="70">
        <f t="shared" si="105"/>
        <v>0</v>
      </c>
      <c r="BB98" s="70">
        <f t="shared" si="105"/>
        <v>0</v>
      </c>
      <c r="BC98" s="70">
        <f t="shared" si="105"/>
        <v>0</v>
      </c>
      <c r="BD98" s="70">
        <f t="shared" si="105"/>
        <v>0</v>
      </c>
      <c r="BE98" s="70">
        <f t="shared" si="105"/>
        <v>0</v>
      </c>
      <c r="BF98" s="70">
        <f t="shared" si="105"/>
        <v>0</v>
      </c>
      <c r="BG98" s="70">
        <f t="shared" si="105"/>
        <v>0</v>
      </c>
      <c r="BH98" s="70">
        <f t="shared" si="105"/>
        <v>0</v>
      </c>
      <c r="BI98" s="70">
        <f t="shared" si="105"/>
        <v>0</v>
      </c>
      <c r="BJ98" s="70">
        <f t="shared" si="105"/>
        <v>0</v>
      </c>
      <c r="BK98" s="70">
        <f t="shared" si="105"/>
        <v>0</v>
      </c>
      <c r="BL98" s="70">
        <f t="shared" si="105"/>
        <v>0</v>
      </c>
      <c r="BM98" s="70">
        <f t="shared" si="105"/>
        <v>0</v>
      </c>
      <c r="BN98" s="70">
        <f t="shared" si="105"/>
        <v>0</v>
      </c>
      <c r="BO98" s="70">
        <f t="shared" si="105"/>
        <v>0</v>
      </c>
      <c r="BP98" s="70">
        <f t="shared" si="105"/>
        <v>0</v>
      </c>
      <c r="BQ98" s="70">
        <f t="shared" si="105"/>
        <v>0</v>
      </c>
      <c r="BR98" s="70">
        <f t="shared" si="105"/>
        <v>0</v>
      </c>
      <c r="BS98" s="70">
        <f t="shared" si="105"/>
        <v>0</v>
      </c>
      <c r="BT98" s="70">
        <f t="shared" si="105"/>
        <v>0</v>
      </c>
      <c r="BU98" s="70">
        <f t="shared" si="105"/>
        <v>0</v>
      </c>
      <c r="BV98" s="70">
        <f t="shared" si="105"/>
        <v>0</v>
      </c>
      <c r="BW98" s="70">
        <f t="shared" si="105"/>
        <v>0</v>
      </c>
      <c r="BX98" s="70">
        <f t="shared" ref="BX98:CV98" si="106">SUM(BX99,BX104,BX109)</f>
        <v>0</v>
      </c>
      <c r="BY98" s="70">
        <f t="shared" si="106"/>
        <v>0</v>
      </c>
      <c r="BZ98" s="70">
        <f t="shared" si="106"/>
        <v>0</v>
      </c>
      <c r="CA98" s="70">
        <f t="shared" si="106"/>
        <v>0</v>
      </c>
      <c r="CB98" s="70">
        <f t="shared" si="106"/>
        <v>0</v>
      </c>
      <c r="CC98" s="70">
        <f t="shared" si="106"/>
        <v>0</v>
      </c>
      <c r="CD98" s="70">
        <f t="shared" si="106"/>
        <v>0</v>
      </c>
      <c r="CE98" s="70">
        <f t="shared" si="106"/>
        <v>0</v>
      </c>
      <c r="CF98" s="70">
        <f t="shared" si="106"/>
        <v>0</v>
      </c>
      <c r="CG98" s="74">
        <f>SUM(CG99,CG104,CG109)</f>
        <v>0</v>
      </c>
      <c r="CH98" s="70">
        <f t="shared" ref="CH98:CK98" si="107">SUM(CH99,CH104,CH109)</f>
        <v>0</v>
      </c>
      <c r="CI98" s="70">
        <f t="shared" si="107"/>
        <v>0</v>
      </c>
      <c r="CJ98" s="70">
        <f t="shared" si="107"/>
        <v>0</v>
      </c>
      <c r="CK98" s="70">
        <f t="shared" si="107"/>
        <v>0</v>
      </c>
      <c r="CL98" s="71"/>
      <c r="CM98" s="27"/>
      <c r="CN98" s="11"/>
      <c r="CO98" s="72"/>
      <c r="CP98" s="72"/>
      <c r="CQ98" s="72">
        <f t="shared" si="104"/>
        <v>1</v>
      </c>
      <c r="CR98" s="72"/>
    </row>
    <row r="99" spans="1:96" s="63" customFormat="1" ht="12.95" customHeight="1" x14ac:dyDescent="0.3">
      <c r="A99" s="64">
        <f t="shared" si="81"/>
        <v>99</v>
      </c>
      <c r="B99" s="81"/>
      <c r="C99" s="81"/>
      <c r="D99" s="81"/>
      <c r="E99" s="81"/>
      <c r="F99" s="104"/>
      <c r="G99" s="81" t="s">
        <v>42</v>
      </c>
      <c r="H99" s="105" t="str">
        <f>$H$47</f>
        <v xml:space="preserve">דרוג AA- ומעלה </v>
      </c>
      <c r="I99" s="105"/>
      <c r="J99" s="73">
        <f t="shared" si="82"/>
        <v>1725796.8599999999</v>
      </c>
      <c r="K99" s="102">
        <f>SUM(K100:K103)</f>
        <v>0</v>
      </c>
      <c r="L99" s="102">
        <f t="shared" ref="L99:BW99" si="108">SUM(L100:L103)</f>
        <v>1226.2099999999998</v>
      </c>
      <c r="M99" s="102">
        <f t="shared" si="108"/>
        <v>99463.88</v>
      </c>
      <c r="N99" s="102">
        <f t="shared" si="108"/>
        <v>0</v>
      </c>
      <c r="O99" s="102">
        <f t="shared" si="108"/>
        <v>3805.8100000000004</v>
      </c>
      <c r="P99" s="102">
        <f t="shared" si="108"/>
        <v>0</v>
      </c>
      <c r="Q99" s="102">
        <f t="shared" si="108"/>
        <v>289564.61</v>
      </c>
      <c r="R99" s="102">
        <f t="shared" si="108"/>
        <v>2979.01</v>
      </c>
      <c r="S99" s="102">
        <f t="shared" si="108"/>
        <v>47533.95</v>
      </c>
      <c r="T99" s="102">
        <f t="shared" si="108"/>
        <v>0</v>
      </c>
      <c r="U99" s="102">
        <f t="shared" si="108"/>
        <v>320955.67</v>
      </c>
      <c r="V99" s="102">
        <f t="shared" si="108"/>
        <v>0</v>
      </c>
      <c r="W99" s="102">
        <f t="shared" si="108"/>
        <v>0</v>
      </c>
      <c r="X99" s="102">
        <f t="shared" si="108"/>
        <v>30025.7</v>
      </c>
      <c r="Y99" s="102">
        <f t="shared" si="108"/>
        <v>15127.3</v>
      </c>
      <c r="Z99" s="102">
        <f t="shared" si="108"/>
        <v>0</v>
      </c>
      <c r="AA99" s="102">
        <f t="shared" si="108"/>
        <v>245336.56</v>
      </c>
      <c r="AB99" s="102">
        <f t="shared" si="108"/>
        <v>18084.75</v>
      </c>
      <c r="AC99" s="102">
        <f t="shared" si="108"/>
        <v>10817.87</v>
      </c>
      <c r="AD99" s="102">
        <f t="shared" si="108"/>
        <v>426697.18</v>
      </c>
      <c r="AE99" s="102">
        <f t="shared" si="108"/>
        <v>11915.25</v>
      </c>
      <c r="AF99" s="102">
        <f t="shared" si="108"/>
        <v>10107.619999999999</v>
      </c>
      <c r="AG99" s="102">
        <f t="shared" si="108"/>
        <v>8123.19</v>
      </c>
      <c r="AH99" s="102">
        <f t="shared" si="108"/>
        <v>19698.560000000001</v>
      </c>
      <c r="AI99" s="102">
        <f t="shared" si="108"/>
        <v>0</v>
      </c>
      <c r="AJ99" s="102">
        <f t="shared" si="108"/>
        <v>4062.24</v>
      </c>
      <c r="AK99" s="102">
        <f t="shared" si="108"/>
        <v>61074.520000000004</v>
      </c>
      <c r="AL99" s="102">
        <f t="shared" si="108"/>
        <v>994.63999999999987</v>
      </c>
      <c r="AM99" s="102">
        <f t="shared" si="108"/>
        <v>95089.14</v>
      </c>
      <c r="AN99" s="102">
        <f t="shared" si="108"/>
        <v>3113.2</v>
      </c>
      <c r="AO99" s="102">
        <f t="shared" si="108"/>
        <v>0</v>
      </c>
      <c r="AP99" s="102">
        <f t="shared" si="108"/>
        <v>0</v>
      </c>
      <c r="AQ99" s="102">
        <f t="shared" si="108"/>
        <v>0</v>
      </c>
      <c r="AR99" s="102">
        <f t="shared" si="108"/>
        <v>0</v>
      </c>
      <c r="AS99" s="102">
        <f t="shared" si="108"/>
        <v>0</v>
      </c>
      <c r="AT99" s="102">
        <f t="shared" si="108"/>
        <v>0</v>
      </c>
      <c r="AU99" s="102">
        <f t="shared" si="108"/>
        <v>0</v>
      </c>
      <c r="AV99" s="102">
        <f t="shared" si="108"/>
        <v>0</v>
      </c>
      <c r="AW99" s="102">
        <f t="shared" si="108"/>
        <v>0</v>
      </c>
      <c r="AX99" s="102">
        <f t="shared" si="108"/>
        <v>0</v>
      </c>
      <c r="AY99" s="102">
        <f t="shared" si="108"/>
        <v>0</v>
      </c>
      <c r="AZ99" s="102">
        <f t="shared" si="108"/>
        <v>0</v>
      </c>
      <c r="BA99" s="102">
        <f t="shared" si="108"/>
        <v>0</v>
      </c>
      <c r="BB99" s="102">
        <f t="shared" si="108"/>
        <v>0</v>
      </c>
      <c r="BC99" s="102">
        <f t="shared" si="108"/>
        <v>0</v>
      </c>
      <c r="BD99" s="102">
        <f t="shared" si="108"/>
        <v>0</v>
      </c>
      <c r="BE99" s="102">
        <f t="shared" si="108"/>
        <v>0</v>
      </c>
      <c r="BF99" s="102">
        <f t="shared" si="108"/>
        <v>0</v>
      </c>
      <c r="BG99" s="102">
        <f t="shared" si="108"/>
        <v>0</v>
      </c>
      <c r="BH99" s="102">
        <f t="shared" si="108"/>
        <v>0</v>
      </c>
      <c r="BI99" s="102">
        <f t="shared" si="108"/>
        <v>0</v>
      </c>
      <c r="BJ99" s="102">
        <f t="shared" si="108"/>
        <v>0</v>
      </c>
      <c r="BK99" s="102">
        <f t="shared" si="108"/>
        <v>0</v>
      </c>
      <c r="BL99" s="102">
        <f t="shared" si="108"/>
        <v>0</v>
      </c>
      <c r="BM99" s="102">
        <f t="shared" si="108"/>
        <v>0</v>
      </c>
      <c r="BN99" s="102">
        <f t="shared" si="108"/>
        <v>0</v>
      </c>
      <c r="BO99" s="102">
        <f t="shared" si="108"/>
        <v>0</v>
      </c>
      <c r="BP99" s="102">
        <f t="shared" si="108"/>
        <v>0</v>
      </c>
      <c r="BQ99" s="102">
        <f t="shared" si="108"/>
        <v>0</v>
      </c>
      <c r="BR99" s="102">
        <f t="shared" si="108"/>
        <v>0</v>
      </c>
      <c r="BS99" s="102">
        <f t="shared" si="108"/>
        <v>0</v>
      </c>
      <c r="BT99" s="102">
        <f t="shared" si="108"/>
        <v>0</v>
      </c>
      <c r="BU99" s="102">
        <f t="shared" si="108"/>
        <v>0</v>
      </c>
      <c r="BV99" s="102">
        <f t="shared" si="108"/>
        <v>0</v>
      </c>
      <c r="BW99" s="102">
        <f t="shared" si="108"/>
        <v>0</v>
      </c>
      <c r="BX99" s="102">
        <f t="shared" ref="BX99:CV99" si="109">SUM(BX100:BX103)</f>
        <v>0</v>
      </c>
      <c r="BY99" s="102">
        <f t="shared" si="109"/>
        <v>0</v>
      </c>
      <c r="BZ99" s="102">
        <f t="shared" si="109"/>
        <v>0</v>
      </c>
      <c r="CA99" s="102">
        <f t="shared" si="109"/>
        <v>0</v>
      </c>
      <c r="CB99" s="102">
        <f t="shared" si="109"/>
        <v>0</v>
      </c>
      <c r="CC99" s="102">
        <f t="shared" si="109"/>
        <v>0</v>
      </c>
      <c r="CD99" s="102">
        <f t="shared" si="109"/>
        <v>0</v>
      </c>
      <c r="CE99" s="102">
        <f t="shared" si="109"/>
        <v>0</v>
      </c>
      <c r="CF99" s="102">
        <f t="shared" si="109"/>
        <v>0</v>
      </c>
      <c r="CG99" s="103">
        <f>SUM(CG100:CG103)</f>
        <v>0</v>
      </c>
      <c r="CH99" s="90">
        <f t="shared" ref="CH99:CK99" si="110">SUM(CH100:CH103)</f>
        <v>0</v>
      </c>
      <c r="CI99" s="90">
        <f t="shared" si="110"/>
        <v>0</v>
      </c>
      <c r="CJ99" s="90">
        <f t="shared" si="110"/>
        <v>0</v>
      </c>
      <c r="CK99" s="90">
        <f t="shared" si="110"/>
        <v>0</v>
      </c>
      <c r="CL99" s="71"/>
      <c r="CM99" s="27"/>
      <c r="CN99" s="11"/>
      <c r="CO99" s="72"/>
      <c r="CP99" s="72"/>
      <c r="CQ99" s="72">
        <f t="shared" si="104"/>
        <v>1</v>
      </c>
      <c r="CR99" s="72"/>
    </row>
    <row r="100" spans="1:96" ht="12.95" customHeight="1" x14ac:dyDescent="0.3">
      <c r="A100" s="64">
        <f t="shared" si="81"/>
        <v>100</v>
      </c>
      <c r="B100" s="83"/>
      <c r="C100" s="83"/>
      <c r="D100" s="83"/>
      <c r="E100" s="83"/>
      <c r="F100" s="91"/>
      <c r="G100" s="91"/>
      <c r="H100" s="83" t="s">
        <v>61</v>
      </c>
      <c r="I100" s="83" t="s">
        <v>62</v>
      </c>
      <c r="J100" s="73">
        <f t="shared" si="82"/>
        <v>1340514.7399999998</v>
      </c>
      <c r="K100" s="84"/>
      <c r="L100" s="84">
        <v>1102.05</v>
      </c>
      <c r="M100" s="84">
        <v>84902.33</v>
      </c>
      <c r="N100" s="84"/>
      <c r="O100" s="84">
        <v>2056.77</v>
      </c>
      <c r="P100" s="84"/>
      <c r="Q100" s="84">
        <v>231969.63</v>
      </c>
      <c r="R100" s="84"/>
      <c r="S100" s="84">
        <v>44407.81</v>
      </c>
      <c r="T100" s="84"/>
      <c r="U100" s="84">
        <v>300942.24</v>
      </c>
      <c r="V100" s="84"/>
      <c r="W100" s="84"/>
      <c r="X100" s="84">
        <v>21769.7</v>
      </c>
      <c r="Y100" s="84">
        <v>9246.35</v>
      </c>
      <c r="Z100" s="84"/>
      <c r="AA100" s="84">
        <v>135070.67000000001</v>
      </c>
      <c r="AB100" s="84">
        <v>14039.72</v>
      </c>
      <c r="AC100" s="84">
        <v>4762.22</v>
      </c>
      <c r="AD100" s="84">
        <v>333776.73</v>
      </c>
      <c r="AE100" s="84">
        <v>9495.61</v>
      </c>
      <c r="AF100" s="84">
        <v>8297.01</v>
      </c>
      <c r="AG100" s="84">
        <v>6672.66</v>
      </c>
      <c r="AH100" s="84">
        <v>11861.47</v>
      </c>
      <c r="AI100" s="84"/>
      <c r="AJ100" s="84">
        <v>2677.42</v>
      </c>
      <c r="AK100" s="84">
        <v>51778.18</v>
      </c>
      <c r="AL100" s="84">
        <v>282.45999999999998</v>
      </c>
      <c r="AM100" s="84">
        <v>64046.48</v>
      </c>
      <c r="AN100" s="84">
        <v>1357.23</v>
      </c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5"/>
      <c r="CH100" s="86"/>
      <c r="CI100" s="86"/>
      <c r="CJ100" s="86"/>
      <c r="CK100" s="86"/>
      <c r="CL100" s="8"/>
      <c r="CM100" s="87"/>
      <c r="CN100" s="21"/>
      <c r="CQ100" s="72">
        <f t="shared" si="104"/>
        <v>1</v>
      </c>
    </row>
    <row r="101" spans="1:96" ht="12.95" customHeight="1" x14ac:dyDescent="0.3">
      <c r="A101" s="64">
        <f t="shared" si="81"/>
        <v>101</v>
      </c>
      <c r="B101" s="83"/>
      <c r="C101" s="83"/>
      <c r="D101" s="83"/>
      <c r="E101" s="83"/>
      <c r="F101" s="91"/>
      <c r="G101" s="83"/>
      <c r="H101" s="83" t="s">
        <v>63</v>
      </c>
      <c r="I101" s="83" t="s">
        <v>64</v>
      </c>
      <c r="J101" s="73">
        <f t="shared" si="82"/>
        <v>328159.86000000004</v>
      </c>
      <c r="K101" s="84"/>
      <c r="L101" s="84">
        <v>105.36</v>
      </c>
      <c r="M101" s="84">
        <v>12035.2</v>
      </c>
      <c r="N101" s="84"/>
      <c r="O101" s="84">
        <v>107.05</v>
      </c>
      <c r="P101" s="84"/>
      <c r="Q101" s="84">
        <v>51313.919999999998</v>
      </c>
      <c r="R101" s="84">
        <v>2979.01</v>
      </c>
      <c r="S101" s="84"/>
      <c r="T101" s="84"/>
      <c r="U101" s="84">
        <v>10324.799999999999</v>
      </c>
      <c r="V101" s="84"/>
      <c r="W101" s="84"/>
      <c r="X101" s="84">
        <v>6324.7</v>
      </c>
      <c r="Y101" s="84">
        <v>3111.65</v>
      </c>
      <c r="Z101" s="84"/>
      <c r="AA101" s="84">
        <v>109808.89</v>
      </c>
      <c r="AB101" s="84">
        <v>2661.96</v>
      </c>
      <c r="AC101" s="84">
        <v>5343.05</v>
      </c>
      <c r="AD101" s="84">
        <v>69650.460000000006</v>
      </c>
      <c r="AE101" s="84">
        <v>1277.71</v>
      </c>
      <c r="AF101" s="84">
        <v>1231.6400000000001</v>
      </c>
      <c r="AG101" s="84">
        <v>974.04</v>
      </c>
      <c r="AH101" s="84">
        <v>7139</v>
      </c>
      <c r="AI101" s="84"/>
      <c r="AJ101" s="84">
        <v>1384.82</v>
      </c>
      <c r="AK101" s="84">
        <v>9296.34</v>
      </c>
      <c r="AL101" s="84">
        <v>712.18</v>
      </c>
      <c r="AM101" s="84">
        <v>30807.33</v>
      </c>
      <c r="AN101" s="84">
        <v>1570.75</v>
      </c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5"/>
      <c r="CH101" s="86"/>
      <c r="CI101" s="86"/>
      <c r="CJ101" s="86"/>
      <c r="CK101" s="86"/>
      <c r="CL101" s="8"/>
      <c r="CM101" s="87"/>
      <c r="CN101" s="21"/>
      <c r="CQ101" s="72">
        <f t="shared" si="104"/>
        <v>1</v>
      </c>
    </row>
    <row r="102" spans="1:96" ht="12.95" customHeight="1" x14ac:dyDescent="0.3">
      <c r="A102" s="64">
        <f t="shared" si="81"/>
        <v>102</v>
      </c>
      <c r="B102" s="83"/>
      <c r="C102" s="83"/>
      <c r="D102" s="83"/>
      <c r="E102" s="83"/>
      <c r="F102" s="91"/>
      <c r="G102" s="83"/>
      <c r="H102" s="83" t="s">
        <v>65</v>
      </c>
      <c r="I102" s="83" t="s">
        <v>66</v>
      </c>
      <c r="J102" s="73">
        <f t="shared" si="82"/>
        <v>57122.259999999995</v>
      </c>
      <c r="K102" s="84"/>
      <c r="L102" s="84">
        <v>18.8</v>
      </c>
      <c r="M102" s="84">
        <v>2526.35</v>
      </c>
      <c r="N102" s="84"/>
      <c r="O102" s="84">
        <v>1641.99</v>
      </c>
      <c r="P102" s="84"/>
      <c r="Q102" s="84">
        <v>6281.06</v>
      </c>
      <c r="R102" s="84"/>
      <c r="S102" s="84">
        <v>3126.14</v>
      </c>
      <c r="T102" s="84"/>
      <c r="U102" s="84">
        <v>9688.6299999999992</v>
      </c>
      <c r="V102" s="84"/>
      <c r="W102" s="84"/>
      <c r="X102" s="84">
        <v>1931.3</v>
      </c>
      <c r="Y102" s="84">
        <v>2769.3</v>
      </c>
      <c r="Z102" s="84"/>
      <c r="AA102" s="84">
        <v>457</v>
      </c>
      <c r="AB102" s="84">
        <v>1383.07</v>
      </c>
      <c r="AC102" s="84">
        <v>712.6</v>
      </c>
      <c r="AD102" s="84">
        <v>23269.99</v>
      </c>
      <c r="AE102" s="84">
        <v>1141.93</v>
      </c>
      <c r="AF102" s="84">
        <v>578.97</v>
      </c>
      <c r="AG102" s="84">
        <v>476.49</v>
      </c>
      <c r="AH102" s="84">
        <v>698.09</v>
      </c>
      <c r="AI102" s="84"/>
      <c r="AJ102" s="84"/>
      <c r="AK102" s="84"/>
      <c r="AL102" s="84"/>
      <c r="AM102" s="84">
        <v>235.33</v>
      </c>
      <c r="AN102" s="84">
        <v>185.22</v>
      </c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5"/>
      <c r="CH102" s="86"/>
      <c r="CI102" s="86"/>
      <c r="CJ102" s="86"/>
      <c r="CK102" s="86"/>
      <c r="CL102" s="8"/>
      <c r="CM102" s="87"/>
      <c r="CN102" s="21"/>
      <c r="CQ102" s="72">
        <f t="shared" si="104"/>
        <v>1</v>
      </c>
    </row>
    <row r="103" spans="1:96" ht="12.95" customHeight="1" x14ac:dyDescent="0.3">
      <c r="A103" s="64">
        <f t="shared" si="81"/>
        <v>103</v>
      </c>
      <c r="B103" s="83"/>
      <c r="C103" s="83"/>
      <c r="D103" s="83"/>
      <c r="E103" s="83"/>
      <c r="F103" s="91"/>
      <c r="G103" s="83"/>
      <c r="H103" s="83" t="s">
        <v>80</v>
      </c>
      <c r="I103" s="83" t="s">
        <v>7</v>
      </c>
      <c r="J103" s="73">
        <f t="shared" si="82"/>
        <v>0</v>
      </c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5"/>
      <c r="CH103" s="86"/>
      <c r="CI103" s="86"/>
      <c r="CJ103" s="86"/>
      <c r="CK103" s="86"/>
      <c r="CL103" s="8"/>
      <c r="CM103" s="87"/>
      <c r="CN103" s="21"/>
      <c r="CQ103" s="72">
        <f t="shared" si="104"/>
        <v>0</v>
      </c>
    </row>
    <row r="104" spans="1:96" s="63" customFormat="1" ht="12.95" customHeight="1" x14ac:dyDescent="0.3">
      <c r="A104" s="64">
        <f t="shared" si="81"/>
        <v>104</v>
      </c>
      <c r="B104" s="81"/>
      <c r="C104" s="81"/>
      <c r="D104" s="81"/>
      <c r="E104" s="81"/>
      <c r="F104" s="104"/>
      <c r="G104" s="81" t="s">
        <v>55</v>
      </c>
      <c r="H104" s="81" t="str">
        <f>$H$51</f>
        <v xml:space="preserve">דרוג BBB- ועד A+ </v>
      </c>
      <c r="I104" s="81"/>
      <c r="J104" s="73">
        <f t="shared" si="82"/>
        <v>494986.02000000008</v>
      </c>
      <c r="K104" s="102">
        <f>SUM(K105:K108)</f>
        <v>0</v>
      </c>
      <c r="L104" s="102">
        <f t="shared" ref="L104:BW104" si="111">SUM(L105:L108)</f>
        <v>619.37000000000012</v>
      </c>
      <c r="M104" s="102">
        <f t="shared" si="111"/>
        <v>48855.549999999996</v>
      </c>
      <c r="N104" s="102">
        <f t="shared" si="111"/>
        <v>0</v>
      </c>
      <c r="O104" s="102">
        <f t="shared" si="111"/>
        <v>9315.7000000000007</v>
      </c>
      <c r="P104" s="102">
        <f t="shared" si="111"/>
        <v>0</v>
      </c>
      <c r="Q104" s="102">
        <f t="shared" si="111"/>
        <v>112701.86</v>
      </c>
      <c r="R104" s="102">
        <f t="shared" si="111"/>
        <v>0</v>
      </c>
      <c r="S104" s="102">
        <f t="shared" si="111"/>
        <v>1244.9000000000001</v>
      </c>
      <c r="T104" s="102">
        <f t="shared" si="111"/>
        <v>0</v>
      </c>
      <c r="U104" s="102">
        <f t="shared" si="111"/>
        <v>5631.35</v>
      </c>
      <c r="V104" s="102">
        <f t="shared" si="111"/>
        <v>0</v>
      </c>
      <c r="W104" s="102">
        <f t="shared" si="111"/>
        <v>0</v>
      </c>
      <c r="X104" s="102">
        <f t="shared" si="111"/>
        <v>9328.3100000000013</v>
      </c>
      <c r="Y104" s="102">
        <f t="shared" si="111"/>
        <v>4208.3600000000006</v>
      </c>
      <c r="Z104" s="102">
        <f t="shared" si="111"/>
        <v>1020.5</v>
      </c>
      <c r="AA104" s="102">
        <f t="shared" si="111"/>
        <v>52541.740000000005</v>
      </c>
      <c r="AB104" s="102">
        <f t="shared" si="111"/>
        <v>3649.01</v>
      </c>
      <c r="AC104" s="102">
        <f t="shared" si="111"/>
        <v>3557.9700000000003</v>
      </c>
      <c r="AD104" s="102">
        <f t="shared" si="111"/>
        <v>101222.22</v>
      </c>
      <c r="AE104" s="102">
        <f t="shared" si="111"/>
        <v>8740.07</v>
      </c>
      <c r="AF104" s="102">
        <f t="shared" si="111"/>
        <v>6759.84</v>
      </c>
      <c r="AG104" s="102">
        <f t="shared" si="111"/>
        <v>5379.33</v>
      </c>
      <c r="AH104" s="102">
        <f t="shared" si="111"/>
        <v>8935.7699999999986</v>
      </c>
      <c r="AI104" s="102">
        <f t="shared" si="111"/>
        <v>0</v>
      </c>
      <c r="AJ104" s="102">
        <f t="shared" si="111"/>
        <v>7658.88</v>
      </c>
      <c r="AK104" s="102">
        <f t="shared" si="111"/>
        <v>85827.37</v>
      </c>
      <c r="AL104" s="102">
        <f t="shared" si="111"/>
        <v>5606.53</v>
      </c>
      <c r="AM104" s="102">
        <f t="shared" si="111"/>
        <v>11763.63</v>
      </c>
      <c r="AN104" s="102">
        <f t="shared" si="111"/>
        <v>367.45</v>
      </c>
      <c r="AO104" s="102">
        <f t="shared" si="111"/>
        <v>50.31</v>
      </c>
      <c r="AP104" s="102">
        <f t="shared" si="111"/>
        <v>0</v>
      </c>
      <c r="AQ104" s="102">
        <f t="shared" si="111"/>
        <v>0</v>
      </c>
      <c r="AR104" s="102">
        <f t="shared" si="111"/>
        <v>0</v>
      </c>
      <c r="AS104" s="102">
        <f t="shared" si="111"/>
        <v>0</v>
      </c>
      <c r="AT104" s="102">
        <f t="shared" si="111"/>
        <v>0</v>
      </c>
      <c r="AU104" s="102">
        <f t="shared" si="111"/>
        <v>0</v>
      </c>
      <c r="AV104" s="102">
        <f t="shared" si="111"/>
        <v>0</v>
      </c>
      <c r="AW104" s="102">
        <f t="shared" si="111"/>
        <v>0</v>
      </c>
      <c r="AX104" s="102">
        <f t="shared" si="111"/>
        <v>0</v>
      </c>
      <c r="AY104" s="102">
        <f t="shared" si="111"/>
        <v>0</v>
      </c>
      <c r="AZ104" s="102">
        <f t="shared" si="111"/>
        <v>0</v>
      </c>
      <c r="BA104" s="102">
        <f t="shared" si="111"/>
        <v>0</v>
      </c>
      <c r="BB104" s="102">
        <f t="shared" si="111"/>
        <v>0</v>
      </c>
      <c r="BC104" s="102">
        <f t="shared" si="111"/>
        <v>0</v>
      </c>
      <c r="BD104" s="102">
        <f t="shared" si="111"/>
        <v>0</v>
      </c>
      <c r="BE104" s="102">
        <f t="shared" si="111"/>
        <v>0</v>
      </c>
      <c r="BF104" s="102">
        <f t="shared" si="111"/>
        <v>0</v>
      </c>
      <c r="BG104" s="102">
        <f t="shared" si="111"/>
        <v>0</v>
      </c>
      <c r="BH104" s="102">
        <f t="shared" si="111"/>
        <v>0</v>
      </c>
      <c r="BI104" s="102">
        <f t="shared" si="111"/>
        <v>0</v>
      </c>
      <c r="BJ104" s="102">
        <f t="shared" si="111"/>
        <v>0</v>
      </c>
      <c r="BK104" s="102">
        <f t="shared" si="111"/>
        <v>0</v>
      </c>
      <c r="BL104" s="102">
        <f t="shared" si="111"/>
        <v>0</v>
      </c>
      <c r="BM104" s="102">
        <f t="shared" si="111"/>
        <v>0</v>
      </c>
      <c r="BN104" s="102">
        <f t="shared" si="111"/>
        <v>0</v>
      </c>
      <c r="BO104" s="102">
        <f t="shared" si="111"/>
        <v>0</v>
      </c>
      <c r="BP104" s="102">
        <f t="shared" si="111"/>
        <v>0</v>
      </c>
      <c r="BQ104" s="102">
        <f t="shared" si="111"/>
        <v>0</v>
      </c>
      <c r="BR104" s="102">
        <f t="shared" si="111"/>
        <v>0</v>
      </c>
      <c r="BS104" s="102">
        <f t="shared" si="111"/>
        <v>0</v>
      </c>
      <c r="BT104" s="102">
        <f t="shared" si="111"/>
        <v>0</v>
      </c>
      <c r="BU104" s="102">
        <f t="shared" si="111"/>
        <v>0</v>
      </c>
      <c r="BV104" s="102">
        <f t="shared" si="111"/>
        <v>0</v>
      </c>
      <c r="BW104" s="102">
        <f t="shared" si="111"/>
        <v>0</v>
      </c>
      <c r="BX104" s="102">
        <f t="shared" ref="BX104:CV104" si="112">SUM(BX105:BX108)</f>
        <v>0</v>
      </c>
      <c r="BY104" s="102">
        <f t="shared" si="112"/>
        <v>0</v>
      </c>
      <c r="BZ104" s="102">
        <f t="shared" si="112"/>
        <v>0</v>
      </c>
      <c r="CA104" s="102">
        <f t="shared" si="112"/>
        <v>0</v>
      </c>
      <c r="CB104" s="102">
        <f t="shared" si="112"/>
        <v>0</v>
      </c>
      <c r="CC104" s="102">
        <f t="shared" si="112"/>
        <v>0</v>
      </c>
      <c r="CD104" s="102">
        <f t="shared" si="112"/>
        <v>0</v>
      </c>
      <c r="CE104" s="102">
        <f t="shared" si="112"/>
        <v>0</v>
      </c>
      <c r="CF104" s="102">
        <f t="shared" si="112"/>
        <v>0</v>
      </c>
      <c r="CG104" s="103">
        <f>SUM(CG105:CG108)</f>
        <v>0</v>
      </c>
      <c r="CH104" s="90">
        <f t="shared" ref="CH104:CK104" si="113">SUM(CH105:CH108)</f>
        <v>0</v>
      </c>
      <c r="CI104" s="90">
        <f t="shared" si="113"/>
        <v>0</v>
      </c>
      <c r="CJ104" s="90">
        <f t="shared" si="113"/>
        <v>0</v>
      </c>
      <c r="CK104" s="90">
        <f t="shared" si="113"/>
        <v>0</v>
      </c>
      <c r="CL104" s="71"/>
      <c r="CM104" s="27"/>
      <c r="CN104" s="11"/>
      <c r="CO104" s="72"/>
      <c r="CP104" s="72"/>
      <c r="CQ104" s="72">
        <f t="shared" si="104"/>
        <v>1</v>
      </c>
      <c r="CR104" s="72"/>
    </row>
    <row r="105" spans="1:96" ht="12.95" customHeight="1" x14ac:dyDescent="0.3">
      <c r="A105" s="64">
        <f t="shared" si="81"/>
        <v>105</v>
      </c>
      <c r="B105" s="83"/>
      <c r="C105" s="83"/>
      <c r="D105" s="83"/>
      <c r="E105" s="83"/>
      <c r="F105" s="91"/>
      <c r="G105" s="81"/>
      <c r="H105" s="83" t="s">
        <v>61</v>
      </c>
      <c r="I105" s="83" t="s">
        <v>81</v>
      </c>
      <c r="J105" s="73">
        <f t="shared" si="82"/>
        <v>216344.66</v>
      </c>
      <c r="K105" s="84"/>
      <c r="L105" s="84">
        <v>368.97</v>
      </c>
      <c r="M105" s="84">
        <v>23454.44</v>
      </c>
      <c r="N105" s="84"/>
      <c r="O105" s="84">
        <v>3705.91</v>
      </c>
      <c r="P105" s="84"/>
      <c r="Q105" s="84">
        <v>59323.6</v>
      </c>
      <c r="R105" s="84"/>
      <c r="S105" s="84"/>
      <c r="T105" s="84"/>
      <c r="U105" s="84"/>
      <c r="V105" s="84"/>
      <c r="W105" s="84"/>
      <c r="X105" s="84">
        <v>4278.05</v>
      </c>
      <c r="Y105" s="84">
        <v>1294.72</v>
      </c>
      <c r="Z105" s="84"/>
      <c r="AA105" s="84">
        <v>20449.88</v>
      </c>
      <c r="AB105" s="84">
        <v>1265.1199999999999</v>
      </c>
      <c r="AC105" s="84">
        <v>1353.53</v>
      </c>
      <c r="AD105" s="84">
        <v>38983.269999999997</v>
      </c>
      <c r="AE105" s="84">
        <v>4913.3500000000004</v>
      </c>
      <c r="AF105" s="84">
        <v>3667.36</v>
      </c>
      <c r="AG105" s="84">
        <v>2852</v>
      </c>
      <c r="AH105" s="84">
        <v>5077.51</v>
      </c>
      <c r="AI105" s="84"/>
      <c r="AJ105" s="84">
        <v>3286.09</v>
      </c>
      <c r="AK105" s="84">
        <v>38769.25</v>
      </c>
      <c r="AL105" s="84">
        <v>786.48</v>
      </c>
      <c r="AM105" s="84">
        <v>2373.48</v>
      </c>
      <c r="AN105" s="84">
        <v>91.34</v>
      </c>
      <c r="AO105" s="84">
        <v>50.31</v>
      </c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5"/>
      <c r="CH105" s="86"/>
      <c r="CI105" s="86"/>
      <c r="CJ105" s="86"/>
      <c r="CK105" s="86"/>
      <c r="CL105" s="8"/>
      <c r="CM105" s="87"/>
      <c r="CN105" s="21"/>
      <c r="CQ105" s="72">
        <f t="shared" si="104"/>
        <v>1</v>
      </c>
    </row>
    <row r="106" spans="1:96" ht="12.95" customHeight="1" x14ac:dyDescent="0.3">
      <c r="A106" s="64">
        <f t="shared" si="81"/>
        <v>106</v>
      </c>
      <c r="B106" s="83"/>
      <c r="C106" s="83"/>
      <c r="D106" s="83"/>
      <c r="E106" s="83"/>
      <c r="F106" s="91"/>
      <c r="G106" s="83"/>
      <c r="H106" s="83" t="s">
        <v>63</v>
      </c>
      <c r="I106" s="83" t="s">
        <v>64</v>
      </c>
      <c r="J106" s="73">
        <f t="shared" si="82"/>
        <v>246548.93</v>
      </c>
      <c r="K106" s="84"/>
      <c r="L106" s="84">
        <v>229.69</v>
      </c>
      <c r="M106" s="84">
        <v>23269.57</v>
      </c>
      <c r="N106" s="84"/>
      <c r="O106" s="84">
        <v>2336.9499999999998</v>
      </c>
      <c r="P106" s="84"/>
      <c r="Q106" s="84">
        <v>50977.38</v>
      </c>
      <c r="R106" s="84"/>
      <c r="S106" s="84"/>
      <c r="T106" s="84"/>
      <c r="U106" s="84"/>
      <c r="V106" s="84"/>
      <c r="W106" s="84"/>
      <c r="X106" s="84">
        <v>3330.47</v>
      </c>
      <c r="Y106" s="84">
        <v>2694.3</v>
      </c>
      <c r="Z106" s="84">
        <v>1020.5</v>
      </c>
      <c r="AA106" s="84">
        <v>31634.92</v>
      </c>
      <c r="AB106" s="84">
        <v>2165.88</v>
      </c>
      <c r="AC106" s="84">
        <v>2012.44</v>
      </c>
      <c r="AD106" s="84">
        <v>56304.58</v>
      </c>
      <c r="AE106" s="84">
        <v>2893.18</v>
      </c>
      <c r="AF106" s="84">
        <v>2672.81</v>
      </c>
      <c r="AG106" s="84">
        <v>2207.1999999999998</v>
      </c>
      <c r="AH106" s="84">
        <v>3407.79</v>
      </c>
      <c r="AI106" s="84"/>
      <c r="AJ106" s="84">
        <v>3900.29</v>
      </c>
      <c r="AK106" s="84">
        <v>42334.17</v>
      </c>
      <c r="AL106" s="84">
        <v>3824.65</v>
      </c>
      <c r="AM106" s="84">
        <v>9085.4599999999991</v>
      </c>
      <c r="AN106" s="84">
        <v>246.7</v>
      </c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5"/>
      <c r="CH106" s="86"/>
      <c r="CI106" s="86"/>
      <c r="CJ106" s="86"/>
      <c r="CK106" s="86"/>
      <c r="CL106" s="8"/>
      <c r="CM106" s="87"/>
      <c r="CN106" s="21"/>
      <c r="CQ106" s="72">
        <f t="shared" si="104"/>
        <v>1</v>
      </c>
    </row>
    <row r="107" spans="1:96" ht="12.95" customHeight="1" x14ac:dyDescent="0.3">
      <c r="A107" s="64">
        <f t="shared" si="81"/>
        <v>107</v>
      </c>
      <c r="B107" s="83"/>
      <c r="C107" s="83"/>
      <c r="D107" s="83"/>
      <c r="E107" s="83"/>
      <c r="F107" s="91"/>
      <c r="G107" s="83"/>
      <c r="H107" s="83" t="s">
        <v>65</v>
      </c>
      <c r="I107" s="83" t="s">
        <v>66</v>
      </c>
      <c r="J107" s="73">
        <f t="shared" si="82"/>
        <v>32092.43</v>
      </c>
      <c r="K107" s="84"/>
      <c r="L107" s="84">
        <v>20.71</v>
      </c>
      <c r="M107" s="84">
        <v>2131.54</v>
      </c>
      <c r="N107" s="84"/>
      <c r="O107" s="84">
        <v>3272.84</v>
      </c>
      <c r="P107" s="84"/>
      <c r="Q107" s="84">
        <v>2400.88</v>
      </c>
      <c r="R107" s="84"/>
      <c r="S107" s="84">
        <v>1244.9000000000001</v>
      </c>
      <c r="T107" s="84"/>
      <c r="U107" s="84">
        <v>5631.35</v>
      </c>
      <c r="V107" s="84"/>
      <c r="W107" s="84"/>
      <c r="X107" s="84">
        <v>1719.79</v>
      </c>
      <c r="Y107" s="84">
        <v>219.34</v>
      </c>
      <c r="Z107" s="84"/>
      <c r="AA107" s="84">
        <v>456.94</v>
      </c>
      <c r="AB107" s="84">
        <v>218.01</v>
      </c>
      <c r="AC107" s="84">
        <v>192</v>
      </c>
      <c r="AD107" s="84">
        <v>5934.37</v>
      </c>
      <c r="AE107" s="84">
        <v>933.54</v>
      </c>
      <c r="AF107" s="84">
        <v>419.67</v>
      </c>
      <c r="AG107" s="84">
        <v>320.13</v>
      </c>
      <c r="AH107" s="84">
        <v>450.47</v>
      </c>
      <c r="AI107" s="84"/>
      <c r="AJ107" s="84">
        <v>472.5</v>
      </c>
      <c r="AK107" s="84">
        <v>4723.95</v>
      </c>
      <c r="AL107" s="84">
        <v>995.4</v>
      </c>
      <c r="AM107" s="84">
        <v>304.69</v>
      </c>
      <c r="AN107" s="84">
        <v>29.41</v>
      </c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5"/>
      <c r="CH107" s="86"/>
      <c r="CI107" s="86"/>
      <c r="CJ107" s="86"/>
      <c r="CK107" s="86"/>
      <c r="CL107" s="8"/>
      <c r="CM107" s="87"/>
      <c r="CN107" s="21"/>
      <c r="CQ107" s="72">
        <f t="shared" si="104"/>
        <v>1</v>
      </c>
    </row>
    <row r="108" spans="1:96" ht="12.95" customHeight="1" x14ac:dyDescent="0.3">
      <c r="A108" s="64">
        <f t="shared" si="81"/>
        <v>108</v>
      </c>
      <c r="B108" s="83"/>
      <c r="C108" s="83"/>
      <c r="D108" s="83"/>
      <c r="E108" s="83"/>
      <c r="F108" s="91"/>
      <c r="G108" s="83"/>
      <c r="H108" s="83" t="s">
        <v>80</v>
      </c>
      <c r="I108" s="83" t="s">
        <v>7</v>
      </c>
      <c r="J108" s="73">
        <f t="shared" si="82"/>
        <v>0</v>
      </c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5"/>
      <c r="CH108" s="86"/>
      <c r="CI108" s="86"/>
      <c r="CJ108" s="86"/>
      <c r="CK108" s="86"/>
      <c r="CL108" s="8"/>
      <c r="CM108" s="87"/>
      <c r="CN108" s="21"/>
      <c r="CQ108" s="72">
        <f t="shared" si="104"/>
        <v>0</v>
      </c>
    </row>
    <row r="109" spans="1:96" ht="12.95" customHeight="1" x14ac:dyDescent="0.3">
      <c r="A109" s="64">
        <f t="shared" si="81"/>
        <v>109</v>
      </c>
      <c r="B109" s="83"/>
      <c r="C109" s="83"/>
      <c r="D109" s="83"/>
      <c r="E109" s="83"/>
      <c r="F109" s="91"/>
      <c r="G109" s="81" t="s">
        <v>44</v>
      </c>
      <c r="H109" s="105" t="str">
        <f>$H$55</f>
        <v xml:space="preserve">דרוג נמוך מ- BBB- או לא מדורג </v>
      </c>
      <c r="I109" s="83"/>
      <c r="J109" s="73">
        <f t="shared" si="82"/>
        <v>138821.19</v>
      </c>
      <c r="K109" s="102">
        <f>SUM(K110:K113)</f>
        <v>0</v>
      </c>
      <c r="L109" s="102">
        <f t="shared" ref="L109:BW109" si="114">SUM(L110:L113)</f>
        <v>48.59</v>
      </c>
      <c r="M109" s="102">
        <f t="shared" si="114"/>
        <v>2364.9699999999998</v>
      </c>
      <c r="N109" s="102">
        <f t="shared" si="114"/>
        <v>0</v>
      </c>
      <c r="O109" s="102">
        <f t="shared" si="114"/>
        <v>688.17</v>
      </c>
      <c r="P109" s="102">
        <f t="shared" si="114"/>
        <v>0</v>
      </c>
      <c r="Q109" s="102">
        <f t="shared" si="114"/>
        <v>5791.94</v>
      </c>
      <c r="R109" s="102">
        <f t="shared" si="114"/>
        <v>0</v>
      </c>
      <c r="S109" s="102">
        <f t="shared" si="114"/>
        <v>0</v>
      </c>
      <c r="T109" s="102">
        <f t="shared" si="114"/>
        <v>0</v>
      </c>
      <c r="U109" s="102">
        <f t="shared" si="114"/>
        <v>0</v>
      </c>
      <c r="V109" s="102">
        <f t="shared" si="114"/>
        <v>0</v>
      </c>
      <c r="W109" s="102">
        <f t="shared" si="114"/>
        <v>0</v>
      </c>
      <c r="X109" s="102">
        <f t="shared" si="114"/>
        <v>428.01</v>
      </c>
      <c r="Y109" s="102">
        <f t="shared" si="114"/>
        <v>0</v>
      </c>
      <c r="Z109" s="102">
        <f t="shared" si="114"/>
        <v>0</v>
      </c>
      <c r="AA109" s="102">
        <f t="shared" si="114"/>
        <v>2023.44</v>
      </c>
      <c r="AB109" s="102">
        <f t="shared" si="114"/>
        <v>2820.4300000000003</v>
      </c>
      <c r="AC109" s="102">
        <f t="shared" si="114"/>
        <v>2910.7799999999997</v>
      </c>
      <c r="AD109" s="102">
        <f t="shared" si="114"/>
        <v>81551.37</v>
      </c>
      <c r="AE109" s="102">
        <f t="shared" si="114"/>
        <v>302.44</v>
      </c>
      <c r="AF109" s="102">
        <f t="shared" si="114"/>
        <v>220.14</v>
      </c>
      <c r="AG109" s="102">
        <f t="shared" si="114"/>
        <v>181.46</v>
      </c>
      <c r="AH109" s="102">
        <f t="shared" si="114"/>
        <v>344.09</v>
      </c>
      <c r="AI109" s="102">
        <f t="shared" si="114"/>
        <v>0</v>
      </c>
      <c r="AJ109" s="102">
        <f t="shared" si="114"/>
        <v>2962.8900000000003</v>
      </c>
      <c r="AK109" s="102">
        <f t="shared" si="114"/>
        <v>33144.33</v>
      </c>
      <c r="AL109" s="102">
        <f t="shared" si="114"/>
        <v>1869.1000000000001</v>
      </c>
      <c r="AM109" s="102">
        <f t="shared" si="114"/>
        <v>1133.6300000000001</v>
      </c>
      <c r="AN109" s="102">
        <f t="shared" si="114"/>
        <v>35.409999999999997</v>
      </c>
      <c r="AO109" s="102">
        <f t="shared" si="114"/>
        <v>0</v>
      </c>
      <c r="AP109" s="102">
        <f t="shared" si="114"/>
        <v>0</v>
      </c>
      <c r="AQ109" s="102">
        <f t="shared" si="114"/>
        <v>0</v>
      </c>
      <c r="AR109" s="102">
        <f t="shared" si="114"/>
        <v>0</v>
      </c>
      <c r="AS109" s="102">
        <f t="shared" si="114"/>
        <v>0</v>
      </c>
      <c r="AT109" s="102">
        <f t="shared" si="114"/>
        <v>0</v>
      </c>
      <c r="AU109" s="102">
        <f t="shared" si="114"/>
        <v>0</v>
      </c>
      <c r="AV109" s="102">
        <f t="shared" si="114"/>
        <v>0</v>
      </c>
      <c r="AW109" s="102">
        <f t="shared" si="114"/>
        <v>0</v>
      </c>
      <c r="AX109" s="102">
        <f t="shared" si="114"/>
        <v>0</v>
      </c>
      <c r="AY109" s="102">
        <f t="shared" si="114"/>
        <v>0</v>
      </c>
      <c r="AZ109" s="102">
        <f t="shared" si="114"/>
        <v>0</v>
      </c>
      <c r="BA109" s="102">
        <f t="shared" si="114"/>
        <v>0</v>
      </c>
      <c r="BB109" s="102">
        <f t="shared" si="114"/>
        <v>0</v>
      </c>
      <c r="BC109" s="102">
        <f t="shared" si="114"/>
        <v>0</v>
      </c>
      <c r="BD109" s="102">
        <f t="shared" si="114"/>
        <v>0</v>
      </c>
      <c r="BE109" s="102">
        <f t="shared" si="114"/>
        <v>0</v>
      </c>
      <c r="BF109" s="102">
        <f t="shared" si="114"/>
        <v>0</v>
      </c>
      <c r="BG109" s="102">
        <f t="shared" si="114"/>
        <v>0</v>
      </c>
      <c r="BH109" s="102">
        <f t="shared" si="114"/>
        <v>0</v>
      </c>
      <c r="BI109" s="102">
        <f t="shared" si="114"/>
        <v>0</v>
      </c>
      <c r="BJ109" s="102">
        <f t="shared" si="114"/>
        <v>0</v>
      </c>
      <c r="BK109" s="102">
        <f t="shared" si="114"/>
        <v>0</v>
      </c>
      <c r="BL109" s="102">
        <f t="shared" si="114"/>
        <v>0</v>
      </c>
      <c r="BM109" s="102">
        <f t="shared" si="114"/>
        <v>0</v>
      </c>
      <c r="BN109" s="102">
        <f t="shared" si="114"/>
        <v>0</v>
      </c>
      <c r="BO109" s="102">
        <f t="shared" si="114"/>
        <v>0</v>
      </c>
      <c r="BP109" s="102">
        <f t="shared" si="114"/>
        <v>0</v>
      </c>
      <c r="BQ109" s="102">
        <f t="shared" si="114"/>
        <v>0</v>
      </c>
      <c r="BR109" s="102">
        <f t="shared" si="114"/>
        <v>0</v>
      </c>
      <c r="BS109" s="102">
        <f t="shared" si="114"/>
        <v>0</v>
      </c>
      <c r="BT109" s="102">
        <f t="shared" si="114"/>
        <v>0</v>
      </c>
      <c r="BU109" s="102">
        <f t="shared" si="114"/>
        <v>0</v>
      </c>
      <c r="BV109" s="102">
        <f t="shared" si="114"/>
        <v>0</v>
      </c>
      <c r="BW109" s="102">
        <f t="shared" si="114"/>
        <v>0</v>
      </c>
      <c r="BX109" s="102">
        <f t="shared" ref="BX109:CV109" si="115">SUM(BX110:BX113)</f>
        <v>0</v>
      </c>
      <c r="BY109" s="102">
        <f t="shared" si="115"/>
        <v>0</v>
      </c>
      <c r="BZ109" s="102">
        <f t="shared" si="115"/>
        <v>0</v>
      </c>
      <c r="CA109" s="102">
        <f t="shared" si="115"/>
        <v>0</v>
      </c>
      <c r="CB109" s="102">
        <f t="shared" si="115"/>
        <v>0</v>
      </c>
      <c r="CC109" s="102">
        <f t="shared" si="115"/>
        <v>0</v>
      </c>
      <c r="CD109" s="102">
        <f t="shared" si="115"/>
        <v>0</v>
      </c>
      <c r="CE109" s="102">
        <f t="shared" si="115"/>
        <v>0</v>
      </c>
      <c r="CF109" s="102">
        <f t="shared" si="115"/>
        <v>0</v>
      </c>
      <c r="CG109" s="103">
        <f>SUM(CG110:CG113)</f>
        <v>0</v>
      </c>
      <c r="CH109" s="90">
        <f t="shared" ref="CH109:CK109" si="116">SUM(CH110:CH113)</f>
        <v>0</v>
      </c>
      <c r="CI109" s="90">
        <f t="shared" si="116"/>
        <v>0</v>
      </c>
      <c r="CJ109" s="90">
        <f t="shared" si="116"/>
        <v>0</v>
      </c>
      <c r="CK109" s="90">
        <f t="shared" si="116"/>
        <v>0</v>
      </c>
      <c r="CL109" s="8"/>
      <c r="CM109" s="87"/>
      <c r="CN109" s="21"/>
      <c r="CQ109" s="72">
        <f t="shared" si="104"/>
        <v>1</v>
      </c>
    </row>
    <row r="110" spans="1:96" ht="12.95" customHeight="1" x14ac:dyDescent="0.3">
      <c r="A110" s="64">
        <f t="shared" si="81"/>
        <v>110</v>
      </c>
      <c r="B110" s="83"/>
      <c r="C110" s="83"/>
      <c r="D110" s="83"/>
      <c r="E110" s="83"/>
      <c r="F110" s="91"/>
      <c r="G110" s="91"/>
      <c r="H110" s="83" t="s">
        <v>61</v>
      </c>
      <c r="I110" s="83" t="s">
        <v>62</v>
      </c>
      <c r="J110" s="73">
        <f t="shared" si="82"/>
        <v>59482.239999999998</v>
      </c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>
        <v>428.01</v>
      </c>
      <c r="Y110" s="84"/>
      <c r="Z110" s="84"/>
      <c r="AA110" s="84">
        <v>2023.44</v>
      </c>
      <c r="AB110" s="84">
        <v>1466.38</v>
      </c>
      <c r="AC110" s="84">
        <v>1307.1199999999999</v>
      </c>
      <c r="AD110" s="84">
        <v>44849.7</v>
      </c>
      <c r="AE110" s="84"/>
      <c r="AF110" s="84"/>
      <c r="AG110" s="84"/>
      <c r="AH110" s="84"/>
      <c r="AI110" s="84"/>
      <c r="AJ110" s="84">
        <v>568.72</v>
      </c>
      <c r="AK110" s="84">
        <v>8546.44</v>
      </c>
      <c r="AL110" s="84">
        <v>292.43</v>
      </c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5"/>
      <c r="CH110" s="86"/>
      <c r="CI110" s="86"/>
      <c r="CJ110" s="86"/>
      <c r="CK110" s="86"/>
      <c r="CL110" s="8"/>
      <c r="CM110" s="87"/>
      <c r="CN110" s="21"/>
      <c r="CQ110" s="72">
        <f t="shared" si="104"/>
        <v>1</v>
      </c>
    </row>
    <row r="111" spans="1:96" ht="14.1" customHeight="1" x14ac:dyDescent="0.3">
      <c r="A111" s="64">
        <f t="shared" si="81"/>
        <v>111</v>
      </c>
      <c r="B111" s="83"/>
      <c r="C111" s="83"/>
      <c r="D111" s="83"/>
      <c r="E111" s="83"/>
      <c r="F111" s="91"/>
      <c r="G111" s="83"/>
      <c r="H111" s="83" t="s">
        <v>63</v>
      </c>
      <c r="I111" s="83" t="s">
        <v>64</v>
      </c>
      <c r="J111" s="73">
        <f t="shared" si="82"/>
        <v>79189.3</v>
      </c>
      <c r="K111" s="84"/>
      <c r="L111" s="84">
        <v>48.59</v>
      </c>
      <c r="M111" s="84">
        <v>2364.9699999999998</v>
      </c>
      <c r="N111" s="84"/>
      <c r="O111" s="84">
        <v>688.17</v>
      </c>
      <c r="P111" s="84"/>
      <c r="Q111" s="84">
        <v>5791.94</v>
      </c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>
        <v>1354.05</v>
      </c>
      <c r="AC111" s="84">
        <v>1594.95</v>
      </c>
      <c r="AD111" s="84">
        <v>36560.730000000003</v>
      </c>
      <c r="AE111" s="84">
        <v>302.44</v>
      </c>
      <c r="AF111" s="84">
        <v>220.14</v>
      </c>
      <c r="AG111" s="84">
        <v>181.46</v>
      </c>
      <c r="AH111" s="84">
        <v>344.09</v>
      </c>
      <c r="AI111" s="84"/>
      <c r="AJ111" s="84">
        <v>2394.17</v>
      </c>
      <c r="AK111" s="84">
        <v>24597.89</v>
      </c>
      <c r="AL111" s="84">
        <v>1576.67</v>
      </c>
      <c r="AM111" s="84">
        <v>1133.6300000000001</v>
      </c>
      <c r="AN111" s="84">
        <v>35.409999999999997</v>
      </c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5"/>
      <c r="CH111" s="86"/>
      <c r="CI111" s="86"/>
      <c r="CJ111" s="86"/>
      <c r="CK111" s="86"/>
      <c r="CL111" s="8"/>
      <c r="CM111" s="87"/>
      <c r="CN111" s="21"/>
      <c r="CQ111" s="72">
        <f t="shared" si="104"/>
        <v>1</v>
      </c>
    </row>
    <row r="112" spans="1:96" ht="14.1" customHeight="1" x14ac:dyDescent="0.3">
      <c r="A112" s="64">
        <f t="shared" si="81"/>
        <v>112</v>
      </c>
      <c r="B112" s="83"/>
      <c r="C112" s="83"/>
      <c r="D112" s="83"/>
      <c r="E112" s="83"/>
      <c r="F112" s="91"/>
      <c r="G112" s="83"/>
      <c r="H112" s="83" t="s">
        <v>65</v>
      </c>
      <c r="I112" s="83" t="s">
        <v>66</v>
      </c>
      <c r="J112" s="73">
        <f t="shared" si="82"/>
        <v>149.65</v>
      </c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>
        <v>8.7100000000000009</v>
      </c>
      <c r="AD112" s="84">
        <v>140.94</v>
      </c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5"/>
      <c r="CH112" s="86"/>
      <c r="CI112" s="86"/>
      <c r="CJ112" s="86"/>
      <c r="CK112" s="86"/>
      <c r="CL112" s="8"/>
      <c r="CM112" s="87"/>
      <c r="CN112" s="21"/>
      <c r="CQ112" s="72">
        <f t="shared" si="104"/>
        <v>1</v>
      </c>
    </row>
    <row r="113" spans="1:95" ht="14.1" customHeight="1" x14ac:dyDescent="0.3">
      <c r="A113" s="64">
        <f t="shared" si="81"/>
        <v>113</v>
      </c>
      <c r="B113" s="83"/>
      <c r="C113" s="83"/>
      <c r="D113" s="83"/>
      <c r="E113" s="83"/>
      <c r="F113" s="91"/>
      <c r="G113" s="83"/>
      <c r="H113" s="83" t="s">
        <v>80</v>
      </c>
      <c r="I113" s="83" t="s">
        <v>7</v>
      </c>
      <c r="J113" s="73">
        <f t="shared" si="82"/>
        <v>0</v>
      </c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5"/>
      <c r="CH113" s="86"/>
      <c r="CI113" s="86"/>
      <c r="CJ113" s="86"/>
      <c r="CK113" s="86"/>
      <c r="CL113" s="8"/>
      <c r="CM113" s="87"/>
      <c r="CN113" s="21"/>
      <c r="CQ113" s="72">
        <f t="shared" si="104"/>
        <v>0</v>
      </c>
    </row>
    <row r="114" spans="1:95" ht="14.1" customHeight="1" x14ac:dyDescent="0.3">
      <c r="A114" s="64">
        <f t="shared" si="81"/>
        <v>114</v>
      </c>
      <c r="B114" s="83"/>
      <c r="C114" s="83"/>
      <c r="D114" s="83"/>
      <c r="E114" s="83"/>
      <c r="F114" s="104" t="s">
        <v>52</v>
      </c>
      <c r="G114" s="105" t="s">
        <v>53</v>
      </c>
      <c r="H114" s="83"/>
      <c r="I114" s="83"/>
      <c r="J114" s="73">
        <f t="shared" si="82"/>
        <v>168916.51</v>
      </c>
      <c r="K114" s="70">
        <f>SUM(K115,K120,K125,K130)</f>
        <v>0</v>
      </c>
      <c r="L114" s="70">
        <f t="shared" ref="L114:BW114" si="117">SUM(L115,L120,L125,L130)</f>
        <v>263.8</v>
      </c>
      <c r="M114" s="70">
        <f t="shared" si="117"/>
        <v>10810.31</v>
      </c>
      <c r="N114" s="70">
        <f t="shared" si="117"/>
        <v>0</v>
      </c>
      <c r="O114" s="70">
        <f t="shared" si="117"/>
        <v>922.17</v>
      </c>
      <c r="P114" s="70">
        <f t="shared" si="117"/>
        <v>0</v>
      </c>
      <c r="Q114" s="70">
        <f t="shared" si="117"/>
        <v>18058.810000000001</v>
      </c>
      <c r="R114" s="70">
        <f t="shared" si="117"/>
        <v>0</v>
      </c>
      <c r="S114" s="70">
        <f t="shared" si="117"/>
        <v>5686.9400000000005</v>
      </c>
      <c r="T114" s="70">
        <f t="shared" si="117"/>
        <v>0</v>
      </c>
      <c r="U114" s="70">
        <f t="shared" si="117"/>
        <v>32934.67</v>
      </c>
      <c r="V114" s="70">
        <f t="shared" si="117"/>
        <v>0</v>
      </c>
      <c r="W114" s="70">
        <f t="shared" si="117"/>
        <v>0</v>
      </c>
      <c r="X114" s="70">
        <f t="shared" si="117"/>
        <v>750.12</v>
      </c>
      <c r="Y114" s="70">
        <f t="shared" si="117"/>
        <v>135.04</v>
      </c>
      <c r="Z114" s="70">
        <f t="shared" si="117"/>
        <v>54.02</v>
      </c>
      <c r="AA114" s="70">
        <f t="shared" si="117"/>
        <v>2261.0700000000002</v>
      </c>
      <c r="AB114" s="70">
        <f t="shared" si="117"/>
        <v>4266.1400000000003</v>
      </c>
      <c r="AC114" s="70">
        <f t="shared" si="117"/>
        <v>1079.44</v>
      </c>
      <c r="AD114" s="70">
        <f t="shared" si="117"/>
        <v>58769.07</v>
      </c>
      <c r="AE114" s="70">
        <f t="shared" si="117"/>
        <v>1627.46</v>
      </c>
      <c r="AF114" s="70">
        <f t="shared" si="117"/>
        <v>888.36</v>
      </c>
      <c r="AG114" s="70">
        <f t="shared" si="117"/>
        <v>691.56</v>
      </c>
      <c r="AH114" s="70">
        <f t="shared" si="117"/>
        <v>915.1</v>
      </c>
      <c r="AI114" s="70">
        <f t="shared" si="117"/>
        <v>0</v>
      </c>
      <c r="AJ114" s="70">
        <f t="shared" si="117"/>
        <v>2739.91</v>
      </c>
      <c r="AK114" s="70">
        <f t="shared" si="117"/>
        <v>25397.290000000005</v>
      </c>
      <c r="AL114" s="70">
        <f t="shared" si="117"/>
        <v>665.23</v>
      </c>
      <c r="AM114" s="70">
        <f t="shared" si="117"/>
        <v>0</v>
      </c>
      <c r="AN114" s="70">
        <f t="shared" si="117"/>
        <v>0</v>
      </c>
      <c r="AO114" s="70">
        <f t="shared" si="117"/>
        <v>0</v>
      </c>
      <c r="AP114" s="70">
        <f t="shared" si="117"/>
        <v>0</v>
      </c>
      <c r="AQ114" s="70">
        <f t="shared" si="117"/>
        <v>0</v>
      </c>
      <c r="AR114" s="70">
        <f t="shared" si="117"/>
        <v>0</v>
      </c>
      <c r="AS114" s="70">
        <f t="shared" si="117"/>
        <v>0</v>
      </c>
      <c r="AT114" s="70">
        <f t="shared" si="117"/>
        <v>0</v>
      </c>
      <c r="AU114" s="70">
        <f t="shared" si="117"/>
        <v>0</v>
      </c>
      <c r="AV114" s="70">
        <f t="shared" si="117"/>
        <v>0</v>
      </c>
      <c r="AW114" s="70">
        <f t="shared" si="117"/>
        <v>0</v>
      </c>
      <c r="AX114" s="70">
        <f t="shared" si="117"/>
        <v>0</v>
      </c>
      <c r="AY114" s="70">
        <f t="shared" si="117"/>
        <v>0</v>
      </c>
      <c r="AZ114" s="70">
        <f t="shared" si="117"/>
        <v>0</v>
      </c>
      <c r="BA114" s="70">
        <f t="shared" si="117"/>
        <v>0</v>
      </c>
      <c r="BB114" s="70">
        <f t="shared" si="117"/>
        <v>0</v>
      </c>
      <c r="BC114" s="70">
        <f t="shared" si="117"/>
        <v>0</v>
      </c>
      <c r="BD114" s="70">
        <f t="shared" si="117"/>
        <v>0</v>
      </c>
      <c r="BE114" s="70">
        <f t="shared" si="117"/>
        <v>0</v>
      </c>
      <c r="BF114" s="70">
        <f t="shared" si="117"/>
        <v>0</v>
      </c>
      <c r="BG114" s="70">
        <f t="shared" si="117"/>
        <v>0</v>
      </c>
      <c r="BH114" s="70">
        <f t="shared" si="117"/>
        <v>0</v>
      </c>
      <c r="BI114" s="70">
        <f t="shared" si="117"/>
        <v>0</v>
      </c>
      <c r="BJ114" s="70">
        <f t="shared" si="117"/>
        <v>0</v>
      </c>
      <c r="BK114" s="70">
        <f t="shared" si="117"/>
        <v>0</v>
      </c>
      <c r="BL114" s="70">
        <f t="shared" si="117"/>
        <v>0</v>
      </c>
      <c r="BM114" s="70">
        <f t="shared" si="117"/>
        <v>0</v>
      </c>
      <c r="BN114" s="70">
        <f t="shared" si="117"/>
        <v>0</v>
      </c>
      <c r="BO114" s="70">
        <f t="shared" si="117"/>
        <v>0</v>
      </c>
      <c r="BP114" s="70">
        <f t="shared" si="117"/>
        <v>0</v>
      </c>
      <c r="BQ114" s="70">
        <f t="shared" si="117"/>
        <v>0</v>
      </c>
      <c r="BR114" s="70">
        <f t="shared" si="117"/>
        <v>0</v>
      </c>
      <c r="BS114" s="70">
        <f t="shared" si="117"/>
        <v>0</v>
      </c>
      <c r="BT114" s="70">
        <f t="shared" si="117"/>
        <v>0</v>
      </c>
      <c r="BU114" s="70">
        <f t="shared" si="117"/>
        <v>0</v>
      </c>
      <c r="BV114" s="70">
        <f t="shared" si="117"/>
        <v>0</v>
      </c>
      <c r="BW114" s="70">
        <f t="shared" si="117"/>
        <v>0</v>
      </c>
      <c r="BX114" s="70">
        <f t="shared" ref="BX114:CV114" si="118">SUM(BX115,BX120,BX125,BX130)</f>
        <v>0</v>
      </c>
      <c r="BY114" s="70">
        <f t="shared" si="118"/>
        <v>0</v>
      </c>
      <c r="BZ114" s="70">
        <f t="shared" si="118"/>
        <v>0</v>
      </c>
      <c r="CA114" s="70">
        <f t="shared" si="118"/>
        <v>0</v>
      </c>
      <c r="CB114" s="70">
        <f t="shared" si="118"/>
        <v>0</v>
      </c>
      <c r="CC114" s="70">
        <f t="shared" si="118"/>
        <v>0</v>
      </c>
      <c r="CD114" s="70">
        <f t="shared" si="118"/>
        <v>0</v>
      </c>
      <c r="CE114" s="70">
        <f t="shared" si="118"/>
        <v>0</v>
      </c>
      <c r="CF114" s="70">
        <f t="shared" si="118"/>
        <v>0</v>
      </c>
      <c r="CG114" s="74">
        <f>SUM(CG115,CG120,CG125,CG130)</f>
        <v>0</v>
      </c>
      <c r="CH114" s="70">
        <f t="shared" ref="CH114:CK114" si="119">SUM(CH115,CH120,CH125,CH130)</f>
        <v>0</v>
      </c>
      <c r="CI114" s="70">
        <f t="shared" si="119"/>
        <v>0</v>
      </c>
      <c r="CJ114" s="70">
        <f t="shared" si="119"/>
        <v>0</v>
      </c>
      <c r="CK114" s="70">
        <f t="shared" si="119"/>
        <v>0</v>
      </c>
      <c r="CL114" s="8"/>
      <c r="CM114" s="87"/>
      <c r="CN114" s="21"/>
      <c r="CQ114" s="72">
        <f t="shared" si="104"/>
        <v>1</v>
      </c>
    </row>
    <row r="115" spans="1:95" ht="14.1" customHeight="1" x14ac:dyDescent="0.3">
      <c r="A115" s="64">
        <f t="shared" si="81"/>
        <v>115</v>
      </c>
      <c r="B115" s="83"/>
      <c r="C115" s="83"/>
      <c r="D115" s="83"/>
      <c r="E115" s="83"/>
      <c r="F115" s="91"/>
      <c r="G115" s="81" t="s">
        <v>42</v>
      </c>
      <c r="H115" s="105" t="str">
        <f>$H$47</f>
        <v xml:space="preserve">דרוג AA- ומעלה </v>
      </c>
      <c r="I115" s="105"/>
      <c r="J115" s="73">
        <f t="shared" si="82"/>
        <v>121610.09000000001</v>
      </c>
      <c r="K115" s="102">
        <f>SUM(K116:K119)</f>
        <v>0</v>
      </c>
      <c r="L115" s="102">
        <f t="shared" ref="L115:BW115" si="120">SUM(L116:L119)</f>
        <v>99.05</v>
      </c>
      <c r="M115" s="102">
        <f t="shared" si="120"/>
        <v>5302.73</v>
      </c>
      <c r="N115" s="102">
        <f t="shared" si="120"/>
        <v>0</v>
      </c>
      <c r="O115" s="102">
        <f t="shared" si="120"/>
        <v>0</v>
      </c>
      <c r="P115" s="102">
        <f t="shared" si="120"/>
        <v>0</v>
      </c>
      <c r="Q115" s="102">
        <f t="shared" si="120"/>
        <v>11487.03</v>
      </c>
      <c r="R115" s="102">
        <f t="shared" si="120"/>
        <v>0</v>
      </c>
      <c r="S115" s="102">
        <f t="shared" si="120"/>
        <v>2903.96</v>
      </c>
      <c r="T115" s="102">
        <f t="shared" si="120"/>
        <v>0</v>
      </c>
      <c r="U115" s="102">
        <f t="shared" si="120"/>
        <v>19065.27</v>
      </c>
      <c r="V115" s="102">
        <f t="shared" si="120"/>
        <v>0</v>
      </c>
      <c r="W115" s="102">
        <f t="shared" si="120"/>
        <v>0</v>
      </c>
      <c r="X115" s="102">
        <f t="shared" si="120"/>
        <v>750.12</v>
      </c>
      <c r="Y115" s="102">
        <f t="shared" si="120"/>
        <v>0</v>
      </c>
      <c r="Z115" s="102">
        <f t="shared" si="120"/>
        <v>0</v>
      </c>
      <c r="AA115" s="102">
        <f t="shared" si="120"/>
        <v>0</v>
      </c>
      <c r="AB115" s="102">
        <f t="shared" si="120"/>
        <v>3727.5400000000004</v>
      </c>
      <c r="AC115" s="102">
        <f t="shared" si="120"/>
        <v>983.19</v>
      </c>
      <c r="AD115" s="102">
        <f t="shared" si="120"/>
        <v>52157.43</v>
      </c>
      <c r="AE115" s="102">
        <f t="shared" si="120"/>
        <v>632.49</v>
      </c>
      <c r="AF115" s="102">
        <f t="shared" si="120"/>
        <v>527.25</v>
      </c>
      <c r="AG115" s="102">
        <f t="shared" si="120"/>
        <v>402.4</v>
      </c>
      <c r="AH115" s="102">
        <f t="shared" si="120"/>
        <v>760.44</v>
      </c>
      <c r="AI115" s="102">
        <f t="shared" si="120"/>
        <v>0</v>
      </c>
      <c r="AJ115" s="102">
        <f t="shared" si="120"/>
        <v>2259.62</v>
      </c>
      <c r="AK115" s="102">
        <f t="shared" si="120"/>
        <v>19886.340000000004</v>
      </c>
      <c r="AL115" s="102">
        <f t="shared" si="120"/>
        <v>665.23</v>
      </c>
      <c r="AM115" s="102">
        <f t="shared" si="120"/>
        <v>0</v>
      </c>
      <c r="AN115" s="102">
        <f t="shared" si="120"/>
        <v>0</v>
      </c>
      <c r="AO115" s="102">
        <f t="shared" si="120"/>
        <v>0</v>
      </c>
      <c r="AP115" s="102">
        <f t="shared" si="120"/>
        <v>0</v>
      </c>
      <c r="AQ115" s="102">
        <f t="shared" si="120"/>
        <v>0</v>
      </c>
      <c r="AR115" s="102">
        <f t="shared" si="120"/>
        <v>0</v>
      </c>
      <c r="AS115" s="102">
        <f t="shared" si="120"/>
        <v>0</v>
      </c>
      <c r="AT115" s="102">
        <f t="shared" si="120"/>
        <v>0</v>
      </c>
      <c r="AU115" s="102">
        <f t="shared" si="120"/>
        <v>0</v>
      </c>
      <c r="AV115" s="102">
        <f t="shared" si="120"/>
        <v>0</v>
      </c>
      <c r="AW115" s="102">
        <f t="shared" si="120"/>
        <v>0</v>
      </c>
      <c r="AX115" s="102">
        <f t="shared" si="120"/>
        <v>0</v>
      </c>
      <c r="AY115" s="102">
        <f t="shared" si="120"/>
        <v>0</v>
      </c>
      <c r="AZ115" s="102">
        <f t="shared" si="120"/>
        <v>0</v>
      </c>
      <c r="BA115" s="102">
        <f t="shared" si="120"/>
        <v>0</v>
      </c>
      <c r="BB115" s="102">
        <f t="shared" si="120"/>
        <v>0</v>
      </c>
      <c r="BC115" s="102">
        <f t="shared" si="120"/>
        <v>0</v>
      </c>
      <c r="BD115" s="102">
        <f t="shared" si="120"/>
        <v>0</v>
      </c>
      <c r="BE115" s="102">
        <f t="shared" si="120"/>
        <v>0</v>
      </c>
      <c r="BF115" s="102">
        <f t="shared" si="120"/>
        <v>0</v>
      </c>
      <c r="BG115" s="102">
        <f t="shared" si="120"/>
        <v>0</v>
      </c>
      <c r="BH115" s="102">
        <f t="shared" si="120"/>
        <v>0</v>
      </c>
      <c r="BI115" s="102">
        <f t="shared" si="120"/>
        <v>0</v>
      </c>
      <c r="BJ115" s="102">
        <f t="shared" si="120"/>
        <v>0</v>
      </c>
      <c r="BK115" s="102">
        <f t="shared" si="120"/>
        <v>0</v>
      </c>
      <c r="BL115" s="102">
        <f t="shared" si="120"/>
        <v>0</v>
      </c>
      <c r="BM115" s="102">
        <f t="shared" si="120"/>
        <v>0</v>
      </c>
      <c r="BN115" s="102">
        <f t="shared" si="120"/>
        <v>0</v>
      </c>
      <c r="BO115" s="102">
        <f t="shared" si="120"/>
        <v>0</v>
      </c>
      <c r="BP115" s="102">
        <f t="shared" si="120"/>
        <v>0</v>
      </c>
      <c r="BQ115" s="102">
        <f t="shared" si="120"/>
        <v>0</v>
      </c>
      <c r="BR115" s="102">
        <f t="shared" si="120"/>
        <v>0</v>
      </c>
      <c r="BS115" s="102">
        <f t="shared" si="120"/>
        <v>0</v>
      </c>
      <c r="BT115" s="102">
        <f t="shared" si="120"/>
        <v>0</v>
      </c>
      <c r="BU115" s="102">
        <f t="shared" si="120"/>
        <v>0</v>
      </c>
      <c r="BV115" s="102">
        <f t="shared" si="120"/>
        <v>0</v>
      </c>
      <c r="BW115" s="102">
        <f t="shared" si="120"/>
        <v>0</v>
      </c>
      <c r="BX115" s="102">
        <f t="shared" ref="BX115:CV115" si="121">SUM(BX116:BX119)</f>
        <v>0</v>
      </c>
      <c r="BY115" s="102">
        <f t="shared" si="121"/>
        <v>0</v>
      </c>
      <c r="BZ115" s="102">
        <f t="shared" si="121"/>
        <v>0</v>
      </c>
      <c r="CA115" s="102">
        <f t="shared" si="121"/>
        <v>0</v>
      </c>
      <c r="CB115" s="102">
        <f t="shared" si="121"/>
        <v>0</v>
      </c>
      <c r="CC115" s="102">
        <f t="shared" si="121"/>
        <v>0</v>
      </c>
      <c r="CD115" s="102">
        <f t="shared" si="121"/>
        <v>0</v>
      </c>
      <c r="CE115" s="102">
        <f t="shared" si="121"/>
        <v>0</v>
      </c>
      <c r="CF115" s="102">
        <f t="shared" si="121"/>
        <v>0</v>
      </c>
      <c r="CG115" s="103">
        <f>SUM(CG116:CG119)</f>
        <v>0</v>
      </c>
      <c r="CH115" s="90">
        <f t="shared" ref="CH115:CK115" si="122">SUM(CH116:CH119)</f>
        <v>0</v>
      </c>
      <c r="CI115" s="90">
        <f t="shared" si="122"/>
        <v>0</v>
      </c>
      <c r="CJ115" s="90">
        <f t="shared" si="122"/>
        <v>0</v>
      </c>
      <c r="CK115" s="90">
        <f t="shared" si="122"/>
        <v>0</v>
      </c>
      <c r="CL115" s="8"/>
      <c r="CM115" s="87"/>
      <c r="CN115" s="21"/>
      <c r="CQ115" s="72">
        <f t="shared" si="104"/>
        <v>1</v>
      </c>
    </row>
    <row r="116" spans="1:95" ht="14.1" customHeight="1" x14ac:dyDescent="0.3">
      <c r="A116" s="64">
        <f t="shared" si="81"/>
        <v>116</v>
      </c>
      <c r="B116" s="83"/>
      <c r="C116" s="83"/>
      <c r="D116" s="83"/>
      <c r="E116" s="83"/>
      <c r="F116" s="91"/>
      <c r="G116" s="91"/>
      <c r="H116" s="83" t="s">
        <v>61</v>
      </c>
      <c r="I116" s="83" t="s">
        <v>62</v>
      </c>
      <c r="J116" s="73">
        <f t="shared" si="82"/>
        <v>51656.12000000001</v>
      </c>
      <c r="K116" s="84"/>
      <c r="L116" s="84">
        <v>99.05</v>
      </c>
      <c r="M116" s="84">
        <v>5302.73</v>
      </c>
      <c r="N116" s="84"/>
      <c r="O116" s="84"/>
      <c r="P116" s="84"/>
      <c r="Q116" s="84">
        <v>11487.03</v>
      </c>
      <c r="R116" s="84"/>
      <c r="S116" s="84"/>
      <c r="T116" s="84"/>
      <c r="U116" s="84"/>
      <c r="V116" s="84"/>
      <c r="W116" s="84"/>
      <c r="X116" s="84">
        <v>750.12</v>
      </c>
      <c r="Y116" s="84"/>
      <c r="Z116" s="84"/>
      <c r="AA116" s="84"/>
      <c r="AB116" s="84">
        <v>1839.15</v>
      </c>
      <c r="AC116" s="84">
        <v>163.87</v>
      </c>
      <c r="AD116" s="84">
        <v>22998.79</v>
      </c>
      <c r="AE116" s="84">
        <v>632.49</v>
      </c>
      <c r="AF116" s="84">
        <v>527.25</v>
      </c>
      <c r="AG116" s="84">
        <v>402.4</v>
      </c>
      <c r="AH116" s="84">
        <v>760.44</v>
      </c>
      <c r="AI116" s="84"/>
      <c r="AJ116" s="84">
        <v>786.73</v>
      </c>
      <c r="AK116" s="84">
        <v>5906.07</v>
      </c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5"/>
      <c r="CH116" s="86"/>
      <c r="CI116" s="86"/>
      <c r="CJ116" s="86"/>
      <c r="CK116" s="86"/>
      <c r="CL116" s="8"/>
      <c r="CM116" s="87"/>
      <c r="CN116" s="21"/>
      <c r="CQ116" s="72">
        <f t="shared" si="104"/>
        <v>1</v>
      </c>
    </row>
    <row r="117" spans="1:95" ht="14.1" customHeight="1" x14ac:dyDescent="0.3">
      <c r="A117" s="64">
        <f t="shared" si="81"/>
        <v>117</v>
      </c>
      <c r="B117" s="83"/>
      <c r="C117" s="83"/>
      <c r="D117" s="83"/>
      <c r="E117" s="83"/>
      <c r="F117" s="91"/>
      <c r="G117" s="83"/>
      <c r="H117" s="83" t="s">
        <v>63</v>
      </c>
      <c r="I117" s="83" t="s">
        <v>64</v>
      </c>
      <c r="J117" s="73">
        <f t="shared" si="82"/>
        <v>41066.030000000006</v>
      </c>
      <c r="K117" s="84"/>
      <c r="L117" s="84"/>
      <c r="M117" s="84"/>
      <c r="N117" s="84"/>
      <c r="O117" s="84"/>
      <c r="P117" s="84"/>
      <c r="Q117" s="84"/>
      <c r="R117" s="84"/>
      <c r="S117" s="84">
        <v>2903.96</v>
      </c>
      <c r="T117" s="84"/>
      <c r="U117" s="84">
        <v>19065.27</v>
      </c>
      <c r="V117" s="84"/>
      <c r="W117" s="84"/>
      <c r="X117" s="84"/>
      <c r="Y117" s="84"/>
      <c r="Z117" s="84"/>
      <c r="AA117" s="84"/>
      <c r="AB117" s="84">
        <v>413.49</v>
      </c>
      <c r="AC117" s="84">
        <v>62.97</v>
      </c>
      <c r="AD117" s="84">
        <v>4917.88</v>
      </c>
      <c r="AE117" s="84"/>
      <c r="AF117" s="84"/>
      <c r="AG117" s="84"/>
      <c r="AH117" s="84"/>
      <c r="AI117" s="84"/>
      <c r="AJ117" s="84">
        <v>1246.04</v>
      </c>
      <c r="AK117" s="84">
        <v>11791.19</v>
      </c>
      <c r="AL117" s="84">
        <v>665.23</v>
      </c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5"/>
      <c r="CH117" s="86"/>
      <c r="CI117" s="86"/>
      <c r="CJ117" s="86"/>
      <c r="CK117" s="86"/>
      <c r="CL117" s="8"/>
      <c r="CM117" s="87"/>
      <c r="CN117" s="21"/>
      <c r="CQ117" s="72">
        <f t="shared" si="104"/>
        <v>1</v>
      </c>
    </row>
    <row r="118" spans="1:95" ht="14.1" customHeight="1" x14ac:dyDescent="0.3">
      <c r="A118" s="64">
        <f t="shared" si="81"/>
        <v>118</v>
      </c>
      <c r="B118" s="83"/>
      <c r="C118" s="83"/>
      <c r="D118" s="83"/>
      <c r="E118" s="83"/>
      <c r="F118" s="91"/>
      <c r="G118" s="83"/>
      <c r="H118" s="83" t="s">
        <v>65</v>
      </c>
      <c r="I118" s="83" t="s">
        <v>66</v>
      </c>
      <c r="J118" s="73">
        <f t="shared" si="82"/>
        <v>0</v>
      </c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5"/>
      <c r="CH118" s="86"/>
      <c r="CI118" s="86"/>
      <c r="CJ118" s="86"/>
      <c r="CK118" s="86"/>
      <c r="CL118" s="8"/>
      <c r="CM118" s="87"/>
      <c r="CN118" s="21"/>
      <c r="CQ118" s="72">
        <f t="shared" si="104"/>
        <v>0</v>
      </c>
    </row>
    <row r="119" spans="1:95" ht="14.1" customHeight="1" x14ac:dyDescent="0.3">
      <c r="A119" s="64">
        <f t="shared" si="81"/>
        <v>119</v>
      </c>
      <c r="B119" s="83"/>
      <c r="C119" s="83"/>
      <c r="D119" s="83"/>
      <c r="E119" s="83"/>
      <c r="F119" s="91"/>
      <c r="G119" s="83"/>
      <c r="H119" s="83" t="s">
        <v>80</v>
      </c>
      <c r="I119" s="83" t="s">
        <v>7</v>
      </c>
      <c r="J119" s="73">
        <f t="shared" si="82"/>
        <v>28887.939999999995</v>
      </c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>
        <v>1474.9</v>
      </c>
      <c r="AC119" s="84">
        <v>756.35</v>
      </c>
      <c r="AD119" s="84">
        <v>24240.76</v>
      </c>
      <c r="AE119" s="84"/>
      <c r="AF119" s="84"/>
      <c r="AG119" s="84"/>
      <c r="AH119" s="84"/>
      <c r="AI119" s="84"/>
      <c r="AJ119" s="84">
        <v>226.85</v>
      </c>
      <c r="AK119" s="84">
        <v>2189.08</v>
      </c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5"/>
      <c r="CH119" s="86"/>
      <c r="CI119" s="86"/>
      <c r="CJ119" s="86"/>
      <c r="CK119" s="86"/>
      <c r="CL119" s="8"/>
      <c r="CM119" s="87"/>
      <c r="CN119" s="21"/>
      <c r="CQ119" s="72">
        <f t="shared" si="104"/>
        <v>1</v>
      </c>
    </row>
    <row r="120" spans="1:95" ht="14.1" customHeight="1" x14ac:dyDescent="0.3">
      <c r="A120" s="64">
        <f t="shared" si="81"/>
        <v>120</v>
      </c>
      <c r="B120" s="83"/>
      <c r="C120" s="83"/>
      <c r="D120" s="83"/>
      <c r="E120" s="83"/>
      <c r="F120" s="91"/>
      <c r="G120" s="81" t="s">
        <v>55</v>
      </c>
      <c r="H120" s="81" t="str">
        <f>$H$51</f>
        <v xml:space="preserve">דרוג BBB- ועד A+ </v>
      </c>
      <c r="I120" s="83"/>
      <c r="J120" s="73">
        <f t="shared" si="82"/>
        <v>47262.850000000006</v>
      </c>
      <c r="K120" s="102">
        <f>SUM(K121:K124)</f>
        <v>0</v>
      </c>
      <c r="L120" s="102">
        <f t="shared" ref="L120:BW120" si="123">SUM(L121:L124)</f>
        <v>164.75</v>
      </c>
      <c r="M120" s="102">
        <f t="shared" si="123"/>
        <v>5507.58</v>
      </c>
      <c r="N120" s="102">
        <f t="shared" si="123"/>
        <v>0</v>
      </c>
      <c r="O120" s="102">
        <f t="shared" si="123"/>
        <v>922.17</v>
      </c>
      <c r="P120" s="102">
        <f t="shared" si="123"/>
        <v>0</v>
      </c>
      <c r="Q120" s="102">
        <f t="shared" si="123"/>
        <v>6571.78</v>
      </c>
      <c r="R120" s="102">
        <f t="shared" si="123"/>
        <v>0</v>
      </c>
      <c r="S120" s="102">
        <f t="shared" si="123"/>
        <v>2782.98</v>
      </c>
      <c r="T120" s="102">
        <f t="shared" si="123"/>
        <v>0</v>
      </c>
      <c r="U120" s="102">
        <f t="shared" si="123"/>
        <v>13869.4</v>
      </c>
      <c r="V120" s="102">
        <f t="shared" si="123"/>
        <v>0</v>
      </c>
      <c r="W120" s="102">
        <f t="shared" si="123"/>
        <v>0</v>
      </c>
      <c r="X120" s="102">
        <f t="shared" si="123"/>
        <v>0</v>
      </c>
      <c r="Y120" s="102">
        <f t="shared" si="123"/>
        <v>135.04</v>
      </c>
      <c r="Z120" s="102">
        <f t="shared" si="123"/>
        <v>54.02</v>
      </c>
      <c r="AA120" s="102">
        <f t="shared" si="123"/>
        <v>2261.0700000000002</v>
      </c>
      <c r="AB120" s="102">
        <f t="shared" si="123"/>
        <v>530.16</v>
      </c>
      <c r="AC120" s="102">
        <f t="shared" si="123"/>
        <v>94.44</v>
      </c>
      <c r="AD120" s="102">
        <f t="shared" si="123"/>
        <v>6578.32</v>
      </c>
      <c r="AE120" s="102">
        <f t="shared" si="123"/>
        <v>994.97</v>
      </c>
      <c r="AF120" s="102">
        <f t="shared" si="123"/>
        <v>361.11</v>
      </c>
      <c r="AG120" s="102">
        <f t="shared" si="123"/>
        <v>289.16000000000003</v>
      </c>
      <c r="AH120" s="102">
        <f t="shared" si="123"/>
        <v>154.66</v>
      </c>
      <c r="AI120" s="102">
        <f t="shared" si="123"/>
        <v>0</v>
      </c>
      <c r="AJ120" s="102">
        <f t="shared" si="123"/>
        <v>480.29</v>
      </c>
      <c r="AK120" s="102">
        <f t="shared" si="123"/>
        <v>5510.95</v>
      </c>
      <c r="AL120" s="102">
        <f t="shared" si="123"/>
        <v>0</v>
      </c>
      <c r="AM120" s="102">
        <f t="shared" si="123"/>
        <v>0</v>
      </c>
      <c r="AN120" s="102">
        <f t="shared" si="123"/>
        <v>0</v>
      </c>
      <c r="AO120" s="102">
        <f t="shared" si="123"/>
        <v>0</v>
      </c>
      <c r="AP120" s="102">
        <f t="shared" si="123"/>
        <v>0</v>
      </c>
      <c r="AQ120" s="102">
        <f t="shared" si="123"/>
        <v>0</v>
      </c>
      <c r="AR120" s="102">
        <f t="shared" si="123"/>
        <v>0</v>
      </c>
      <c r="AS120" s="102">
        <f t="shared" si="123"/>
        <v>0</v>
      </c>
      <c r="AT120" s="102">
        <f t="shared" si="123"/>
        <v>0</v>
      </c>
      <c r="AU120" s="102">
        <f t="shared" si="123"/>
        <v>0</v>
      </c>
      <c r="AV120" s="102">
        <f t="shared" si="123"/>
        <v>0</v>
      </c>
      <c r="AW120" s="102">
        <f t="shared" si="123"/>
        <v>0</v>
      </c>
      <c r="AX120" s="102">
        <f t="shared" si="123"/>
        <v>0</v>
      </c>
      <c r="AY120" s="102">
        <f t="shared" si="123"/>
        <v>0</v>
      </c>
      <c r="AZ120" s="102">
        <f t="shared" si="123"/>
        <v>0</v>
      </c>
      <c r="BA120" s="102">
        <f t="shared" si="123"/>
        <v>0</v>
      </c>
      <c r="BB120" s="102">
        <f t="shared" si="123"/>
        <v>0</v>
      </c>
      <c r="BC120" s="102">
        <f t="shared" si="123"/>
        <v>0</v>
      </c>
      <c r="BD120" s="102">
        <f t="shared" si="123"/>
        <v>0</v>
      </c>
      <c r="BE120" s="102">
        <f t="shared" si="123"/>
        <v>0</v>
      </c>
      <c r="BF120" s="102">
        <f t="shared" si="123"/>
        <v>0</v>
      </c>
      <c r="BG120" s="102">
        <f t="shared" si="123"/>
        <v>0</v>
      </c>
      <c r="BH120" s="102">
        <f t="shared" si="123"/>
        <v>0</v>
      </c>
      <c r="BI120" s="102">
        <f t="shared" si="123"/>
        <v>0</v>
      </c>
      <c r="BJ120" s="102">
        <f t="shared" si="123"/>
        <v>0</v>
      </c>
      <c r="BK120" s="102">
        <f t="shared" si="123"/>
        <v>0</v>
      </c>
      <c r="BL120" s="102">
        <f t="shared" si="123"/>
        <v>0</v>
      </c>
      <c r="BM120" s="102">
        <f t="shared" si="123"/>
        <v>0</v>
      </c>
      <c r="BN120" s="102">
        <f t="shared" si="123"/>
        <v>0</v>
      </c>
      <c r="BO120" s="102">
        <f t="shared" si="123"/>
        <v>0</v>
      </c>
      <c r="BP120" s="102">
        <f t="shared" si="123"/>
        <v>0</v>
      </c>
      <c r="BQ120" s="102">
        <f t="shared" si="123"/>
        <v>0</v>
      </c>
      <c r="BR120" s="102">
        <f t="shared" si="123"/>
        <v>0</v>
      </c>
      <c r="BS120" s="102">
        <f t="shared" si="123"/>
        <v>0</v>
      </c>
      <c r="BT120" s="102">
        <f t="shared" si="123"/>
        <v>0</v>
      </c>
      <c r="BU120" s="102">
        <f t="shared" si="123"/>
        <v>0</v>
      </c>
      <c r="BV120" s="102">
        <f t="shared" si="123"/>
        <v>0</v>
      </c>
      <c r="BW120" s="102">
        <f t="shared" si="123"/>
        <v>0</v>
      </c>
      <c r="BX120" s="102">
        <f t="shared" ref="BX120:CV120" si="124">SUM(BX121:BX124)</f>
        <v>0</v>
      </c>
      <c r="BY120" s="102">
        <f t="shared" si="124"/>
        <v>0</v>
      </c>
      <c r="BZ120" s="102">
        <f t="shared" si="124"/>
        <v>0</v>
      </c>
      <c r="CA120" s="102">
        <f t="shared" si="124"/>
        <v>0</v>
      </c>
      <c r="CB120" s="102">
        <f t="shared" si="124"/>
        <v>0</v>
      </c>
      <c r="CC120" s="102">
        <f t="shared" si="124"/>
        <v>0</v>
      </c>
      <c r="CD120" s="102">
        <f t="shared" si="124"/>
        <v>0</v>
      </c>
      <c r="CE120" s="102">
        <f t="shared" si="124"/>
        <v>0</v>
      </c>
      <c r="CF120" s="102">
        <f t="shared" si="124"/>
        <v>0</v>
      </c>
      <c r="CG120" s="103">
        <f>SUM(CG121:CG124)</f>
        <v>0</v>
      </c>
      <c r="CH120" s="90">
        <f t="shared" ref="CH120:CK120" si="125">SUM(CH121:CH124)</f>
        <v>0</v>
      </c>
      <c r="CI120" s="90">
        <f t="shared" si="125"/>
        <v>0</v>
      </c>
      <c r="CJ120" s="90">
        <f t="shared" si="125"/>
        <v>0</v>
      </c>
      <c r="CK120" s="90">
        <f t="shared" si="125"/>
        <v>0</v>
      </c>
      <c r="CL120" s="8"/>
      <c r="CM120" s="87"/>
      <c r="CN120" s="21"/>
      <c r="CQ120" s="72">
        <f t="shared" si="104"/>
        <v>1</v>
      </c>
    </row>
    <row r="121" spans="1:95" ht="14.1" customHeight="1" x14ac:dyDescent="0.3">
      <c r="A121" s="64">
        <f t="shared" si="81"/>
        <v>121</v>
      </c>
      <c r="B121" s="83"/>
      <c r="C121" s="83"/>
      <c r="D121" s="83"/>
      <c r="E121" s="83"/>
      <c r="F121" s="91"/>
      <c r="G121" s="91"/>
      <c r="H121" s="83" t="s">
        <v>61</v>
      </c>
      <c r="I121" s="83" t="s">
        <v>62</v>
      </c>
      <c r="J121" s="73">
        <f t="shared" si="82"/>
        <v>0</v>
      </c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5"/>
      <c r="CH121" s="86"/>
      <c r="CI121" s="86"/>
      <c r="CJ121" s="86"/>
      <c r="CK121" s="86"/>
      <c r="CL121" s="8"/>
      <c r="CM121" s="87"/>
      <c r="CN121" s="21"/>
      <c r="CQ121" s="72">
        <f t="shared" si="104"/>
        <v>0</v>
      </c>
    </row>
    <row r="122" spans="1:95" ht="14.1" customHeight="1" x14ac:dyDescent="0.3">
      <c r="A122" s="64">
        <f t="shared" si="81"/>
        <v>122</v>
      </c>
      <c r="B122" s="83"/>
      <c r="C122" s="83"/>
      <c r="D122" s="83"/>
      <c r="E122" s="83"/>
      <c r="F122" s="91"/>
      <c r="G122" s="83"/>
      <c r="H122" s="83" t="s">
        <v>63</v>
      </c>
      <c r="I122" s="83" t="s">
        <v>64</v>
      </c>
      <c r="J122" s="73">
        <f t="shared" si="82"/>
        <v>47262.850000000006</v>
      </c>
      <c r="K122" s="84"/>
      <c r="L122" s="84">
        <v>164.75</v>
      </c>
      <c r="M122" s="84">
        <v>5507.58</v>
      </c>
      <c r="N122" s="84"/>
      <c r="O122" s="84">
        <v>922.17</v>
      </c>
      <c r="P122" s="84"/>
      <c r="Q122" s="84">
        <v>6571.78</v>
      </c>
      <c r="R122" s="84"/>
      <c r="S122" s="84">
        <v>2782.98</v>
      </c>
      <c r="T122" s="84"/>
      <c r="U122" s="84">
        <v>13869.4</v>
      </c>
      <c r="V122" s="84"/>
      <c r="W122" s="84"/>
      <c r="X122" s="84"/>
      <c r="Y122" s="84">
        <v>135.04</v>
      </c>
      <c r="Z122" s="84">
        <v>54.02</v>
      </c>
      <c r="AA122" s="84">
        <v>2261.0700000000002</v>
      </c>
      <c r="AB122" s="84">
        <v>530.16</v>
      </c>
      <c r="AC122" s="84">
        <v>94.44</v>
      </c>
      <c r="AD122" s="84">
        <v>6578.32</v>
      </c>
      <c r="AE122" s="84">
        <v>994.97</v>
      </c>
      <c r="AF122" s="84">
        <v>361.11</v>
      </c>
      <c r="AG122" s="84">
        <v>289.16000000000003</v>
      </c>
      <c r="AH122" s="84">
        <v>154.66</v>
      </c>
      <c r="AI122" s="84"/>
      <c r="AJ122" s="84">
        <v>480.29</v>
      </c>
      <c r="AK122" s="84">
        <v>5510.95</v>
      </c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5"/>
      <c r="CH122" s="86"/>
      <c r="CI122" s="86"/>
      <c r="CJ122" s="86"/>
      <c r="CK122" s="86"/>
      <c r="CL122" s="8"/>
      <c r="CM122" s="87"/>
      <c r="CN122" s="21"/>
      <c r="CQ122" s="72">
        <f t="shared" si="104"/>
        <v>1</v>
      </c>
    </row>
    <row r="123" spans="1:95" ht="14.1" customHeight="1" x14ac:dyDescent="0.3">
      <c r="A123" s="64">
        <f t="shared" si="81"/>
        <v>123</v>
      </c>
      <c r="B123" s="83"/>
      <c r="C123" s="83"/>
      <c r="D123" s="83"/>
      <c r="E123" s="83"/>
      <c r="F123" s="91"/>
      <c r="G123" s="83"/>
      <c r="H123" s="83" t="s">
        <v>65</v>
      </c>
      <c r="I123" s="83" t="s">
        <v>66</v>
      </c>
      <c r="J123" s="73">
        <f t="shared" si="82"/>
        <v>0</v>
      </c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5"/>
      <c r="CH123" s="86"/>
      <c r="CI123" s="86"/>
      <c r="CJ123" s="86"/>
      <c r="CK123" s="86"/>
      <c r="CL123" s="8"/>
      <c r="CM123" s="87"/>
      <c r="CN123" s="21"/>
      <c r="CQ123" s="72">
        <f t="shared" si="104"/>
        <v>0</v>
      </c>
    </row>
    <row r="124" spans="1:95" ht="14.1" customHeight="1" x14ac:dyDescent="0.3">
      <c r="A124" s="64">
        <f t="shared" si="81"/>
        <v>124</v>
      </c>
      <c r="B124" s="83"/>
      <c r="C124" s="83"/>
      <c r="D124" s="83"/>
      <c r="E124" s="83"/>
      <c r="F124" s="91"/>
      <c r="G124" s="83"/>
      <c r="H124" s="83" t="s">
        <v>80</v>
      </c>
      <c r="I124" s="83" t="s">
        <v>7</v>
      </c>
      <c r="J124" s="73">
        <f t="shared" si="82"/>
        <v>0</v>
      </c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5"/>
      <c r="CH124" s="86"/>
      <c r="CI124" s="86"/>
      <c r="CJ124" s="86"/>
      <c r="CK124" s="86"/>
      <c r="CL124" s="8"/>
      <c r="CM124" s="87"/>
      <c r="CN124" s="21"/>
      <c r="CQ124" s="72">
        <f t="shared" si="104"/>
        <v>0</v>
      </c>
    </row>
    <row r="125" spans="1:95" ht="14.1" customHeight="1" x14ac:dyDescent="0.3">
      <c r="A125" s="64">
        <f t="shared" si="81"/>
        <v>125</v>
      </c>
      <c r="B125" s="83"/>
      <c r="C125" s="83"/>
      <c r="D125" s="83"/>
      <c r="E125" s="83"/>
      <c r="F125" s="91"/>
      <c r="G125" s="81" t="s">
        <v>44</v>
      </c>
      <c r="H125" s="81" t="str">
        <f>$H$68</f>
        <v xml:space="preserve">בדרוג נמוך מ- BBB- או לא מדורג עם בטוחה מספקת </v>
      </c>
      <c r="I125" s="83"/>
      <c r="J125" s="73">
        <f t="shared" si="82"/>
        <v>0</v>
      </c>
      <c r="K125" s="102">
        <f>SUM(K126:K129)</f>
        <v>0</v>
      </c>
      <c r="L125" s="102">
        <f t="shared" ref="L125:BW125" si="126">SUM(L126:L129)</f>
        <v>0</v>
      </c>
      <c r="M125" s="102">
        <f t="shared" si="126"/>
        <v>0</v>
      </c>
      <c r="N125" s="102">
        <f t="shared" si="126"/>
        <v>0</v>
      </c>
      <c r="O125" s="102">
        <f t="shared" si="126"/>
        <v>0</v>
      </c>
      <c r="P125" s="102">
        <f t="shared" si="126"/>
        <v>0</v>
      </c>
      <c r="Q125" s="102">
        <f t="shared" si="126"/>
        <v>0</v>
      </c>
      <c r="R125" s="102">
        <f t="shared" si="126"/>
        <v>0</v>
      </c>
      <c r="S125" s="102">
        <f t="shared" si="126"/>
        <v>0</v>
      </c>
      <c r="T125" s="102">
        <f t="shared" si="126"/>
        <v>0</v>
      </c>
      <c r="U125" s="102">
        <f t="shared" si="126"/>
        <v>0</v>
      </c>
      <c r="V125" s="102">
        <f t="shared" si="126"/>
        <v>0</v>
      </c>
      <c r="W125" s="102">
        <f t="shared" si="126"/>
        <v>0</v>
      </c>
      <c r="X125" s="102">
        <f t="shared" si="126"/>
        <v>0</v>
      </c>
      <c r="Y125" s="102">
        <f t="shared" si="126"/>
        <v>0</v>
      </c>
      <c r="Z125" s="102">
        <f t="shared" si="126"/>
        <v>0</v>
      </c>
      <c r="AA125" s="102">
        <f t="shared" si="126"/>
        <v>0</v>
      </c>
      <c r="AB125" s="102">
        <f t="shared" si="126"/>
        <v>0</v>
      </c>
      <c r="AC125" s="102">
        <f t="shared" si="126"/>
        <v>0</v>
      </c>
      <c r="AD125" s="102">
        <f t="shared" si="126"/>
        <v>0</v>
      </c>
      <c r="AE125" s="102">
        <f t="shared" si="126"/>
        <v>0</v>
      </c>
      <c r="AF125" s="102">
        <f t="shared" si="126"/>
        <v>0</v>
      </c>
      <c r="AG125" s="102">
        <f t="shared" si="126"/>
        <v>0</v>
      </c>
      <c r="AH125" s="102">
        <f t="shared" si="126"/>
        <v>0</v>
      </c>
      <c r="AI125" s="102">
        <f t="shared" si="126"/>
        <v>0</v>
      </c>
      <c r="AJ125" s="102">
        <f t="shared" si="126"/>
        <v>0</v>
      </c>
      <c r="AK125" s="102">
        <f t="shared" si="126"/>
        <v>0</v>
      </c>
      <c r="AL125" s="102">
        <f t="shared" si="126"/>
        <v>0</v>
      </c>
      <c r="AM125" s="102">
        <f t="shared" si="126"/>
        <v>0</v>
      </c>
      <c r="AN125" s="102">
        <f t="shared" si="126"/>
        <v>0</v>
      </c>
      <c r="AO125" s="102">
        <f t="shared" si="126"/>
        <v>0</v>
      </c>
      <c r="AP125" s="102">
        <f t="shared" si="126"/>
        <v>0</v>
      </c>
      <c r="AQ125" s="102">
        <f t="shared" si="126"/>
        <v>0</v>
      </c>
      <c r="AR125" s="102">
        <f t="shared" si="126"/>
        <v>0</v>
      </c>
      <c r="AS125" s="102">
        <f t="shared" si="126"/>
        <v>0</v>
      </c>
      <c r="AT125" s="102">
        <f t="shared" si="126"/>
        <v>0</v>
      </c>
      <c r="AU125" s="102">
        <f t="shared" si="126"/>
        <v>0</v>
      </c>
      <c r="AV125" s="102">
        <f t="shared" si="126"/>
        <v>0</v>
      </c>
      <c r="AW125" s="102">
        <f t="shared" si="126"/>
        <v>0</v>
      </c>
      <c r="AX125" s="102">
        <f t="shared" si="126"/>
        <v>0</v>
      </c>
      <c r="AY125" s="102">
        <f t="shared" si="126"/>
        <v>0</v>
      </c>
      <c r="AZ125" s="102">
        <f t="shared" si="126"/>
        <v>0</v>
      </c>
      <c r="BA125" s="102">
        <f t="shared" si="126"/>
        <v>0</v>
      </c>
      <c r="BB125" s="102">
        <f t="shared" si="126"/>
        <v>0</v>
      </c>
      <c r="BC125" s="102">
        <f t="shared" si="126"/>
        <v>0</v>
      </c>
      <c r="BD125" s="102">
        <f t="shared" si="126"/>
        <v>0</v>
      </c>
      <c r="BE125" s="102">
        <f t="shared" si="126"/>
        <v>0</v>
      </c>
      <c r="BF125" s="102">
        <f t="shared" si="126"/>
        <v>0</v>
      </c>
      <c r="BG125" s="102">
        <f t="shared" si="126"/>
        <v>0</v>
      </c>
      <c r="BH125" s="102">
        <f t="shared" si="126"/>
        <v>0</v>
      </c>
      <c r="BI125" s="102">
        <f t="shared" si="126"/>
        <v>0</v>
      </c>
      <c r="BJ125" s="102">
        <f t="shared" si="126"/>
        <v>0</v>
      </c>
      <c r="BK125" s="102">
        <f t="shared" si="126"/>
        <v>0</v>
      </c>
      <c r="BL125" s="102">
        <f t="shared" si="126"/>
        <v>0</v>
      </c>
      <c r="BM125" s="102">
        <f t="shared" si="126"/>
        <v>0</v>
      </c>
      <c r="BN125" s="102">
        <f t="shared" si="126"/>
        <v>0</v>
      </c>
      <c r="BO125" s="102">
        <f t="shared" si="126"/>
        <v>0</v>
      </c>
      <c r="BP125" s="102">
        <f t="shared" si="126"/>
        <v>0</v>
      </c>
      <c r="BQ125" s="102">
        <f t="shared" si="126"/>
        <v>0</v>
      </c>
      <c r="BR125" s="102">
        <f t="shared" si="126"/>
        <v>0</v>
      </c>
      <c r="BS125" s="102">
        <f t="shared" si="126"/>
        <v>0</v>
      </c>
      <c r="BT125" s="102">
        <f t="shared" si="126"/>
        <v>0</v>
      </c>
      <c r="BU125" s="102">
        <f t="shared" si="126"/>
        <v>0</v>
      </c>
      <c r="BV125" s="102">
        <f t="shared" si="126"/>
        <v>0</v>
      </c>
      <c r="BW125" s="102">
        <f t="shared" si="126"/>
        <v>0</v>
      </c>
      <c r="BX125" s="102">
        <f t="shared" ref="BX125:CV125" si="127">SUM(BX126:BX129)</f>
        <v>0</v>
      </c>
      <c r="BY125" s="102">
        <f t="shared" si="127"/>
        <v>0</v>
      </c>
      <c r="BZ125" s="102">
        <f t="shared" si="127"/>
        <v>0</v>
      </c>
      <c r="CA125" s="102">
        <f t="shared" si="127"/>
        <v>0</v>
      </c>
      <c r="CB125" s="102">
        <f t="shared" si="127"/>
        <v>0</v>
      </c>
      <c r="CC125" s="102">
        <f t="shared" si="127"/>
        <v>0</v>
      </c>
      <c r="CD125" s="102">
        <f t="shared" si="127"/>
        <v>0</v>
      </c>
      <c r="CE125" s="102">
        <f t="shared" si="127"/>
        <v>0</v>
      </c>
      <c r="CF125" s="102">
        <f t="shared" si="127"/>
        <v>0</v>
      </c>
      <c r="CG125" s="103">
        <f>SUM(CG126:CG129)</f>
        <v>0</v>
      </c>
      <c r="CH125" s="90">
        <f t="shared" ref="CH125:CK125" si="128">SUM(CH126:CH129)</f>
        <v>0</v>
      </c>
      <c r="CI125" s="90">
        <f t="shared" si="128"/>
        <v>0</v>
      </c>
      <c r="CJ125" s="90">
        <f t="shared" si="128"/>
        <v>0</v>
      </c>
      <c r="CK125" s="90">
        <f t="shared" si="128"/>
        <v>0</v>
      </c>
      <c r="CL125" s="8"/>
      <c r="CM125" s="87"/>
      <c r="CN125" s="21"/>
      <c r="CQ125" s="72"/>
    </row>
    <row r="126" spans="1:95" ht="14.1" customHeight="1" x14ac:dyDescent="0.3">
      <c r="A126" s="64">
        <f t="shared" si="81"/>
        <v>126</v>
      </c>
      <c r="B126" s="83"/>
      <c r="C126" s="83"/>
      <c r="D126" s="83"/>
      <c r="E126" s="83"/>
      <c r="F126" s="91"/>
      <c r="G126" s="91"/>
      <c r="H126" s="83" t="s">
        <v>61</v>
      </c>
      <c r="I126" s="83" t="s">
        <v>62</v>
      </c>
      <c r="J126" s="73">
        <f t="shared" si="82"/>
        <v>0</v>
      </c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5"/>
      <c r="CH126" s="86"/>
      <c r="CI126" s="86"/>
      <c r="CJ126" s="86"/>
      <c r="CK126" s="86"/>
      <c r="CL126" s="8"/>
      <c r="CM126" s="87"/>
      <c r="CN126" s="21"/>
      <c r="CQ126" s="72"/>
    </row>
    <row r="127" spans="1:95" ht="14.1" customHeight="1" x14ac:dyDescent="0.3">
      <c r="A127" s="64">
        <f t="shared" si="81"/>
        <v>127</v>
      </c>
      <c r="B127" s="83"/>
      <c r="C127" s="83"/>
      <c r="D127" s="83"/>
      <c r="E127" s="83"/>
      <c r="F127" s="91"/>
      <c r="G127" s="83"/>
      <c r="H127" s="83" t="s">
        <v>63</v>
      </c>
      <c r="I127" s="83" t="s">
        <v>64</v>
      </c>
      <c r="J127" s="73">
        <f t="shared" si="82"/>
        <v>0</v>
      </c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5"/>
      <c r="CH127" s="86"/>
      <c r="CI127" s="86"/>
      <c r="CJ127" s="86"/>
      <c r="CK127" s="86"/>
      <c r="CL127" s="8"/>
      <c r="CM127" s="87"/>
      <c r="CN127" s="21"/>
      <c r="CQ127" s="72"/>
    </row>
    <row r="128" spans="1:95" ht="14.1" customHeight="1" x14ac:dyDescent="0.3">
      <c r="A128" s="64">
        <f t="shared" si="81"/>
        <v>128</v>
      </c>
      <c r="B128" s="83"/>
      <c r="C128" s="83"/>
      <c r="D128" s="83"/>
      <c r="E128" s="83"/>
      <c r="F128" s="91"/>
      <c r="G128" s="83"/>
      <c r="H128" s="83" t="s">
        <v>65</v>
      </c>
      <c r="I128" s="83" t="s">
        <v>66</v>
      </c>
      <c r="J128" s="73">
        <f t="shared" si="82"/>
        <v>0</v>
      </c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5"/>
      <c r="CH128" s="86"/>
      <c r="CI128" s="86"/>
      <c r="CJ128" s="86"/>
      <c r="CK128" s="86"/>
      <c r="CL128" s="8"/>
      <c r="CM128" s="87"/>
      <c r="CN128" s="21"/>
      <c r="CQ128" s="72"/>
    </row>
    <row r="129" spans="1:96" ht="14.1" customHeight="1" x14ac:dyDescent="0.3">
      <c r="A129" s="64">
        <f t="shared" si="81"/>
        <v>129</v>
      </c>
      <c r="B129" s="83"/>
      <c r="C129" s="83"/>
      <c r="D129" s="83"/>
      <c r="E129" s="83"/>
      <c r="F129" s="91"/>
      <c r="G129" s="83"/>
      <c r="H129" s="83" t="s">
        <v>80</v>
      </c>
      <c r="I129" s="83" t="s">
        <v>7</v>
      </c>
      <c r="J129" s="73">
        <f t="shared" si="82"/>
        <v>0</v>
      </c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5"/>
      <c r="CH129" s="86"/>
      <c r="CI129" s="86"/>
      <c r="CJ129" s="86"/>
      <c r="CK129" s="86"/>
      <c r="CL129" s="8"/>
      <c r="CM129" s="87"/>
      <c r="CN129" s="21"/>
      <c r="CQ129" s="72"/>
    </row>
    <row r="130" spans="1:96" ht="14.1" customHeight="1" x14ac:dyDescent="0.3">
      <c r="A130" s="64">
        <f t="shared" si="81"/>
        <v>130</v>
      </c>
      <c r="B130" s="83"/>
      <c r="C130" s="83"/>
      <c r="D130" s="83"/>
      <c r="E130" s="83"/>
      <c r="F130" s="91"/>
      <c r="G130" s="81" t="s">
        <v>46</v>
      </c>
      <c r="H130" s="105" t="str">
        <f>$H$55</f>
        <v xml:space="preserve">דרוג נמוך מ- BBB- או לא מדורג </v>
      </c>
      <c r="I130" s="83"/>
      <c r="J130" s="73">
        <f t="shared" si="82"/>
        <v>43.57</v>
      </c>
      <c r="K130" s="102">
        <f>SUM(K131:K134)</f>
        <v>0</v>
      </c>
      <c r="L130" s="102">
        <f t="shared" ref="L130:BW130" si="129">SUM(L131:L134)</f>
        <v>0</v>
      </c>
      <c r="M130" s="102">
        <f t="shared" si="129"/>
        <v>0</v>
      </c>
      <c r="N130" s="102">
        <f t="shared" si="129"/>
        <v>0</v>
      </c>
      <c r="O130" s="102">
        <f t="shared" si="129"/>
        <v>0</v>
      </c>
      <c r="P130" s="102">
        <f t="shared" si="129"/>
        <v>0</v>
      </c>
      <c r="Q130" s="102">
        <f t="shared" si="129"/>
        <v>0</v>
      </c>
      <c r="R130" s="102">
        <f t="shared" si="129"/>
        <v>0</v>
      </c>
      <c r="S130" s="102">
        <f t="shared" si="129"/>
        <v>0</v>
      </c>
      <c r="T130" s="102">
        <f t="shared" si="129"/>
        <v>0</v>
      </c>
      <c r="U130" s="102">
        <f t="shared" si="129"/>
        <v>0</v>
      </c>
      <c r="V130" s="102">
        <f t="shared" si="129"/>
        <v>0</v>
      </c>
      <c r="W130" s="102">
        <f t="shared" si="129"/>
        <v>0</v>
      </c>
      <c r="X130" s="102">
        <f t="shared" si="129"/>
        <v>0</v>
      </c>
      <c r="Y130" s="102">
        <f t="shared" si="129"/>
        <v>0</v>
      </c>
      <c r="Z130" s="102">
        <f t="shared" si="129"/>
        <v>0</v>
      </c>
      <c r="AA130" s="102">
        <f t="shared" si="129"/>
        <v>0</v>
      </c>
      <c r="AB130" s="102">
        <f t="shared" si="129"/>
        <v>8.44</v>
      </c>
      <c r="AC130" s="102">
        <f t="shared" si="129"/>
        <v>1.81</v>
      </c>
      <c r="AD130" s="102">
        <f t="shared" si="129"/>
        <v>33.32</v>
      </c>
      <c r="AE130" s="102">
        <f t="shared" si="129"/>
        <v>0</v>
      </c>
      <c r="AF130" s="102">
        <f t="shared" si="129"/>
        <v>0</v>
      </c>
      <c r="AG130" s="102">
        <f t="shared" si="129"/>
        <v>0</v>
      </c>
      <c r="AH130" s="102">
        <f t="shared" si="129"/>
        <v>0</v>
      </c>
      <c r="AI130" s="102">
        <f t="shared" si="129"/>
        <v>0</v>
      </c>
      <c r="AJ130" s="102">
        <f t="shared" si="129"/>
        <v>0</v>
      </c>
      <c r="AK130" s="102">
        <f t="shared" si="129"/>
        <v>0</v>
      </c>
      <c r="AL130" s="102">
        <f t="shared" si="129"/>
        <v>0</v>
      </c>
      <c r="AM130" s="102">
        <f t="shared" si="129"/>
        <v>0</v>
      </c>
      <c r="AN130" s="102">
        <f t="shared" si="129"/>
        <v>0</v>
      </c>
      <c r="AO130" s="102">
        <f t="shared" si="129"/>
        <v>0</v>
      </c>
      <c r="AP130" s="102">
        <f t="shared" si="129"/>
        <v>0</v>
      </c>
      <c r="AQ130" s="102">
        <f t="shared" si="129"/>
        <v>0</v>
      </c>
      <c r="AR130" s="102">
        <f t="shared" si="129"/>
        <v>0</v>
      </c>
      <c r="AS130" s="102">
        <f t="shared" si="129"/>
        <v>0</v>
      </c>
      <c r="AT130" s="102">
        <f t="shared" si="129"/>
        <v>0</v>
      </c>
      <c r="AU130" s="102">
        <f t="shared" si="129"/>
        <v>0</v>
      </c>
      <c r="AV130" s="102">
        <f t="shared" si="129"/>
        <v>0</v>
      </c>
      <c r="AW130" s="102">
        <f t="shared" si="129"/>
        <v>0</v>
      </c>
      <c r="AX130" s="102">
        <f t="shared" si="129"/>
        <v>0</v>
      </c>
      <c r="AY130" s="102">
        <f t="shared" si="129"/>
        <v>0</v>
      </c>
      <c r="AZ130" s="102">
        <f t="shared" si="129"/>
        <v>0</v>
      </c>
      <c r="BA130" s="102">
        <f t="shared" si="129"/>
        <v>0</v>
      </c>
      <c r="BB130" s="102">
        <f t="shared" si="129"/>
        <v>0</v>
      </c>
      <c r="BC130" s="102">
        <f t="shared" si="129"/>
        <v>0</v>
      </c>
      <c r="BD130" s="102">
        <f t="shared" si="129"/>
        <v>0</v>
      </c>
      <c r="BE130" s="102">
        <f t="shared" si="129"/>
        <v>0</v>
      </c>
      <c r="BF130" s="102">
        <f t="shared" si="129"/>
        <v>0</v>
      </c>
      <c r="BG130" s="102">
        <f t="shared" si="129"/>
        <v>0</v>
      </c>
      <c r="BH130" s="102">
        <f t="shared" si="129"/>
        <v>0</v>
      </c>
      <c r="BI130" s="102">
        <f t="shared" si="129"/>
        <v>0</v>
      </c>
      <c r="BJ130" s="102">
        <f t="shared" si="129"/>
        <v>0</v>
      </c>
      <c r="BK130" s="102">
        <f t="shared" si="129"/>
        <v>0</v>
      </c>
      <c r="BL130" s="102">
        <f t="shared" si="129"/>
        <v>0</v>
      </c>
      <c r="BM130" s="102">
        <f t="shared" si="129"/>
        <v>0</v>
      </c>
      <c r="BN130" s="102">
        <f t="shared" si="129"/>
        <v>0</v>
      </c>
      <c r="BO130" s="102">
        <f t="shared" si="129"/>
        <v>0</v>
      </c>
      <c r="BP130" s="102">
        <f t="shared" si="129"/>
        <v>0</v>
      </c>
      <c r="BQ130" s="102">
        <f t="shared" si="129"/>
        <v>0</v>
      </c>
      <c r="BR130" s="102">
        <f t="shared" si="129"/>
        <v>0</v>
      </c>
      <c r="BS130" s="102">
        <f t="shared" si="129"/>
        <v>0</v>
      </c>
      <c r="BT130" s="102">
        <f t="shared" si="129"/>
        <v>0</v>
      </c>
      <c r="BU130" s="102">
        <f t="shared" si="129"/>
        <v>0</v>
      </c>
      <c r="BV130" s="102">
        <f t="shared" si="129"/>
        <v>0</v>
      </c>
      <c r="BW130" s="102">
        <f t="shared" si="129"/>
        <v>0</v>
      </c>
      <c r="BX130" s="102">
        <f t="shared" ref="BX130:CV130" si="130">SUM(BX131:BX134)</f>
        <v>0</v>
      </c>
      <c r="BY130" s="102">
        <f t="shared" si="130"/>
        <v>0</v>
      </c>
      <c r="BZ130" s="102">
        <f t="shared" si="130"/>
        <v>0</v>
      </c>
      <c r="CA130" s="102">
        <f t="shared" si="130"/>
        <v>0</v>
      </c>
      <c r="CB130" s="102">
        <f t="shared" si="130"/>
        <v>0</v>
      </c>
      <c r="CC130" s="102">
        <f t="shared" si="130"/>
        <v>0</v>
      </c>
      <c r="CD130" s="102">
        <f t="shared" si="130"/>
        <v>0</v>
      </c>
      <c r="CE130" s="102">
        <f t="shared" si="130"/>
        <v>0</v>
      </c>
      <c r="CF130" s="102">
        <f t="shared" si="130"/>
        <v>0</v>
      </c>
      <c r="CG130" s="103">
        <f>SUM(CG131:CG134)</f>
        <v>0</v>
      </c>
      <c r="CH130" s="90">
        <f t="shared" ref="CH130:CK130" si="131">SUM(CH131:CH134)</f>
        <v>0</v>
      </c>
      <c r="CI130" s="90">
        <f t="shared" si="131"/>
        <v>0</v>
      </c>
      <c r="CJ130" s="90">
        <f t="shared" si="131"/>
        <v>0</v>
      </c>
      <c r="CK130" s="90">
        <f t="shared" si="131"/>
        <v>0</v>
      </c>
      <c r="CL130" s="8"/>
      <c r="CM130" s="87"/>
      <c r="CN130" s="21"/>
      <c r="CQ130" s="72">
        <f t="shared" ref="CQ130:CQ142" si="132">IF(J130&gt;0,1,0)</f>
        <v>1</v>
      </c>
    </row>
    <row r="131" spans="1:96" ht="14.1" customHeight="1" x14ac:dyDescent="0.3">
      <c r="A131" s="64">
        <f t="shared" si="81"/>
        <v>131</v>
      </c>
      <c r="B131" s="83"/>
      <c r="C131" s="83"/>
      <c r="D131" s="83"/>
      <c r="E131" s="83"/>
      <c r="F131" s="91"/>
      <c r="G131" s="91"/>
      <c r="H131" s="83" t="s">
        <v>61</v>
      </c>
      <c r="I131" s="83" t="s">
        <v>62</v>
      </c>
      <c r="J131" s="73">
        <f t="shared" si="82"/>
        <v>0</v>
      </c>
      <c r="K131" s="84"/>
      <c r="L131" s="84"/>
      <c r="M131" s="84">
        <v>0</v>
      </c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5"/>
      <c r="CH131" s="86"/>
      <c r="CI131" s="86"/>
      <c r="CJ131" s="86"/>
      <c r="CK131" s="86"/>
      <c r="CL131" s="8"/>
      <c r="CM131" s="87"/>
      <c r="CN131" s="21"/>
      <c r="CQ131" s="72">
        <f t="shared" si="132"/>
        <v>0</v>
      </c>
    </row>
    <row r="132" spans="1:96" ht="14.1" customHeight="1" x14ac:dyDescent="0.3">
      <c r="A132" s="64">
        <f t="shared" si="81"/>
        <v>132</v>
      </c>
      <c r="B132" s="83"/>
      <c r="C132" s="83"/>
      <c r="D132" s="83"/>
      <c r="E132" s="83"/>
      <c r="F132" s="91"/>
      <c r="G132" s="83"/>
      <c r="H132" s="83" t="s">
        <v>63</v>
      </c>
      <c r="I132" s="83" t="s">
        <v>64</v>
      </c>
      <c r="J132" s="73">
        <f t="shared" si="82"/>
        <v>43.57</v>
      </c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>
        <v>8.44</v>
      </c>
      <c r="AC132" s="84">
        <v>1.81</v>
      </c>
      <c r="AD132" s="84">
        <v>33.32</v>
      </c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5"/>
      <c r="CH132" s="86"/>
      <c r="CI132" s="86"/>
      <c r="CJ132" s="86"/>
      <c r="CK132" s="86"/>
      <c r="CL132" s="8"/>
      <c r="CM132" s="87"/>
      <c r="CN132" s="21"/>
      <c r="CQ132" s="72">
        <f t="shared" si="132"/>
        <v>1</v>
      </c>
    </row>
    <row r="133" spans="1:96" ht="14.1" customHeight="1" x14ac:dyDescent="0.3">
      <c r="A133" s="64">
        <f t="shared" si="81"/>
        <v>133</v>
      </c>
      <c r="B133" s="83"/>
      <c r="C133" s="83"/>
      <c r="D133" s="83"/>
      <c r="E133" s="83"/>
      <c r="F133" s="91"/>
      <c r="G133" s="83"/>
      <c r="H133" s="83" t="s">
        <v>65</v>
      </c>
      <c r="I133" s="83" t="s">
        <v>66</v>
      </c>
      <c r="J133" s="73">
        <f t="shared" si="82"/>
        <v>0</v>
      </c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5"/>
      <c r="CH133" s="86"/>
      <c r="CI133" s="86"/>
      <c r="CJ133" s="86"/>
      <c r="CK133" s="86"/>
      <c r="CL133" s="8"/>
      <c r="CM133" s="87"/>
      <c r="CN133" s="21"/>
      <c r="CQ133" s="72">
        <f t="shared" si="132"/>
        <v>0</v>
      </c>
    </row>
    <row r="134" spans="1:96" ht="14.1" customHeight="1" x14ac:dyDescent="0.3">
      <c r="A134" s="64">
        <f t="shared" si="81"/>
        <v>134</v>
      </c>
      <c r="B134" s="83"/>
      <c r="C134" s="83"/>
      <c r="D134" s="83"/>
      <c r="E134" s="83"/>
      <c r="F134" s="91"/>
      <c r="G134" s="83"/>
      <c r="H134" s="83" t="s">
        <v>80</v>
      </c>
      <c r="I134" s="83" t="s">
        <v>7</v>
      </c>
      <c r="J134" s="73">
        <f t="shared" si="82"/>
        <v>0</v>
      </c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5"/>
      <c r="CH134" s="86"/>
      <c r="CI134" s="86"/>
      <c r="CJ134" s="86"/>
      <c r="CK134" s="86"/>
      <c r="CL134" s="8"/>
      <c r="CM134" s="87"/>
      <c r="CN134" s="21"/>
      <c r="CQ134" s="72">
        <f t="shared" si="132"/>
        <v>0</v>
      </c>
    </row>
    <row r="135" spans="1:96" s="63" customFormat="1" ht="14.1" customHeight="1" x14ac:dyDescent="0.3">
      <c r="A135" s="64">
        <f t="shared" si="81"/>
        <v>135</v>
      </c>
      <c r="B135" s="81"/>
      <c r="C135" s="81"/>
      <c r="D135" s="81"/>
      <c r="E135" s="81" t="s">
        <v>22</v>
      </c>
      <c r="F135" s="111" t="s">
        <v>35</v>
      </c>
      <c r="G135" s="81"/>
      <c r="H135" s="81"/>
      <c r="I135" s="81"/>
      <c r="J135" s="73">
        <f t="shared" si="82"/>
        <v>211491.65</v>
      </c>
      <c r="K135" s="70">
        <f>SUM(K136,K140,K145,K149)</f>
        <v>0</v>
      </c>
      <c r="L135" s="70">
        <f t="shared" ref="L135:BW135" si="133">SUM(L136,L140,L145,L149)</f>
        <v>79.430000000000007</v>
      </c>
      <c r="M135" s="70">
        <f t="shared" si="133"/>
        <v>6536.6399999999994</v>
      </c>
      <c r="N135" s="70">
        <f t="shared" si="133"/>
        <v>0</v>
      </c>
      <c r="O135" s="70">
        <f t="shared" si="133"/>
        <v>587.84</v>
      </c>
      <c r="P135" s="70">
        <f t="shared" si="133"/>
        <v>0</v>
      </c>
      <c r="Q135" s="70">
        <f t="shared" si="133"/>
        <v>15534.6</v>
      </c>
      <c r="R135" s="70">
        <f t="shared" si="133"/>
        <v>0</v>
      </c>
      <c r="S135" s="70">
        <f t="shared" si="133"/>
        <v>12273.529999999999</v>
      </c>
      <c r="T135" s="70">
        <f t="shared" si="133"/>
        <v>0</v>
      </c>
      <c r="U135" s="70">
        <f t="shared" si="133"/>
        <v>58608.160000000003</v>
      </c>
      <c r="V135" s="70">
        <f t="shared" si="133"/>
        <v>0</v>
      </c>
      <c r="W135" s="70">
        <f t="shared" si="133"/>
        <v>0</v>
      </c>
      <c r="X135" s="70">
        <f t="shared" si="133"/>
        <v>921.36</v>
      </c>
      <c r="Y135" s="70">
        <f t="shared" si="133"/>
        <v>0</v>
      </c>
      <c r="Z135" s="70">
        <f t="shared" si="133"/>
        <v>0</v>
      </c>
      <c r="AA135" s="70">
        <f t="shared" si="133"/>
        <v>0</v>
      </c>
      <c r="AB135" s="70">
        <f t="shared" si="133"/>
        <v>3923.1100000000006</v>
      </c>
      <c r="AC135" s="70">
        <f t="shared" si="133"/>
        <v>2168.1899999999996</v>
      </c>
      <c r="AD135" s="70">
        <f t="shared" si="133"/>
        <v>63587.63</v>
      </c>
      <c r="AE135" s="70">
        <f t="shared" si="133"/>
        <v>882.3599999999999</v>
      </c>
      <c r="AF135" s="70">
        <f t="shared" si="133"/>
        <v>648.5</v>
      </c>
      <c r="AG135" s="70">
        <f t="shared" si="133"/>
        <v>469.96999999999997</v>
      </c>
      <c r="AH135" s="70">
        <f t="shared" si="133"/>
        <v>921.98</v>
      </c>
      <c r="AI135" s="70">
        <f t="shared" si="133"/>
        <v>0</v>
      </c>
      <c r="AJ135" s="70">
        <f t="shared" si="133"/>
        <v>445.65</v>
      </c>
      <c r="AK135" s="70">
        <f t="shared" si="133"/>
        <v>40372.769999999997</v>
      </c>
      <c r="AL135" s="70">
        <f t="shared" si="133"/>
        <v>774.16000000000008</v>
      </c>
      <c r="AM135" s="70">
        <f t="shared" si="133"/>
        <v>2755.77</v>
      </c>
      <c r="AN135" s="70">
        <f t="shared" si="133"/>
        <v>0</v>
      </c>
      <c r="AO135" s="70">
        <f t="shared" si="133"/>
        <v>0</v>
      </c>
      <c r="AP135" s="70">
        <f t="shared" si="133"/>
        <v>0</v>
      </c>
      <c r="AQ135" s="70">
        <f t="shared" si="133"/>
        <v>0</v>
      </c>
      <c r="AR135" s="70">
        <f t="shared" si="133"/>
        <v>0</v>
      </c>
      <c r="AS135" s="70">
        <f t="shared" si="133"/>
        <v>0</v>
      </c>
      <c r="AT135" s="70">
        <f t="shared" si="133"/>
        <v>0</v>
      </c>
      <c r="AU135" s="70">
        <f t="shared" si="133"/>
        <v>0</v>
      </c>
      <c r="AV135" s="70">
        <f t="shared" si="133"/>
        <v>0</v>
      </c>
      <c r="AW135" s="70">
        <f t="shared" si="133"/>
        <v>0</v>
      </c>
      <c r="AX135" s="70">
        <f t="shared" si="133"/>
        <v>0</v>
      </c>
      <c r="AY135" s="70">
        <f t="shared" si="133"/>
        <v>0</v>
      </c>
      <c r="AZ135" s="70">
        <f t="shared" si="133"/>
        <v>0</v>
      </c>
      <c r="BA135" s="70">
        <f t="shared" si="133"/>
        <v>0</v>
      </c>
      <c r="BB135" s="70">
        <f t="shared" si="133"/>
        <v>0</v>
      </c>
      <c r="BC135" s="70">
        <f t="shared" si="133"/>
        <v>0</v>
      </c>
      <c r="BD135" s="70">
        <f t="shared" si="133"/>
        <v>0</v>
      </c>
      <c r="BE135" s="70">
        <f t="shared" si="133"/>
        <v>0</v>
      </c>
      <c r="BF135" s="70">
        <f t="shared" si="133"/>
        <v>0</v>
      </c>
      <c r="BG135" s="70">
        <f t="shared" si="133"/>
        <v>0</v>
      </c>
      <c r="BH135" s="70">
        <f t="shared" si="133"/>
        <v>0</v>
      </c>
      <c r="BI135" s="70">
        <f t="shared" si="133"/>
        <v>0</v>
      </c>
      <c r="BJ135" s="70">
        <f t="shared" si="133"/>
        <v>0</v>
      </c>
      <c r="BK135" s="70">
        <f t="shared" si="133"/>
        <v>0</v>
      </c>
      <c r="BL135" s="70">
        <f t="shared" si="133"/>
        <v>0</v>
      </c>
      <c r="BM135" s="70">
        <f t="shared" si="133"/>
        <v>0</v>
      </c>
      <c r="BN135" s="70">
        <f t="shared" si="133"/>
        <v>0</v>
      </c>
      <c r="BO135" s="70">
        <f t="shared" si="133"/>
        <v>0</v>
      </c>
      <c r="BP135" s="70">
        <f t="shared" si="133"/>
        <v>0</v>
      </c>
      <c r="BQ135" s="70">
        <f t="shared" si="133"/>
        <v>0</v>
      </c>
      <c r="BR135" s="70">
        <f t="shared" si="133"/>
        <v>0</v>
      </c>
      <c r="BS135" s="70">
        <f t="shared" si="133"/>
        <v>0</v>
      </c>
      <c r="BT135" s="70">
        <f t="shared" si="133"/>
        <v>0</v>
      </c>
      <c r="BU135" s="70">
        <f t="shared" si="133"/>
        <v>0</v>
      </c>
      <c r="BV135" s="70">
        <f t="shared" si="133"/>
        <v>0</v>
      </c>
      <c r="BW135" s="70">
        <f t="shared" si="133"/>
        <v>0</v>
      </c>
      <c r="BX135" s="70">
        <f t="shared" ref="BX135:CV135" si="134">SUM(BX136,BX140,BX145,BX149)</f>
        <v>0</v>
      </c>
      <c r="BY135" s="70">
        <f t="shared" si="134"/>
        <v>0</v>
      </c>
      <c r="BZ135" s="70">
        <f t="shared" si="134"/>
        <v>0</v>
      </c>
      <c r="CA135" s="70">
        <f t="shared" si="134"/>
        <v>0</v>
      </c>
      <c r="CB135" s="70">
        <f t="shared" si="134"/>
        <v>0</v>
      </c>
      <c r="CC135" s="70">
        <f t="shared" si="134"/>
        <v>0</v>
      </c>
      <c r="CD135" s="70">
        <f t="shared" si="134"/>
        <v>0</v>
      </c>
      <c r="CE135" s="70">
        <f t="shared" si="134"/>
        <v>0</v>
      </c>
      <c r="CF135" s="70">
        <f t="shared" si="134"/>
        <v>0</v>
      </c>
      <c r="CG135" s="74">
        <f>SUM(CG136,CG140,CG145,CG149)</f>
        <v>0</v>
      </c>
      <c r="CH135" s="70">
        <f t="shared" ref="CH135:CK135" si="135">SUM(CH136,CH140,CH145,CH149)</f>
        <v>0</v>
      </c>
      <c r="CI135" s="70">
        <f t="shared" si="135"/>
        <v>0</v>
      </c>
      <c r="CJ135" s="70">
        <f t="shared" si="135"/>
        <v>0</v>
      </c>
      <c r="CK135" s="70">
        <f t="shared" si="135"/>
        <v>0</v>
      </c>
      <c r="CL135" s="71"/>
      <c r="CM135" s="27"/>
      <c r="CN135" s="11"/>
      <c r="CO135" s="72"/>
      <c r="CP135" s="72"/>
      <c r="CQ135" s="72">
        <f t="shared" si="132"/>
        <v>1</v>
      </c>
      <c r="CR135" s="72"/>
    </row>
    <row r="136" spans="1:96" s="63" customFormat="1" ht="14.1" customHeight="1" x14ac:dyDescent="0.3">
      <c r="A136" s="64">
        <f t="shared" si="81"/>
        <v>136</v>
      </c>
      <c r="B136" s="81"/>
      <c r="C136" s="81"/>
      <c r="D136" s="81"/>
      <c r="E136" s="81"/>
      <c r="F136" s="104" t="s">
        <v>40</v>
      </c>
      <c r="G136" s="105" t="s">
        <v>70</v>
      </c>
      <c r="H136" s="81"/>
      <c r="I136" s="81"/>
      <c r="J136" s="73">
        <f t="shared" si="82"/>
        <v>31783.559999999998</v>
      </c>
      <c r="K136" s="84">
        <f>SUM(K137:K139)</f>
        <v>0</v>
      </c>
      <c r="L136" s="84">
        <f t="shared" ref="L136:BW136" si="136">SUM(L137:L139)</f>
        <v>0</v>
      </c>
      <c r="M136" s="84">
        <f t="shared" si="136"/>
        <v>0</v>
      </c>
      <c r="N136" s="84">
        <f t="shared" si="136"/>
        <v>0</v>
      </c>
      <c r="O136" s="84">
        <f t="shared" si="136"/>
        <v>0</v>
      </c>
      <c r="P136" s="84">
        <f t="shared" si="136"/>
        <v>0</v>
      </c>
      <c r="Q136" s="84">
        <f t="shared" si="136"/>
        <v>0</v>
      </c>
      <c r="R136" s="84">
        <f t="shared" si="136"/>
        <v>0</v>
      </c>
      <c r="S136" s="84">
        <f t="shared" si="136"/>
        <v>1390.07</v>
      </c>
      <c r="T136" s="84">
        <f t="shared" si="136"/>
        <v>0</v>
      </c>
      <c r="U136" s="84">
        <f t="shared" si="136"/>
        <v>4501.17</v>
      </c>
      <c r="V136" s="84">
        <f t="shared" si="136"/>
        <v>0</v>
      </c>
      <c r="W136" s="84">
        <f t="shared" si="136"/>
        <v>0</v>
      </c>
      <c r="X136" s="84">
        <f t="shared" si="136"/>
        <v>0</v>
      </c>
      <c r="Y136" s="84">
        <f t="shared" si="136"/>
        <v>0</v>
      </c>
      <c r="Z136" s="84">
        <f t="shared" si="136"/>
        <v>0</v>
      </c>
      <c r="AA136" s="84">
        <f t="shared" si="136"/>
        <v>0</v>
      </c>
      <c r="AB136" s="84">
        <f t="shared" si="136"/>
        <v>1081.76</v>
      </c>
      <c r="AC136" s="84">
        <f t="shared" si="136"/>
        <v>412.79999999999995</v>
      </c>
      <c r="AD136" s="84">
        <f t="shared" si="136"/>
        <v>16523.879999999997</v>
      </c>
      <c r="AE136" s="84">
        <f t="shared" si="136"/>
        <v>0</v>
      </c>
      <c r="AF136" s="84">
        <f t="shared" si="136"/>
        <v>0</v>
      </c>
      <c r="AG136" s="84">
        <f t="shared" si="136"/>
        <v>0</v>
      </c>
      <c r="AH136" s="84">
        <f t="shared" si="136"/>
        <v>0</v>
      </c>
      <c r="AI136" s="84">
        <f t="shared" si="136"/>
        <v>0</v>
      </c>
      <c r="AJ136" s="84">
        <f t="shared" si="136"/>
        <v>321.68</v>
      </c>
      <c r="AK136" s="84">
        <f t="shared" si="136"/>
        <v>6778.04</v>
      </c>
      <c r="AL136" s="84">
        <f t="shared" si="136"/>
        <v>774.16000000000008</v>
      </c>
      <c r="AM136" s="84">
        <f t="shared" si="136"/>
        <v>0</v>
      </c>
      <c r="AN136" s="84">
        <f t="shared" si="136"/>
        <v>0</v>
      </c>
      <c r="AO136" s="84">
        <f t="shared" si="136"/>
        <v>0</v>
      </c>
      <c r="AP136" s="84">
        <f t="shared" si="136"/>
        <v>0</v>
      </c>
      <c r="AQ136" s="84">
        <f t="shared" si="136"/>
        <v>0</v>
      </c>
      <c r="AR136" s="84">
        <f t="shared" si="136"/>
        <v>0</v>
      </c>
      <c r="AS136" s="84">
        <f t="shared" si="136"/>
        <v>0</v>
      </c>
      <c r="AT136" s="84">
        <f t="shared" si="136"/>
        <v>0</v>
      </c>
      <c r="AU136" s="84">
        <f t="shared" si="136"/>
        <v>0</v>
      </c>
      <c r="AV136" s="84">
        <f t="shared" si="136"/>
        <v>0</v>
      </c>
      <c r="AW136" s="84">
        <f t="shared" si="136"/>
        <v>0</v>
      </c>
      <c r="AX136" s="84">
        <f t="shared" si="136"/>
        <v>0</v>
      </c>
      <c r="AY136" s="84">
        <f t="shared" si="136"/>
        <v>0</v>
      </c>
      <c r="AZ136" s="84">
        <f t="shared" si="136"/>
        <v>0</v>
      </c>
      <c r="BA136" s="84">
        <f t="shared" si="136"/>
        <v>0</v>
      </c>
      <c r="BB136" s="84">
        <f t="shared" si="136"/>
        <v>0</v>
      </c>
      <c r="BC136" s="84">
        <f t="shared" si="136"/>
        <v>0</v>
      </c>
      <c r="BD136" s="84">
        <f t="shared" si="136"/>
        <v>0</v>
      </c>
      <c r="BE136" s="84">
        <f t="shared" si="136"/>
        <v>0</v>
      </c>
      <c r="BF136" s="84">
        <f t="shared" si="136"/>
        <v>0</v>
      </c>
      <c r="BG136" s="84">
        <f t="shared" si="136"/>
        <v>0</v>
      </c>
      <c r="BH136" s="84">
        <f t="shared" si="136"/>
        <v>0</v>
      </c>
      <c r="BI136" s="84">
        <f t="shared" si="136"/>
        <v>0</v>
      </c>
      <c r="BJ136" s="84">
        <f t="shared" si="136"/>
        <v>0</v>
      </c>
      <c r="BK136" s="84">
        <f t="shared" si="136"/>
        <v>0</v>
      </c>
      <c r="BL136" s="84">
        <f t="shared" si="136"/>
        <v>0</v>
      </c>
      <c r="BM136" s="84">
        <f t="shared" si="136"/>
        <v>0</v>
      </c>
      <c r="BN136" s="84">
        <f t="shared" si="136"/>
        <v>0</v>
      </c>
      <c r="BO136" s="84">
        <f t="shared" si="136"/>
        <v>0</v>
      </c>
      <c r="BP136" s="84">
        <f t="shared" si="136"/>
        <v>0</v>
      </c>
      <c r="BQ136" s="84">
        <f t="shared" si="136"/>
        <v>0</v>
      </c>
      <c r="BR136" s="84">
        <f t="shared" si="136"/>
        <v>0</v>
      </c>
      <c r="BS136" s="84">
        <f t="shared" si="136"/>
        <v>0</v>
      </c>
      <c r="BT136" s="84">
        <f t="shared" si="136"/>
        <v>0</v>
      </c>
      <c r="BU136" s="84">
        <f t="shared" si="136"/>
        <v>0</v>
      </c>
      <c r="BV136" s="84">
        <f t="shared" si="136"/>
        <v>0</v>
      </c>
      <c r="BW136" s="84">
        <f t="shared" si="136"/>
        <v>0</v>
      </c>
      <c r="BX136" s="84">
        <f t="shared" ref="BX136:CV136" si="137">SUM(BX137:BX139)</f>
        <v>0</v>
      </c>
      <c r="BY136" s="84">
        <f t="shared" si="137"/>
        <v>0</v>
      </c>
      <c r="BZ136" s="84">
        <f t="shared" si="137"/>
        <v>0</v>
      </c>
      <c r="CA136" s="84">
        <f t="shared" si="137"/>
        <v>0</v>
      </c>
      <c r="CB136" s="84">
        <f t="shared" si="137"/>
        <v>0</v>
      </c>
      <c r="CC136" s="84">
        <f t="shared" si="137"/>
        <v>0</v>
      </c>
      <c r="CD136" s="84">
        <f t="shared" si="137"/>
        <v>0</v>
      </c>
      <c r="CE136" s="84">
        <f t="shared" si="137"/>
        <v>0</v>
      </c>
      <c r="CF136" s="84">
        <f t="shared" si="137"/>
        <v>0</v>
      </c>
      <c r="CG136" s="85">
        <f>SUM(CG137:CG139)</f>
        <v>0</v>
      </c>
      <c r="CH136" s="86">
        <f t="shared" ref="CH136:CK136" si="138">SUM(CH137:CH139)</f>
        <v>0</v>
      </c>
      <c r="CI136" s="86">
        <f t="shared" si="138"/>
        <v>0</v>
      </c>
      <c r="CJ136" s="86">
        <f t="shared" si="138"/>
        <v>0</v>
      </c>
      <c r="CK136" s="86">
        <f t="shared" si="138"/>
        <v>0</v>
      </c>
      <c r="CL136" s="71"/>
      <c r="CM136" s="27"/>
      <c r="CN136" s="11"/>
      <c r="CO136" s="72"/>
      <c r="CP136" s="72"/>
      <c r="CQ136" s="72">
        <f t="shared" si="132"/>
        <v>1</v>
      </c>
      <c r="CR136" s="72"/>
    </row>
    <row r="137" spans="1:96" ht="14.1" customHeight="1" x14ac:dyDescent="0.3">
      <c r="A137" s="64">
        <f t="shared" si="81"/>
        <v>137</v>
      </c>
      <c r="B137" s="83"/>
      <c r="C137" s="83"/>
      <c r="D137" s="83"/>
      <c r="E137" s="83"/>
      <c r="F137" s="104"/>
      <c r="G137" s="83" t="s">
        <v>42</v>
      </c>
      <c r="H137" s="107" t="str">
        <f>$H$78</f>
        <v xml:space="preserve">דרוג A- ומעלה </v>
      </c>
      <c r="I137" s="107"/>
      <c r="J137" s="73">
        <f t="shared" si="82"/>
        <v>8553.85</v>
      </c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>
        <v>799.6</v>
      </c>
      <c r="AC137" s="84">
        <v>111.6</v>
      </c>
      <c r="AD137" s="84">
        <v>7642.65</v>
      </c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5"/>
      <c r="CH137" s="86"/>
      <c r="CI137" s="86"/>
      <c r="CJ137" s="86"/>
      <c r="CK137" s="86"/>
      <c r="CL137" s="8"/>
      <c r="CM137" s="112"/>
      <c r="CN137" s="21"/>
      <c r="CQ137" s="72">
        <f t="shared" si="132"/>
        <v>1</v>
      </c>
    </row>
    <row r="138" spans="1:96" ht="14.1" customHeight="1" x14ac:dyDescent="0.3">
      <c r="A138" s="64">
        <f t="shared" si="81"/>
        <v>138</v>
      </c>
      <c r="B138" s="83"/>
      <c r="C138" s="83"/>
      <c r="D138" s="83"/>
      <c r="E138" s="83"/>
      <c r="F138" s="104"/>
      <c r="G138" s="83" t="s">
        <v>55</v>
      </c>
      <c r="H138" s="107" t="str">
        <f>$H$79</f>
        <v>דרוג BBB- ועד BBB+</v>
      </c>
      <c r="I138" s="83"/>
      <c r="J138" s="73">
        <f t="shared" si="82"/>
        <v>6068.9999999999991</v>
      </c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>
        <v>188.78</v>
      </c>
      <c r="AK138" s="84">
        <v>5537.61</v>
      </c>
      <c r="AL138" s="84">
        <v>342.61</v>
      </c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5"/>
      <c r="CH138" s="86"/>
      <c r="CI138" s="86"/>
      <c r="CJ138" s="86"/>
      <c r="CK138" s="86"/>
      <c r="CL138" s="8"/>
      <c r="CM138" s="112"/>
      <c r="CN138" s="21"/>
      <c r="CQ138" s="72">
        <f t="shared" si="132"/>
        <v>1</v>
      </c>
    </row>
    <row r="139" spans="1:96" ht="14.1" customHeight="1" x14ac:dyDescent="0.3">
      <c r="A139" s="64">
        <f t="shared" ref="A139:A202" si="139">A138+1</f>
        <v>139</v>
      </c>
      <c r="B139" s="83"/>
      <c r="C139" s="83"/>
      <c r="D139" s="83"/>
      <c r="E139" s="83"/>
      <c r="F139" s="91"/>
      <c r="G139" s="83" t="s">
        <v>44</v>
      </c>
      <c r="H139" s="107" t="str">
        <f>$H$80</f>
        <v xml:space="preserve">דרוג נמוך מ- BBB- או לא מדורג </v>
      </c>
      <c r="I139" s="83"/>
      <c r="J139" s="73">
        <f t="shared" ref="J139:J206" si="140">SUM(K139:CG139)</f>
        <v>17160.709999999995</v>
      </c>
      <c r="K139" s="84"/>
      <c r="L139" s="84"/>
      <c r="M139" s="84"/>
      <c r="N139" s="84"/>
      <c r="O139" s="84"/>
      <c r="P139" s="84"/>
      <c r="Q139" s="84"/>
      <c r="R139" s="84"/>
      <c r="S139" s="84">
        <v>1390.07</v>
      </c>
      <c r="T139" s="84"/>
      <c r="U139" s="84">
        <v>4501.17</v>
      </c>
      <c r="V139" s="84"/>
      <c r="W139" s="84"/>
      <c r="X139" s="84"/>
      <c r="Y139" s="84"/>
      <c r="Z139" s="84"/>
      <c r="AA139" s="84"/>
      <c r="AB139" s="84">
        <v>282.16000000000003</v>
      </c>
      <c r="AC139" s="84">
        <v>301.2</v>
      </c>
      <c r="AD139" s="84">
        <v>8881.23</v>
      </c>
      <c r="AE139" s="84"/>
      <c r="AF139" s="84"/>
      <c r="AG139" s="84"/>
      <c r="AH139" s="84"/>
      <c r="AI139" s="84"/>
      <c r="AJ139" s="84">
        <v>132.9</v>
      </c>
      <c r="AK139" s="84">
        <v>1240.43</v>
      </c>
      <c r="AL139" s="84">
        <v>431.55</v>
      </c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5"/>
      <c r="CH139" s="86"/>
      <c r="CI139" s="86"/>
      <c r="CJ139" s="86"/>
      <c r="CK139" s="86"/>
      <c r="CL139" s="8"/>
      <c r="CM139" s="112"/>
      <c r="CN139" s="21"/>
      <c r="CQ139" s="72">
        <f t="shared" si="132"/>
        <v>1</v>
      </c>
    </row>
    <row r="140" spans="1:96" s="63" customFormat="1" ht="14.1" customHeight="1" x14ac:dyDescent="0.3">
      <c r="A140" s="64">
        <f t="shared" si="139"/>
        <v>140</v>
      </c>
      <c r="B140" s="81"/>
      <c r="C140" s="81"/>
      <c r="D140" s="81"/>
      <c r="E140" s="81"/>
      <c r="F140" s="104" t="s">
        <v>52</v>
      </c>
      <c r="G140" s="105" t="s">
        <v>73</v>
      </c>
      <c r="H140" s="81"/>
      <c r="I140" s="81"/>
      <c r="J140" s="73">
        <f t="shared" si="140"/>
        <v>0</v>
      </c>
      <c r="K140" s="84">
        <f>SUM(K141:K144)</f>
        <v>0</v>
      </c>
      <c r="L140" s="84">
        <f t="shared" ref="L140:BW140" si="141">SUM(L141:L144)</f>
        <v>0</v>
      </c>
      <c r="M140" s="84">
        <f t="shared" si="141"/>
        <v>0</v>
      </c>
      <c r="N140" s="84">
        <f t="shared" si="141"/>
        <v>0</v>
      </c>
      <c r="O140" s="84">
        <f t="shared" si="141"/>
        <v>0</v>
      </c>
      <c r="P140" s="84">
        <f t="shared" si="141"/>
        <v>0</v>
      </c>
      <c r="Q140" s="84">
        <f t="shared" si="141"/>
        <v>0</v>
      </c>
      <c r="R140" s="84">
        <f t="shared" si="141"/>
        <v>0</v>
      </c>
      <c r="S140" s="84">
        <f t="shared" si="141"/>
        <v>0</v>
      </c>
      <c r="T140" s="84">
        <f t="shared" si="141"/>
        <v>0</v>
      </c>
      <c r="U140" s="84">
        <f t="shared" si="141"/>
        <v>0</v>
      </c>
      <c r="V140" s="84">
        <f t="shared" si="141"/>
        <v>0</v>
      </c>
      <c r="W140" s="84">
        <f t="shared" si="141"/>
        <v>0</v>
      </c>
      <c r="X140" s="84">
        <f t="shared" si="141"/>
        <v>0</v>
      </c>
      <c r="Y140" s="84">
        <f t="shared" si="141"/>
        <v>0</v>
      </c>
      <c r="Z140" s="84">
        <f t="shared" si="141"/>
        <v>0</v>
      </c>
      <c r="AA140" s="84">
        <f t="shared" si="141"/>
        <v>0</v>
      </c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>
        <f t="shared" si="141"/>
        <v>0</v>
      </c>
      <c r="AN140" s="84">
        <f t="shared" si="141"/>
        <v>0</v>
      </c>
      <c r="AO140" s="84">
        <f t="shared" si="141"/>
        <v>0</v>
      </c>
      <c r="AP140" s="84">
        <f t="shared" si="141"/>
        <v>0</v>
      </c>
      <c r="AQ140" s="84">
        <f t="shared" si="141"/>
        <v>0</v>
      </c>
      <c r="AR140" s="84">
        <f t="shared" si="141"/>
        <v>0</v>
      </c>
      <c r="AS140" s="84">
        <f t="shared" si="141"/>
        <v>0</v>
      </c>
      <c r="AT140" s="84">
        <f t="shared" si="141"/>
        <v>0</v>
      </c>
      <c r="AU140" s="84">
        <f t="shared" si="141"/>
        <v>0</v>
      </c>
      <c r="AV140" s="84">
        <f t="shared" si="141"/>
        <v>0</v>
      </c>
      <c r="AW140" s="84">
        <f t="shared" si="141"/>
        <v>0</v>
      </c>
      <c r="AX140" s="84">
        <f t="shared" si="141"/>
        <v>0</v>
      </c>
      <c r="AY140" s="84">
        <f t="shared" si="141"/>
        <v>0</v>
      </c>
      <c r="AZ140" s="84">
        <f t="shared" si="141"/>
        <v>0</v>
      </c>
      <c r="BA140" s="84">
        <f t="shared" si="141"/>
        <v>0</v>
      </c>
      <c r="BB140" s="84">
        <f t="shared" si="141"/>
        <v>0</v>
      </c>
      <c r="BC140" s="84">
        <f t="shared" si="141"/>
        <v>0</v>
      </c>
      <c r="BD140" s="84">
        <f t="shared" si="141"/>
        <v>0</v>
      </c>
      <c r="BE140" s="84">
        <f t="shared" si="141"/>
        <v>0</v>
      </c>
      <c r="BF140" s="84">
        <f t="shared" si="141"/>
        <v>0</v>
      </c>
      <c r="BG140" s="84">
        <f t="shared" si="141"/>
        <v>0</v>
      </c>
      <c r="BH140" s="84">
        <f t="shared" si="141"/>
        <v>0</v>
      </c>
      <c r="BI140" s="84">
        <f t="shared" si="141"/>
        <v>0</v>
      </c>
      <c r="BJ140" s="84">
        <f t="shared" si="141"/>
        <v>0</v>
      </c>
      <c r="BK140" s="84">
        <f t="shared" si="141"/>
        <v>0</v>
      </c>
      <c r="BL140" s="84">
        <f t="shared" si="141"/>
        <v>0</v>
      </c>
      <c r="BM140" s="84">
        <f t="shared" si="141"/>
        <v>0</v>
      </c>
      <c r="BN140" s="84">
        <f t="shared" si="141"/>
        <v>0</v>
      </c>
      <c r="BO140" s="84">
        <f t="shared" si="141"/>
        <v>0</v>
      </c>
      <c r="BP140" s="84">
        <f t="shared" si="141"/>
        <v>0</v>
      </c>
      <c r="BQ140" s="84">
        <f t="shared" si="141"/>
        <v>0</v>
      </c>
      <c r="BR140" s="84">
        <f t="shared" si="141"/>
        <v>0</v>
      </c>
      <c r="BS140" s="84">
        <f t="shared" si="141"/>
        <v>0</v>
      </c>
      <c r="BT140" s="84">
        <f t="shared" si="141"/>
        <v>0</v>
      </c>
      <c r="BU140" s="84">
        <f t="shared" si="141"/>
        <v>0</v>
      </c>
      <c r="BV140" s="84">
        <f t="shared" si="141"/>
        <v>0</v>
      </c>
      <c r="BW140" s="84">
        <f t="shared" si="141"/>
        <v>0</v>
      </c>
      <c r="BX140" s="84">
        <f t="shared" ref="BX140:CV140" si="142">SUM(BX141:BX144)</f>
        <v>0</v>
      </c>
      <c r="BY140" s="84">
        <f t="shared" si="142"/>
        <v>0</v>
      </c>
      <c r="BZ140" s="84">
        <f t="shared" si="142"/>
        <v>0</v>
      </c>
      <c r="CA140" s="84">
        <f t="shared" si="142"/>
        <v>0</v>
      </c>
      <c r="CB140" s="84">
        <f t="shared" si="142"/>
        <v>0</v>
      </c>
      <c r="CC140" s="84">
        <f t="shared" si="142"/>
        <v>0</v>
      </c>
      <c r="CD140" s="84">
        <f t="shared" si="142"/>
        <v>0</v>
      </c>
      <c r="CE140" s="84">
        <f t="shared" si="142"/>
        <v>0</v>
      </c>
      <c r="CF140" s="84">
        <f t="shared" si="142"/>
        <v>0</v>
      </c>
      <c r="CG140" s="85">
        <f>SUM(CG141:CG144)</f>
        <v>0</v>
      </c>
      <c r="CH140" s="86">
        <f t="shared" ref="CH140:CK140" si="143">SUM(CH141:CH144)</f>
        <v>0</v>
      </c>
      <c r="CI140" s="86">
        <f t="shared" si="143"/>
        <v>0</v>
      </c>
      <c r="CJ140" s="86">
        <f t="shared" si="143"/>
        <v>0</v>
      </c>
      <c r="CK140" s="86">
        <f t="shared" si="143"/>
        <v>0</v>
      </c>
      <c r="CL140" s="71"/>
      <c r="CM140" s="112"/>
      <c r="CN140" s="11"/>
      <c r="CO140" s="72"/>
      <c r="CP140" s="72"/>
      <c r="CQ140" s="72">
        <f t="shared" si="132"/>
        <v>0</v>
      </c>
      <c r="CR140" s="72"/>
    </row>
    <row r="141" spans="1:96" ht="14.1" customHeight="1" x14ac:dyDescent="0.3">
      <c r="A141" s="64">
        <f t="shared" si="139"/>
        <v>141</v>
      </c>
      <c r="B141" s="83"/>
      <c r="C141" s="83"/>
      <c r="D141" s="83"/>
      <c r="E141" s="83"/>
      <c r="F141" s="104"/>
      <c r="G141" s="83" t="s">
        <v>42</v>
      </c>
      <c r="H141" s="107" t="str">
        <f>$H$78</f>
        <v xml:space="preserve">דרוג A- ומעלה </v>
      </c>
      <c r="I141" s="107"/>
      <c r="J141" s="73">
        <f t="shared" si="140"/>
        <v>0</v>
      </c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5"/>
      <c r="CH141" s="86"/>
      <c r="CI141" s="86"/>
      <c r="CJ141" s="86"/>
      <c r="CK141" s="86"/>
      <c r="CL141" s="8"/>
      <c r="CM141" s="87"/>
      <c r="CN141" s="21"/>
      <c r="CQ141" s="72">
        <f t="shared" si="132"/>
        <v>0</v>
      </c>
    </row>
    <row r="142" spans="1:96" ht="14.1" customHeight="1" x14ac:dyDescent="0.3">
      <c r="A142" s="64">
        <f t="shared" si="139"/>
        <v>142</v>
      </c>
      <c r="B142" s="83"/>
      <c r="C142" s="83"/>
      <c r="D142" s="83"/>
      <c r="E142" s="83"/>
      <c r="F142" s="91"/>
      <c r="G142" s="83" t="s">
        <v>55</v>
      </c>
      <c r="H142" s="107" t="str">
        <f>$H$79</f>
        <v>דרוג BBB- ועד BBB+</v>
      </c>
      <c r="I142" s="83"/>
      <c r="J142" s="73">
        <f t="shared" si="140"/>
        <v>0</v>
      </c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5"/>
      <c r="CH142" s="86"/>
      <c r="CI142" s="86"/>
      <c r="CJ142" s="86"/>
      <c r="CK142" s="86"/>
      <c r="CL142" s="8"/>
      <c r="CM142" s="87"/>
      <c r="CN142" s="21"/>
      <c r="CQ142" s="72">
        <f t="shared" si="132"/>
        <v>0</v>
      </c>
    </row>
    <row r="143" spans="1:96" ht="14.1" customHeight="1" x14ac:dyDescent="0.3">
      <c r="A143" s="64">
        <f t="shared" si="139"/>
        <v>143</v>
      </c>
      <c r="B143" s="83"/>
      <c r="C143" s="83"/>
      <c r="D143" s="83"/>
      <c r="E143" s="83"/>
      <c r="F143" s="91"/>
      <c r="G143" s="83" t="s">
        <v>44</v>
      </c>
      <c r="H143" s="83" t="str">
        <f>$H$68</f>
        <v xml:space="preserve">בדרוג נמוך מ- BBB- או לא מדורג עם בטוחה מספקת </v>
      </c>
      <c r="I143" s="83"/>
      <c r="J143" s="73">
        <f t="shared" si="140"/>
        <v>0</v>
      </c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5"/>
      <c r="CH143" s="86"/>
      <c r="CI143" s="86"/>
      <c r="CJ143" s="86"/>
      <c r="CK143" s="86"/>
      <c r="CL143" s="8"/>
      <c r="CM143" s="87"/>
      <c r="CN143" s="21"/>
      <c r="CQ143" s="72"/>
    </row>
    <row r="144" spans="1:96" ht="14.1" customHeight="1" x14ac:dyDescent="0.3">
      <c r="A144" s="64">
        <f t="shared" si="139"/>
        <v>144</v>
      </c>
      <c r="B144" s="83"/>
      <c r="C144" s="83"/>
      <c r="D144" s="83"/>
      <c r="E144" s="83"/>
      <c r="F144" s="91"/>
      <c r="G144" s="83" t="s">
        <v>46</v>
      </c>
      <c r="H144" s="107" t="str">
        <f>H139</f>
        <v xml:space="preserve">דרוג נמוך מ- BBB- או לא מדורג </v>
      </c>
      <c r="I144" s="83"/>
      <c r="J144" s="73">
        <f t="shared" si="140"/>
        <v>0</v>
      </c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5"/>
      <c r="CH144" s="86"/>
      <c r="CI144" s="86"/>
      <c r="CJ144" s="86"/>
      <c r="CK144" s="86"/>
      <c r="CL144" s="8"/>
      <c r="CM144" s="87"/>
      <c r="CN144" s="21"/>
      <c r="CQ144" s="72">
        <f t="shared" ref="CQ144:CQ151" si="144">IF(J144&gt;0,1,0)</f>
        <v>0</v>
      </c>
    </row>
    <row r="145" spans="1:100" ht="14.1" customHeight="1" x14ac:dyDescent="0.3">
      <c r="A145" s="64">
        <f t="shared" si="139"/>
        <v>145</v>
      </c>
      <c r="B145" s="83"/>
      <c r="C145" s="83"/>
      <c r="D145" s="83"/>
      <c r="E145" s="83"/>
      <c r="F145" s="104" t="s">
        <v>74</v>
      </c>
      <c r="G145" s="105" t="s">
        <v>75</v>
      </c>
      <c r="H145" s="83"/>
      <c r="I145" s="83"/>
      <c r="J145" s="73">
        <f t="shared" si="140"/>
        <v>179708.09</v>
      </c>
      <c r="K145" s="84">
        <f>SUM(K146:K148)</f>
        <v>0</v>
      </c>
      <c r="L145" s="84">
        <f t="shared" ref="L145:BW145" si="145">SUM(L146:L148)</f>
        <v>79.430000000000007</v>
      </c>
      <c r="M145" s="84">
        <f t="shared" si="145"/>
        <v>6536.6399999999994</v>
      </c>
      <c r="N145" s="84">
        <f t="shared" si="145"/>
        <v>0</v>
      </c>
      <c r="O145" s="84">
        <f t="shared" si="145"/>
        <v>587.84</v>
      </c>
      <c r="P145" s="84">
        <f t="shared" si="145"/>
        <v>0</v>
      </c>
      <c r="Q145" s="84">
        <f t="shared" si="145"/>
        <v>15534.6</v>
      </c>
      <c r="R145" s="84">
        <f t="shared" si="145"/>
        <v>0</v>
      </c>
      <c r="S145" s="84">
        <f t="shared" si="145"/>
        <v>10883.46</v>
      </c>
      <c r="T145" s="84">
        <f t="shared" si="145"/>
        <v>0</v>
      </c>
      <c r="U145" s="84">
        <f t="shared" si="145"/>
        <v>54106.990000000005</v>
      </c>
      <c r="V145" s="84">
        <f t="shared" si="145"/>
        <v>0</v>
      </c>
      <c r="W145" s="84">
        <f t="shared" si="145"/>
        <v>0</v>
      </c>
      <c r="X145" s="84">
        <f t="shared" si="145"/>
        <v>921.36</v>
      </c>
      <c r="Y145" s="84">
        <f t="shared" si="145"/>
        <v>0</v>
      </c>
      <c r="Z145" s="84">
        <f t="shared" si="145"/>
        <v>0</v>
      </c>
      <c r="AA145" s="84">
        <f t="shared" si="145"/>
        <v>0</v>
      </c>
      <c r="AB145" s="84">
        <f t="shared" si="145"/>
        <v>2841.3500000000004</v>
      </c>
      <c r="AC145" s="84">
        <f t="shared" si="145"/>
        <v>1755.3899999999999</v>
      </c>
      <c r="AD145" s="84">
        <f t="shared" si="145"/>
        <v>47063.75</v>
      </c>
      <c r="AE145" s="84">
        <f t="shared" si="145"/>
        <v>882.3599999999999</v>
      </c>
      <c r="AF145" s="84">
        <f t="shared" si="145"/>
        <v>648.5</v>
      </c>
      <c r="AG145" s="84">
        <f t="shared" si="145"/>
        <v>469.96999999999997</v>
      </c>
      <c r="AH145" s="84">
        <f t="shared" si="145"/>
        <v>921.98</v>
      </c>
      <c r="AI145" s="84">
        <f t="shared" si="145"/>
        <v>0</v>
      </c>
      <c r="AJ145" s="84">
        <f t="shared" si="145"/>
        <v>123.97</v>
      </c>
      <c r="AK145" s="84">
        <f t="shared" si="145"/>
        <v>33594.729999999996</v>
      </c>
      <c r="AL145" s="84">
        <f t="shared" si="145"/>
        <v>0</v>
      </c>
      <c r="AM145" s="84">
        <f t="shared" si="145"/>
        <v>2755.77</v>
      </c>
      <c r="AN145" s="84">
        <f t="shared" si="145"/>
        <v>0</v>
      </c>
      <c r="AO145" s="84">
        <f t="shared" si="145"/>
        <v>0</v>
      </c>
      <c r="AP145" s="84">
        <f t="shared" si="145"/>
        <v>0</v>
      </c>
      <c r="AQ145" s="84">
        <f t="shared" si="145"/>
        <v>0</v>
      </c>
      <c r="AR145" s="84">
        <f t="shared" si="145"/>
        <v>0</v>
      </c>
      <c r="AS145" s="84">
        <f t="shared" si="145"/>
        <v>0</v>
      </c>
      <c r="AT145" s="84">
        <f t="shared" si="145"/>
        <v>0</v>
      </c>
      <c r="AU145" s="84">
        <f t="shared" si="145"/>
        <v>0</v>
      </c>
      <c r="AV145" s="84">
        <f t="shared" si="145"/>
        <v>0</v>
      </c>
      <c r="AW145" s="84">
        <f t="shared" si="145"/>
        <v>0</v>
      </c>
      <c r="AX145" s="84">
        <f t="shared" si="145"/>
        <v>0</v>
      </c>
      <c r="AY145" s="84">
        <f t="shared" si="145"/>
        <v>0</v>
      </c>
      <c r="AZ145" s="84">
        <f t="shared" si="145"/>
        <v>0</v>
      </c>
      <c r="BA145" s="84">
        <f t="shared" si="145"/>
        <v>0</v>
      </c>
      <c r="BB145" s="84">
        <f t="shared" si="145"/>
        <v>0</v>
      </c>
      <c r="BC145" s="84">
        <f t="shared" si="145"/>
        <v>0</v>
      </c>
      <c r="BD145" s="84">
        <f t="shared" si="145"/>
        <v>0</v>
      </c>
      <c r="BE145" s="84">
        <f t="shared" si="145"/>
        <v>0</v>
      </c>
      <c r="BF145" s="84">
        <f t="shared" si="145"/>
        <v>0</v>
      </c>
      <c r="BG145" s="84">
        <f t="shared" si="145"/>
        <v>0</v>
      </c>
      <c r="BH145" s="84">
        <f t="shared" si="145"/>
        <v>0</v>
      </c>
      <c r="BI145" s="84">
        <f t="shared" si="145"/>
        <v>0</v>
      </c>
      <c r="BJ145" s="84">
        <f t="shared" si="145"/>
        <v>0</v>
      </c>
      <c r="BK145" s="84">
        <f t="shared" si="145"/>
        <v>0</v>
      </c>
      <c r="BL145" s="84">
        <f t="shared" si="145"/>
        <v>0</v>
      </c>
      <c r="BM145" s="84">
        <f t="shared" si="145"/>
        <v>0</v>
      </c>
      <c r="BN145" s="84">
        <f t="shared" si="145"/>
        <v>0</v>
      </c>
      <c r="BO145" s="84">
        <f t="shared" si="145"/>
        <v>0</v>
      </c>
      <c r="BP145" s="84">
        <f t="shared" si="145"/>
        <v>0</v>
      </c>
      <c r="BQ145" s="84">
        <f t="shared" si="145"/>
        <v>0</v>
      </c>
      <c r="BR145" s="84">
        <f t="shared" si="145"/>
        <v>0</v>
      </c>
      <c r="BS145" s="84">
        <f t="shared" si="145"/>
        <v>0</v>
      </c>
      <c r="BT145" s="84">
        <f t="shared" si="145"/>
        <v>0</v>
      </c>
      <c r="BU145" s="84">
        <f t="shared" si="145"/>
        <v>0</v>
      </c>
      <c r="BV145" s="84">
        <f t="shared" si="145"/>
        <v>0</v>
      </c>
      <c r="BW145" s="84">
        <f t="shared" si="145"/>
        <v>0</v>
      </c>
      <c r="BX145" s="84">
        <f t="shared" ref="BX145:CV145" si="146">SUM(BX146:BX148)</f>
        <v>0</v>
      </c>
      <c r="BY145" s="84">
        <f t="shared" si="146"/>
        <v>0</v>
      </c>
      <c r="BZ145" s="84">
        <f t="shared" si="146"/>
        <v>0</v>
      </c>
      <c r="CA145" s="84">
        <f t="shared" si="146"/>
        <v>0</v>
      </c>
      <c r="CB145" s="84">
        <f t="shared" si="146"/>
        <v>0</v>
      </c>
      <c r="CC145" s="84">
        <f t="shared" si="146"/>
        <v>0</v>
      </c>
      <c r="CD145" s="84">
        <f t="shared" si="146"/>
        <v>0</v>
      </c>
      <c r="CE145" s="84">
        <f t="shared" si="146"/>
        <v>0</v>
      </c>
      <c r="CF145" s="84">
        <f t="shared" si="146"/>
        <v>0</v>
      </c>
      <c r="CG145" s="85">
        <f>SUM(CG146:CG148)</f>
        <v>0</v>
      </c>
      <c r="CH145" s="86">
        <f t="shared" ref="CH145:CK145" si="147">SUM(CH146:CH148)</f>
        <v>0</v>
      </c>
      <c r="CI145" s="86">
        <f t="shared" si="147"/>
        <v>0</v>
      </c>
      <c r="CJ145" s="86">
        <f t="shared" si="147"/>
        <v>0</v>
      </c>
      <c r="CK145" s="86">
        <f t="shared" si="147"/>
        <v>0</v>
      </c>
      <c r="CL145" s="8"/>
      <c r="CM145" s="87"/>
      <c r="CN145" s="21"/>
      <c r="CQ145" s="72">
        <f t="shared" si="144"/>
        <v>1</v>
      </c>
    </row>
    <row r="146" spans="1:100" ht="14.1" customHeight="1" x14ac:dyDescent="0.3">
      <c r="A146" s="64">
        <f t="shared" si="139"/>
        <v>146</v>
      </c>
      <c r="B146" s="83"/>
      <c r="C146" s="83"/>
      <c r="D146" s="83"/>
      <c r="E146" s="83"/>
      <c r="F146" s="104"/>
      <c r="G146" s="83" t="s">
        <v>42</v>
      </c>
      <c r="H146" s="107" t="str">
        <f>$H$78</f>
        <v xml:space="preserve">דרוג A- ומעלה </v>
      </c>
      <c r="I146" s="107"/>
      <c r="J146" s="73">
        <f t="shared" si="140"/>
        <v>9304.5300000000007</v>
      </c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>
        <v>502.37</v>
      </c>
      <c r="AC146" s="84">
        <v>168.07</v>
      </c>
      <c r="AD146" s="84">
        <v>5878.32</v>
      </c>
      <c r="AE146" s="84"/>
      <c r="AF146" s="84"/>
      <c r="AG146" s="84"/>
      <c r="AH146" s="84"/>
      <c r="AI146" s="84"/>
      <c r="AJ146" s="84"/>
      <c r="AK146" s="84"/>
      <c r="AL146" s="84"/>
      <c r="AM146" s="84">
        <v>2755.77</v>
      </c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5"/>
      <c r="CH146" s="86"/>
      <c r="CI146" s="86"/>
      <c r="CJ146" s="86"/>
      <c r="CK146" s="86"/>
      <c r="CL146" s="8"/>
      <c r="CM146" s="87"/>
      <c r="CN146" s="21"/>
      <c r="CQ146" s="72">
        <f t="shared" si="144"/>
        <v>1</v>
      </c>
    </row>
    <row r="147" spans="1:100" ht="14.1" customHeight="1" x14ac:dyDescent="0.3">
      <c r="A147" s="64">
        <f t="shared" si="139"/>
        <v>147</v>
      </c>
      <c r="B147" s="83"/>
      <c r="C147" s="83"/>
      <c r="D147" s="83"/>
      <c r="E147" s="83"/>
      <c r="F147" s="91"/>
      <c r="G147" s="83" t="s">
        <v>55</v>
      </c>
      <c r="H147" s="107" t="str">
        <f>$H$79</f>
        <v>דרוג BBB- ועד BBB+</v>
      </c>
      <c r="I147" s="83"/>
      <c r="J147" s="73">
        <f t="shared" si="140"/>
        <v>107710.26000000001</v>
      </c>
      <c r="K147" s="84"/>
      <c r="L147" s="84">
        <v>79.430000000000007</v>
      </c>
      <c r="M147" s="84">
        <v>3995.19</v>
      </c>
      <c r="N147" s="84"/>
      <c r="O147" s="84"/>
      <c r="P147" s="84"/>
      <c r="Q147" s="84">
        <v>9205.6200000000008</v>
      </c>
      <c r="R147" s="84"/>
      <c r="S147" s="84">
        <v>5384.12</v>
      </c>
      <c r="T147" s="84"/>
      <c r="U147" s="84">
        <v>29952.400000000001</v>
      </c>
      <c r="V147" s="84"/>
      <c r="W147" s="84"/>
      <c r="X147" s="84">
        <v>921.36</v>
      </c>
      <c r="Y147" s="84"/>
      <c r="Z147" s="84"/>
      <c r="AA147" s="84"/>
      <c r="AB147" s="84">
        <v>1731.2</v>
      </c>
      <c r="AC147" s="84">
        <v>1127.79</v>
      </c>
      <c r="AD147" s="84">
        <v>31032.17</v>
      </c>
      <c r="AE147" s="84">
        <v>516.28</v>
      </c>
      <c r="AF147" s="84">
        <v>440.82</v>
      </c>
      <c r="AG147" s="84">
        <v>325.64999999999998</v>
      </c>
      <c r="AH147" s="84">
        <v>679.1</v>
      </c>
      <c r="AI147" s="84"/>
      <c r="AJ147" s="84">
        <v>123.97</v>
      </c>
      <c r="AK147" s="84">
        <v>22195.16</v>
      </c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5"/>
      <c r="CH147" s="86"/>
      <c r="CI147" s="86"/>
      <c r="CJ147" s="86"/>
      <c r="CK147" s="86"/>
      <c r="CL147" s="8"/>
      <c r="CM147" s="87"/>
      <c r="CN147" s="21"/>
      <c r="CQ147" s="72">
        <f t="shared" si="144"/>
        <v>1</v>
      </c>
    </row>
    <row r="148" spans="1:100" ht="14.1" customHeight="1" x14ac:dyDescent="0.3">
      <c r="A148" s="64">
        <f t="shared" si="139"/>
        <v>148</v>
      </c>
      <c r="B148" s="83"/>
      <c r="C148" s="83"/>
      <c r="D148" s="83"/>
      <c r="E148" s="83"/>
      <c r="F148" s="91"/>
      <c r="G148" s="83" t="s">
        <v>44</v>
      </c>
      <c r="H148" s="107" t="str">
        <f>$H$80</f>
        <v xml:space="preserve">דרוג נמוך מ- BBB- או לא מדורג </v>
      </c>
      <c r="I148" s="83"/>
      <c r="J148" s="73">
        <f t="shared" si="140"/>
        <v>62693.299999999996</v>
      </c>
      <c r="K148" s="84"/>
      <c r="L148" s="84"/>
      <c r="M148" s="84">
        <v>2541.4499999999998</v>
      </c>
      <c r="N148" s="84"/>
      <c r="O148" s="84">
        <v>587.84</v>
      </c>
      <c r="P148" s="84"/>
      <c r="Q148" s="84">
        <v>6328.98</v>
      </c>
      <c r="R148" s="84"/>
      <c r="S148" s="84">
        <v>5499.34</v>
      </c>
      <c r="T148" s="84"/>
      <c r="U148" s="84">
        <v>24154.59</v>
      </c>
      <c r="V148" s="84"/>
      <c r="W148" s="84"/>
      <c r="X148" s="84"/>
      <c r="Y148" s="84"/>
      <c r="Z148" s="84"/>
      <c r="AA148" s="84"/>
      <c r="AB148" s="84">
        <v>607.78</v>
      </c>
      <c r="AC148" s="84">
        <v>459.53</v>
      </c>
      <c r="AD148" s="84">
        <v>10153.26</v>
      </c>
      <c r="AE148" s="84">
        <v>366.08</v>
      </c>
      <c r="AF148" s="84">
        <v>207.68</v>
      </c>
      <c r="AG148" s="84">
        <v>144.32</v>
      </c>
      <c r="AH148" s="84">
        <v>242.88</v>
      </c>
      <c r="AI148" s="84"/>
      <c r="AJ148" s="84"/>
      <c r="AK148" s="84">
        <v>11399.57</v>
      </c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5"/>
      <c r="CH148" s="86"/>
      <c r="CI148" s="86"/>
      <c r="CJ148" s="86"/>
      <c r="CK148" s="86"/>
      <c r="CL148" s="8"/>
      <c r="CM148" s="87"/>
      <c r="CN148" s="21"/>
      <c r="CQ148" s="72">
        <f t="shared" si="144"/>
        <v>1</v>
      </c>
    </row>
    <row r="149" spans="1:100" ht="14.1" customHeight="1" x14ac:dyDescent="0.3">
      <c r="A149" s="64">
        <f t="shared" si="139"/>
        <v>149</v>
      </c>
      <c r="B149" s="83"/>
      <c r="C149" s="83"/>
      <c r="D149" s="83"/>
      <c r="E149" s="83"/>
      <c r="F149" s="104" t="s">
        <v>76</v>
      </c>
      <c r="G149" s="105" t="s">
        <v>77</v>
      </c>
      <c r="H149" s="83"/>
      <c r="I149" s="83"/>
      <c r="J149" s="73">
        <f t="shared" si="140"/>
        <v>0</v>
      </c>
      <c r="K149" s="84">
        <f>SUM(K150:K153)</f>
        <v>0</v>
      </c>
      <c r="L149" s="84">
        <f t="shared" ref="L149:BW149" si="148">SUM(L150:L153)</f>
        <v>0</v>
      </c>
      <c r="M149" s="84">
        <f t="shared" si="148"/>
        <v>0</v>
      </c>
      <c r="N149" s="84">
        <f t="shared" si="148"/>
        <v>0</v>
      </c>
      <c r="O149" s="84">
        <f t="shared" si="148"/>
        <v>0</v>
      </c>
      <c r="P149" s="84">
        <f t="shared" si="148"/>
        <v>0</v>
      </c>
      <c r="Q149" s="84">
        <f t="shared" si="148"/>
        <v>0</v>
      </c>
      <c r="R149" s="84">
        <f t="shared" si="148"/>
        <v>0</v>
      </c>
      <c r="S149" s="84">
        <f t="shared" si="148"/>
        <v>0</v>
      </c>
      <c r="T149" s="84">
        <f t="shared" si="148"/>
        <v>0</v>
      </c>
      <c r="U149" s="84">
        <f t="shared" si="148"/>
        <v>0</v>
      </c>
      <c r="V149" s="84">
        <f t="shared" si="148"/>
        <v>0</v>
      </c>
      <c r="W149" s="84">
        <f t="shared" si="148"/>
        <v>0</v>
      </c>
      <c r="X149" s="84">
        <f t="shared" si="148"/>
        <v>0</v>
      </c>
      <c r="Y149" s="84">
        <f t="shared" si="148"/>
        <v>0</v>
      </c>
      <c r="Z149" s="84">
        <f t="shared" si="148"/>
        <v>0</v>
      </c>
      <c r="AA149" s="84">
        <f t="shared" si="148"/>
        <v>0</v>
      </c>
      <c r="AB149" s="84">
        <f t="shared" si="148"/>
        <v>0</v>
      </c>
      <c r="AC149" s="84">
        <f t="shared" si="148"/>
        <v>0</v>
      </c>
      <c r="AD149" s="84">
        <f t="shared" si="148"/>
        <v>0</v>
      </c>
      <c r="AE149" s="84">
        <f t="shared" si="148"/>
        <v>0</v>
      </c>
      <c r="AF149" s="84">
        <f t="shared" si="148"/>
        <v>0</v>
      </c>
      <c r="AG149" s="84">
        <f t="shared" si="148"/>
        <v>0</v>
      </c>
      <c r="AH149" s="84">
        <f t="shared" si="148"/>
        <v>0</v>
      </c>
      <c r="AI149" s="84">
        <f t="shared" si="148"/>
        <v>0</v>
      </c>
      <c r="AJ149" s="84">
        <f t="shared" si="148"/>
        <v>0</v>
      </c>
      <c r="AK149" s="84">
        <f t="shared" si="148"/>
        <v>0</v>
      </c>
      <c r="AL149" s="84">
        <f t="shared" si="148"/>
        <v>0</v>
      </c>
      <c r="AM149" s="84">
        <f t="shared" si="148"/>
        <v>0</v>
      </c>
      <c r="AN149" s="84">
        <f t="shared" si="148"/>
        <v>0</v>
      </c>
      <c r="AO149" s="84">
        <f t="shared" si="148"/>
        <v>0</v>
      </c>
      <c r="AP149" s="84">
        <f t="shared" si="148"/>
        <v>0</v>
      </c>
      <c r="AQ149" s="84">
        <f t="shared" si="148"/>
        <v>0</v>
      </c>
      <c r="AR149" s="84">
        <f t="shared" si="148"/>
        <v>0</v>
      </c>
      <c r="AS149" s="84">
        <f t="shared" si="148"/>
        <v>0</v>
      </c>
      <c r="AT149" s="84">
        <f t="shared" si="148"/>
        <v>0</v>
      </c>
      <c r="AU149" s="84">
        <f t="shared" si="148"/>
        <v>0</v>
      </c>
      <c r="AV149" s="84">
        <f t="shared" si="148"/>
        <v>0</v>
      </c>
      <c r="AW149" s="84">
        <f t="shared" si="148"/>
        <v>0</v>
      </c>
      <c r="AX149" s="84">
        <f t="shared" si="148"/>
        <v>0</v>
      </c>
      <c r="AY149" s="84">
        <f t="shared" si="148"/>
        <v>0</v>
      </c>
      <c r="AZ149" s="84">
        <f t="shared" si="148"/>
        <v>0</v>
      </c>
      <c r="BA149" s="84">
        <f t="shared" si="148"/>
        <v>0</v>
      </c>
      <c r="BB149" s="84">
        <f t="shared" si="148"/>
        <v>0</v>
      </c>
      <c r="BC149" s="84">
        <f t="shared" si="148"/>
        <v>0</v>
      </c>
      <c r="BD149" s="84">
        <f t="shared" si="148"/>
        <v>0</v>
      </c>
      <c r="BE149" s="84">
        <f t="shared" si="148"/>
        <v>0</v>
      </c>
      <c r="BF149" s="84">
        <f t="shared" si="148"/>
        <v>0</v>
      </c>
      <c r="BG149" s="84">
        <f t="shared" si="148"/>
        <v>0</v>
      </c>
      <c r="BH149" s="84">
        <f t="shared" si="148"/>
        <v>0</v>
      </c>
      <c r="BI149" s="84">
        <f t="shared" si="148"/>
        <v>0</v>
      </c>
      <c r="BJ149" s="84">
        <f t="shared" si="148"/>
        <v>0</v>
      </c>
      <c r="BK149" s="84">
        <f t="shared" si="148"/>
        <v>0</v>
      </c>
      <c r="BL149" s="84">
        <f t="shared" si="148"/>
        <v>0</v>
      </c>
      <c r="BM149" s="84">
        <f t="shared" si="148"/>
        <v>0</v>
      </c>
      <c r="BN149" s="84">
        <f t="shared" si="148"/>
        <v>0</v>
      </c>
      <c r="BO149" s="84">
        <f t="shared" si="148"/>
        <v>0</v>
      </c>
      <c r="BP149" s="84">
        <f t="shared" si="148"/>
        <v>0</v>
      </c>
      <c r="BQ149" s="84">
        <f t="shared" si="148"/>
        <v>0</v>
      </c>
      <c r="BR149" s="84">
        <f t="shared" si="148"/>
        <v>0</v>
      </c>
      <c r="BS149" s="84">
        <f t="shared" si="148"/>
        <v>0</v>
      </c>
      <c r="BT149" s="84">
        <f t="shared" si="148"/>
        <v>0</v>
      </c>
      <c r="BU149" s="84">
        <f t="shared" si="148"/>
        <v>0</v>
      </c>
      <c r="BV149" s="84">
        <f t="shared" si="148"/>
        <v>0</v>
      </c>
      <c r="BW149" s="84">
        <f t="shared" si="148"/>
        <v>0</v>
      </c>
      <c r="BX149" s="84">
        <f t="shared" ref="BX149:CV149" si="149">SUM(BX150:BX153)</f>
        <v>0</v>
      </c>
      <c r="BY149" s="84">
        <f t="shared" si="149"/>
        <v>0</v>
      </c>
      <c r="BZ149" s="84">
        <f t="shared" si="149"/>
        <v>0</v>
      </c>
      <c r="CA149" s="84">
        <f t="shared" si="149"/>
        <v>0</v>
      </c>
      <c r="CB149" s="84">
        <f t="shared" si="149"/>
        <v>0</v>
      </c>
      <c r="CC149" s="84">
        <f t="shared" si="149"/>
        <v>0</v>
      </c>
      <c r="CD149" s="84">
        <f t="shared" si="149"/>
        <v>0</v>
      </c>
      <c r="CE149" s="84">
        <f t="shared" si="149"/>
        <v>0</v>
      </c>
      <c r="CF149" s="84">
        <f t="shared" si="149"/>
        <v>0</v>
      </c>
      <c r="CG149" s="85">
        <f>SUM(CG150:CG153)</f>
        <v>0</v>
      </c>
      <c r="CH149" s="86">
        <f t="shared" ref="CH149:CK149" si="150">SUM(CH150:CH153)</f>
        <v>0</v>
      </c>
      <c r="CI149" s="86">
        <f t="shared" si="150"/>
        <v>0</v>
      </c>
      <c r="CJ149" s="86">
        <f t="shared" si="150"/>
        <v>0</v>
      </c>
      <c r="CK149" s="86">
        <f t="shared" si="150"/>
        <v>0</v>
      </c>
      <c r="CL149" s="8"/>
      <c r="CM149" s="87"/>
      <c r="CN149" s="21"/>
      <c r="CQ149" s="72">
        <f t="shared" si="144"/>
        <v>0</v>
      </c>
    </row>
    <row r="150" spans="1:100" ht="14.1" customHeight="1" x14ac:dyDescent="0.3">
      <c r="A150" s="64">
        <f t="shared" si="139"/>
        <v>150</v>
      </c>
      <c r="B150" s="83"/>
      <c r="C150" s="83"/>
      <c r="D150" s="83"/>
      <c r="E150" s="83"/>
      <c r="F150" s="91"/>
      <c r="G150" s="83" t="s">
        <v>42</v>
      </c>
      <c r="H150" s="107" t="str">
        <f>$H$78</f>
        <v xml:space="preserve">דרוג A- ומעלה </v>
      </c>
      <c r="I150" s="107"/>
      <c r="J150" s="73">
        <f t="shared" si="140"/>
        <v>0</v>
      </c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5"/>
      <c r="CH150" s="86"/>
      <c r="CI150" s="86"/>
      <c r="CJ150" s="86"/>
      <c r="CK150" s="86"/>
      <c r="CL150" s="8"/>
      <c r="CM150" s="87"/>
      <c r="CN150" s="21"/>
      <c r="CQ150" s="72">
        <f t="shared" si="144"/>
        <v>0</v>
      </c>
    </row>
    <row r="151" spans="1:100" ht="14.1" customHeight="1" x14ac:dyDescent="0.3">
      <c r="A151" s="64">
        <f t="shared" si="139"/>
        <v>151</v>
      </c>
      <c r="B151" s="83"/>
      <c r="C151" s="83"/>
      <c r="D151" s="83"/>
      <c r="E151" s="83"/>
      <c r="F151" s="91"/>
      <c r="G151" s="83" t="s">
        <v>55</v>
      </c>
      <c r="H151" s="107" t="str">
        <f>$H$79</f>
        <v>דרוג BBB- ועד BBB+</v>
      </c>
      <c r="I151" s="83"/>
      <c r="J151" s="73">
        <f t="shared" si="140"/>
        <v>0</v>
      </c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5"/>
      <c r="CH151" s="86"/>
      <c r="CI151" s="86"/>
      <c r="CJ151" s="86"/>
      <c r="CK151" s="86"/>
      <c r="CL151" s="8"/>
      <c r="CM151" s="87"/>
      <c r="CN151" s="21"/>
      <c r="CQ151" s="72">
        <f t="shared" si="144"/>
        <v>0</v>
      </c>
    </row>
    <row r="152" spans="1:100" ht="14.1" customHeight="1" x14ac:dyDescent="0.3">
      <c r="A152" s="64">
        <f t="shared" si="139"/>
        <v>152</v>
      </c>
      <c r="B152" s="83"/>
      <c r="C152" s="83"/>
      <c r="D152" s="83"/>
      <c r="E152" s="83"/>
      <c r="F152" s="91"/>
      <c r="G152" s="83" t="s">
        <v>44</v>
      </c>
      <c r="H152" s="83" t="str">
        <f>$H$68</f>
        <v xml:space="preserve">בדרוג נמוך מ- BBB- או לא מדורג עם בטוחה מספקת </v>
      </c>
      <c r="I152" s="83"/>
      <c r="J152" s="73">
        <f t="shared" si="140"/>
        <v>0</v>
      </c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5"/>
      <c r="CH152" s="86"/>
      <c r="CI152" s="86"/>
      <c r="CJ152" s="86"/>
      <c r="CK152" s="86"/>
      <c r="CL152" s="8"/>
      <c r="CM152" s="87"/>
      <c r="CN152" s="21"/>
      <c r="CQ152" s="72"/>
    </row>
    <row r="153" spans="1:100" ht="14.1" customHeight="1" x14ac:dyDescent="0.3">
      <c r="A153" s="64">
        <f t="shared" si="139"/>
        <v>153</v>
      </c>
      <c r="B153" s="83"/>
      <c r="C153" s="83"/>
      <c r="D153" s="83"/>
      <c r="E153" s="83"/>
      <c r="F153" s="91"/>
      <c r="G153" s="83" t="s">
        <v>46</v>
      </c>
      <c r="H153" s="107" t="str">
        <f>H148</f>
        <v xml:space="preserve">דרוג נמוך מ- BBB- או לא מדורג </v>
      </c>
      <c r="I153" s="83"/>
      <c r="J153" s="73">
        <f t="shared" si="140"/>
        <v>0</v>
      </c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5"/>
      <c r="CH153" s="86"/>
      <c r="CI153" s="86"/>
      <c r="CJ153" s="86"/>
      <c r="CK153" s="86"/>
      <c r="CL153" s="8"/>
      <c r="CM153" s="113"/>
      <c r="CN153" s="21"/>
      <c r="CQ153" s="72">
        <f>IF(J153&gt;0,1,0)</f>
        <v>0</v>
      </c>
    </row>
    <row r="154" spans="1:100" ht="14.1" customHeight="1" x14ac:dyDescent="0.3">
      <c r="A154" s="64">
        <f t="shared" si="139"/>
        <v>154</v>
      </c>
      <c r="B154" s="91"/>
      <c r="C154" s="91"/>
      <c r="D154" s="91"/>
      <c r="E154" s="91"/>
      <c r="F154" s="91"/>
      <c r="G154" s="91"/>
      <c r="H154" s="91"/>
      <c r="I154" s="92"/>
      <c r="J154" s="93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  <c r="AS154" s="94"/>
      <c r="AT154" s="94"/>
      <c r="AU154" s="94"/>
      <c r="AV154" s="94"/>
      <c r="AW154" s="94"/>
      <c r="AX154" s="94"/>
      <c r="AY154" s="94"/>
      <c r="AZ154" s="94"/>
      <c r="BA154" s="94"/>
      <c r="BB154" s="94"/>
      <c r="BC154" s="94"/>
      <c r="BD154" s="94"/>
      <c r="BE154" s="94"/>
      <c r="BF154" s="94"/>
      <c r="BG154" s="94"/>
      <c r="BH154" s="94"/>
      <c r="BI154" s="94"/>
      <c r="BJ154" s="94"/>
      <c r="BK154" s="94"/>
      <c r="BL154" s="94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5"/>
      <c r="CH154" s="96"/>
      <c r="CI154" s="96"/>
      <c r="CJ154" s="96"/>
      <c r="CK154" s="96"/>
      <c r="CL154" s="8"/>
      <c r="CM154" s="87"/>
      <c r="CN154" s="21"/>
      <c r="CQ154" s="72">
        <f>IF(J154&gt;0,1,0)</f>
        <v>0</v>
      </c>
    </row>
    <row r="155" spans="1:100" ht="14.1" customHeight="1" x14ac:dyDescent="0.3">
      <c r="A155" s="64">
        <f t="shared" si="139"/>
        <v>155</v>
      </c>
      <c r="B155" s="83"/>
      <c r="C155" s="80"/>
      <c r="D155" s="65" t="s">
        <v>82</v>
      </c>
      <c r="E155" s="78" t="s">
        <v>83</v>
      </c>
      <c r="F155" s="79"/>
      <c r="G155" s="80"/>
      <c r="H155" s="80"/>
      <c r="I155" s="80"/>
      <c r="J155" s="73">
        <f t="shared" si="140"/>
        <v>3490031.6299999994</v>
      </c>
      <c r="K155" s="70">
        <f>SUM(K156,K166)</f>
        <v>0</v>
      </c>
      <c r="L155" s="70">
        <f t="shared" ref="L155:BW155" si="151">SUM(L156,L166)</f>
        <v>11625.419999999998</v>
      </c>
      <c r="M155" s="70">
        <f t="shared" si="151"/>
        <v>377189.88</v>
      </c>
      <c r="N155" s="70">
        <f t="shared" si="151"/>
        <v>0</v>
      </c>
      <c r="O155" s="70">
        <f t="shared" si="151"/>
        <v>16854.350000000002</v>
      </c>
      <c r="P155" s="70">
        <f t="shared" si="151"/>
        <v>103904.12</v>
      </c>
      <c r="Q155" s="70">
        <f t="shared" si="151"/>
        <v>744601.67000000016</v>
      </c>
      <c r="R155" s="70">
        <f t="shared" si="151"/>
        <v>0</v>
      </c>
      <c r="S155" s="70">
        <f t="shared" si="151"/>
        <v>0</v>
      </c>
      <c r="T155" s="70">
        <f t="shared" si="151"/>
        <v>181459.85</v>
      </c>
      <c r="U155" s="70">
        <f t="shared" si="151"/>
        <v>420793.12</v>
      </c>
      <c r="V155" s="70">
        <f t="shared" si="151"/>
        <v>0</v>
      </c>
      <c r="W155" s="70">
        <f t="shared" si="151"/>
        <v>0</v>
      </c>
      <c r="X155" s="70">
        <f t="shared" si="151"/>
        <v>0</v>
      </c>
      <c r="Y155" s="70">
        <f t="shared" si="151"/>
        <v>2266.63</v>
      </c>
      <c r="Z155" s="70">
        <f t="shared" si="151"/>
        <v>248810.81999999998</v>
      </c>
      <c r="AA155" s="70">
        <f t="shared" si="151"/>
        <v>509078.84</v>
      </c>
      <c r="AB155" s="70">
        <f t="shared" si="151"/>
        <v>0</v>
      </c>
      <c r="AC155" s="70">
        <f t="shared" si="151"/>
        <v>147648.66</v>
      </c>
      <c r="AD155" s="70">
        <f t="shared" si="151"/>
        <v>336963.3</v>
      </c>
      <c r="AE155" s="70">
        <f t="shared" si="151"/>
        <v>54502.65</v>
      </c>
      <c r="AF155" s="70">
        <f t="shared" si="151"/>
        <v>23363.379999999997</v>
      </c>
      <c r="AG155" s="70">
        <f t="shared" si="151"/>
        <v>13702.18</v>
      </c>
      <c r="AH155" s="70">
        <f t="shared" si="151"/>
        <v>23128.690000000002</v>
      </c>
      <c r="AI155" s="70">
        <f t="shared" si="151"/>
        <v>0</v>
      </c>
      <c r="AJ155" s="70">
        <f t="shared" si="151"/>
        <v>0</v>
      </c>
      <c r="AK155" s="70">
        <f t="shared" si="151"/>
        <v>167403.76</v>
      </c>
      <c r="AL155" s="70">
        <f t="shared" si="151"/>
        <v>58130.12999999999</v>
      </c>
      <c r="AM155" s="70">
        <f t="shared" si="151"/>
        <v>24648.85</v>
      </c>
      <c r="AN155" s="70">
        <f t="shared" si="151"/>
        <v>0</v>
      </c>
      <c r="AO155" s="70">
        <f t="shared" si="151"/>
        <v>23955.33</v>
      </c>
      <c r="AP155" s="70">
        <f t="shared" si="151"/>
        <v>0</v>
      </c>
      <c r="AQ155" s="70">
        <f t="shared" si="151"/>
        <v>0</v>
      </c>
      <c r="AR155" s="70">
        <f t="shared" si="151"/>
        <v>0</v>
      </c>
      <c r="AS155" s="70">
        <f t="shared" si="151"/>
        <v>0</v>
      </c>
      <c r="AT155" s="70">
        <f t="shared" si="151"/>
        <v>0</v>
      </c>
      <c r="AU155" s="70">
        <f t="shared" si="151"/>
        <v>0</v>
      </c>
      <c r="AV155" s="70">
        <f t="shared" si="151"/>
        <v>0</v>
      </c>
      <c r="AW155" s="70">
        <f t="shared" si="151"/>
        <v>0</v>
      </c>
      <c r="AX155" s="70">
        <f t="shared" si="151"/>
        <v>0</v>
      </c>
      <c r="AY155" s="70">
        <f t="shared" si="151"/>
        <v>0</v>
      </c>
      <c r="AZ155" s="70">
        <f t="shared" si="151"/>
        <v>0</v>
      </c>
      <c r="BA155" s="70">
        <f t="shared" si="151"/>
        <v>0</v>
      </c>
      <c r="BB155" s="70">
        <f t="shared" si="151"/>
        <v>0</v>
      </c>
      <c r="BC155" s="70">
        <f t="shared" si="151"/>
        <v>0</v>
      </c>
      <c r="BD155" s="70">
        <f t="shared" si="151"/>
        <v>0</v>
      </c>
      <c r="BE155" s="70">
        <f t="shared" si="151"/>
        <v>0</v>
      </c>
      <c r="BF155" s="70">
        <f t="shared" si="151"/>
        <v>0</v>
      </c>
      <c r="BG155" s="70">
        <f t="shared" si="151"/>
        <v>0</v>
      </c>
      <c r="BH155" s="70">
        <f t="shared" si="151"/>
        <v>0</v>
      </c>
      <c r="BI155" s="70">
        <f t="shared" si="151"/>
        <v>0</v>
      </c>
      <c r="BJ155" s="70">
        <f t="shared" si="151"/>
        <v>0</v>
      </c>
      <c r="BK155" s="70">
        <f t="shared" si="151"/>
        <v>0</v>
      </c>
      <c r="BL155" s="70">
        <f t="shared" si="151"/>
        <v>0</v>
      </c>
      <c r="BM155" s="70">
        <f t="shared" si="151"/>
        <v>0</v>
      </c>
      <c r="BN155" s="70">
        <f t="shared" si="151"/>
        <v>0</v>
      </c>
      <c r="BO155" s="70">
        <f t="shared" si="151"/>
        <v>0</v>
      </c>
      <c r="BP155" s="70">
        <f t="shared" si="151"/>
        <v>0</v>
      </c>
      <c r="BQ155" s="70">
        <f t="shared" si="151"/>
        <v>0</v>
      </c>
      <c r="BR155" s="70">
        <f t="shared" si="151"/>
        <v>0</v>
      </c>
      <c r="BS155" s="70">
        <f t="shared" si="151"/>
        <v>0</v>
      </c>
      <c r="BT155" s="70">
        <f t="shared" si="151"/>
        <v>0</v>
      </c>
      <c r="BU155" s="70">
        <f t="shared" si="151"/>
        <v>0</v>
      </c>
      <c r="BV155" s="70">
        <f t="shared" si="151"/>
        <v>0</v>
      </c>
      <c r="BW155" s="70">
        <f t="shared" si="151"/>
        <v>0</v>
      </c>
      <c r="BX155" s="70">
        <f t="shared" ref="BX155:CV155" si="152">SUM(BX156,BX166)</f>
        <v>0</v>
      </c>
      <c r="BY155" s="70">
        <f t="shared" si="152"/>
        <v>0</v>
      </c>
      <c r="BZ155" s="70">
        <f t="shared" si="152"/>
        <v>0</v>
      </c>
      <c r="CA155" s="70">
        <f t="shared" si="152"/>
        <v>0</v>
      </c>
      <c r="CB155" s="70">
        <f t="shared" si="152"/>
        <v>0</v>
      </c>
      <c r="CC155" s="70">
        <f t="shared" si="152"/>
        <v>0</v>
      </c>
      <c r="CD155" s="70">
        <f t="shared" si="152"/>
        <v>0</v>
      </c>
      <c r="CE155" s="70">
        <f t="shared" si="152"/>
        <v>0</v>
      </c>
      <c r="CF155" s="70">
        <f t="shared" si="152"/>
        <v>0</v>
      </c>
      <c r="CG155" s="74">
        <f>SUM(CG156,CG166)</f>
        <v>0</v>
      </c>
      <c r="CH155" s="70">
        <f t="shared" ref="CH155:CK155" si="153">SUM(CH156,CH166)</f>
        <v>0</v>
      </c>
      <c r="CI155" s="70">
        <f t="shared" si="153"/>
        <v>0</v>
      </c>
      <c r="CJ155" s="70">
        <f t="shared" si="153"/>
        <v>0</v>
      </c>
      <c r="CK155" s="70">
        <f t="shared" si="153"/>
        <v>0</v>
      </c>
      <c r="CL155" s="8"/>
      <c r="CM155" s="87"/>
      <c r="CN155" s="21"/>
      <c r="CQ155" s="72">
        <v>1</v>
      </c>
    </row>
    <row r="156" spans="1:100" ht="14.1" customHeight="1" x14ac:dyDescent="0.3">
      <c r="A156" s="64">
        <f t="shared" si="139"/>
        <v>156</v>
      </c>
      <c r="B156" s="83"/>
      <c r="C156" s="83"/>
      <c r="D156" s="81"/>
      <c r="E156" s="81" t="s">
        <v>20</v>
      </c>
      <c r="F156" s="101" t="s">
        <v>19</v>
      </c>
      <c r="G156" s="83"/>
      <c r="H156" s="83"/>
      <c r="I156" s="83"/>
      <c r="J156" s="73">
        <f t="shared" si="140"/>
        <v>2625560.5400000005</v>
      </c>
      <c r="K156" s="70">
        <f>SUM(K157,K165)</f>
        <v>0</v>
      </c>
      <c r="L156" s="70">
        <f t="shared" ref="L156:BW156" si="154">SUM(L157,L165)</f>
        <v>8950.56</v>
      </c>
      <c r="M156" s="70">
        <f t="shared" si="154"/>
        <v>301649.94</v>
      </c>
      <c r="N156" s="70">
        <f t="shared" si="154"/>
        <v>0</v>
      </c>
      <c r="O156" s="70">
        <f t="shared" si="154"/>
        <v>14693.04</v>
      </c>
      <c r="P156" s="70">
        <f t="shared" si="154"/>
        <v>83355.95</v>
      </c>
      <c r="Q156" s="70">
        <f t="shared" si="154"/>
        <v>582423.88000000012</v>
      </c>
      <c r="R156" s="70">
        <f t="shared" si="154"/>
        <v>0</v>
      </c>
      <c r="S156" s="70">
        <f t="shared" si="154"/>
        <v>0</v>
      </c>
      <c r="T156" s="70">
        <f t="shared" si="154"/>
        <v>88357.1</v>
      </c>
      <c r="U156" s="70">
        <f t="shared" si="154"/>
        <v>204553.89</v>
      </c>
      <c r="V156" s="70">
        <f t="shared" si="154"/>
        <v>0</v>
      </c>
      <c r="W156" s="70">
        <f t="shared" si="154"/>
        <v>0</v>
      </c>
      <c r="X156" s="70">
        <f t="shared" si="154"/>
        <v>0</v>
      </c>
      <c r="Y156" s="70">
        <f t="shared" si="154"/>
        <v>645.20000000000005</v>
      </c>
      <c r="Z156" s="70">
        <f t="shared" si="154"/>
        <v>222694.31999999998</v>
      </c>
      <c r="AA156" s="70">
        <f t="shared" si="154"/>
        <v>342222.03</v>
      </c>
      <c r="AB156" s="70">
        <f t="shared" si="154"/>
        <v>0</v>
      </c>
      <c r="AC156" s="70">
        <f t="shared" si="154"/>
        <v>143937.17000000001</v>
      </c>
      <c r="AD156" s="70">
        <f t="shared" si="154"/>
        <v>325604.63</v>
      </c>
      <c r="AE156" s="70">
        <f t="shared" si="154"/>
        <v>41724.03</v>
      </c>
      <c r="AF156" s="70">
        <f t="shared" si="154"/>
        <v>17829.599999999999</v>
      </c>
      <c r="AG156" s="70">
        <f t="shared" si="154"/>
        <v>10977.27</v>
      </c>
      <c r="AH156" s="70">
        <f t="shared" si="154"/>
        <v>18129.2</v>
      </c>
      <c r="AI156" s="70">
        <f t="shared" si="154"/>
        <v>0</v>
      </c>
      <c r="AJ156" s="70">
        <f t="shared" si="154"/>
        <v>0</v>
      </c>
      <c r="AK156" s="70">
        <f t="shared" si="154"/>
        <v>120049.48</v>
      </c>
      <c r="AL156" s="70">
        <f t="shared" si="154"/>
        <v>49159.069999999992</v>
      </c>
      <c r="AM156" s="70">
        <f t="shared" si="154"/>
        <v>24648.85</v>
      </c>
      <c r="AN156" s="70">
        <f t="shared" si="154"/>
        <v>0</v>
      </c>
      <c r="AO156" s="70">
        <f t="shared" si="154"/>
        <v>23955.33</v>
      </c>
      <c r="AP156" s="70">
        <f t="shared" si="154"/>
        <v>0</v>
      </c>
      <c r="AQ156" s="70">
        <f t="shared" si="154"/>
        <v>0</v>
      </c>
      <c r="AR156" s="70">
        <f t="shared" si="154"/>
        <v>0</v>
      </c>
      <c r="AS156" s="70">
        <f t="shared" si="154"/>
        <v>0</v>
      </c>
      <c r="AT156" s="70">
        <f t="shared" si="154"/>
        <v>0</v>
      </c>
      <c r="AU156" s="70">
        <f t="shared" si="154"/>
        <v>0</v>
      </c>
      <c r="AV156" s="70">
        <f t="shared" si="154"/>
        <v>0</v>
      </c>
      <c r="AW156" s="70">
        <f t="shared" si="154"/>
        <v>0</v>
      </c>
      <c r="AX156" s="70">
        <f t="shared" si="154"/>
        <v>0</v>
      </c>
      <c r="AY156" s="70">
        <f t="shared" si="154"/>
        <v>0</v>
      </c>
      <c r="AZ156" s="70">
        <f t="shared" si="154"/>
        <v>0</v>
      </c>
      <c r="BA156" s="70">
        <f t="shared" si="154"/>
        <v>0</v>
      </c>
      <c r="BB156" s="70">
        <f t="shared" si="154"/>
        <v>0</v>
      </c>
      <c r="BC156" s="70">
        <f t="shared" si="154"/>
        <v>0</v>
      </c>
      <c r="BD156" s="70">
        <f t="shared" si="154"/>
        <v>0</v>
      </c>
      <c r="BE156" s="70">
        <f t="shared" si="154"/>
        <v>0</v>
      </c>
      <c r="BF156" s="70">
        <f t="shared" si="154"/>
        <v>0</v>
      </c>
      <c r="BG156" s="70">
        <f t="shared" si="154"/>
        <v>0</v>
      </c>
      <c r="BH156" s="70">
        <f t="shared" si="154"/>
        <v>0</v>
      </c>
      <c r="BI156" s="70">
        <f t="shared" si="154"/>
        <v>0</v>
      </c>
      <c r="BJ156" s="70">
        <f t="shared" si="154"/>
        <v>0</v>
      </c>
      <c r="BK156" s="70">
        <f t="shared" si="154"/>
        <v>0</v>
      </c>
      <c r="BL156" s="70">
        <f t="shared" si="154"/>
        <v>0</v>
      </c>
      <c r="BM156" s="70">
        <f t="shared" si="154"/>
        <v>0</v>
      </c>
      <c r="BN156" s="70">
        <f t="shared" si="154"/>
        <v>0</v>
      </c>
      <c r="BO156" s="70">
        <f t="shared" si="154"/>
        <v>0</v>
      </c>
      <c r="BP156" s="70">
        <f t="shared" si="154"/>
        <v>0</v>
      </c>
      <c r="BQ156" s="70">
        <f t="shared" si="154"/>
        <v>0</v>
      </c>
      <c r="BR156" s="70">
        <f t="shared" si="154"/>
        <v>0</v>
      </c>
      <c r="BS156" s="70">
        <f t="shared" si="154"/>
        <v>0</v>
      </c>
      <c r="BT156" s="70">
        <f t="shared" si="154"/>
        <v>0</v>
      </c>
      <c r="BU156" s="70">
        <f t="shared" si="154"/>
        <v>0</v>
      </c>
      <c r="BV156" s="70">
        <f t="shared" si="154"/>
        <v>0</v>
      </c>
      <c r="BW156" s="70">
        <f t="shared" si="154"/>
        <v>0</v>
      </c>
      <c r="BX156" s="70">
        <f t="shared" ref="BX156:CV156" si="155">SUM(BX157,BX165)</f>
        <v>0</v>
      </c>
      <c r="BY156" s="70">
        <f t="shared" si="155"/>
        <v>0</v>
      </c>
      <c r="BZ156" s="70">
        <f t="shared" si="155"/>
        <v>0</v>
      </c>
      <c r="CA156" s="70">
        <f t="shared" si="155"/>
        <v>0</v>
      </c>
      <c r="CB156" s="70">
        <f t="shared" si="155"/>
        <v>0</v>
      </c>
      <c r="CC156" s="70">
        <f t="shared" si="155"/>
        <v>0</v>
      </c>
      <c r="CD156" s="70">
        <f t="shared" si="155"/>
        <v>0</v>
      </c>
      <c r="CE156" s="70">
        <f t="shared" si="155"/>
        <v>0</v>
      </c>
      <c r="CF156" s="70">
        <f t="shared" si="155"/>
        <v>0</v>
      </c>
      <c r="CG156" s="74">
        <f>SUM(CG157,CG165)</f>
        <v>0</v>
      </c>
      <c r="CH156" s="70">
        <f t="shared" ref="CH156:CK156" si="156">SUM(CH157,CH165)</f>
        <v>0</v>
      </c>
      <c r="CI156" s="70">
        <f t="shared" si="156"/>
        <v>0</v>
      </c>
      <c r="CJ156" s="70">
        <f t="shared" si="156"/>
        <v>0</v>
      </c>
      <c r="CK156" s="70">
        <f t="shared" si="156"/>
        <v>0</v>
      </c>
      <c r="CL156" s="8"/>
      <c r="CM156" s="87"/>
      <c r="CN156" s="21"/>
      <c r="CQ156" s="72">
        <f>IF(J156&gt;0,1,0)</f>
        <v>1</v>
      </c>
    </row>
    <row r="157" spans="1:100" s="63" customFormat="1" ht="14.1" customHeight="1" x14ac:dyDescent="0.3">
      <c r="A157" s="64">
        <f t="shared" si="139"/>
        <v>157</v>
      </c>
      <c r="B157" s="81"/>
      <c r="C157" s="81"/>
      <c r="D157" s="81"/>
      <c r="E157" s="81"/>
      <c r="F157" s="104" t="s">
        <v>40</v>
      </c>
      <c r="G157" s="105" t="s">
        <v>41</v>
      </c>
      <c r="H157" s="81"/>
      <c r="I157" s="81"/>
      <c r="J157" s="73">
        <f t="shared" si="140"/>
        <v>2206956.02</v>
      </c>
      <c r="K157" s="102">
        <f>SUM(K158,K162,K163,K164)</f>
        <v>0</v>
      </c>
      <c r="L157" s="102">
        <f t="shared" ref="L157:BW157" si="157">SUM(L158,L162,L163,L164)</f>
        <v>6351.49</v>
      </c>
      <c r="M157" s="102">
        <f t="shared" si="157"/>
        <v>168592.95</v>
      </c>
      <c r="N157" s="102">
        <f t="shared" si="157"/>
        <v>0</v>
      </c>
      <c r="O157" s="102">
        <f t="shared" si="157"/>
        <v>0</v>
      </c>
      <c r="P157" s="102">
        <f t="shared" si="157"/>
        <v>72208.81</v>
      </c>
      <c r="Q157" s="102">
        <f t="shared" si="157"/>
        <v>363707.21000000008</v>
      </c>
      <c r="R157" s="102">
        <f t="shared" si="157"/>
        <v>0</v>
      </c>
      <c r="S157" s="102">
        <f t="shared" si="157"/>
        <v>0</v>
      </c>
      <c r="T157" s="102">
        <f t="shared" si="157"/>
        <v>88357.1</v>
      </c>
      <c r="U157" s="102">
        <f t="shared" si="157"/>
        <v>204553.89</v>
      </c>
      <c r="V157" s="102">
        <f t="shared" si="157"/>
        <v>0</v>
      </c>
      <c r="W157" s="102">
        <f t="shared" si="157"/>
        <v>0</v>
      </c>
      <c r="X157" s="102">
        <f t="shared" si="157"/>
        <v>0</v>
      </c>
      <c r="Y157" s="102">
        <f t="shared" si="157"/>
        <v>645.20000000000005</v>
      </c>
      <c r="Z157" s="102">
        <f t="shared" si="157"/>
        <v>222694.31999999998</v>
      </c>
      <c r="AA157" s="102">
        <f t="shared" si="157"/>
        <v>342222.03</v>
      </c>
      <c r="AB157" s="102">
        <f t="shared" si="157"/>
        <v>0</v>
      </c>
      <c r="AC157" s="102">
        <f t="shared" si="157"/>
        <v>143937.17000000001</v>
      </c>
      <c r="AD157" s="102">
        <f t="shared" si="157"/>
        <v>325604.63</v>
      </c>
      <c r="AE157" s="102">
        <f t="shared" si="157"/>
        <v>23928.31</v>
      </c>
      <c r="AF157" s="102">
        <f t="shared" si="157"/>
        <v>11323.279999999999</v>
      </c>
      <c r="AG157" s="102">
        <f t="shared" si="157"/>
        <v>6048.4000000000005</v>
      </c>
      <c r="AH157" s="102">
        <f t="shared" si="157"/>
        <v>8968.5</v>
      </c>
      <c r="AI157" s="102">
        <f t="shared" si="157"/>
        <v>0</v>
      </c>
      <c r="AJ157" s="102">
        <f t="shared" si="157"/>
        <v>0</v>
      </c>
      <c r="AK157" s="102">
        <f t="shared" si="157"/>
        <v>120049.48</v>
      </c>
      <c r="AL157" s="102">
        <f t="shared" si="157"/>
        <v>49159.069999999992</v>
      </c>
      <c r="AM157" s="102">
        <f t="shared" si="157"/>
        <v>24648.85</v>
      </c>
      <c r="AN157" s="102">
        <f t="shared" si="157"/>
        <v>0</v>
      </c>
      <c r="AO157" s="102">
        <f t="shared" si="157"/>
        <v>23955.33</v>
      </c>
      <c r="AP157" s="102">
        <f t="shared" si="157"/>
        <v>0</v>
      </c>
      <c r="AQ157" s="102">
        <f t="shared" si="157"/>
        <v>0</v>
      </c>
      <c r="AR157" s="102">
        <f t="shared" si="157"/>
        <v>0</v>
      </c>
      <c r="AS157" s="102">
        <f t="shared" si="157"/>
        <v>0</v>
      </c>
      <c r="AT157" s="102">
        <f t="shared" si="157"/>
        <v>0</v>
      </c>
      <c r="AU157" s="102">
        <f t="shared" si="157"/>
        <v>0</v>
      </c>
      <c r="AV157" s="102">
        <f t="shared" si="157"/>
        <v>0</v>
      </c>
      <c r="AW157" s="102">
        <f t="shared" si="157"/>
        <v>0</v>
      </c>
      <c r="AX157" s="102">
        <f t="shared" si="157"/>
        <v>0</v>
      </c>
      <c r="AY157" s="102">
        <f t="shared" si="157"/>
        <v>0</v>
      </c>
      <c r="AZ157" s="102">
        <f t="shared" si="157"/>
        <v>0</v>
      </c>
      <c r="BA157" s="102">
        <f t="shared" si="157"/>
        <v>0</v>
      </c>
      <c r="BB157" s="102">
        <f t="shared" si="157"/>
        <v>0</v>
      </c>
      <c r="BC157" s="102">
        <f t="shared" si="157"/>
        <v>0</v>
      </c>
      <c r="BD157" s="102">
        <f t="shared" si="157"/>
        <v>0</v>
      </c>
      <c r="BE157" s="102">
        <f t="shared" si="157"/>
        <v>0</v>
      </c>
      <c r="BF157" s="102">
        <f t="shared" si="157"/>
        <v>0</v>
      </c>
      <c r="BG157" s="102">
        <f t="shared" si="157"/>
        <v>0</v>
      </c>
      <c r="BH157" s="102">
        <f t="shared" si="157"/>
        <v>0</v>
      </c>
      <c r="BI157" s="102">
        <f t="shared" si="157"/>
        <v>0</v>
      </c>
      <c r="BJ157" s="102">
        <f t="shared" si="157"/>
        <v>0</v>
      </c>
      <c r="BK157" s="102">
        <f t="shared" si="157"/>
        <v>0</v>
      </c>
      <c r="BL157" s="102">
        <f t="shared" si="157"/>
        <v>0</v>
      </c>
      <c r="BM157" s="102">
        <f t="shared" si="157"/>
        <v>0</v>
      </c>
      <c r="BN157" s="102">
        <f t="shared" si="157"/>
        <v>0</v>
      </c>
      <c r="BO157" s="102">
        <f t="shared" si="157"/>
        <v>0</v>
      </c>
      <c r="BP157" s="102">
        <f t="shared" si="157"/>
        <v>0</v>
      </c>
      <c r="BQ157" s="102">
        <f t="shared" si="157"/>
        <v>0</v>
      </c>
      <c r="BR157" s="102">
        <f t="shared" si="157"/>
        <v>0</v>
      </c>
      <c r="BS157" s="102">
        <f t="shared" si="157"/>
        <v>0</v>
      </c>
      <c r="BT157" s="102">
        <f t="shared" si="157"/>
        <v>0</v>
      </c>
      <c r="BU157" s="102">
        <f t="shared" si="157"/>
        <v>0</v>
      </c>
      <c r="BV157" s="102">
        <f t="shared" si="157"/>
        <v>0</v>
      </c>
      <c r="BW157" s="102">
        <f t="shared" si="157"/>
        <v>0</v>
      </c>
      <c r="BX157" s="102">
        <f t="shared" ref="BX157:CV157" si="158">SUM(BX158,BX162,BX163,BX164)</f>
        <v>0</v>
      </c>
      <c r="BY157" s="102">
        <f t="shared" si="158"/>
        <v>0</v>
      </c>
      <c r="BZ157" s="102">
        <f t="shared" si="158"/>
        <v>0</v>
      </c>
      <c r="CA157" s="102">
        <f t="shared" si="158"/>
        <v>0</v>
      </c>
      <c r="CB157" s="102">
        <f t="shared" si="158"/>
        <v>0</v>
      </c>
      <c r="CC157" s="102">
        <f t="shared" si="158"/>
        <v>0</v>
      </c>
      <c r="CD157" s="102">
        <f t="shared" si="158"/>
        <v>0</v>
      </c>
      <c r="CE157" s="102">
        <f t="shared" si="158"/>
        <v>0</v>
      </c>
      <c r="CF157" s="102">
        <f t="shared" si="158"/>
        <v>0</v>
      </c>
      <c r="CG157" s="103">
        <f>SUM(CG158,CG162,CG163,CG164)</f>
        <v>0</v>
      </c>
      <c r="CH157" s="90">
        <f t="shared" ref="CH157:CK157" si="159">SUM(CH158,CH162,CH163,CH164)</f>
        <v>0</v>
      </c>
      <c r="CI157" s="90">
        <f t="shared" si="159"/>
        <v>0</v>
      </c>
      <c r="CJ157" s="90">
        <f t="shared" si="159"/>
        <v>0</v>
      </c>
      <c r="CK157" s="90">
        <f t="shared" si="159"/>
        <v>0</v>
      </c>
      <c r="CL157" s="71"/>
      <c r="CM157" s="27"/>
      <c r="CN157" s="11"/>
      <c r="CO157" s="72"/>
      <c r="CP157" s="72"/>
      <c r="CQ157" s="72">
        <f>IF(J157&gt;0,1,0)</f>
        <v>1</v>
      </c>
      <c r="CR157" s="72"/>
    </row>
    <row r="158" spans="1:100" ht="14.1" customHeight="1" x14ac:dyDescent="0.3">
      <c r="A158" s="64">
        <f t="shared" si="139"/>
        <v>158</v>
      </c>
      <c r="B158" s="83"/>
      <c r="C158" s="83"/>
      <c r="D158" s="83"/>
      <c r="E158" s="83"/>
      <c r="F158" s="91"/>
      <c r="G158" s="83" t="s">
        <v>42</v>
      </c>
      <c r="H158" s="107" t="str">
        <f>'[1]טופס 106 חודשי'!H158</f>
        <v>ת"א 35</v>
      </c>
      <c r="I158" s="83"/>
      <c r="J158" s="73">
        <f t="shared" si="140"/>
        <v>1519192.4</v>
      </c>
      <c r="K158" s="88">
        <f>SUM(K159:K161)</f>
        <v>0</v>
      </c>
      <c r="L158" s="88">
        <f t="shared" ref="L158:BW158" si="160">SUM(L159:L161)</f>
        <v>4834.71</v>
      </c>
      <c r="M158" s="88">
        <f t="shared" si="160"/>
        <v>112734.96</v>
      </c>
      <c r="N158" s="88">
        <f t="shared" si="160"/>
        <v>0</v>
      </c>
      <c r="O158" s="88">
        <f t="shared" si="160"/>
        <v>0</v>
      </c>
      <c r="P158" s="88">
        <f t="shared" si="160"/>
        <v>54675.94</v>
      </c>
      <c r="Q158" s="88">
        <f t="shared" si="160"/>
        <v>287855.53000000003</v>
      </c>
      <c r="R158" s="88">
        <f t="shared" si="160"/>
        <v>0</v>
      </c>
      <c r="S158" s="88">
        <f t="shared" si="160"/>
        <v>0</v>
      </c>
      <c r="T158" s="88">
        <f t="shared" si="160"/>
        <v>63019.8</v>
      </c>
      <c r="U158" s="88">
        <f t="shared" si="160"/>
        <v>144274.67000000001</v>
      </c>
      <c r="V158" s="88">
        <f t="shared" si="160"/>
        <v>0</v>
      </c>
      <c r="W158" s="88">
        <f t="shared" si="160"/>
        <v>0</v>
      </c>
      <c r="X158" s="88">
        <f t="shared" si="160"/>
        <v>0</v>
      </c>
      <c r="Y158" s="88">
        <f t="shared" si="160"/>
        <v>645.20000000000005</v>
      </c>
      <c r="Z158" s="88">
        <f t="shared" si="160"/>
        <v>163084.15</v>
      </c>
      <c r="AA158" s="88">
        <f t="shared" si="160"/>
        <v>219803.73</v>
      </c>
      <c r="AB158" s="88">
        <f t="shared" si="160"/>
        <v>0</v>
      </c>
      <c r="AC158" s="88">
        <f t="shared" si="160"/>
        <v>88246.34</v>
      </c>
      <c r="AD158" s="88">
        <f t="shared" si="160"/>
        <v>199336.95</v>
      </c>
      <c r="AE158" s="88">
        <f t="shared" si="160"/>
        <v>17627.330000000002</v>
      </c>
      <c r="AF158" s="88">
        <f t="shared" si="160"/>
        <v>8528.33</v>
      </c>
      <c r="AG158" s="88">
        <f t="shared" si="160"/>
        <v>4611.0600000000004</v>
      </c>
      <c r="AH158" s="88">
        <f t="shared" si="160"/>
        <v>7577.95</v>
      </c>
      <c r="AI158" s="88">
        <f t="shared" si="160"/>
        <v>0</v>
      </c>
      <c r="AJ158" s="88">
        <f t="shared" si="160"/>
        <v>0</v>
      </c>
      <c r="AK158" s="88">
        <f t="shared" si="160"/>
        <v>71139.19</v>
      </c>
      <c r="AL158" s="88">
        <f t="shared" si="160"/>
        <v>29448.67</v>
      </c>
      <c r="AM158" s="88">
        <f t="shared" si="160"/>
        <v>21422.639999999999</v>
      </c>
      <c r="AN158" s="88">
        <f t="shared" si="160"/>
        <v>0</v>
      </c>
      <c r="AO158" s="88">
        <f t="shared" si="160"/>
        <v>20325.25</v>
      </c>
      <c r="AP158" s="88">
        <f t="shared" si="160"/>
        <v>0</v>
      </c>
      <c r="AQ158" s="88">
        <f t="shared" si="160"/>
        <v>0</v>
      </c>
      <c r="AR158" s="88">
        <f t="shared" si="160"/>
        <v>0</v>
      </c>
      <c r="AS158" s="88">
        <f t="shared" si="160"/>
        <v>0</v>
      </c>
      <c r="AT158" s="88">
        <f t="shared" si="160"/>
        <v>0</v>
      </c>
      <c r="AU158" s="88">
        <f t="shared" si="160"/>
        <v>0</v>
      </c>
      <c r="AV158" s="88">
        <f t="shared" si="160"/>
        <v>0</v>
      </c>
      <c r="AW158" s="88">
        <f t="shared" si="160"/>
        <v>0</v>
      </c>
      <c r="AX158" s="88">
        <f t="shared" si="160"/>
        <v>0</v>
      </c>
      <c r="AY158" s="88">
        <f t="shared" si="160"/>
        <v>0</v>
      </c>
      <c r="AZ158" s="88">
        <f t="shared" si="160"/>
        <v>0</v>
      </c>
      <c r="BA158" s="88">
        <f t="shared" si="160"/>
        <v>0</v>
      </c>
      <c r="BB158" s="88">
        <f t="shared" si="160"/>
        <v>0</v>
      </c>
      <c r="BC158" s="88">
        <f t="shared" si="160"/>
        <v>0</v>
      </c>
      <c r="BD158" s="88">
        <f t="shared" si="160"/>
        <v>0</v>
      </c>
      <c r="BE158" s="88">
        <f t="shared" si="160"/>
        <v>0</v>
      </c>
      <c r="BF158" s="88">
        <f t="shared" si="160"/>
        <v>0</v>
      </c>
      <c r="BG158" s="88">
        <f t="shared" si="160"/>
        <v>0</v>
      </c>
      <c r="BH158" s="88">
        <f t="shared" si="160"/>
        <v>0</v>
      </c>
      <c r="BI158" s="88">
        <f t="shared" si="160"/>
        <v>0</v>
      </c>
      <c r="BJ158" s="88">
        <f t="shared" si="160"/>
        <v>0</v>
      </c>
      <c r="BK158" s="88">
        <f t="shared" si="160"/>
        <v>0</v>
      </c>
      <c r="BL158" s="88">
        <f t="shared" si="160"/>
        <v>0</v>
      </c>
      <c r="BM158" s="88">
        <f t="shared" si="160"/>
        <v>0</v>
      </c>
      <c r="BN158" s="88">
        <f t="shared" si="160"/>
        <v>0</v>
      </c>
      <c r="BO158" s="88">
        <f t="shared" si="160"/>
        <v>0</v>
      </c>
      <c r="BP158" s="88">
        <f t="shared" si="160"/>
        <v>0</v>
      </c>
      <c r="BQ158" s="88">
        <f t="shared" si="160"/>
        <v>0</v>
      </c>
      <c r="BR158" s="88">
        <f t="shared" si="160"/>
        <v>0</v>
      </c>
      <c r="BS158" s="88">
        <f t="shared" si="160"/>
        <v>0</v>
      </c>
      <c r="BT158" s="88">
        <f t="shared" si="160"/>
        <v>0</v>
      </c>
      <c r="BU158" s="88">
        <f t="shared" si="160"/>
        <v>0</v>
      </c>
      <c r="BV158" s="88">
        <f t="shared" si="160"/>
        <v>0</v>
      </c>
      <c r="BW158" s="88">
        <f t="shared" si="160"/>
        <v>0</v>
      </c>
      <c r="BX158" s="88">
        <f t="shared" ref="BX158:CV158" si="161">SUM(BX159:BX161)</f>
        <v>0</v>
      </c>
      <c r="BY158" s="88">
        <f t="shared" si="161"/>
        <v>0</v>
      </c>
      <c r="BZ158" s="88">
        <f t="shared" si="161"/>
        <v>0</v>
      </c>
      <c r="CA158" s="88">
        <f t="shared" si="161"/>
        <v>0</v>
      </c>
      <c r="CB158" s="88">
        <f t="shared" si="161"/>
        <v>0</v>
      </c>
      <c r="CC158" s="88">
        <f t="shared" si="161"/>
        <v>0</v>
      </c>
      <c r="CD158" s="88">
        <f t="shared" si="161"/>
        <v>0</v>
      </c>
      <c r="CE158" s="88">
        <f t="shared" si="161"/>
        <v>0</v>
      </c>
      <c r="CF158" s="88">
        <f t="shared" si="161"/>
        <v>0</v>
      </c>
      <c r="CG158" s="89">
        <f>SUM(CG159:CG161)</f>
        <v>0</v>
      </c>
      <c r="CH158" s="90">
        <f t="shared" ref="CH158:CK158" si="162">SUM(CH159:CH161)</f>
        <v>0</v>
      </c>
      <c r="CI158" s="90">
        <f t="shared" si="162"/>
        <v>0</v>
      </c>
      <c r="CJ158" s="90">
        <f t="shared" si="162"/>
        <v>0</v>
      </c>
      <c r="CK158" s="90">
        <f t="shared" si="162"/>
        <v>0</v>
      </c>
      <c r="CL158" s="8"/>
      <c r="CM158" s="87"/>
      <c r="CN158" s="21"/>
      <c r="CQ158" s="72">
        <f>IF(J158&gt;0,1,0)</f>
        <v>1</v>
      </c>
    </row>
    <row r="159" spans="1:100" ht="14.1" customHeight="1" x14ac:dyDescent="0.3">
      <c r="A159" s="64">
        <f t="shared" si="139"/>
        <v>159</v>
      </c>
      <c r="B159" s="83"/>
      <c r="C159" s="83"/>
      <c r="D159" s="83"/>
      <c r="E159" s="83"/>
      <c r="F159" s="91"/>
      <c r="G159" s="83"/>
      <c r="H159" s="83" t="s">
        <v>61</v>
      </c>
      <c r="I159" s="107" t="s">
        <v>84</v>
      </c>
      <c r="J159" s="73">
        <f t="shared" si="140"/>
        <v>1519192.4</v>
      </c>
      <c r="K159" s="84"/>
      <c r="L159" s="84">
        <v>4834.71</v>
      </c>
      <c r="M159" s="84">
        <v>112734.96</v>
      </c>
      <c r="N159" s="84"/>
      <c r="O159" s="84"/>
      <c r="P159" s="84">
        <v>54675.94</v>
      </c>
      <c r="Q159" s="84">
        <v>287855.53000000003</v>
      </c>
      <c r="R159" s="84"/>
      <c r="S159" s="84"/>
      <c r="T159" s="84">
        <v>63019.8</v>
      </c>
      <c r="U159" s="84">
        <v>144274.67000000001</v>
      </c>
      <c r="V159" s="84"/>
      <c r="W159" s="84"/>
      <c r="X159" s="84"/>
      <c r="Y159" s="84">
        <v>645.20000000000005</v>
      </c>
      <c r="Z159" s="84">
        <v>163084.15</v>
      </c>
      <c r="AA159" s="84">
        <v>219803.73</v>
      </c>
      <c r="AB159" s="84"/>
      <c r="AC159" s="84">
        <v>88246.34</v>
      </c>
      <c r="AD159" s="84">
        <v>199336.95</v>
      </c>
      <c r="AE159" s="84">
        <v>17627.330000000002</v>
      </c>
      <c r="AF159" s="84">
        <v>8528.33</v>
      </c>
      <c r="AG159" s="84">
        <v>4611.0600000000004</v>
      </c>
      <c r="AH159" s="84">
        <v>7577.95</v>
      </c>
      <c r="AI159" s="84"/>
      <c r="AJ159" s="84"/>
      <c r="AK159" s="84">
        <v>71139.19</v>
      </c>
      <c r="AL159" s="84">
        <v>29448.67</v>
      </c>
      <c r="AM159" s="84">
        <v>21422.639999999999</v>
      </c>
      <c r="AN159" s="84"/>
      <c r="AO159" s="84">
        <v>20325.25</v>
      </c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5"/>
      <c r="CH159" s="86"/>
      <c r="CI159" s="86"/>
      <c r="CJ159" s="86"/>
      <c r="CK159" s="86"/>
      <c r="CL159" s="8"/>
      <c r="CM159" s="87"/>
      <c r="CN159" s="21"/>
      <c r="CQ159" s="72">
        <f>IF(J159&gt;0,1,0)</f>
        <v>1</v>
      </c>
    </row>
    <row r="160" spans="1:100" ht="14.1" customHeight="1" x14ac:dyDescent="0.3">
      <c r="A160" s="64">
        <f t="shared" si="139"/>
        <v>160</v>
      </c>
      <c r="B160" s="83"/>
      <c r="C160" s="83"/>
      <c r="D160" s="83"/>
      <c r="E160" s="83"/>
      <c r="F160" s="91"/>
      <c r="G160" s="83"/>
      <c r="H160" s="83" t="s">
        <v>63</v>
      </c>
      <c r="I160" s="107" t="s">
        <v>85</v>
      </c>
      <c r="J160" s="73">
        <f t="shared" si="140"/>
        <v>0</v>
      </c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5"/>
      <c r="CH160" s="86"/>
      <c r="CI160" s="86"/>
      <c r="CJ160" s="86"/>
      <c r="CK160" s="86"/>
      <c r="CL160" s="8"/>
      <c r="CM160" s="87"/>
      <c r="CN160" s="21"/>
      <c r="CQ160" s="72"/>
      <c r="CU160" s="114"/>
      <c r="CV160" s="107"/>
    </row>
    <row r="161" spans="1:96" ht="14.1" customHeight="1" x14ac:dyDescent="0.3">
      <c r="A161" s="64">
        <f t="shared" si="139"/>
        <v>161</v>
      </c>
      <c r="B161" s="83"/>
      <c r="C161" s="83"/>
      <c r="D161" s="83"/>
      <c r="E161" s="83"/>
      <c r="F161" s="91"/>
      <c r="G161" s="83"/>
      <c r="H161" s="83" t="s">
        <v>65</v>
      </c>
      <c r="I161" s="107" t="s">
        <v>86</v>
      </c>
      <c r="J161" s="73">
        <f t="shared" si="140"/>
        <v>0</v>
      </c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5"/>
      <c r="CH161" s="86"/>
      <c r="CI161" s="86"/>
      <c r="CJ161" s="86"/>
      <c r="CK161" s="86"/>
      <c r="CL161" s="8"/>
      <c r="CM161" s="87"/>
      <c r="CN161" s="21"/>
      <c r="CQ161" s="72"/>
    </row>
    <row r="162" spans="1:96" ht="14.1" customHeight="1" x14ac:dyDescent="0.3">
      <c r="A162" s="64">
        <f t="shared" si="139"/>
        <v>162</v>
      </c>
      <c r="B162" s="83"/>
      <c r="C162" s="83"/>
      <c r="D162" s="83"/>
      <c r="E162" s="83"/>
      <c r="F162" s="91"/>
      <c r="G162" s="83" t="s">
        <v>55</v>
      </c>
      <c r="H162" s="107" t="str">
        <f>'[1]טופס 106 חודשי'!H162</f>
        <v>ת"א 90</v>
      </c>
      <c r="I162" s="83"/>
      <c r="J162" s="73">
        <f t="shared" si="140"/>
        <v>478895.66000000009</v>
      </c>
      <c r="K162" s="84"/>
      <c r="L162" s="84">
        <v>1086.0999999999999</v>
      </c>
      <c r="M162" s="84">
        <v>26081.77</v>
      </c>
      <c r="N162" s="84"/>
      <c r="O162" s="84"/>
      <c r="P162" s="84">
        <v>14872.76</v>
      </c>
      <c r="Q162" s="84">
        <v>41791.269999999997</v>
      </c>
      <c r="R162" s="84"/>
      <c r="S162" s="84"/>
      <c r="T162" s="84">
        <v>20807.080000000002</v>
      </c>
      <c r="U162" s="84">
        <v>52553.17</v>
      </c>
      <c r="V162" s="84"/>
      <c r="W162" s="84"/>
      <c r="X162" s="84"/>
      <c r="Y162" s="84"/>
      <c r="Z162" s="84">
        <v>45087.45</v>
      </c>
      <c r="AA162" s="84">
        <v>90133.83</v>
      </c>
      <c r="AB162" s="84"/>
      <c r="AC162" s="84">
        <v>38490.6</v>
      </c>
      <c r="AD162" s="84">
        <v>87739.01</v>
      </c>
      <c r="AE162" s="84">
        <v>3759.75</v>
      </c>
      <c r="AF162" s="84">
        <v>1690.72</v>
      </c>
      <c r="AG162" s="84">
        <v>916.21</v>
      </c>
      <c r="AH162" s="84">
        <v>821.64</v>
      </c>
      <c r="AI162" s="84"/>
      <c r="AJ162" s="84"/>
      <c r="AK162" s="84">
        <v>33555.03</v>
      </c>
      <c r="AL162" s="84">
        <v>13557.59</v>
      </c>
      <c r="AM162" s="84">
        <v>2744.03</v>
      </c>
      <c r="AN162" s="84"/>
      <c r="AO162" s="84">
        <v>3207.65</v>
      </c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5"/>
      <c r="CH162" s="86"/>
      <c r="CI162" s="86"/>
      <c r="CJ162" s="86"/>
      <c r="CK162" s="86"/>
      <c r="CL162" s="8"/>
      <c r="CM162" s="87"/>
      <c r="CN162" s="21"/>
      <c r="CQ162" s="72">
        <f t="shared" ref="CQ162:CQ167" si="163">IF(J162&gt;0,1,0)</f>
        <v>1</v>
      </c>
    </row>
    <row r="163" spans="1:96" ht="14.1" customHeight="1" x14ac:dyDescent="0.3">
      <c r="A163" s="64">
        <f t="shared" si="139"/>
        <v>163</v>
      </c>
      <c r="B163" s="83"/>
      <c r="C163" s="83"/>
      <c r="D163" s="83"/>
      <c r="E163" s="83"/>
      <c r="F163" s="91"/>
      <c r="G163" s="83" t="s">
        <v>44</v>
      </c>
      <c r="H163" s="107" t="s">
        <v>87</v>
      </c>
      <c r="I163" s="83"/>
      <c r="J163" s="73">
        <f t="shared" si="140"/>
        <v>208867.96000000005</v>
      </c>
      <c r="K163" s="84"/>
      <c r="L163" s="84">
        <v>430.68</v>
      </c>
      <c r="M163" s="84">
        <v>29776.22</v>
      </c>
      <c r="N163" s="84"/>
      <c r="O163" s="84"/>
      <c r="P163" s="84">
        <v>2660.11</v>
      </c>
      <c r="Q163" s="84">
        <v>34060.410000000003</v>
      </c>
      <c r="R163" s="84"/>
      <c r="S163" s="84"/>
      <c r="T163" s="84">
        <v>4530.22</v>
      </c>
      <c r="U163" s="84">
        <v>7726.05</v>
      </c>
      <c r="V163" s="84"/>
      <c r="W163" s="84"/>
      <c r="X163" s="84"/>
      <c r="Y163" s="84"/>
      <c r="Z163" s="84">
        <v>14522.72</v>
      </c>
      <c r="AA163" s="84">
        <v>32284.47</v>
      </c>
      <c r="AB163" s="84"/>
      <c r="AC163" s="84">
        <v>17200.23</v>
      </c>
      <c r="AD163" s="84">
        <v>38528.67</v>
      </c>
      <c r="AE163" s="84">
        <v>2541.23</v>
      </c>
      <c r="AF163" s="84">
        <v>1104.23</v>
      </c>
      <c r="AG163" s="84">
        <v>521.13</v>
      </c>
      <c r="AH163" s="84">
        <v>568.91</v>
      </c>
      <c r="AI163" s="84"/>
      <c r="AJ163" s="84"/>
      <c r="AK163" s="84">
        <v>15355.26</v>
      </c>
      <c r="AL163" s="84">
        <v>6152.81</v>
      </c>
      <c r="AM163" s="84">
        <v>482.18</v>
      </c>
      <c r="AN163" s="84"/>
      <c r="AO163" s="84">
        <v>422.43</v>
      </c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5"/>
      <c r="CH163" s="86"/>
      <c r="CI163" s="86"/>
      <c r="CJ163" s="86"/>
      <c r="CK163" s="86"/>
      <c r="CL163" s="8"/>
      <c r="CM163" s="87"/>
      <c r="CN163" s="21"/>
      <c r="CQ163" s="72">
        <f t="shared" si="163"/>
        <v>1</v>
      </c>
    </row>
    <row r="164" spans="1:96" s="63" customFormat="1" ht="14.1" customHeight="1" x14ac:dyDescent="0.3">
      <c r="A164" s="64">
        <f t="shared" si="139"/>
        <v>164</v>
      </c>
      <c r="B164" s="83"/>
      <c r="C164" s="83"/>
      <c r="D164" s="83"/>
      <c r="E164" s="83"/>
      <c r="F164" s="91"/>
      <c r="G164" s="83" t="s">
        <v>46</v>
      </c>
      <c r="H164" s="107" t="s">
        <v>88</v>
      </c>
      <c r="I164" s="83"/>
      <c r="J164" s="73">
        <f t="shared" si="140"/>
        <v>0</v>
      </c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5"/>
      <c r="CH164" s="86"/>
      <c r="CI164" s="86"/>
      <c r="CJ164" s="86"/>
      <c r="CK164" s="86"/>
      <c r="CL164" s="71"/>
      <c r="CM164" s="27"/>
      <c r="CN164" s="11"/>
      <c r="CO164" s="72"/>
      <c r="CP164" s="72"/>
      <c r="CQ164" s="72">
        <f t="shared" si="163"/>
        <v>0</v>
      </c>
      <c r="CR164" s="72"/>
    </row>
    <row r="165" spans="1:96" s="63" customFormat="1" ht="14.1" customHeight="1" x14ac:dyDescent="0.3">
      <c r="A165" s="64">
        <f t="shared" si="139"/>
        <v>165</v>
      </c>
      <c r="B165" s="81"/>
      <c r="C165" s="81"/>
      <c r="D165" s="81"/>
      <c r="E165" s="81"/>
      <c r="F165" s="104" t="s">
        <v>52</v>
      </c>
      <c r="G165" s="105" t="s">
        <v>53</v>
      </c>
      <c r="H165" s="81"/>
      <c r="I165" s="81"/>
      <c r="J165" s="73">
        <f t="shared" si="140"/>
        <v>418604.52</v>
      </c>
      <c r="K165" s="108"/>
      <c r="L165" s="108">
        <v>2599.0700000000002</v>
      </c>
      <c r="M165" s="108">
        <v>133056.99</v>
      </c>
      <c r="N165" s="108"/>
      <c r="O165" s="108">
        <v>14693.04</v>
      </c>
      <c r="P165" s="108">
        <v>11147.14</v>
      </c>
      <c r="Q165" s="108">
        <v>218716.67</v>
      </c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>
        <v>17795.72</v>
      </c>
      <c r="AF165" s="108">
        <v>6506.32</v>
      </c>
      <c r="AG165" s="108">
        <v>4928.87</v>
      </c>
      <c r="AH165" s="108">
        <v>9160.7000000000007</v>
      </c>
      <c r="AI165" s="108"/>
      <c r="AJ165" s="108"/>
      <c r="AK165" s="108"/>
      <c r="AL165" s="108"/>
      <c r="AM165" s="108"/>
      <c r="AN165" s="108"/>
      <c r="AO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  <c r="BI165" s="108"/>
      <c r="BJ165" s="108"/>
      <c r="BK165" s="108"/>
      <c r="BL165" s="108"/>
      <c r="BM165" s="108"/>
      <c r="BN165" s="108"/>
      <c r="BO165" s="108"/>
      <c r="BP165" s="108"/>
      <c r="BQ165" s="108"/>
      <c r="BR165" s="108"/>
      <c r="BS165" s="108"/>
      <c r="BT165" s="108"/>
      <c r="BU165" s="108"/>
      <c r="BV165" s="108"/>
      <c r="BW165" s="108"/>
      <c r="BX165" s="108"/>
      <c r="BY165" s="108"/>
      <c r="BZ165" s="108"/>
      <c r="CA165" s="108"/>
      <c r="CB165" s="108"/>
      <c r="CC165" s="108"/>
      <c r="CD165" s="108"/>
      <c r="CE165" s="108"/>
      <c r="CF165" s="108"/>
      <c r="CG165" s="109"/>
      <c r="CH165" s="86"/>
      <c r="CI165" s="86"/>
      <c r="CJ165" s="86"/>
      <c r="CK165" s="86"/>
      <c r="CL165" s="71"/>
      <c r="CM165" s="27"/>
      <c r="CN165" s="11"/>
      <c r="CO165" s="72"/>
      <c r="CP165" s="72"/>
      <c r="CQ165" s="72">
        <f t="shared" si="163"/>
        <v>1</v>
      </c>
      <c r="CR165" s="72"/>
    </row>
    <row r="166" spans="1:96" s="63" customFormat="1" ht="14.1" customHeight="1" x14ac:dyDescent="0.3">
      <c r="A166" s="64">
        <f t="shared" si="139"/>
        <v>166</v>
      </c>
      <c r="B166" s="81"/>
      <c r="C166" s="81"/>
      <c r="D166" s="81"/>
      <c r="E166" s="81" t="s">
        <v>22</v>
      </c>
      <c r="F166" s="111" t="s">
        <v>35</v>
      </c>
      <c r="G166" s="81"/>
      <c r="H166" s="81"/>
      <c r="I166" s="81"/>
      <c r="J166" s="73">
        <f t="shared" si="140"/>
        <v>864471.0900000002</v>
      </c>
      <c r="K166" s="102">
        <f>SUM(K167,K171)</f>
        <v>0</v>
      </c>
      <c r="L166" s="102">
        <f t="shared" ref="L166:BW166" si="164">SUM(L167,L171)</f>
        <v>2674.8599999999997</v>
      </c>
      <c r="M166" s="102">
        <f t="shared" si="164"/>
        <v>75539.94</v>
      </c>
      <c r="N166" s="102">
        <f t="shared" si="164"/>
        <v>0</v>
      </c>
      <c r="O166" s="102">
        <f t="shared" si="164"/>
        <v>2161.31</v>
      </c>
      <c r="P166" s="102">
        <f t="shared" si="164"/>
        <v>20548.170000000002</v>
      </c>
      <c r="Q166" s="102">
        <f t="shared" si="164"/>
        <v>162177.78999999998</v>
      </c>
      <c r="R166" s="102">
        <f t="shared" si="164"/>
        <v>0</v>
      </c>
      <c r="S166" s="102">
        <f t="shared" si="164"/>
        <v>0</v>
      </c>
      <c r="T166" s="102">
        <f t="shared" si="164"/>
        <v>93102.75</v>
      </c>
      <c r="U166" s="102">
        <f t="shared" si="164"/>
        <v>216239.23</v>
      </c>
      <c r="V166" s="102">
        <f t="shared" si="164"/>
        <v>0</v>
      </c>
      <c r="W166" s="102">
        <f t="shared" si="164"/>
        <v>0</v>
      </c>
      <c r="X166" s="102">
        <f t="shared" si="164"/>
        <v>0</v>
      </c>
      <c r="Y166" s="102">
        <f t="shared" si="164"/>
        <v>1621.43</v>
      </c>
      <c r="Z166" s="102">
        <f t="shared" si="164"/>
        <v>26116.5</v>
      </c>
      <c r="AA166" s="102">
        <f t="shared" si="164"/>
        <v>166856.81</v>
      </c>
      <c r="AB166" s="102">
        <f t="shared" si="164"/>
        <v>0</v>
      </c>
      <c r="AC166" s="102">
        <f t="shared" si="164"/>
        <v>3711.49</v>
      </c>
      <c r="AD166" s="102">
        <f t="shared" si="164"/>
        <v>11358.67</v>
      </c>
      <c r="AE166" s="102">
        <f t="shared" si="164"/>
        <v>12778.62</v>
      </c>
      <c r="AF166" s="102">
        <f t="shared" si="164"/>
        <v>5533.7800000000007</v>
      </c>
      <c r="AG166" s="102">
        <f t="shared" si="164"/>
        <v>2724.9100000000003</v>
      </c>
      <c r="AH166" s="102">
        <f t="shared" si="164"/>
        <v>4999.49</v>
      </c>
      <c r="AI166" s="102">
        <f t="shared" si="164"/>
        <v>0</v>
      </c>
      <c r="AJ166" s="102">
        <f t="shared" si="164"/>
        <v>0</v>
      </c>
      <c r="AK166" s="102">
        <f t="shared" si="164"/>
        <v>47354.28</v>
      </c>
      <c r="AL166" s="102">
        <f t="shared" si="164"/>
        <v>8971.0600000000013</v>
      </c>
      <c r="AM166" s="102">
        <f t="shared" si="164"/>
        <v>0</v>
      </c>
      <c r="AN166" s="102">
        <f t="shared" si="164"/>
        <v>0</v>
      </c>
      <c r="AO166" s="102">
        <f t="shared" si="164"/>
        <v>0</v>
      </c>
      <c r="AP166" s="102">
        <f t="shared" si="164"/>
        <v>0</v>
      </c>
      <c r="AQ166" s="102">
        <f t="shared" si="164"/>
        <v>0</v>
      </c>
      <c r="AR166" s="102">
        <f t="shared" si="164"/>
        <v>0</v>
      </c>
      <c r="AS166" s="102">
        <f t="shared" si="164"/>
        <v>0</v>
      </c>
      <c r="AT166" s="102">
        <f t="shared" si="164"/>
        <v>0</v>
      </c>
      <c r="AU166" s="102">
        <f t="shared" si="164"/>
        <v>0</v>
      </c>
      <c r="AV166" s="102">
        <f t="shared" si="164"/>
        <v>0</v>
      </c>
      <c r="AW166" s="102">
        <f t="shared" si="164"/>
        <v>0</v>
      </c>
      <c r="AX166" s="102">
        <f t="shared" si="164"/>
        <v>0</v>
      </c>
      <c r="AY166" s="102">
        <f t="shared" si="164"/>
        <v>0</v>
      </c>
      <c r="AZ166" s="102">
        <f t="shared" si="164"/>
        <v>0</v>
      </c>
      <c r="BA166" s="102">
        <f t="shared" si="164"/>
        <v>0</v>
      </c>
      <c r="BB166" s="102">
        <f t="shared" si="164"/>
        <v>0</v>
      </c>
      <c r="BC166" s="102">
        <f t="shared" si="164"/>
        <v>0</v>
      </c>
      <c r="BD166" s="102">
        <f t="shared" si="164"/>
        <v>0</v>
      </c>
      <c r="BE166" s="102">
        <f t="shared" si="164"/>
        <v>0</v>
      </c>
      <c r="BF166" s="102">
        <f t="shared" si="164"/>
        <v>0</v>
      </c>
      <c r="BG166" s="102">
        <f t="shared" si="164"/>
        <v>0</v>
      </c>
      <c r="BH166" s="102">
        <f t="shared" si="164"/>
        <v>0</v>
      </c>
      <c r="BI166" s="102">
        <f t="shared" si="164"/>
        <v>0</v>
      </c>
      <c r="BJ166" s="102">
        <f t="shared" si="164"/>
        <v>0</v>
      </c>
      <c r="BK166" s="102">
        <f t="shared" si="164"/>
        <v>0</v>
      </c>
      <c r="BL166" s="102">
        <f t="shared" si="164"/>
        <v>0</v>
      </c>
      <c r="BM166" s="102">
        <f t="shared" si="164"/>
        <v>0</v>
      </c>
      <c r="BN166" s="102">
        <f t="shared" si="164"/>
        <v>0</v>
      </c>
      <c r="BO166" s="102">
        <f t="shared" si="164"/>
        <v>0</v>
      </c>
      <c r="BP166" s="102">
        <f t="shared" si="164"/>
        <v>0</v>
      </c>
      <c r="BQ166" s="102">
        <f t="shared" si="164"/>
        <v>0</v>
      </c>
      <c r="BR166" s="102">
        <f t="shared" si="164"/>
        <v>0</v>
      </c>
      <c r="BS166" s="102">
        <f t="shared" si="164"/>
        <v>0</v>
      </c>
      <c r="BT166" s="102">
        <f t="shared" si="164"/>
        <v>0</v>
      </c>
      <c r="BU166" s="102">
        <f t="shared" si="164"/>
        <v>0</v>
      </c>
      <c r="BV166" s="102">
        <f t="shared" si="164"/>
        <v>0</v>
      </c>
      <c r="BW166" s="102">
        <f t="shared" si="164"/>
        <v>0</v>
      </c>
      <c r="BX166" s="102">
        <f t="shared" ref="BX166:CV166" si="165">SUM(BX167,BX171)</f>
        <v>0</v>
      </c>
      <c r="BY166" s="102">
        <f t="shared" si="165"/>
        <v>0</v>
      </c>
      <c r="BZ166" s="102">
        <f t="shared" si="165"/>
        <v>0</v>
      </c>
      <c r="CA166" s="102">
        <f t="shared" si="165"/>
        <v>0</v>
      </c>
      <c r="CB166" s="102">
        <f t="shared" si="165"/>
        <v>0</v>
      </c>
      <c r="CC166" s="102">
        <f t="shared" si="165"/>
        <v>0</v>
      </c>
      <c r="CD166" s="102">
        <f t="shared" si="165"/>
        <v>0</v>
      </c>
      <c r="CE166" s="102">
        <f t="shared" si="165"/>
        <v>0</v>
      </c>
      <c r="CF166" s="102">
        <f t="shared" si="165"/>
        <v>0</v>
      </c>
      <c r="CG166" s="103">
        <f>SUM(CG167,CG171)</f>
        <v>0</v>
      </c>
      <c r="CH166" s="90">
        <f t="shared" ref="CH166:CK166" si="166">SUM(CH167,CH171)</f>
        <v>0</v>
      </c>
      <c r="CI166" s="90">
        <f t="shared" si="166"/>
        <v>0</v>
      </c>
      <c r="CJ166" s="90">
        <f t="shared" si="166"/>
        <v>0</v>
      </c>
      <c r="CK166" s="90">
        <f t="shared" si="166"/>
        <v>0</v>
      </c>
      <c r="CL166" s="71"/>
      <c r="CM166" s="27"/>
      <c r="CN166" s="11"/>
      <c r="CO166" s="72"/>
      <c r="CP166" s="72"/>
      <c r="CQ166" s="72">
        <f t="shared" si="163"/>
        <v>1</v>
      </c>
      <c r="CR166" s="72"/>
    </row>
    <row r="167" spans="1:96" ht="14.1" customHeight="1" x14ac:dyDescent="0.3">
      <c r="A167" s="64">
        <f t="shared" si="139"/>
        <v>167</v>
      </c>
      <c r="B167" s="81"/>
      <c r="C167" s="81"/>
      <c r="D167" s="81"/>
      <c r="E167" s="81"/>
      <c r="F167" s="104" t="s">
        <v>40</v>
      </c>
      <c r="G167" s="105" t="s">
        <v>41</v>
      </c>
      <c r="H167" s="81"/>
      <c r="I167" s="81"/>
      <c r="J167" s="73">
        <f t="shared" si="140"/>
        <v>826864.71000000008</v>
      </c>
      <c r="K167" s="102">
        <f>SUM(K168:K170)</f>
        <v>0</v>
      </c>
      <c r="L167" s="102">
        <f t="shared" ref="L167:BW167" si="167">SUM(L168:L170)</f>
        <v>2613.5299999999997</v>
      </c>
      <c r="M167" s="102">
        <f t="shared" si="167"/>
        <v>65162.44</v>
      </c>
      <c r="N167" s="102">
        <f t="shared" si="167"/>
        <v>0</v>
      </c>
      <c r="O167" s="102">
        <f t="shared" si="167"/>
        <v>38.82</v>
      </c>
      <c r="P167" s="102">
        <f t="shared" si="167"/>
        <v>19413.550000000003</v>
      </c>
      <c r="Q167" s="102">
        <f t="shared" si="167"/>
        <v>141894.18</v>
      </c>
      <c r="R167" s="102">
        <f t="shared" si="167"/>
        <v>0</v>
      </c>
      <c r="S167" s="102">
        <f t="shared" si="167"/>
        <v>0</v>
      </c>
      <c r="T167" s="102">
        <f t="shared" si="167"/>
        <v>93102.75</v>
      </c>
      <c r="U167" s="102">
        <f t="shared" si="167"/>
        <v>216239.23</v>
      </c>
      <c r="V167" s="102">
        <f t="shared" si="167"/>
        <v>0</v>
      </c>
      <c r="W167" s="102">
        <f t="shared" si="167"/>
        <v>0</v>
      </c>
      <c r="X167" s="102">
        <f t="shared" si="167"/>
        <v>0</v>
      </c>
      <c r="Y167" s="102">
        <f t="shared" si="167"/>
        <v>1621.43</v>
      </c>
      <c r="Z167" s="102">
        <f t="shared" si="167"/>
        <v>26116.5</v>
      </c>
      <c r="AA167" s="102">
        <f t="shared" si="167"/>
        <v>166856.81</v>
      </c>
      <c r="AB167" s="102">
        <f t="shared" si="167"/>
        <v>0</v>
      </c>
      <c r="AC167" s="102">
        <f t="shared" si="167"/>
        <v>3711.49</v>
      </c>
      <c r="AD167" s="102">
        <f t="shared" si="167"/>
        <v>11358.67</v>
      </c>
      <c r="AE167" s="102">
        <f t="shared" si="167"/>
        <v>11049.92</v>
      </c>
      <c r="AF167" s="102">
        <f t="shared" si="167"/>
        <v>4913.59</v>
      </c>
      <c r="AG167" s="102">
        <f t="shared" si="167"/>
        <v>2262.5700000000002</v>
      </c>
      <c r="AH167" s="102">
        <f t="shared" si="167"/>
        <v>4183.8899999999994</v>
      </c>
      <c r="AI167" s="102">
        <f t="shared" si="167"/>
        <v>0</v>
      </c>
      <c r="AJ167" s="102">
        <f t="shared" si="167"/>
        <v>0</v>
      </c>
      <c r="AK167" s="102">
        <f t="shared" si="167"/>
        <v>47354.28</v>
      </c>
      <c r="AL167" s="102">
        <f t="shared" si="167"/>
        <v>8971.0600000000013</v>
      </c>
      <c r="AM167" s="102">
        <f t="shared" si="167"/>
        <v>0</v>
      </c>
      <c r="AN167" s="102">
        <f t="shared" si="167"/>
        <v>0</v>
      </c>
      <c r="AO167" s="102">
        <f t="shared" si="167"/>
        <v>0</v>
      </c>
      <c r="AP167" s="102">
        <f t="shared" si="167"/>
        <v>0</v>
      </c>
      <c r="AQ167" s="102">
        <f t="shared" si="167"/>
        <v>0</v>
      </c>
      <c r="AR167" s="102">
        <f t="shared" si="167"/>
        <v>0</v>
      </c>
      <c r="AS167" s="102">
        <f t="shared" si="167"/>
        <v>0</v>
      </c>
      <c r="AT167" s="102">
        <f t="shared" si="167"/>
        <v>0</v>
      </c>
      <c r="AU167" s="102">
        <f t="shared" si="167"/>
        <v>0</v>
      </c>
      <c r="AV167" s="102">
        <f t="shared" si="167"/>
        <v>0</v>
      </c>
      <c r="AW167" s="102">
        <f t="shared" si="167"/>
        <v>0</v>
      </c>
      <c r="AX167" s="102">
        <f t="shared" si="167"/>
        <v>0</v>
      </c>
      <c r="AY167" s="102">
        <f t="shared" si="167"/>
        <v>0</v>
      </c>
      <c r="AZ167" s="102">
        <f t="shared" si="167"/>
        <v>0</v>
      </c>
      <c r="BA167" s="102">
        <f t="shared" si="167"/>
        <v>0</v>
      </c>
      <c r="BB167" s="102">
        <f t="shared" si="167"/>
        <v>0</v>
      </c>
      <c r="BC167" s="102">
        <f t="shared" si="167"/>
        <v>0</v>
      </c>
      <c r="BD167" s="102">
        <f t="shared" si="167"/>
        <v>0</v>
      </c>
      <c r="BE167" s="102">
        <f t="shared" si="167"/>
        <v>0</v>
      </c>
      <c r="BF167" s="102">
        <f t="shared" si="167"/>
        <v>0</v>
      </c>
      <c r="BG167" s="102">
        <f t="shared" si="167"/>
        <v>0</v>
      </c>
      <c r="BH167" s="102">
        <f t="shared" si="167"/>
        <v>0</v>
      </c>
      <c r="BI167" s="102">
        <f t="shared" si="167"/>
        <v>0</v>
      </c>
      <c r="BJ167" s="102">
        <f t="shared" si="167"/>
        <v>0</v>
      </c>
      <c r="BK167" s="102">
        <f t="shared" si="167"/>
        <v>0</v>
      </c>
      <c r="BL167" s="102">
        <f t="shared" si="167"/>
        <v>0</v>
      </c>
      <c r="BM167" s="102">
        <f t="shared" si="167"/>
        <v>0</v>
      </c>
      <c r="BN167" s="102">
        <f t="shared" si="167"/>
        <v>0</v>
      </c>
      <c r="BO167" s="102">
        <f t="shared" si="167"/>
        <v>0</v>
      </c>
      <c r="BP167" s="102">
        <f t="shared" si="167"/>
        <v>0</v>
      </c>
      <c r="BQ167" s="102">
        <f t="shared" si="167"/>
        <v>0</v>
      </c>
      <c r="BR167" s="102">
        <f t="shared" si="167"/>
        <v>0</v>
      </c>
      <c r="BS167" s="102">
        <f t="shared" si="167"/>
        <v>0</v>
      </c>
      <c r="BT167" s="102">
        <f t="shared" si="167"/>
        <v>0</v>
      </c>
      <c r="BU167" s="102">
        <f t="shared" si="167"/>
        <v>0</v>
      </c>
      <c r="BV167" s="102">
        <f t="shared" si="167"/>
        <v>0</v>
      </c>
      <c r="BW167" s="102">
        <f t="shared" si="167"/>
        <v>0</v>
      </c>
      <c r="BX167" s="102">
        <f t="shared" ref="BX167:CV167" si="168">SUM(BX168:BX170)</f>
        <v>0</v>
      </c>
      <c r="BY167" s="102">
        <f t="shared" si="168"/>
        <v>0</v>
      </c>
      <c r="BZ167" s="102">
        <f t="shared" si="168"/>
        <v>0</v>
      </c>
      <c r="CA167" s="102">
        <f t="shared" si="168"/>
        <v>0</v>
      </c>
      <c r="CB167" s="102">
        <f t="shared" si="168"/>
        <v>0</v>
      </c>
      <c r="CC167" s="102">
        <f t="shared" si="168"/>
        <v>0</v>
      </c>
      <c r="CD167" s="102">
        <f t="shared" si="168"/>
        <v>0</v>
      </c>
      <c r="CE167" s="102">
        <f t="shared" si="168"/>
        <v>0</v>
      </c>
      <c r="CF167" s="102">
        <f t="shared" si="168"/>
        <v>0</v>
      </c>
      <c r="CG167" s="103">
        <f>SUM(CG168:CG170)</f>
        <v>0</v>
      </c>
      <c r="CH167" s="90">
        <f t="shared" ref="CH167:CK167" si="169">SUM(CH168:CH170)</f>
        <v>0</v>
      </c>
      <c r="CI167" s="90">
        <f t="shared" si="169"/>
        <v>0</v>
      </c>
      <c r="CJ167" s="90">
        <f t="shared" si="169"/>
        <v>0</v>
      </c>
      <c r="CK167" s="90">
        <f t="shared" si="169"/>
        <v>0</v>
      </c>
      <c r="CL167" s="8"/>
      <c r="CM167" s="87"/>
      <c r="CN167" s="21"/>
      <c r="CQ167" s="72">
        <f t="shared" si="163"/>
        <v>1</v>
      </c>
    </row>
    <row r="168" spans="1:96" ht="14.1" customHeight="1" x14ac:dyDescent="0.3">
      <c r="A168" s="64">
        <f t="shared" si="139"/>
        <v>168</v>
      </c>
      <c r="B168" s="83"/>
      <c r="C168" s="83"/>
      <c r="D168" s="83"/>
      <c r="E168" s="83"/>
      <c r="F168" s="91"/>
      <c r="G168" s="83" t="s">
        <v>42</v>
      </c>
      <c r="H168" s="83" t="s">
        <v>89</v>
      </c>
      <c r="I168" s="83"/>
      <c r="J168" s="73">
        <f t="shared" si="140"/>
        <v>74741.220000000016</v>
      </c>
      <c r="K168" s="84"/>
      <c r="L168" s="84">
        <v>135.38999999999999</v>
      </c>
      <c r="M168" s="84">
        <v>3298.05</v>
      </c>
      <c r="N168" s="84"/>
      <c r="O168" s="84"/>
      <c r="P168" s="84">
        <v>2211.2399999999998</v>
      </c>
      <c r="Q168" s="84">
        <v>5711.25</v>
      </c>
      <c r="R168" s="84"/>
      <c r="S168" s="84"/>
      <c r="T168" s="84">
        <v>3746.56</v>
      </c>
      <c r="U168" s="84">
        <v>8831.17</v>
      </c>
      <c r="V168" s="84"/>
      <c r="W168" s="84"/>
      <c r="X168" s="84"/>
      <c r="Y168" s="84"/>
      <c r="Z168" s="84">
        <v>14786.09</v>
      </c>
      <c r="AA168" s="84">
        <v>9986.57</v>
      </c>
      <c r="AB168" s="84"/>
      <c r="AC168" s="84">
        <v>2140.73</v>
      </c>
      <c r="AD168" s="84">
        <v>6696.08</v>
      </c>
      <c r="AE168" s="84">
        <v>518.41</v>
      </c>
      <c r="AF168" s="84">
        <v>223.47</v>
      </c>
      <c r="AG168" s="84">
        <v>118.07</v>
      </c>
      <c r="AH168" s="84">
        <v>130.4</v>
      </c>
      <c r="AI168" s="84"/>
      <c r="AJ168" s="84"/>
      <c r="AK168" s="84">
        <v>13965.53</v>
      </c>
      <c r="AL168" s="84">
        <v>2242.21</v>
      </c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5"/>
      <c r="CH168" s="86"/>
      <c r="CI168" s="86"/>
      <c r="CJ168" s="86"/>
      <c r="CK168" s="86"/>
      <c r="CL168" s="8"/>
      <c r="CM168" s="87"/>
      <c r="CN168" s="21"/>
      <c r="CQ168" s="72"/>
    </row>
    <row r="169" spans="1:96" ht="14.1" customHeight="1" x14ac:dyDescent="0.3">
      <c r="A169" s="64">
        <f t="shared" si="139"/>
        <v>169</v>
      </c>
      <c r="B169" s="83"/>
      <c r="C169" s="83"/>
      <c r="D169" s="83"/>
      <c r="E169" s="83"/>
      <c r="F169" s="91"/>
      <c r="G169" s="83" t="s">
        <v>55</v>
      </c>
      <c r="H169" s="83" t="s">
        <v>90</v>
      </c>
      <c r="I169" s="83"/>
      <c r="J169" s="73">
        <f t="shared" si="140"/>
        <v>752123.49</v>
      </c>
      <c r="K169" s="84"/>
      <c r="L169" s="84">
        <v>2478.14</v>
      </c>
      <c r="M169" s="84">
        <v>61864.39</v>
      </c>
      <c r="N169" s="84"/>
      <c r="O169" s="84">
        <v>38.82</v>
      </c>
      <c r="P169" s="84">
        <v>17202.310000000001</v>
      </c>
      <c r="Q169" s="84">
        <v>136182.93</v>
      </c>
      <c r="R169" s="84"/>
      <c r="S169" s="84"/>
      <c r="T169" s="84">
        <v>89356.19</v>
      </c>
      <c r="U169" s="84">
        <v>207408.06</v>
      </c>
      <c r="V169" s="84"/>
      <c r="W169" s="84"/>
      <c r="X169" s="84"/>
      <c r="Y169" s="84">
        <v>1621.43</v>
      </c>
      <c r="Z169" s="84">
        <v>11330.41</v>
      </c>
      <c r="AA169" s="84">
        <v>156870.24</v>
      </c>
      <c r="AB169" s="84"/>
      <c r="AC169" s="84">
        <v>1570.76</v>
      </c>
      <c r="AD169" s="84">
        <v>4662.59</v>
      </c>
      <c r="AE169" s="84">
        <v>10531.51</v>
      </c>
      <c r="AF169" s="84">
        <v>4690.12</v>
      </c>
      <c r="AG169" s="84">
        <v>2144.5</v>
      </c>
      <c r="AH169" s="84">
        <v>4053.49</v>
      </c>
      <c r="AI169" s="84"/>
      <c r="AJ169" s="84"/>
      <c r="AK169" s="84">
        <v>33388.75</v>
      </c>
      <c r="AL169" s="84">
        <v>6728.85</v>
      </c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5"/>
      <c r="CH169" s="86"/>
      <c r="CI169" s="86"/>
      <c r="CJ169" s="86"/>
      <c r="CK169" s="86"/>
      <c r="CL169" s="8"/>
      <c r="CM169" s="87"/>
      <c r="CN169" s="21"/>
      <c r="CQ169" s="72">
        <f>IF(J169&gt;0,1,0)</f>
        <v>1</v>
      </c>
    </row>
    <row r="170" spans="1:96" s="63" customFormat="1" ht="14.1" customHeight="1" x14ac:dyDescent="0.3">
      <c r="A170" s="64">
        <f t="shared" si="139"/>
        <v>170</v>
      </c>
      <c r="B170" s="83"/>
      <c r="C170" s="83"/>
      <c r="D170" s="83"/>
      <c r="E170" s="83"/>
      <c r="F170" s="91"/>
      <c r="G170" s="83" t="s">
        <v>44</v>
      </c>
      <c r="H170" s="83" t="s">
        <v>91</v>
      </c>
      <c r="I170" s="83"/>
      <c r="J170" s="73">
        <f t="shared" si="140"/>
        <v>0</v>
      </c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5"/>
      <c r="CH170" s="86"/>
      <c r="CI170" s="86"/>
      <c r="CJ170" s="86"/>
      <c r="CK170" s="86"/>
      <c r="CL170" s="71"/>
      <c r="CM170" s="27"/>
      <c r="CN170" s="11"/>
      <c r="CO170" s="72"/>
      <c r="CP170" s="72"/>
      <c r="CQ170" s="72">
        <f>IF(J170&gt;0,1,0)</f>
        <v>0</v>
      </c>
      <c r="CR170" s="72"/>
    </row>
    <row r="171" spans="1:96" ht="14.1" customHeight="1" x14ac:dyDescent="0.3">
      <c r="A171" s="64">
        <f t="shared" si="139"/>
        <v>171</v>
      </c>
      <c r="B171" s="81"/>
      <c r="C171" s="81"/>
      <c r="D171" s="81"/>
      <c r="E171" s="81"/>
      <c r="F171" s="104" t="s">
        <v>52</v>
      </c>
      <c r="G171" s="105" t="s">
        <v>53</v>
      </c>
      <c r="H171" s="81"/>
      <c r="I171" s="81"/>
      <c r="J171" s="73">
        <f t="shared" si="140"/>
        <v>37606.379999999997</v>
      </c>
      <c r="K171" s="102">
        <f>SUM(K172:K173)</f>
        <v>0</v>
      </c>
      <c r="L171" s="102">
        <f t="shared" ref="L171:BW171" si="170">SUM(L172:L173)</f>
        <v>61.33</v>
      </c>
      <c r="M171" s="102">
        <f t="shared" si="170"/>
        <v>10377.5</v>
      </c>
      <c r="N171" s="102">
        <f t="shared" si="170"/>
        <v>0</v>
      </c>
      <c r="O171" s="102">
        <f t="shared" si="170"/>
        <v>2122.4899999999998</v>
      </c>
      <c r="P171" s="102">
        <f t="shared" si="170"/>
        <v>1134.6199999999999</v>
      </c>
      <c r="Q171" s="102">
        <f t="shared" si="170"/>
        <v>20283.61</v>
      </c>
      <c r="R171" s="102">
        <f t="shared" si="170"/>
        <v>0</v>
      </c>
      <c r="S171" s="102">
        <f t="shared" si="170"/>
        <v>0</v>
      </c>
      <c r="T171" s="102">
        <f t="shared" si="170"/>
        <v>0</v>
      </c>
      <c r="U171" s="102">
        <f t="shared" si="170"/>
        <v>0</v>
      </c>
      <c r="V171" s="102">
        <f t="shared" si="170"/>
        <v>0</v>
      </c>
      <c r="W171" s="102">
        <f t="shared" si="170"/>
        <v>0</v>
      </c>
      <c r="X171" s="102">
        <f t="shared" si="170"/>
        <v>0</v>
      </c>
      <c r="Y171" s="102">
        <f t="shared" si="170"/>
        <v>0</v>
      </c>
      <c r="Z171" s="102">
        <f t="shared" si="170"/>
        <v>0</v>
      </c>
      <c r="AA171" s="102">
        <f t="shared" si="170"/>
        <v>0</v>
      </c>
      <c r="AB171" s="102">
        <f t="shared" si="170"/>
        <v>0</v>
      </c>
      <c r="AC171" s="102">
        <f t="shared" si="170"/>
        <v>0</v>
      </c>
      <c r="AD171" s="102">
        <f t="shared" si="170"/>
        <v>0</v>
      </c>
      <c r="AE171" s="102">
        <f t="shared" si="170"/>
        <v>1728.7</v>
      </c>
      <c r="AF171" s="102">
        <f t="shared" si="170"/>
        <v>620.19000000000005</v>
      </c>
      <c r="AG171" s="102">
        <f t="shared" si="170"/>
        <v>462.34</v>
      </c>
      <c r="AH171" s="102">
        <f t="shared" si="170"/>
        <v>815.6</v>
      </c>
      <c r="AI171" s="102">
        <f t="shared" si="170"/>
        <v>0</v>
      </c>
      <c r="AJ171" s="102">
        <f t="shared" si="170"/>
        <v>0</v>
      </c>
      <c r="AK171" s="102">
        <f t="shared" si="170"/>
        <v>0</v>
      </c>
      <c r="AL171" s="102">
        <f t="shared" si="170"/>
        <v>0</v>
      </c>
      <c r="AM171" s="102">
        <f t="shared" si="170"/>
        <v>0</v>
      </c>
      <c r="AN171" s="102">
        <f t="shared" si="170"/>
        <v>0</v>
      </c>
      <c r="AO171" s="102">
        <f t="shared" si="170"/>
        <v>0</v>
      </c>
      <c r="AP171" s="102">
        <f t="shared" si="170"/>
        <v>0</v>
      </c>
      <c r="AQ171" s="102">
        <f t="shared" si="170"/>
        <v>0</v>
      </c>
      <c r="AR171" s="102">
        <f t="shared" si="170"/>
        <v>0</v>
      </c>
      <c r="AS171" s="102">
        <f t="shared" si="170"/>
        <v>0</v>
      </c>
      <c r="AT171" s="102">
        <f t="shared" si="170"/>
        <v>0</v>
      </c>
      <c r="AU171" s="102">
        <f t="shared" si="170"/>
        <v>0</v>
      </c>
      <c r="AV171" s="102">
        <f t="shared" si="170"/>
        <v>0</v>
      </c>
      <c r="AW171" s="102">
        <f t="shared" si="170"/>
        <v>0</v>
      </c>
      <c r="AX171" s="102">
        <f t="shared" si="170"/>
        <v>0</v>
      </c>
      <c r="AY171" s="102">
        <f t="shared" si="170"/>
        <v>0</v>
      </c>
      <c r="AZ171" s="102">
        <f t="shared" si="170"/>
        <v>0</v>
      </c>
      <c r="BA171" s="102">
        <f t="shared" si="170"/>
        <v>0</v>
      </c>
      <c r="BB171" s="102">
        <f t="shared" si="170"/>
        <v>0</v>
      </c>
      <c r="BC171" s="102">
        <f t="shared" si="170"/>
        <v>0</v>
      </c>
      <c r="BD171" s="102">
        <f t="shared" si="170"/>
        <v>0</v>
      </c>
      <c r="BE171" s="102">
        <f t="shared" si="170"/>
        <v>0</v>
      </c>
      <c r="BF171" s="102">
        <f t="shared" si="170"/>
        <v>0</v>
      </c>
      <c r="BG171" s="102">
        <f t="shared" si="170"/>
        <v>0</v>
      </c>
      <c r="BH171" s="102">
        <f t="shared" si="170"/>
        <v>0</v>
      </c>
      <c r="BI171" s="102">
        <f t="shared" si="170"/>
        <v>0</v>
      </c>
      <c r="BJ171" s="102">
        <f t="shared" si="170"/>
        <v>0</v>
      </c>
      <c r="BK171" s="102">
        <f t="shared" si="170"/>
        <v>0</v>
      </c>
      <c r="BL171" s="102">
        <f t="shared" si="170"/>
        <v>0</v>
      </c>
      <c r="BM171" s="102">
        <f t="shared" si="170"/>
        <v>0</v>
      </c>
      <c r="BN171" s="102">
        <f t="shared" si="170"/>
        <v>0</v>
      </c>
      <c r="BO171" s="102">
        <f t="shared" si="170"/>
        <v>0</v>
      </c>
      <c r="BP171" s="102">
        <f t="shared" si="170"/>
        <v>0</v>
      </c>
      <c r="BQ171" s="102">
        <f t="shared" si="170"/>
        <v>0</v>
      </c>
      <c r="BR171" s="102">
        <f t="shared" si="170"/>
        <v>0</v>
      </c>
      <c r="BS171" s="102">
        <f t="shared" si="170"/>
        <v>0</v>
      </c>
      <c r="BT171" s="102">
        <f t="shared" si="170"/>
        <v>0</v>
      </c>
      <c r="BU171" s="102">
        <f t="shared" si="170"/>
        <v>0</v>
      </c>
      <c r="BV171" s="102">
        <f t="shared" si="170"/>
        <v>0</v>
      </c>
      <c r="BW171" s="102">
        <f t="shared" si="170"/>
        <v>0</v>
      </c>
      <c r="BX171" s="102">
        <f t="shared" ref="BX171:CV171" si="171">SUM(BX172:BX173)</f>
        <v>0</v>
      </c>
      <c r="BY171" s="102">
        <f t="shared" si="171"/>
        <v>0</v>
      </c>
      <c r="BZ171" s="102">
        <f t="shared" si="171"/>
        <v>0</v>
      </c>
      <c r="CA171" s="102">
        <f t="shared" si="171"/>
        <v>0</v>
      </c>
      <c r="CB171" s="102">
        <f t="shared" si="171"/>
        <v>0</v>
      </c>
      <c r="CC171" s="102">
        <f t="shared" si="171"/>
        <v>0</v>
      </c>
      <c r="CD171" s="102">
        <f t="shared" si="171"/>
        <v>0</v>
      </c>
      <c r="CE171" s="102">
        <f t="shared" si="171"/>
        <v>0</v>
      </c>
      <c r="CF171" s="102">
        <f t="shared" si="171"/>
        <v>0</v>
      </c>
      <c r="CG171" s="103">
        <f>SUM(CG172:CG173)</f>
        <v>0</v>
      </c>
      <c r="CH171" s="90">
        <f t="shared" ref="CH171:CK171" si="172">SUM(CH172:CH173)</f>
        <v>0</v>
      </c>
      <c r="CI171" s="90">
        <f t="shared" si="172"/>
        <v>0</v>
      </c>
      <c r="CJ171" s="90">
        <f t="shared" si="172"/>
        <v>0</v>
      </c>
      <c r="CK171" s="90">
        <f t="shared" si="172"/>
        <v>0</v>
      </c>
      <c r="CL171" s="8"/>
      <c r="CM171" s="87"/>
      <c r="CN171" s="21"/>
      <c r="CQ171" s="72">
        <f>IF(J171&gt;0,1,0)</f>
        <v>1</v>
      </c>
    </row>
    <row r="172" spans="1:96" ht="14.1" customHeight="1" x14ac:dyDescent="0.3">
      <c r="A172" s="64">
        <f t="shared" si="139"/>
        <v>172</v>
      </c>
      <c r="B172" s="83"/>
      <c r="C172" s="83"/>
      <c r="D172" s="83"/>
      <c r="E172" s="83"/>
      <c r="F172" s="91"/>
      <c r="G172" s="83" t="s">
        <v>42</v>
      </c>
      <c r="H172" s="83" t="s">
        <v>89</v>
      </c>
      <c r="I172" s="83"/>
      <c r="J172" s="73">
        <f t="shared" si="140"/>
        <v>0</v>
      </c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5"/>
      <c r="CH172" s="86"/>
      <c r="CI172" s="86"/>
      <c r="CJ172" s="86"/>
      <c r="CK172" s="86"/>
      <c r="CL172" s="8"/>
      <c r="CM172" s="87"/>
      <c r="CN172" s="21"/>
      <c r="CQ172" s="72">
        <f>IF(J172&gt;0,1,0)</f>
        <v>0</v>
      </c>
    </row>
    <row r="173" spans="1:96" ht="14.1" customHeight="1" x14ac:dyDescent="0.3">
      <c r="A173" s="64">
        <f t="shared" si="139"/>
        <v>173</v>
      </c>
      <c r="B173" s="83"/>
      <c r="C173" s="83"/>
      <c r="D173" s="83"/>
      <c r="E173" s="83"/>
      <c r="F173" s="91"/>
      <c r="G173" s="83" t="s">
        <v>55</v>
      </c>
      <c r="H173" s="83" t="s">
        <v>92</v>
      </c>
      <c r="I173" s="83"/>
      <c r="J173" s="73">
        <f t="shared" si="140"/>
        <v>37606.379999999997</v>
      </c>
      <c r="K173" s="84"/>
      <c r="L173" s="84">
        <v>61.33</v>
      </c>
      <c r="M173" s="84">
        <v>10377.5</v>
      </c>
      <c r="N173" s="84"/>
      <c r="O173" s="84">
        <v>2122.4899999999998</v>
      </c>
      <c r="P173" s="84">
        <v>1134.6199999999999</v>
      </c>
      <c r="Q173" s="84">
        <v>20283.61</v>
      </c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>
        <v>1728.7</v>
      </c>
      <c r="AF173" s="84">
        <v>620.19000000000005</v>
      </c>
      <c r="AG173" s="84">
        <v>462.34</v>
      </c>
      <c r="AH173" s="84">
        <v>815.6</v>
      </c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5"/>
      <c r="CH173" s="86"/>
      <c r="CI173" s="86"/>
      <c r="CJ173" s="86"/>
      <c r="CK173" s="86"/>
      <c r="CL173" s="8"/>
      <c r="CM173" s="87"/>
      <c r="CN173" s="21"/>
      <c r="CQ173" s="72"/>
    </row>
    <row r="174" spans="1:96" ht="14.1" customHeight="1" x14ac:dyDescent="0.3">
      <c r="A174" s="64">
        <f t="shared" si="139"/>
        <v>174</v>
      </c>
      <c r="B174" s="83"/>
      <c r="C174" s="83"/>
      <c r="D174" s="83"/>
      <c r="E174" s="83"/>
      <c r="F174" s="91"/>
      <c r="G174" s="83"/>
      <c r="H174" s="115"/>
      <c r="I174" s="83"/>
      <c r="J174" s="73">
        <f t="shared" si="140"/>
        <v>0</v>
      </c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88"/>
      <c r="AG174" s="88"/>
      <c r="AH174" s="88"/>
      <c r="AI174" s="88"/>
      <c r="AJ174" s="88"/>
      <c r="AK174" s="88"/>
      <c r="AL174" s="88"/>
      <c r="AM174" s="88"/>
      <c r="AN174" s="88"/>
      <c r="AO174" s="88"/>
      <c r="AP174" s="88"/>
      <c r="AQ174" s="88"/>
      <c r="AR174" s="88"/>
      <c r="AS174" s="88"/>
      <c r="AT174" s="88"/>
      <c r="AU174" s="88"/>
      <c r="AV174" s="88"/>
      <c r="AW174" s="88"/>
      <c r="AX174" s="88"/>
      <c r="AY174" s="88"/>
      <c r="AZ174" s="88"/>
      <c r="BA174" s="88"/>
      <c r="BB174" s="88"/>
      <c r="BC174" s="88"/>
      <c r="BD174" s="8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  <c r="BR174" s="88"/>
      <c r="BS174" s="88"/>
      <c r="BT174" s="88"/>
      <c r="BU174" s="88"/>
      <c r="BV174" s="88"/>
      <c r="BW174" s="88"/>
      <c r="BX174" s="88"/>
      <c r="BY174" s="88"/>
      <c r="BZ174" s="88"/>
      <c r="CA174" s="88"/>
      <c r="CB174" s="88"/>
      <c r="CC174" s="88"/>
      <c r="CD174" s="88"/>
      <c r="CE174" s="88"/>
      <c r="CF174" s="88"/>
      <c r="CG174" s="89"/>
      <c r="CH174" s="90"/>
      <c r="CI174" s="90"/>
      <c r="CJ174" s="90"/>
      <c r="CK174" s="90"/>
      <c r="CL174" s="8"/>
      <c r="CM174" s="87"/>
      <c r="CN174" s="21"/>
      <c r="CQ174" s="72"/>
    </row>
    <row r="175" spans="1:96" ht="14.1" customHeight="1" x14ac:dyDescent="0.3">
      <c r="A175" s="64">
        <f t="shared" si="139"/>
        <v>175</v>
      </c>
      <c r="B175" s="83"/>
      <c r="C175" s="83"/>
      <c r="D175" s="65" t="s">
        <v>93</v>
      </c>
      <c r="E175" s="78" t="s">
        <v>94</v>
      </c>
      <c r="F175" s="79"/>
      <c r="G175" s="79"/>
      <c r="H175" s="115"/>
      <c r="I175" s="83"/>
      <c r="J175" s="73">
        <f t="shared" si="140"/>
        <v>4869682.8299999991</v>
      </c>
      <c r="K175" s="70">
        <f>SUM(K176,K183)</f>
        <v>0</v>
      </c>
      <c r="L175" s="70">
        <f t="shared" ref="L175:BW175" si="173">SUM(L176,L183)</f>
        <v>14757.11</v>
      </c>
      <c r="M175" s="70">
        <f t="shared" si="173"/>
        <v>151574.88</v>
      </c>
      <c r="N175" s="70">
        <f t="shared" si="173"/>
        <v>0</v>
      </c>
      <c r="O175" s="70">
        <f t="shared" si="173"/>
        <v>11897.560000000001</v>
      </c>
      <c r="P175" s="70">
        <f t="shared" si="173"/>
        <v>180105.33999999997</v>
      </c>
      <c r="Q175" s="70">
        <f t="shared" si="173"/>
        <v>676658.73</v>
      </c>
      <c r="R175" s="70">
        <f t="shared" si="173"/>
        <v>0</v>
      </c>
      <c r="S175" s="70">
        <f t="shared" si="173"/>
        <v>0</v>
      </c>
      <c r="T175" s="70">
        <f t="shared" si="173"/>
        <v>176823.52</v>
      </c>
      <c r="U175" s="70">
        <f t="shared" si="173"/>
        <v>290436.36</v>
      </c>
      <c r="V175" s="70">
        <f t="shared" si="173"/>
        <v>2326.25</v>
      </c>
      <c r="W175" s="70">
        <f t="shared" si="173"/>
        <v>338.27</v>
      </c>
      <c r="X175" s="70">
        <f t="shared" si="173"/>
        <v>39718.22</v>
      </c>
      <c r="Y175" s="70">
        <f t="shared" si="173"/>
        <v>8271.83</v>
      </c>
      <c r="Z175" s="70">
        <f t="shared" si="173"/>
        <v>520392.82</v>
      </c>
      <c r="AA175" s="70">
        <f t="shared" si="173"/>
        <v>1071170.23</v>
      </c>
      <c r="AB175" s="70">
        <f t="shared" si="173"/>
        <v>0</v>
      </c>
      <c r="AC175" s="70">
        <f t="shared" si="173"/>
        <v>355884.97</v>
      </c>
      <c r="AD175" s="70">
        <f t="shared" si="173"/>
        <v>477098.97</v>
      </c>
      <c r="AE175" s="70">
        <f t="shared" si="173"/>
        <v>51126.19</v>
      </c>
      <c r="AF175" s="70">
        <f t="shared" si="173"/>
        <v>43766.19</v>
      </c>
      <c r="AG175" s="70">
        <f t="shared" si="173"/>
        <v>17864.2</v>
      </c>
      <c r="AH175" s="70">
        <f t="shared" si="173"/>
        <v>40212.57</v>
      </c>
      <c r="AI175" s="70">
        <f t="shared" si="173"/>
        <v>160738.56</v>
      </c>
      <c r="AJ175" s="70">
        <f t="shared" si="173"/>
        <v>0</v>
      </c>
      <c r="AK175" s="70">
        <f t="shared" si="173"/>
        <v>34865.54</v>
      </c>
      <c r="AL175" s="70">
        <f t="shared" si="173"/>
        <v>41062.480000000003</v>
      </c>
      <c r="AM175" s="70">
        <f t="shared" si="173"/>
        <v>311243.14</v>
      </c>
      <c r="AN175" s="70">
        <f t="shared" si="173"/>
        <v>813.1400000000001</v>
      </c>
      <c r="AO175" s="70">
        <f t="shared" si="173"/>
        <v>190535.76</v>
      </c>
      <c r="AP175" s="70">
        <f t="shared" si="173"/>
        <v>0</v>
      </c>
      <c r="AQ175" s="70">
        <f t="shared" si="173"/>
        <v>0</v>
      </c>
      <c r="AR175" s="70">
        <f t="shared" si="173"/>
        <v>0</v>
      </c>
      <c r="AS175" s="70">
        <f t="shared" si="173"/>
        <v>0</v>
      </c>
      <c r="AT175" s="70">
        <f t="shared" si="173"/>
        <v>0</v>
      </c>
      <c r="AU175" s="70">
        <f t="shared" si="173"/>
        <v>0</v>
      </c>
      <c r="AV175" s="70">
        <f t="shared" si="173"/>
        <v>0</v>
      </c>
      <c r="AW175" s="70">
        <f t="shared" si="173"/>
        <v>0</v>
      </c>
      <c r="AX175" s="70">
        <f t="shared" si="173"/>
        <v>0</v>
      </c>
      <c r="AY175" s="70">
        <f t="shared" si="173"/>
        <v>0</v>
      </c>
      <c r="AZ175" s="70">
        <f t="shared" si="173"/>
        <v>0</v>
      </c>
      <c r="BA175" s="70">
        <f t="shared" si="173"/>
        <v>0</v>
      </c>
      <c r="BB175" s="70">
        <f t="shared" si="173"/>
        <v>0</v>
      </c>
      <c r="BC175" s="70">
        <f t="shared" si="173"/>
        <v>0</v>
      </c>
      <c r="BD175" s="70">
        <f t="shared" si="173"/>
        <v>0</v>
      </c>
      <c r="BE175" s="70">
        <f t="shared" si="173"/>
        <v>0</v>
      </c>
      <c r="BF175" s="70">
        <f t="shared" si="173"/>
        <v>0</v>
      </c>
      <c r="BG175" s="70">
        <f t="shared" si="173"/>
        <v>0</v>
      </c>
      <c r="BH175" s="70">
        <f t="shared" si="173"/>
        <v>0</v>
      </c>
      <c r="BI175" s="70">
        <f t="shared" si="173"/>
        <v>0</v>
      </c>
      <c r="BJ175" s="70">
        <f t="shared" si="173"/>
        <v>0</v>
      </c>
      <c r="BK175" s="70">
        <f t="shared" si="173"/>
        <v>0</v>
      </c>
      <c r="BL175" s="70">
        <f t="shared" si="173"/>
        <v>0</v>
      </c>
      <c r="BM175" s="70">
        <f t="shared" si="173"/>
        <v>0</v>
      </c>
      <c r="BN175" s="70">
        <f t="shared" si="173"/>
        <v>0</v>
      </c>
      <c r="BO175" s="70">
        <f t="shared" si="173"/>
        <v>0</v>
      </c>
      <c r="BP175" s="70">
        <f t="shared" si="173"/>
        <v>0</v>
      </c>
      <c r="BQ175" s="70">
        <f t="shared" si="173"/>
        <v>0</v>
      </c>
      <c r="BR175" s="70">
        <f t="shared" si="173"/>
        <v>0</v>
      </c>
      <c r="BS175" s="70">
        <f t="shared" si="173"/>
        <v>0</v>
      </c>
      <c r="BT175" s="70">
        <f t="shared" si="173"/>
        <v>0</v>
      </c>
      <c r="BU175" s="70">
        <f t="shared" si="173"/>
        <v>0</v>
      </c>
      <c r="BV175" s="70">
        <f t="shared" si="173"/>
        <v>0</v>
      </c>
      <c r="BW175" s="70">
        <f t="shared" si="173"/>
        <v>0</v>
      </c>
      <c r="BX175" s="70">
        <f t="shared" ref="BX175:CV175" si="174">SUM(BX176,BX183)</f>
        <v>0</v>
      </c>
      <c r="BY175" s="70">
        <f t="shared" si="174"/>
        <v>0</v>
      </c>
      <c r="BZ175" s="70">
        <f t="shared" si="174"/>
        <v>0</v>
      </c>
      <c r="CA175" s="70">
        <f t="shared" si="174"/>
        <v>0</v>
      </c>
      <c r="CB175" s="70">
        <f t="shared" si="174"/>
        <v>0</v>
      </c>
      <c r="CC175" s="70">
        <f t="shared" si="174"/>
        <v>0</v>
      </c>
      <c r="CD175" s="70">
        <f t="shared" si="174"/>
        <v>0</v>
      </c>
      <c r="CE175" s="70">
        <f t="shared" si="174"/>
        <v>0</v>
      </c>
      <c r="CF175" s="70">
        <f t="shared" si="174"/>
        <v>0</v>
      </c>
      <c r="CG175" s="74">
        <f>SUM(CG176,CG183)</f>
        <v>0</v>
      </c>
      <c r="CH175" s="70">
        <f t="shared" ref="CH175:CK175" si="175">SUM(CH176,CH183)</f>
        <v>0</v>
      </c>
      <c r="CI175" s="70">
        <f t="shared" si="175"/>
        <v>0</v>
      </c>
      <c r="CJ175" s="70">
        <f t="shared" si="175"/>
        <v>0</v>
      </c>
      <c r="CK175" s="70">
        <f t="shared" si="175"/>
        <v>0</v>
      </c>
      <c r="CL175" s="8"/>
      <c r="CM175" s="87"/>
      <c r="CN175" s="21"/>
      <c r="CQ175" s="72"/>
    </row>
    <row r="176" spans="1:96" ht="14.1" customHeight="1" x14ac:dyDescent="0.3">
      <c r="A176" s="64">
        <f t="shared" si="139"/>
        <v>176</v>
      </c>
      <c r="B176" s="83"/>
      <c r="C176" s="83"/>
      <c r="D176" s="83"/>
      <c r="E176" s="81" t="s">
        <v>20</v>
      </c>
      <c r="F176" s="101" t="s">
        <v>19</v>
      </c>
      <c r="G176" s="101"/>
      <c r="H176" s="115"/>
      <c r="I176" s="83"/>
      <c r="J176" s="73">
        <f t="shared" si="140"/>
        <v>2501751.1899999995</v>
      </c>
      <c r="K176" s="70">
        <f>SUM(K177:K182)</f>
        <v>0</v>
      </c>
      <c r="L176" s="70">
        <f t="shared" ref="L176:CG176" si="176">SUM(L177:L182)</f>
        <v>3025.13</v>
      </c>
      <c r="M176" s="70">
        <f t="shared" si="176"/>
        <v>52619.78</v>
      </c>
      <c r="N176" s="70">
        <f t="shared" si="176"/>
        <v>0</v>
      </c>
      <c r="O176" s="70">
        <f t="shared" si="176"/>
        <v>5017.22</v>
      </c>
      <c r="P176" s="70">
        <f t="shared" si="176"/>
        <v>96938.299999999988</v>
      </c>
      <c r="Q176" s="70">
        <f t="shared" si="176"/>
        <v>356297.47</v>
      </c>
      <c r="R176" s="70">
        <f t="shared" si="176"/>
        <v>0</v>
      </c>
      <c r="S176" s="70">
        <f t="shared" si="176"/>
        <v>0</v>
      </c>
      <c r="T176" s="70">
        <f t="shared" si="176"/>
        <v>39918.74</v>
      </c>
      <c r="U176" s="70">
        <f t="shared" si="176"/>
        <v>80080.73</v>
      </c>
      <c r="V176" s="70">
        <f t="shared" si="176"/>
        <v>1846.24</v>
      </c>
      <c r="W176" s="70">
        <f t="shared" si="176"/>
        <v>307.95</v>
      </c>
      <c r="X176" s="70">
        <f t="shared" si="176"/>
        <v>34261.82</v>
      </c>
      <c r="Y176" s="70">
        <f t="shared" si="176"/>
        <v>8271.83</v>
      </c>
      <c r="Z176" s="70">
        <f t="shared" si="176"/>
        <v>273356.82</v>
      </c>
      <c r="AA176" s="70">
        <f t="shared" si="176"/>
        <v>793739.09000000008</v>
      </c>
      <c r="AB176" s="70">
        <f t="shared" si="176"/>
        <v>0</v>
      </c>
      <c r="AC176" s="70">
        <f t="shared" si="176"/>
        <v>159969.42000000001</v>
      </c>
      <c r="AD176" s="70">
        <f t="shared" si="176"/>
        <v>143877.60999999999</v>
      </c>
      <c r="AE176" s="70">
        <f t="shared" si="176"/>
        <v>14501.73</v>
      </c>
      <c r="AF176" s="70">
        <f t="shared" si="176"/>
        <v>17665.740000000002</v>
      </c>
      <c r="AG176" s="70">
        <f t="shared" si="176"/>
        <v>3814.7200000000003</v>
      </c>
      <c r="AH176" s="70">
        <f t="shared" si="176"/>
        <v>22676.36</v>
      </c>
      <c r="AI176" s="70">
        <f t="shared" si="176"/>
        <v>0</v>
      </c>
      <c r="AJ176" s="70">
        <f t="shared" si="176"/>
        <v>0</v>
      </c>
      <c r="AK176" s="70">
        <f t="shared" si="176"/>
        <v>0</v>
      </c>
      <c r="AL176" s="70">
        <f t="shared" si="176"/>
        <v>0</v>
      </c>
      <c r="AM176" s="70">
        <f t="shared" si="176"/>
        <v>241237.03000000003</v>
      </c>
      <c r="AN176" s="70">
        <f t="shared" si="176"/>
        <v>813.1400000000001</v>
      </c>
      <c r="AO176" s="70">
        <f t="shared" si="176"/>
        <v>151514.32</v>
      </c>
      <c r="AP176" s="70">
        <f t="shared" si="176"/>
        <v>0</v>
      </c>
      <c r="AQ176" s="70">
        <f t="shared" si="176"/>
        <v>0</v>
      </c>
      <c r="AR176" s="70">
        <f t="shared" si="176"/>
        <v>0</v>
      </c>
      <c r="AS176" s="70">
        <f t="shared" si="176"/>
        <v>0</v>
      </c>
      <c r="AT176" s="70">
        <f t="shared" si="176"/>
        <v>0</v>
      </c>
      <c r="AU176" s="70">
        <f t="shared" si="176"/>
        <v>0</v>
      </c>
      <c r="AV176" s="70">
        <f t="shared" si="176"/>
        <v>0</v>
      </c>
      <c r="AW176" s="70">
        <f t="shared" si="176"/>
        <v>0</v>
      </c>
      <c r="AX176" s="70">
        <f t="shared" si="176"/>
        <v>0</v>
      </c>
      <c r="AY176" s="70">
        <f t="shared" si="176"/>
        <v>0</v>
      </c>
      <c r="AZ176" s="70">
        <f t="shared" si="176"/>
        <v>0</v>
      </c>
      <c r="BA176" s="70">
        <f t="shared" si="176"/>
        <v>0</v>
      </c>
      <c r="BB176" s="70">
        <f t="shared" si="176"/>
        <v>0</v>
      </c>
      <c r="BC176" s="70">
        <f t="shared" si="176"/>
        <v>0</v>
      </c>
      <c r="BD176" s="70">
        <f t="shared" si="176"/>
        <v>0</v>
      </c>
      <c r="BE176" s="70">
        <f t="shared" si="176"/>
        <v>0</v>
      </c>
      <c r="BF176" s="70">
        <f t="shared" si="176"/>
        <v>0</v>
      </c>
      <c r="BG176" s="70">
        <f t="shared" si="176"/>
        <v>0</v>
      </c>
      <c r="BH176" s="70">
        <f t="shared" si="176"/>
        <v>0</v>
      </c>
      <c r="BI176" s="70">
        <f t="shared" si="176"/>
        <v>0</v>
      </c>
      <c r="BJ176" s="70">
        <f t="shared" si="176"/>
        <v>0</v>
      </c>
      <c r="BK176" s="70">
        <f t="shared" si="176"/>
        <v>0</v>
      </c>
      <c r="BL176" s="70">
        <f t="shared" si="176"/>
        <v>0</v>
      </c>
      <c r="BM176" s="70">
        <f t="shared" si="176"/>
        <v>0</v>
      </c>
      <c r="BN176" s="70">
        <f t="shared" si="176"/>
        <v>0</v>
      </c>
      <c r="BO176" s="70">
        <f t="shared" si="176"/>
        <v>0</v>
      </c>
      <c r="BP176" s="70">
        <f t="shared" si="176"/>
        <v>0</v>
      </c>
      <c r="BQ176" s="70">
        <f t="shared" si="176"/>
        <v>0</v>
      </c>
      <c r="BR176" s="70">
        <f t="shared" si="176"/>
        <v>0</v>
      </c>
      <c r="BS176" s="70">
        <f t="shared" si="176"/>
        <v>0</v>
      </c>
      <c r="BT176" s="70">
        <f t="shared" si="176"/>
        <v>0</v>
      </c>
      <c r="BU176" s="70">
        <f t="shared" si="176"/>
        <v>0</v>
      </c>
      <c r="BV176" s="70">
        <f t="shared" si="176"/>
        <v>0</v>
      </c>
      <c r="BW176" s="70">
        <f t="shared" si="176"/>
        <v>0</v>
      </c>
      <c r="BX176" s="70">
        <f t="shared" si="176"/>
        <v>0</v>
      </c>
      <c r="BY176" s="70">
        <f t="shared" si="176"/>
        <v>0</v>
      </c>
      <c r="BZ176" s="70">
        <f t="shared" si="176"/>
        <v>0</v>
      </c>
      <c r="CA176" s="70">
        <f t="shared" si="176"/>
        <v>0</v>
      </c>
      <c r="CB176" s="70">
        <f t="shared" si="176"/>
        <v>0</v>
      </c>
      <c r="CC176" s="70">
        <f t="shared" si="176"/>
        <v>0</v>
      </c>
      <c r="CD176" s="70">
        <f t="shared" si="176"/>
        <v>0</v>
      </c>
      <c r="CE176" s="70">
        <f t="shared" si="176"/>
        <v>0</v>
      </c>
      <c r="CF176" s="70">
        <f t="shared" si="176"/>
        <v>0</v>
      </c>
      <c r="CG176" s="74">
        <f t="shared" si="176"/>
        <v>0</v>
      </c>
      <c r="CH176" s="70">
        <f t="shared" ref="CH176:CK176" si="177">SUM(CH177:CH182)</f>
        <v>0</v>
      </c>
      <c r="CI176" s="70">
        <f t="shared" si="177"/>
        <v>0</v>
      </c>
      <c r="CJ176" s="70">
        <f t="shared" si="177"/>
        <v>0</v>
      </c>
      <c r="CK176" s="70">
        <f t="shared" si="177"/>
        <v>0</v>
      </c>
      <c r="CL176" s="8"/>
      <c r="CM176" s="87"/>
      <c r="CN176" s="21"/>
      <c r="CQ176" s="72"/>
    </row>
    <row r="177" spans="1:96" ht="14.1" customHeight="1" x14ac:dyDescent="0.3">
      <c r="A177" s="64">
        <f t="shared" si="139"/>
        <v>177</v>
      </c>
      <c r="B177" s="83"/>
      <c r="C177" s="83"/>
      <c r="D177" s="83"/>
      <c r="E177" s="83"/>
      <c r="F177" s="104" t="s">
        <v>40</v>
      </c>
      <c r="G177" s="107" t="s">
        <v>95</v>
      </c>
      <c r="H177" s="107"/>
      <c r="I177" s="83"/>
      <c r="J177" s="73">
        <f t="shared" si="140"/>
        <v>248969.90000000002</v>
      </c>
      <c r="K177" s="84"/>
      <c r="L177" s="84">
        <v>672.95</v>
      </c>
      <c r="M177" s="84">
        <v>13914.64</v>
      </c>
      <c r="N177" s="84"/>
      <c r="O177" s="84">
        <v>1041.21</v>
      </c>
      <c r="P177" s="84">
        <v>11381.65</v>
      </c>
      <c r="Q177" s="84">
        <v>82210.740000000005</v>
      </c>
      <c r="R177" s="84"/>
      <c r="S177" s="84"/>
      <c r="T177" s="84"/>
      <c r="U177" s="84"/>
      <c r="V177" s="84">
        <v>252.8</v>
      </c>
      <c r="W177" s="84">
        <v>46.6</v>
      </c>
      <c r="X177" s="84">
        <v>693.53</v>
      </c>
      <c r="Y177" s="84"/>
      <c r="Z177" s="84">
        <v>6028.53</v>
      </c>
      <c r="AA177" s="84">
        <v>27046.400000000001</v>
      </c>
      <c r="AB177" s="84"/>
      <c r="AC177" s="84"/>
      <c r="AD177" s="84"/>
      <c r="AE177" s="84">
        <v>5124.24</v>
      </c>
      <c r="AF177" s="84">
        <v>5235.97</v>
      </c>
      <c r="AG177" s="84">
        <v>606.82000000000005</v>
      </c>
      <c r="AH177" s="84">
        <v>3265.89</v>
      </c>
      <c r="AI177" s="84"/>
      <c r="AJ177" s="84"/>
      <c r="AK177" s="84"/>
      <c r="AL177" s="84"/>
      <c r="AM177" s="84">
        <v>57565.05</v>
      </c>
      <c r="AN177" s="84">
        <v>96.05</v>
      </c>
      <c r="AO177" s="84">
        <v>33786.83</v>
      </c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5"/>
      <c r="CH177" s="86"/>
      <c r="CI177" s="86"/>
      <c r="CJ177" s="86"/>
      <c r="CK177" s="86"/>
      <c r="CL177" s="8"/>
      <c r="CM177" s="87"/>
      <c r="CN177" s="21"/>
      <c r="CQ177" s="72"/>
    </row>
    <row r="178" spans="1:96" ht="14.1" customHeight="1" x14ac:dyDescent="0.3">
      <c r="A178" s="64">
        <f t="shared" si="139"/>
        <v>178</v>
      </c>
      <c r="B178" s="83"/>
      <c r="C178" s="83"/>
      <c r="D178" s="83"/>
      <c r="E178" s="83"/>
      <c r="F178" s="104" t="s">
        <v>52</v>
      </c>
      <c r="G178" s="107" t="s">
        <v>96</v>
      </c>
      <c r="H178" s="107"/>
      <c r="I178" s="83"/>
      <c r="J178" s="73">
        <f t="shared" si="140"/>
        <v>1810957.4299999995</v>
      </c>
      <c r="K178" s="84"/>
      <c r="L178" s="84">
        <v>2352.1799999999998</v>
      </c>
      <c r="M178" s="84">
        <v>31243.83</v>
      </c>
      <c r="N178" s="84"/>
      <c r="O178" s="84"/>
      <c r="P178" s="84">
        <v>85556.65</v>
      </c>
      <c r="Q178" s="84">
        <v>209442.11</v>
      </c>
      <c r="R178" s="84"/>
      <c r="S178" s="84"/>
      <c r="T178" s="84">
        <v>39918.74</v>
      </c>
      <c r="U178" s="84">
        <v>80080.73</v>
      </c>
      <c r="V178" s="84">
        <v>182.67</v>
      </c>
      <c r="W178" s="84">
        <v>112.43</v>
      </c>
      <c r="X178" s="84"/>
      <c r="Y178" s="84">
        <v>1078</v>
      </c>
      <c r="Z178" s="84">
        <v>267328.28999999998</v>
      </c>
      <c r="AA178" s="84">
        <v>492871.38</v>
      </c>
      <c r="AB178" s="84"/>
      <c r="AC178" s="84">
        <v>159969.42000000001</v>
      </c>
      <c r="AD178" s="84">
        <v>143877.60999999999</v>
      </c>
      <c r="AE178" s="84">
        <v>9377.49</v>
      </c>
      <c r="AF178" s="84">
        <v>8916.93</v>
      </c>
      <c r="AG178" s="84">
        <v>1380.65</v>
      </c>
      <c r="AH178" s="84">
        <v>11113.51</v>
      </c>
      <c r="AI178" s="84"/>
      <c r="AJ178" s="84"/>
      <c r="AK178" s="84"/>
      <c r="AL178" s="84"/>
      <c r="AM178" s="84">
        <v>148219.03</v>
      </c>
      <c r="AN178" s="84">
        <v>208.29</v>
      </c>
      <c r="AO178" s="84">
        <v>117727.49</v>
      </c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5"/>
      <c r="CH178" s="86"/>
      <c r="CI178" s="86"/>
      <c r="CJ178" s="86"/>
      <c r="CK178" s="86"/>
      <c r="CL178" s="8"/>
      <c r="CM178" s="87"/>
      <c r="CN178" s="21"/>
      <c r="CQ178" s="72"/>
    </row>
    <row r="179" spans="1:96" ht="14.1" customHeight="1" x14ac:dyDescent="0.3">
      <c r="A179" s="64">
        <f t="shared" si="139"/>
        <v>179</v>
      </c>
      <c r="B179" s="83"/>
      <c r="C179" s="83"/>
      <c r="D179" s="83"/>
      <c r="E179" s="83"/>
      <c r="F179" s="104" t="s">
        <v>74</v>
      </c>
      <c r="G179" s="107" t="s">
        <v>97</v>
      </c>
      <c r="H179" s="107"/>
      <c r="I179" s="83"/>
      <c r="J179" s="73">
        <f t="shared" si="140"/>
        <v>441773.91000000003</v>
      </c>
      <c r="K179" s="84"/>
      <c r="L179" s="84"/>
      <c r="M179" s="84">
        <v>7461.31</v>
      </c>
      <c r="N179" s="84"/>
      <c r="O179" s="84">
        <v>3976.01</v>
      </c>
      <c r="P179" s="84"/>
      <c r="Q179" s="84">
        <v>64644.62</v>
      </c>
      <c r="R179" s="84"/>
      <c r="S179" s="84"/>
      <c r="T179" s="84"/>
      <c r="U179" s="84"/>
      <c r="V179" s="84">
        <v>1410.77</v>
      </c>
      <c r="W179" s="84">
        <v>148.91999999999999</v>
      </c>
      <c r="X179" s="84">
        <v>33568.29</v>
      </c>
      <c r="Y179" s="84">
        <v>7193.83</v>
      </c>
      <c r="Z179" s="84"/>
      <c r="AA179" s="84">
        <v>273821.31</v>
      </c>
      <c r="AB179" s="84"/>
      <c r="AC179" s="84"/>
      <c r="AD179" s="84"/>
      <c r="AE179" s="84"/>
      <c r="AF179" s="84">
        <v>3512.84</v>
      </c>
      <c r="AG179" s="84">
        <v>1827.25</v>
      </c>
      <c r="AH179" s="84">
        <v>8296.9599999999991</v>
      </c>
      <c r="AI179" s="84"/>
      <c r="AJ179" s="84"/>
      <c r="AK179" s="84"/>
      <c r="AL179" s="84"/>
      <c r="AM179" s="84">
        <v>35452.949999999997</v>
      </c>
      <c r="AN179" s="84">
        <v>458.85</v>
      </c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5"/>
      <c r="CH179" s="86"/>
      <c r="CI179" s="86"/>
      <c r="CJ179" s="86"/>
      <c r="CK179" s="86"/>
      <c r="CL179" s="8"/>
      <c r="CM179" s="87"/>
      <c r="CN179" s="21"/>
      <c r="CQ179" s="72"/>
    </row>
    <row r="180" spans="1:96" ht="14.1" customHeight="1" x14ac:dyDescent="0.3">
      <c r="A180" s="64">
        <f t="shared" si="139"/>
        <v>180</v>
      </c>
      <c r="B180" s="83"/>
      <c r="C180" s="83"/>
      <c r="D180" s="83"/>
      <c r="E180" s="83"/>
      <c r="F180" s="104" t="s">
        <v>76</v>
      </c>
      <c r="G180" s="107" t="s">
        <v>98</v>
      </c>
      <c r="H180" s="107"/>
      <c r="I180" s="83"/>
      <c r="J180" s="73">
        <f t="shared" si="140"/>
        <v>49.95</v>
      </c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>
        <v>49.95</v>
      </c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5"/>
      <c r="CH180" s="86"/>
      <c r="CI180" s="86"/>
      <c r="CJ180" s="86"/>
      <c r="CK180" s="86"/>
      <c r="CL180" s="8"/>
      <c r="CM180" s="87"/>
      <c r="CN180" s="21"/>
      <c r="CQ180" s="72"/>
    </row>
    <row r="181" spans="1:96" ht="14.1" customHeight="1" x14ac:dyDescent="0.3">
      <c r="A181" s="64">
        <f t="shared" si="139"/>
        <v>181</v>
      </c>
      <c r="B181" s="83"/>
      <c r="C181" s="83"/>
      <c r="D181" s="83"/>
      <c r="E181" s="83"/>
      <c r="F181" s="104" t="s">
        <v>99</v>
      </c>
      <c r="G181" s="107" t="s">
        <v>100</v>
      </c>
      <c r="H181" s="107"/>
      <c r="I181" s="83"/>
      <c r="J181" s="73">
        <f t="shared" si="140"/>
        <v>0</v>
      </c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5"/>
      <c r="CH181" s="86"/>
      <c r="CI181" s="86"/>
      <c r="CJ181" s="86"/>
      <c r="CK181" s="86"/>
      <c r="CL181" s="8"/>
      <c r="CM181" s="87"/>
      <c r="CN181" s="21"/>
      <c r="CQ181" s="72"/>
    </row>
    <row r="182" spans="1:96" ht="14.1" customHeight="1" x14ac:dyDescent="0.3">
      <c r="A182" s="64">
        <f t="shared" si="139"/>
        <v>182</v>
      </c>
      <c r="B182" s="83"/>
      <c r="C182" s="83"/>
      <c r="D182" s="83"/>
      <c r="E182" s="83"/>
      <c r="F182" s="104" t="s">
        <v>101</v>
      </c>
      <c r="G182" s="107" t="s">
        <v>7</v>
      </c>
      <c r="H182" s="107"/>
      <c r="I182" s="83"/>
      <c r="J182" s="73">
        <f t="shared" si="140"/>
        <v>0</v>
      </c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5"/>
      <c r="CH182" s="86"/>
      <c r="CI182" s="86"/>
      <c r="CJ182" s="86"/>
      <c r="CK182" s="86"/>
      <c r="CL182" s="8"/>
      <c r="CM182" s="87"/>
      <c r="CN182" s="21"/>
      <c r="CQ182" s="72"/>
    </row>
    <row r="183" spans="1:96" ht="14.1" customHeight="1" x14ac:dyDescent="0.3">
      <c r="A183" s="64">
        <f t="shared" si="139"/>
        <v>183</v>
      </c>
      <c r="B183" s="83"/>
      <c r="C183" s="83"/>
      <c r="D183" s="83"/>
      <c r="E183" s="81" t="s">
        <v>22</v>
      </c>
      <c r="F183" s="111" t="s">
        <v>35</v>
      </c>
      <c r="G183" s="91"/>
      <c r="H183" s="115"/>
      <c r="I183" s="83"/>
      <c r="J183" s="73">
        <f t="shared" si="140"/>
        <v>2367931.6399999997</v>
      </c>
      <c r="K183" s="70">
        <f>SUM(K184:K187)</f>
        <v>0</v>
      </c>
      <c r="L183" s="70">
        <f t="shared" ref="L183:CG183" si="178">SUM(L184:L187)</f>
        <v>11731.98</v>
      </c>
      <c r="M183" s="70">
        <f t="shared" si="178"/>
        <v>98955.1</v>
      </c>
      <c r="N183" s="70">
        <f t="shared" si="178"/>
        <v>0</v>
      </c>
      <c r="O183" s="70">
        <f t="shared" si="178"/>
        <v>6880.34</v>
      </c>
      <c r="P183" s="70">
        <f t="shared" si="178"/>
        <v>83167.039999999994</v>
      </c>
      <c r="Q183" s="70">
        <f t="shared" si="178"/>
        <v>320361.26</v>
      </c>
      <c r="R183" s="70">
        <f t="shared" si="178"/>
        <v>0</v>
      </c>
      <c r="S183" s="70">
        <f t="shared" si="178"/>
        <v>0</v>
      </c>
      <c r="T183" s="70">
        <f t="shared" si="178"/>
        <v>136904.78</v>
      </c>
      <c r="U183" s="70">
        <f t="shared" si="178"/>
        <v>210355.63</v>
      </c>
      <c r="V183" s="70">
        <f t="shared" si="178"/>
        <v>480.01</v>
      </c>
      <c r="W183" s="70">
        <f t="shared" si="178"/>
        <v>30.32</v>
      </c>
      <c r="X183" s="70">
        <f t="shared" si="178"/>
        <v>5456.4</v>
      </c>
      <c r="Y183" s="70">
        <f t="shared" si="178"/>
        <v>0</v>
      </c>
      <c r="Z183" s="70">
        <f t="shared" si="178"/>
        <v>247036</v>
      </c>
      <c r="AA183" s="70">
        <f t="shared" si="178"/>
        <v>277431.14</v>
      </c>
      <c r="AB183" s="70">
        <f t="shared" si="178"/>
        <v>0</v>
      </c>
      <c r="AC183" s="70">
        <f t="shared" si="178"/>
        <v>195915.55</v>
      </c>
      <c r="AD183" s="70">
        <f t="shared" si="178"/>
        <v>333221.36</v>
      </c>
      <c r="AE183" s="70">
        <f t="shared" si="178"/>
        <v>36624.46</v>
      </c>
      <c r="AF183" s="70">
        <f t="shared" si="178"/>
        <v>26100.45</v>
      </c>
      <c r="AG183" s="70">
        <f t="shared" si="178"/>
        <v>14049.48</v>
      </c>
      <c r="AH183" s="70">
        <f t="shared" si="178"/>
        <v>17536.21</v>
      </c>
      <c r="AI183" s="70">
        <f t="shared" si="178"/>
        <v>160738.56</v>
      </c>
      <c r="AJ183" s="70">
        <f t="shared" si="178"/>
        <v>0</v>
      </c>
      <c r="AK183" s="70">
        <f t="shared" si="178"/>
        <v>34865.54</v>
      </c>
      <c r="AL183" s="70">
        <f t="shared" si="178"/>
        <v>41062.480000000003</v>
      </c>
      <c r="AM183" s="70">
        <f t="shared" si="178"/>
        <v>70006.11</v>
      </c>
      <c r="AN183" s="70">
        <f t="shared" si="178"/>
        <v>0</v>
      </c>
      <c r="AO183" s="70">
        <f t="shared" si="178"/>
        <v>39021.440000000002</v>
      </c>
      <c r="AP183" s="70">
        <f t="shared" si="178"/>
        <v>0</v>
      </c>
      <c r="AQ183" s="70">
        <f t="shared" si="178"/>
        <v>0</v>
      </c>
      <c r="AR183" s="70">
        <f t="shared" si="178"/>
        <v>0</v>
      </c>
      <c r="AS183" s="70">
        <f t="shared" si="178"/>
        <v>0</v>
      </c>
      <c r="AT183" s="70">
        <f t="shared" si="178"/>
        <v>0</v>
      </c>
      <c r="AU183" s="70">
        <f t="shared" si="178"/>
        <v>0</v>
      </c>
      <c r="AV183" s="70">
        <f t="shared" si="178"/>
        <v>0</v>
      </c>
      <c r="AW183" s="70">
        <f t="shared" si="178"/>
        <v>0</v>
      </c>
      <c r="AX183" s="70">
        <f t="shared" si="178"/>
        <v>0</v>
      </c>
      <c r="AY183" s="70">
        <f t="shared" si="178"/>
        <v>0</v>
      </c>
      <c r="AZ183" s="70">
        <f t="shared" si="178"/>
        <v>0</v>
      </c>
      <c r="BA183" s="70">
        <f t="shared" si="178"/>
        <v>0</v>
      </c>
      <c r="BB183" s="70">
        <f t="shared" si="178"/>
        <v>0</v>
      </c>
      <c r="BC183" s="70">
        <f t="shared" si="178"/>
        <v>0</v>
      </c>
      <c r="BD183" s="70">
        <f t="shared" si="178"/>
        <v>0</v>
      </c>
      <c r="BE183" s="70">
        <f t="shared" si="178"/>
        <v>0</v>
      </c>
      <c r="BF183" s="70">
        <f t="shared" si="178"/>
        <v>0</v>
      </c>
      <c r="BG183" s="70">
        <f t="shared" si="178"/>
        <v>0</v>
      </c>
      <c r="BH183" s="70">
        <f t="shared" si="178"/>
        <v>0</v>
      </c>
      <c r="BI183" s="70">
        <f t="shared" si="178"/>
        <v>0</v>
      </c>
      <c r="BJ183" s="70">
        <f t="shared" si="178"/>
        <v>0</v>
      </c>
      <c r="BK183" s="70">
        <f t="shared" si="178"/>
        <v>0</v>
      </c>
      <c r="BL183" s="70">
        <f t="shared" si="178"/>
        <v>0</v>
      </c>
      <c r="BM183" s="70">
        <f t="shared" si="178"/>
        <v>0</v>
      </c>
      <c r="BN183" s="70">
        <f t="shared" si="178"/>
        <v>0</v>
      </c>
      <c r="BO183" s="70">
        <f t="shared" si="178"/>
        <v>0</v>
      </c>
      <c r="BP183" s="70">
        <f t="shared" si="178"/>
        <v>0</v>
      </c>
      <c r="BQ183" s="70">
        <f t="shared" si="178"/>
        <v>0</v>
      </c>
      <c r="BR183" s="70">
        <f t="shared" si="178"/>
        <v>0</v>
      </c>
      <c r="BS183" s="70">
        <f t="shared" si="178"/>
        <v>0</v>
      </c>
      <c r="BT183" s="70">
        <f t="shared" si="178"/>
        <v>0</v>
      </c>
      <c r="BU183" s="70">
        <f t="shared" si="178"/>
        <v>0</v>
      </c>
      <c r="BV183" s="70">
        <f t="shared" si="178"/>
        <v>0</v>
      </c>
      <c r="BW183" s="70">
        <f t="shared" si="178"/>
        <v>0</v>
      </c>
      <c r="BX183" s="70">
        <f t="shared" si="178"/>
        <v>0</v>
      </c>
      <c r="BY183" s="70">
        <f t="shared" si="178"/>
        <v>0</v>
      </c>
      <c r="BZ183" s="70">
        <f t="shared" si="178"/>
        <v>0</v>
      </c>
      <c r="CA183" s="70">
        <f t="shared" si="178"/>
        <v>0</v>
      </c>
      <c r="CB183" s="70">
        <f t="shared" si="178"/>
        <v>0</v>
      </c>
      <c r="CC183" s="70">
        <f t="shared" si="178"/>
        <v>0</v>
      </c>
      <c r="CD183" s="70">
        <f t="shared" si="178"/>
        <v>0</v>
      </c>
      <c r="CE183" s="70">
        <f t="shared" si="178"/>
        <v>0</v>
      </c>
      <c r="CF183" s="70">
        <f t="shared" si="178"/>
        <v>0</v>
      </c>
      <c r="CG183" s="74">
        <f t="shared" si="178"/>
        <v>0</v>
      </c>
      <c r="CH183" s="70">
        <f t="shared" ref="CH183:CK183" si="179">SUM(CH184:CH187)</f>
        <v>0</v>
      </c>
      <c r="CI183" s="70">
        <f t="shared" si="179"/>
        <v>0</v>
      </c>
      <c r="CJ183" s="70">
        <f t="shared" si="179"/>
        <v>0</v>
      </c>
      <c r="CK183" s="70">
        <f t="shared" si="179"/>
        <v>0</v>
      </c>
      <c r="CL183" s="8"/>
      <c r="CM183" s="87"/>
      <c r="CN183" s="21"/>
      <c r="CQ183" s="72"/>
    </row>
    <row r="184" spans="1:96" ht="14.1" customHeight="1" x14ac:dyDescent="0.3">
      <c r="A184" s="64">
        <f t="shared" si="139"/>
        <v>184</v>
      </c>
      <c r="B184" s="83"/>
      <c r="C184" s="83"/>
      <c r="D184" s="83"/>
      <c r="E184" s="83"/>
      <c r="F184" s="104" t="s">
        <v>40</v>
      </c>
      <c r="G184" s="107" t="s">
        <v>102</v>
      </c>
      <c r="H184" s="107"/>
      <c r="I184" s="83"/>
      <c r="J184" s="73">
        <f t="shared" si="140"/>
        <v>2230647.2599999998</v>
      </c>
      <c r="K184" s="84"/>
      <c r="L184" s="84">
        <v>11474.23</v>
      </c>
      <c r="M184" s="84">
        <v>70238.070000000007</v>
      </c>
      <c r="N184" s="84"/>
      <c r="O184" s="84">
        <v>1254.0899999999999</v>
      </c>
      <c r="P184" s="84">
        <v>76543.59</v>
      </c>
      <c r="Q184" s="84">
        <v>248955.17</v>
      </c>
      <c r="R184" s="84"/>
      <c r="S184" s="84"/>
      <c r="T184" s="84">
        <v>136904.78</v>
      </c>
      <c r="U184" s="84">
        <v>210355.63</v>
      </c>
      <c r="V184" s="84">
        <v>480.01</v>
      </c>
      <c r="W184" s="84">
        <v>30.32</v>
      </c>
      <c r="X184" s="84">
        <v>2384.1999999999998</v>
      </c>
      <c r="Y184" s="84"/>
      <c r="Z184" s="84">
        <v>240309.86</v>
      </c>
      <c r="AA184" s="84">
        <v>277431.14</v>
      </c>
      <c r="AB184" s="84"/>
      <c r="AC184" s="84">
        <v>195915.55</v>
      </c>
      <c r="AD184" s="84">
        <v>333221.36</v>
      </c>
      <c r="AE184" s="84">
        <v>32662.67</v>
      </c>
      <c r="AF184" s="84">
        <v>23165.34</v>
      </c>
      <c r="AG184" s="84">
        <v>11778.21</v>
      </c>
      <c r="AH184" s="84">
        <v>13061.26</v>
      </c>
      <c r="AI184" s="84">
        <v>160738.56</v>
      </c>
      <c r="AJ184" s="84"/>
      <c r="AK184" s="84">
        <v>34865.54</v>
      </c>
      <c r="AL184" s="84">
        <v>41062.480000000003</v>
      </c>
      <c r="AM184" s="84">
        <v>68793.759999999995</v>
      </c>
      <c r="AN184" s="84"/>
      <c r="AO184" s="84">
        <v>39021.440000000002</v>
      </c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5"/>
      <c r="CH184" s="86"/>
      <c r="CI184" s="86"/>
      <c r="CJ184" s="86"/>
      <c r="CK184" s="86"/>
      <c r="CL184" s="8"/>
      <c r="CM184" s="87"/>
      <c r="CN184" s="21"/>
      <c r="CQ184" s="72"/>
    </row>
    <row r="185" spans="1:96" ht="14.1" customHeight="1" x14ac:dyDescent="0.3">
      <c r="A185" s="64">
        <f t="shared" si="139"/>
        <v>185</v>
      </c>
      <c r="B185" s="83"/>
      <c r="C185" s="83"/>
      <c r="D185" s="83"/>
      <c r="E185" s="83"/>
      <c r="F185" s="104" t="s">
        <v>52</v>
      </c>
      <c r="G185" s="107" t="s">
        <v>103</v>
      </c>
      <c r="H185" s="107"/>
      <c r="I185" s="83"/>
      <c r="J185" s="73">
        <f t="shared" si="140"/>
        <v>137284.38</v>
      </c>
      <c r="K185" s="84"/>
      <c r="L185" s="84">
        <v>257.75</v>
      </c>
      <c r="M185" s="84">
        <v>28717.03</v>
      </c>
      <c r="N185" s="84"/>
      <c r="O185" s="84">
        <v>5626.25</v>
      </c>
      <c r="P185" s="84">
        <v>6623.45</v>
      </c>
      <c r="Q185" s="84">
        <v>71406.09</v>
      </c>
      <c r="R185" s="84"/>
      <c r="S185" s="84"/>
      <c r="T185" s="84"/>
      <c r="U185" s="84"/>
      <c r="V185" s="84"/>
      <c r="W185" s="84"/>
      <c r="X185" s="84">
        <v>3072.2</v>
      </c>
      <c r="Y185" s="84"/>
      <c r="Z185" s="84">
        <v>6726.14</v>
      </c>
      <c r="AA185" s="84"/>
      <c r="AB185" s="84"/>
      <c r="AC185" s="84"/>
      <c r="AD185" s="84"/>
      <c r="AE185" s="84">
        <v>3961.79</v>
      </c>
      <c r="AF185" s="84">
        <v>2935.11</v>
      </c>
      <c r="AG185" s="84">
        <v>2271.27</v>
      </c>
      <c r="AH185" s="84">
        <v>4474.95</v>
      </c>
      <c r="AI185" s="84"/>
      <c r="AJ185" s="84"/>
      <c r="AK185" s="84"/>
      <c r="AL185" s="84"/>
      <c r="AM185" s="84">
        <v>1212.3499999999999</v>
      </c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5"/>
      <c r="CH185" s="86"/>
      <c r="CI185" s="86"/>
      <c r="CJ185" s="86"/>
      <c r="CK185" s="86"/>
      <c r="CL185" s="8"/>
      <c r="CM185" s="87"/>
      <c r="CN185" s="21"/>
      <c r="CQ185" s="72"/>
    </row>
    <row r="186" spans="1:96" ht="14.1" customHeight="1" x14ac:dyDescent="0.3">
      <c r="A186" s="64">
        <f t="shared" si="139"/>
        <v>186</v>
      </c>
      <c r="B186" s="83"/>
      <c r="C186" s="83"/>
      <c r="D186" s="83"/>
      <c r="E186" s="83"/>
      <c r="F186" s="104" t="s">
        <v>74</v>
      </c>
      <c r="G186" s="107" t="s">
        <v>100</v>
      </c>
      <c r="H186" s="107"/>
      <c r="I186" s="83"/>
      <c r="J186" s="73">
        <f t="shared" si="140"/>
        <v>0</v>
      </c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5"/>
      <c r="CH186" s="86"/>
      <c r="CI186" s="86"/>
      <c r="CJ186" s="86"/>
      <c r="CK186" s="86"/>
      <c r="CL186" s="8"/>
      <c r="CM186" s="87"/>
      <c r="CN186" s="21"/>
      <c r="CQ186" s="72"/>
    </row>
    <row r="187" spans="1:96" ht="14.1" customHeight="1" x14ac:dyDescent="0.3">
      <c r="A187" s="64">
        <f t="shared" si="139"/>
        <v>187</v>
      </c>
      <c r="B187" s="83"/>
      <c r="C187" s="83"/>
      <c r="D187" s="83"/>
      <c r="E187" s="83"/>
      <c r="F187" s="104" t="s">
        <v>76</v>
      </c>
      <c r="G187" s="107" t="s">
        <v>7</v>
      </c>
      <c r="H187" s="107"/>
      <c r="I187" s="83"/>
      <c r="J187" s="73">
        <f t="shared" si="140"/>
        <v>0</v>
      </c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5"/>
      <c r="CH187" s="86"/>
      <c r="CI187" s="86"/>
      <c r="CJ187" s="86"/>
      <c r="CK187" s="86"/>
      <c r="CL187" s="8"/>
      <c r="CM187" s="87"/>
      <c r="CN187" s="21"/>
      <c r="CQ187" s="72">
        <f>IF(J187&gt;0,1,0)</f>
        <v>0</v>
      </c>
    </row>
    <row r="188" spans="1:96" s="63" customFormat="1" ht="14.1" customHeight="1" x14ac:dyDescent="0.3">
      <c r="A188" s="64">
        <f t="shared" si="139"/>
        <v>188</v>
      </c>
      <c r="B188" s="91"/>
      <c r="C188" s="91"/>
      <c r="D188" s="91"/>
      <c r="E188" s="91"/>
      <c r="F188" s="91"/>
      <c r="G188" s="91"/>
      <c r="H188" s="91"/>
      <c r="I188" s="92"/>
      <c r="J188" s="93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94"/>
      <c r="AC188" s="94"/>
      <c r="AD188" s="94"/>
      <c r="AE188" s="94"/>
      <c r="AF188" s="94"/>
      <c r="AG188" s="94"/>
      <c r="AH188" s="94"/>
      <c r="AI188" s="94"/>
      <c r="AJ188" s="94"/>
      <c r="AK188" s="94"/>
      <c r="AL188" s="94"/>
      <c r="AM188" s="94"/>
      <c r="AN188" s="94"/>
      <c r="AO188" s="94"/>
      <c r="AP188" s="94"/>
      <c r="AQ188" s="94"/>
      <c r="AR188" s="94"/>
      <c r="AS188" s="94"/>
      <c r="AT188" s="94"/>
      <c r="AU188" s="94"/>
      <c r="AV188" s="94"/>
      <c r="AW188" s="94"/>
      <c r="AX188" s="94"/>
      <c r="AY188" s="94"/>
      <c r="AZ188" s="94"/>
      <c r="BA188" s="94"/>
      <c r="BB188" s="94"/>
      <c r="BC188" s="94"/>
      <c r="BD188" s="94"/>
      <c r="BE188" s="94"/>
      <c r="BF188" s="94"/>
      <c r="BG188" s="94"/>
      <c r="BH188" s="94"/>
      <c r="BI188" s="94"/>
      <c r="BJ188" s="94"/>
      <c r="BK188" s="94"/>
      <c r="BL188" s="94"/>
      <c r="BM188" s="94"/>
      <c r="BN188" s="94"/>
      <c r="BO188" s="94"/>
      <c r="BP188" s="94"/>
      <c r="BQ188" s="94"/>
      <c r="BR188" s="94"/>
      <c r="BS188" s="94"/>
      <c r="BT188" s="94"/>
      <c r="BU188" s="94"/>
      <c r="BV188" s="94"/>
      <c r="BW188" s="94"/>
      <c r="BX188" s="94"/>
      <c r="BY188" s="94"/>
      <c r="BZ188" s="94"/>
      <c r="CA188" s="94"/>
      <c r="CB188" s="94"/>
      <c r="CC188" s="94"/>
      <c r="CD188" s="94"/>
      <c r="CE188" s="94"/>
      <c r="CF188" s="94"/>
      <c r="CG188" s="95"/>
      <c r="CH188" s="96"/>
      <c r="CI188" s="96"/>
      <c r="CJ188" s="96"/>
      <c r="CK188" s="96"/>
      <c r="CL188" s="71"/>
      <c r="CM188" s="27"/>
      <c r="CN188" s="11"/>
      <c r="CO188" s="72"/>
      <c r="CP188" s="72"/>
      <c r="CQ188" s="72">
        <v>1</v>
      </c>
      <c r="CR188" s="72"/>
    </row>
    <row r="189" spans="1:96" ht="14.1" customHeight="1" x14ac:dyDescent="0.3">
      <c r="A189" s="64">
        <f t="shared" si="139"/>
        <v>189</v>
      </c>
      <c r="B189" s="83"/>
      <c r="C189" s="65"/>
      <c r="D189" s="65" t="s">
        <v>104</v>
      </c>
      <c r="E189" s="78" t="s">
        <v>105</v>
      </c>
      <c r="F189" s="66"/>
      <c r="G189" s="65"/>
      <c r="H189" s="65"/>
      <c r="I189" s="65"/>
      <c r="J189" s="73">
        <f t="shared" si="140"/>
        <v>662283.8899999999</v>
      </c>
      <c r="K189" s="70">
        <f>SUM(K190,K191)</f>
        <v>0</v>
      </c>
      <c r="L189" s="70">
        <f t="shared" ref="L189:BW189" si="180">SUM(L190,L191)</f>
        <v>2109.19</v>
      </c>
      <c r="M189" s="70">
        <f t="shared" si="180"/>
        <v>65901.78</v>
      </c>
      <c r="N189" s="70">
        <f t="shared" si="180"/>
        <v>0</v>
      </c>
      <c r="O189" s="70">
        <f t="shared" si="180"/>
        <v>6184.84</v>
      </c>
      <c r="P189" s="70">
        <f t="shared" si="180"/>
        <v>10415.23</v>
      </c>
      <c r="Q189" s="70">
        <f t="shared" si="180"/>
        <v>138021.02000000002</v>
      </c>
      <c r="R189" s="70">
        <f t="shared" si="180"/>
        <v>0</v>
      </c>
      <c r="S189" s="70">
        <f t="shared" si="180"/>
        <v>0</v>
      </c>
      <c r="T189" s="70">
        <f t="shared" si="180"/>
        <v>64813.09</v>
      </c>
      <c r="U189" s="70">
        <f t="shared" si="180"/>
        <v>169031.48</v>
      </c>
      <c r="V189" s="70">
        <f t="shared" si="180"/>
        <v>0</v>
      </c>
      <c r="W189" s="70">
        <f t="shared" si="180"/>
        <v>0</v>
      </c>
      <c r="X189" s="70">
        <f t="shared" si="180"/>
        <v>100013.83</v>
      </c>
      <c r="Y189" s="70">
        <f t="shared" si="180"/>
        <v>0</v>
      </c>
      <c r="Z189" s="70">
        <f t="shared" si="180"/>
        <v>0</v>
      </c>
      <c r="AA189" s="70">
        <f t="shared" si="180"/>
        <v>0</v>
      </c>
      <c r="AB189" s="70">
        <f t="shared" si="180"/>
        <v>0</v>
      </c>
      <c r="AC189" s="70">
        <f t="shared" si="180"/>
        <v>0</v>
      </c>
      <c r="AD189" s="70">
        <f t="shared" si="180"/>
        <v>0</v>
      </c>
      <c r="AE189" s="70">
        <f t="shared" si="180"/>
        <v>9766.32</v>
      </c>
      <c r="AF189" s="70">
        <f t="shared" si="180"/>
        <v>5495.21</v>
      </c>
      <c r="AG189" s="70">
        <f t="shared" si="180"/>
        <v>3449.24</v>
      </c>
      <c r="AH189" s="70">
        <f t="shared" si="180"/>
        <v>6174.53</v>
      </c>
      <c r="AI189" s="70">
        <f t="shared" si="180"/>
        <v>0</v>
      </c>
      <c r="AJ189" s="70">
        <f t="shared" si="180"/>
        <v>0</v>
      </c>
      <c r="AK189" s="70">
        <f t="shared" si="180"/>
        <v>45709.2</v>
      </c>
      <c r="AL189" s="70">
        <f t="shared" si="180"/>
        <v>35198.93</v>
      </c>
      <c r="AM189" s="70">
        <f t="shared" si="180"/>
        <v>0</v>
      </c>
      <c r="AN189" s="70">
        <f t="shared" si="180"/>
        <v>0</v>
      </c>
      <c r="AO189" s="70">
        <f t="shared" si="180"/>
        <v>0</v>
      </c>
      <c r="AP189" s="70">
        <f t="shared" si="180"/>
        <v>0</v>
      </c>
      <c r="AQ189" s="70">
        <f t="shared" si="180"/>
        <v>0</v>
      </c>
      <c r="AR189" s="70">
        <f t="shared" si="180"/>
        <v>0</v>
      </c>
      <c r="AS189" s="70">
        <f t="shared" si="180"/>
        <v>0</v>
      </c>
      <c r="AT189" s="70">
        <f t="shared" si="180"/>
        <v>0</v>
      </c>
      <c r="AU189" s="70">
        <f t="shared" si="180"/>
        <v>0</v>
      </c>
      <c r="AV189" s="70">
        <f t="shared" si="180"/>
        <v>0</v>
      </c>
      <c r="AW189" s="70">
        <f t="shared" si="180"/>
        <v>0</v>
      </c>
      <c r="AX189" s="70">
        <f t="shared" si="180"/>
        <v>0</v>
      </c>
      <c r="AY189" s="70">
        <f t="shared" si="180"/>
        <v>0</v>
      </c>
      <c r="AZ189" s="70">
        <f t="shared" si="180"/>
        <v>0</v>
      </c>
      <c r="BA189" s="70">
        <f t="shared" si="180"/>
        <v>0</v>
      </c>
      <c r="BB189" s="70">
        <f t="shared" si="180"/>
        <v>0</v>
      </c>
      <c r="BC189" s="70">
        <f t="shared" si="180"/>
        <v>0</v>
      </c>
      <c r="BD189" s="70">
        <f t="shared" si="180"/>
        <v>0</v>
      </c>
      <c r="BE189" s="70">
        <f t="shared" si="180"/>
        <v>0</v>
      </c>
      <c r="BF189" s="70">
        <f t="shared" si="180"/>
        <v>0</v>
      </c>
      <c r="BG189" s="70">
        <f t="shared" si="180"/>
        <v>0</v>
      </c>
      <c r="BH189" s="70">
        <f t="shared" si="180"/>
        <v>0</v>
      </c>
      <c r="BI189" s="70">
        <f t="shared" si="180"/>
        <v>0</v>
      </c>
      <c r="BJ189" s="70">
        <f t="shared" si="180"/>
        <v>0</v>
      </c>
      <c r="BK189" s="70">
        <f t="shared" si="180"/>
        <v>0</v>
      </c>
      <c r="BL189" s="70">
        <f t="shared" si="180"/>
        <v>0</v>
      </c>
      <c r="BM189" s="70">
        <f t="shared" si="180"/>
        <v>0</v>
      </c>
      <c r="BN189" s="70">
        <f t="shared" si="180"/>
        <v>0</v>
      </c>
      <c r="BO189" s="70">
        <f t="shared" si="180"/>
        <v>0</v>
      </c>
      <c r="BP189" s="70">
        <f t="shared" si="180"/>
        <v>0</v>
      </c>
      <c r="BQ189" s="70">
        <f t="shared" si="180"/>
        <v>0</v>
      </c>
      <c r="BR189" s="70">
        <f t="shared" si="180"/>
        <v>0</v>
      </c>
      <c r="BS189" s="70">
        <f t="shared" si="180"/>
        <v>0</v>
      </c>
      <c r="BT189" s="70">
        <f t="shared" si="180"/>
        <v>0</v>
      </c>
      <c r="BU189" s="70">
        <f t="shared" si="180"/>
        <v>0</v>
      </c>
      <c r="BV189" s="70">
        <f t="shared" si="180"/>
        <v>0</v>
      </c>
      <c r="BW189" s="70">
        <f t="shared" si="180"/>
        <v>0</v>
      </c>
      <c r="BX189" s="70">
        <f t="shared" ref="BX189:CV189" si="181">SUM(BX190,BX191)</f>
        <v>0</v>
      </c>
      <c r="BY189" s="70">
        <f t="shared" si="181"/>
        <v>0</v>
      </c>
      <c r="BZ189" s="70">
        <f t="shared" si="181"/>
        <v>0</v>
      </c>
      <c r="CA189" s="70">
        <f t="shared" si="181"/>
        <v>0</v>
      </c>
      <c r="CB189" s="70">
        <f t="shared" si="181"/>
        <v>0</v>
      </c>
      <c r="CC189" s="70">
        <f t="shared" si="181"/>
        <v>0</v>
      </c>
      <c r="CD189" s="70">
        <f t="shared" si="181"/>
        <v>0</v>
      </c>
      <c r="CE189" s="70">
        <f t="shared" si="181"/>
        <v>0</v>
      </c>
      <c r="CF189" s="70">
        <f t="shared" si="181"/>
        <v>0</v>
      </c>
      <c r="CG189" s="74">
        <f>SUM(CG190,CG191)</f>
        <v>0</v>
      </c>
      <c r="CH189" s="70">
        <f t="shared" ref="CH189:CK189" si="182">SUM(CH190,CH191)</f>
        <v>0</v>
      </c>
      <c r="CI189" s="70">
        <f t="shared" si="182"/>
        <v>0</v>
      </c>
      <c r="CJ189" s="70">
        <f t="shared" si="182"/>
        <v>0</v>
      </c>
      <c r="CK189" s="70">
        <f t="shared" si="182"/>
        <v>0</v>
      </c>
      <c r="CL189" s="8"/>
      <c r="CM189" s="87"/>
      <c r="CN189" s="21"/>
      <c r="CQ189" s="72">
        <f>IF(J189&gt;0,1,0)</f>
        <v>1</v>
      </c>
    </row>
    <row r="190" spans="1:96" ht="14.1" customHeight="1" x14ac:dyDescent="0.3">
      <c r="A190" s="64">
        <f t="shared" si="139"/>
        <v>190</v>
      </c>
      <c r="B190" s="83"/>
      <c r="C190" s="83"/>
      <c r="D190" s="83"/>
      <c r="E190" s="83" t="s">
        <v>20</v>
      </c>
      <c r="F190" s="116" t="s">
        <v>19</v>
      </c>
      <c r="G190" s="83"/>
      <c r="H190" s="83"/>
      <c r="I190" s="83"/>
      <c r="J190" s="117">
        <f t="shared" si="140"/>
        <v>231634.52000000002</v>
      </c>
      <c r="K190" s="84"/>
      <c r="L190" s="84">
        <v>168.84</v>
      </c>
      <c r="M190" s="84">
        <v>4015.16</v>
      </c>
      <c r="N190" s="84"/>
      <c r="O190" s="84">
        <v>171.92</v>
      </c>
      <c r="P190" s="84">
        <v>233.84</v>
      </c>
      <c r="Q190" s="84">
        <v>4602.17</v>
      </c>
      <c r="R190" s="84"/>
      <c r="S190" s="84"/>
      <c r="T190" s="84">
        <v>36320.14</v>
      </c>
      <c r="U190" s="84">
        <v>100433.27</v>
      </c>
      <c r="V190" s="84"/>
      <c r="W190" s="84"/>
      <c r="X190" s="84">
        <v>3937.76</v>
      </c>
      <c r="Y190" s="84"/>
      <c r="Z190" s="84"/>
      <c r="AA190" s="84"/>
      <c r="AB190" s="84"/>
      <c r="AC190" s="84"/>
      <c r="AD190" s="84"/>
      <c r="AE190" s="84">
        <v>592.64</v>
      </c>
      <c r="AF190" s="84">
        <v>167.51</v>
      </c>
      <c r="AG190" s="84">
        <v>72.08</v>
      </c>
      <c r="AH190" s="84">
        <v>11.06</v>
      </c>
      <c r="AI190" s="84"/>
      <c r="AJ190" s="84"/>
      <c r="AK190" s="84">
        <v>45709.2</v>
      </c>
      <c r="AL190" s="84">
        <v>35198.93</v>
      </c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5"/>
      <c r="CH190" s="86"/>
      <c r="CI190" s="86"/>
      <c r="CJ190" s="86"/>
      <c r="CK190" s="86"/>
      <c r="CL190" s="8"/>
      <c r="CM190" s="87"/>
      <c r="CN190" s="21"/>
      <c r="CQ190" s="72">
        <f>IF(J190&gt;0,1,0)</f>
        <v>1</v>
      </c>
    </row>
    <row r="191" spans="1:96" ht="14.1" customHeight="1" x14ac:dyDescent="0.3">
      <c r="A191" s="64">
        <f t="shared" si="139"/>
        <v>191</v>
      </c>
      <c r="B191" s="83"/>
      <c r="C191" s="83"/>
      <c r="D191" s="83"/>
      <c r="E191" s="83" t="s">
        <v>22</v>
      </c>
      <c r="F191" s="116" t="s">
        <v>35</v>
      </c>
      <c r="G191" s="83"/>
      <c r="H191" s="83"/>
      <c r="I191" s="83"/>
      <c r="J191" s="117">
        <f t="shared" si="140"/>
        <v>430649.37</v>
      </c>
      <c r="K191" s="88">
        <f>SUM(K192:K195)</f>
        <v>0</v>
      </c>
      <c r="L191" s="88">
        <f t="shared" ref="L191:CG191" si="183">SUM(L192:L195)</f>
        <v>1940.35</v>
      </c>
      <c r="M191" s="88">
        <f t="shared" si="183"/>
        <v>61886.619999999995</v>
      </c>
      <c r="N191" s="88">
        <f t="shared" si="183"/>
        <v>0</v>
      </c>
      <c r="O191" s="88">
        <f t="shared" si="183"/>
        <v>6012.92</v>
      </c>
      <c r="P191" s="88">
        <f t="shared" si="183"/>
        <v>10181.39</v>
      </c>
      <c r="Q191" s="88">
        <f t="shared" si="183"/>
        <v>133418.85</v>
      </c>
      <c r="R191" s="88">
        <f t="shared" si="183"/>
        <v>0</v>
      </c>
      <c r="S191" s="88">
        <f t="shared" si="183"/>
        <v>0</v>
      </c>
      <c r="T191" s="88">
        <f t="shared" si="183"/>
        <v>28492.95</v>
      </c>
      <c r="U191" s="88">
        <f t="shared" si="183"/>
        <v>68598.210000000006</v>
      </c>
      <c r="V191" s="88">
        <f t="shared" si="183"/>
        <v>0</v>
      </c>
      <c r="W191" s="88">
        <f t="shared" si="183"/>
        <v>0</v>
      </c>
      <c r="X191" s="88">
        <f t="shared" si="183"/>
        <v>96076.07</v>
      </c>
      <c r="Y191" s="88">
        <f t="shared" si="183"/>
        <v>0</v>
      </c>
      <c r="Z191" s="88">
        <f t="shared" si="183"/>
        <v>0</v>
      </c>
      <c r="AA191" s="88">
        <f t="shared" si="183"/>
        <v>0</v>
      </c>
      <c r="AB191" s="88">
        <f t="shared" si="183"/>
        <v>0</v>
      </c>
      <c r="AC191" s="88">
        <f t="shared" si="183"/>
        <v>0</v>
      </c>
      <c r="AD191" s="88">
        <f t="shared" si="183"/>
        <v>0</v>
      </c>
      <c r="AE191" s="88">
        <f t="shared" si="183"/>
        <v>9173.68</v>
      </c>
      <c r="AF191" s="88">
        <f t="shared" si="183"/>
        <v>5327.7</v>
      </c>
      <c r="AG191" s="88">
        <f t="shared" si="183"/>
        <v>3377.16</v>
      </c>
      <c r="AH191" s="88">
        <f t="shared" si="183"/>
        <v>6163.4699999999993</v>
      </c>
      <c r="AI191" s="88">
        <f t="shared" si="183"/>
        <v>0</v>
      </c>
      <c r="AJ191" s="88">
        <f t="shared" si="183"/>
        <v>0</v>
      </c>
      <c r="AK191" s="88">
        <f t="shared" si="183"/>
        <v>0</v>
      </c>
      <c r="AL191" s="88">
        <f t="shared" si="183"/>
        <v>0</v>
      </c>
      <c r="AM191" s="88">
        <f t="shared" si="183"/>
        <v>0</v>
      </c>
      <c r="AN191" s="88">
        <f t="shared" si="183"/>
        <v>0</v>
      </c>
      <c r="AO191" s="88">
        <f t="shared" si="183"/>
        <v>0</v>
      </c>
      <c r="AP191" s="88">
        <f t="shared" si="183"/>
        <v>0</v>
      </c>
      <c r="AQ191" s="88">
        <f t="shared" si="183"/>
        <v>0</v>
      </c>
      <c r="AR191" s="88">
        <f t="shared" si="183"/>
        <v>0</v>
      </c>
      <c r="AS191" s="88">
        <f t="shared" si="183"/>
        <v>0</v>
      </c>
      <c r="AT191" s="88">
        <f t="shared" si="183"/>
        <v>0</v>
      </c>
      <c r="AU191" s="88">
        <f t="shared" si="183"/>
        <v>0</v>
      </c>
      <c r="AV191" s="88">
        <f t="shared" si="183"/>
        <v>0</v>
      </c>
      <c r="AW191" s="88">
        <f t="shared" si="183"/>
        <v>0</v>
      </c>
      <c r="AX191" s="88">
        <f t="shared" si="183"/>
        <v>0</v>
      </c>
      <c r="AY191" s="88">
        <f t="shared" si="183"/>
        <v>0</v>
      </c>
      <c r="AZ191" s="88">
        <f t="shared" si="183"/>
        <v>0</v>
      </c>
      <c r="BA191" s="88">
        <f t="shared" si="183"/>
        <v>0</v>
      </c>
      <c r="BB191" s="88">
        <f t="shared" si="183"/>
        <v>0</v>
      </c>
      <c r="BC191" s="88">
        <f t="shared" si="183"/>
        <v>0</v>
      </c>
      <c r="BD191" s="88">
        <f t="shared" si="183"/>
        <v>0</v>
      </c>
      <c r="BE191" s="88">
        <f t="shared" si="183"/>
        <v>0</v>
      </c>
      <c r="BF191" s="88">
        <f t="shared" si="183"/>
        <v>0</v>
      </c>
      <c r="BG191" s="88">
        <f t="shared" si="183"/>
        <v>0</v>
      </c>
      <c r="BH191" s="88">
        <f t="shared" si="183"/>
        <v>0</v>
      </c>
      <c r="BI191" s="88">
        <f t="shared" si="183"/>
        <v>0</v>
      </c>
      <c r="BJ191" s="88">
        <f t="shared" si="183"/>
        <v>0</v>
      </c>
      <c r="BK191" s="88">
        <f t="shared" si="183"/>
        <v>0</v>
      </c>
      <c r="BL191" s="88">
        <f t="shared" si="183"/>
        <v>0</v>
      </c>
      <c r="BM191" s="88">
        <f t="shared" si="183"/>
        <v>0</v>
      </c>
      <c r="BN191" s="88">
        <f t="shared" si="183"/>
        <v>0</v>
      </c>
      <c r="BO191" s="88">
        <f t="shared" si="183"/>
        <v>0</v>
      </c>
      <c r="BP191" s="88">
        <f t="shared" si="183"/>
        <v>0</v>
      </c>
      <c r="BQ191" s="88">
        <f t="shared" si="183"/>
        <v>0</v>
      </c>
      <c r="BR191" s="88">
        <f t="shared" si="183"/>
        <v>0</v>
      </c>
      <c r="BS191" s="88">
        <f t="shared" si="183"/>
        <v>0</v>
      </c>
      <c r="BT191" s="88">
        <f t="shared" si="183"/>
        <v>0</v>
      </c>
      <c r="BU191" s="88">
        <f t="shared" si="183"/>
        <v>0</v>
      </c>
      <c r="BV191" s="88">
        <f t="shared" si="183"/>
        <v>0</v>
      </c>
      <c r="BW191" s="88">
        <f t="shared" si="183"/>
        <v>0</v>
      </c>
      <c r="BX191" s="88">
        <f t="shared" si="183"/>
        <v>0</v>
      </c>
      <c r="BY191" s="88">
        <f t="shared" si="183"/>
        <v>0</v>
      </c>
      <c r="BZ191" s="88">
        <f t="shared" si="183"/>
        <v>0</v>
      </c>
      <c r="CA191" s="88">
        <f t="shared" si="183"/>
        <v>0</v>
      </c>
      <c r="CB191" s="88">
        <f t="shared" si="183"/>
        <v>0</v>
      </c>
      <c r="CC191" s="88">
        <f t="shared" si="183"/>
        <v>0</v>
      </c>
      <c r="CD191" s="88">
        <f t="shared" si="183"/>
        <v>0</v>
      </c>
      <c r="CE191" s="88">
        <f t="shared" si="183"/>
        <v>0</v>
      </c>
      <c r="CF191" s="88">
        <f t="shared" si="183"/>
        <v>0</v>
      </c>
      <c r="CG191" s="89">
        <f t="shared" si="183"/>
        <v>0</v>
      </c>
      <c r="CH191" s="90">
        <f t="shared" ref="CH191:CK191" si="184">SUM(CH192:CH195)</f>
        <v>0</v>
      </c>
      <c r="CI191" s="90">
        <f t="shared" si="184"/>
        <v>0</v>
      </c>
      <c r="CJ191" s="90">
        <f t="shared" si="184"/>
        <v>0</v>
      </c>
      <c r="CK191" s="90">
        <f t="shared" si="184"/>
        <v>0</v>
      </c>
      <c r="CL191" s="8"/>
      <c r="CM191" s="87"/>
      <c r="CN191" s="21"/>
      <c r="CQ191" s="72">
        <f>IF(J191&gt;0,1,0)</f>
        <v>1</v>
      </c>
    </row>
    <row r="192" spans="1:96" ht="14.1" customHeight="1" x14ac:dyDescent="0.3">
      <c r="A192" s="64">
        <f t="shared" si="139"/>
        <v>192</v>
      </c>
      <c r="B192" s="83"/>
      <c r="C192" s="83"/>
      <c r="D192" s="83"/>
      <c r="E192" s="83"/>
      <c r="F192" s="118" t="s">
        <v>40</v>
      </c>
      <c r="G192" s="83" t="s">
        <v>106</v>
      </c>
      <c r="H192" s="83"/>
      <c r="I192" s="83"/>
      <c r="J192" s="117">
        <f t="shared" si="140"/>
        <v>0</v>
      </c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5"/>
      <c r="CH192" s="86"/>
      <c r="CI192" s="86"/>
      <c r="CJ192" s="86"/>
      <c r="CK192" s="86"/>
      <c r="CL192" s="8"/>
      <c r="CM192" s="87"/>
      <c r="CN192" s="21"/>
      <c r="CQ192" s="72"/>
    </row>
    <row r="193" spans="1:96" ht="14.1" customHeight="1" x14ac:dyDescent="0.3">
      <c r="A193" s="64">
        <f t="shared" si="139"/>
        <v>193</v>
      </c>
      <c r="B193" s="83"/>
      <c r="C193" s="83"/>
      <c r="D193" s="83"/>
      <c r="E193" s="83"/>
      <c r="F193" s="118" t="s">
        <v>52</v>
      </c>
      <c r="G193" s="83" t="s">
        <v>107</v>
      </c>
      <c r="H193" s="83"/>
      <c r="I193" s="83"/>
      <c r="J193" s="117">
        <f t="shared" si="140"/>
        <v>0</v>
      </c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5"/>
      <c r="CH193" s="86"/>
      <c r="CI193" s="86"/>
      <c r="CJ193" s="86"/>
      <c r="CK193" s="86"/>
      <c r="CL193" s="8"/>
      <c r="CM193" s="87"/>
      <c r="CN193" s="21"/>
      <c r="CQ193" s="72"/>
    </row>
    <row r="194" spans="1:96" ht="14.1" customHeight="1" x14ac:dyDescent="0.3">
      <c r="A194" s="64">
        <f t="shared" si="139"/>
        <v>194</v>
      </c>
      <c r="B194" s="83"/>
      <c r="C194" s="83"/>
      <c r="D194" s="83"/>
      <c r="E194" s="83"/>
      <c r="F194" s="118" t="s">
        <v>74</v>
      </c>
      <c r="G194" s="83" t="s">
        <v>84</v>
      </c>
      <c r="H194" s="83"/>
      <c r="I194" s="83"/>
      <c r="J194" s="117">
        <f t="shared" si="140"/>
        <v>232420.59000000003</v>
      </c>
      <c r="K194" s="84"/>
      <c r="L194" s="84">
        <v>1430.08</v>
      </c>
      <c r="M194" s="84">
        <v>37053.269999999997</v>
      </c>
      <c r="N194" s="84"/>
      <c r="O194" s="84"/>
      <c r="P194" s="84">
        <v>10181.39</v>
      </c>
      <c r="Q194" s="84">
        <v>74557.5</v>
      </c>
      <c r="R194" s="84"/>
      <c r="S194" s="84"/>
      <c r="T194" s="84">
        <v>28492.95</v>
      </c>
      <c r="U194" s="84">
        <v>68598.210000000006</v>
      </c>
      <c r="V194" s="84"/>
      <c r="W194" s="84"/>
      <c r="X194" s="84"/>
      <c r="Y194" s="84"/>
      <c r="Z194" s="84"/>
      <c r="AA194" s="84"/>
      <c r="AB194" s="84"/>
      <c r="AC194" s="84"/>
      <c r="AD194" s="84"/>
      <c r="AE194" s="84">
        <v>5965.03</v>
      </c>
      <c r="AF194" s="84">
        <v>2643.64</v>
      </c>
      <c r="AG194" s="84">
        <v>1323</v>
      </c>
      <c r="AH194" s="84">
        <v>2175.52</v>
      </c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5"/>
      <c r="CH194" s="86"/>
      <c r="CI194" s="86"/>
      <c r="CJ194" s="86"/>
      <c r="CK194" s="86"/>
      <c r="CL194" s="8"/>
      <c r="CM194" s="87"/>
      <c r="CN194" s="21"/>
      <c r="CQ194" s="72"/>
    </row>
    <row r="195" spans="1:96" ht="14.1" customHeight="1" x14ac:dyDescent="0.3">
      <c r="A195" s="64">
        <f t="shared" si="139"/>
        <v>195</v>
      </c>
      <c r="B195" s="83"/>
      <c r="C195" s="83"/>
      <c r="D195" s="83"/>
      <c r="E195" s="83"/>
      <c r="F195" s="118" t="s">
        <v>76</v>
      </c>
      <c r="G195" s="83" t="s">
        <v>7</v>
      </c>
      <c r="H195" s="83"/>
      <c r="I195" s="83"/>
      <c r="J195" s="117">
        <f t="shared" si="140"/>
        <v>198228.78000000003</v>
      </c>
      <c r="K195" s="84"/>
      <c r="L195" s="84">
        <v>510.27</v>
      </c>
      <c r="M195" s="84">
        <v>24833.35</v>
      </c>
      <c r="N195" s="84"/>
      <c r="O195" s="84">
        <v>6012.92</v>
      </c>
      <c r="P195" s="84"/>
      <c r="Q195" s="84">
        <v>58861.35</v>
      </c>
      <c r="R195" s="84"/>
      <c r="S195" s="84"/>
      <c r="T195" s="84"/>
      <c r="U195" s="84"/>
      <c r="V195" s="84"/>
      <c r="W195" s="84"/>
      <c r="X195" s="84">
        <v>96076.07</v>
      </c>
      <c r="Y195" s="84"/>
      <c r="Z195" s="84"/>
      <c r="AA195" s="84"/>
      <c r="AB195" s="84"/>
      <c r="AC195" s="84"/>
      <c r="AD195" s="84"/>
      <c r="AE195" s="84">
        <v>3208.65</v>
      </c>
      <c r="AF195" s="84">
        <v>2684.06</v>
      </c>
      <c r="AG195" s="84">
        <v>2054.16</v>
      </c>
      <c r="AH195" s="84">
        <v>3987.95</v>
      </c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5"/>
      <c r="CH195" s="86"/>
      <c r="CI195" s="86"/>
      <c r="CJ195" s="86"/>
      <c r="CK195" s="86"/>
      <c r="CL195" s="8"/>
      <c r="CM195" s="87"/>
      <c r="CN195" s="21"/>
      <c r="CQ195" s="72"/>
    </row>
    <row r="196" spans="1:96" s="63" customFormat="1" ht="14.1" customHeight="1" x14ac:dyDescent="0.3">
      <c r="A196" s="64">
        <f t="shared" si="139"/>
        <v>196</v>
      </c>
      <c r="B196" s="91"/>
      <c r="C196" s="91"/>
      <c r="D196" s="91"/>
      <c r="E196" s="91"/>
      <c r="F196" s="91"/>
      <c r="G196" s="91"/>
      <c r="H196" s="91"/>
      <c r="I196" s="92"/>
      <c r="J196" s="93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  <c r="AS196" s="94"/>
      <c r="AT196" s="94"/>
      <c r="AU196" s="94"/>
      <c r="AV196" s="94"/>
      <c r="AW196" s="94"/>
      <c r="AX196" s="94"/>
      <c r="AY196" s="94"/>
      <c r="AZ196" s="94"/>
      <c r="BA196" s="94"/>
      <c r="BB196" s="94"/>
      <c r="BC196" s="94"/>
      <c r="BD196" s="94"/>
      <c r="BE196" s="94"/>
      <c r="BF196" s="94"/>
      <c r="BG196" s="94"/>
      <c r="BH196" s="94"/>
      <c r="BI196" s="94"/>
      <c r="BJ196" s="94"/>
      <c r="BK196" s="94"/>
      <c r="BL196" s="94"/>
      <c r="BM196" s="94"/>
      <c r="BN196" s="94"/>
      <c r="BO196" s="94"/>
      <c r="BP196" s="94"/>
      <c r="BQ196" s="94"/>
      <c r="BR196" s="94"/>
      <c r="BS196" s="94"/>
      <c r="BT196" s="94"/>
      <c r="BU196" s="94"/>
      <c r="BV196" s="94"/>
      <c r="BW196" s="94"/>
      <c r="BX196" s="94"/>
      <c r="BY196" s="94"/>
      <c r="BZ196" s="94"/>
      <c r="CA196" s="94"/>
      <c r="CB196" s="94"/>
      <c r="CC196" s="94"/>
      <c r="CD196" s="94"/>
      <c r="CE196" s="94"/>
      <c r="CF196" s="94"/>
      <c r="CG196" s="95"/>
      <c r="CH196" s="96"/>
      <c r="CI196" s="96"/>
      <c r="CJ196" s="96"/>
      <c r="CK196" s="96"/>
      <c r="CL196" s="71"/>
      <c r="CM196" s="27"/>
      <c r="CN196" s="11"/>
      <c r="CO196" s="72"/>
      <c r="CP196" s="72"/>
      <c r="CQ196" s="72">
        <v>1</v>
      </c>
      <c r="CR196" s="72"/>
    </row>
    <row r="197" spans="1:96" s="63" customFormat="1" ht="14.1" customHeight="1" x14ac:dyDescent="0.3">
      <c r="A197" s="64">
        <f t="shared" si="139"/>
        <v>197</v>
      </c>
      <c r="B197" s="81"/>
      <c r="C197" s="81"/>
      <c r="D197" s="65" t="s">
        <v>108</v>
      </c>
      <c r="E197" s="78" t="s">
        <v>109</v>
      </c>
      <c r="F197" s="66"/>
      <c r="G197" s="65"/>
      <c r="H197" s="65"/>
      <c r="I197" s="65"/>
      <c r="J197" s="73">
        <f t="shared" si="140"/>
        <v>1563130.2999999998</v>
      </c>
      <c r="K197" s="70">
        <f>SUM(K203,K198)</f>
        <v>0</v>
      </c>
      <c r="L197" s="70">
        <f t="shared" ref="L197:BW197" si="185">SUM(L203,L198)</f>
        <v>7891.02</v>
      </c>
      <c r="M197" s="70">
        <f t="shared" si="185"/>
        <v>454839.75</v>
      </c>
      <c r="N197" s="70">
        <f t="shared" si="185"/>
        <v>0</v>
      </c>
      <c r="O197" s="70">
        <f t="shared" si="185"/>
        <v>28637.410000000003</v>
      </c>
      <c r="P197" s="70">
        <f t="shared" si="185"/>
        <v>26759.78</v>
      </c>
      <c r="Q197" s="70">
        <f t="shared" si="185"/>
        <v>804981.10000000009</v>
      </c>
      <c r="R197" s="70">
        <f t="shared" si="185"/>
        <v>0</v>
      </c>
      <c r="S197" s="70">
        <f t="shared" si="185"/>
        <v>0</v>
      </c>
      <c r="T197" s="70">
        <f t="shared" si="185"/>
        <v>0</v>
      </c>
      <c r="U197" s="70">
        <f t="shared" si="185"/>
        <v>0</v>
      </c>
      <c r="V197" s="70">
        <f t="shared" si="185"/>
        <v>0</v>
      </c>
      <c r="W197" s="70">
        <f t="shared" si="185"/>
        <v>0</v>
      </c>
      <c r="X197" s="70">
        <f t="shared" si="185"/>
        <v>73620.149999999994</v>
      </c>
      <c r="Y197" s="70">
        <f t="shared" si="185"/>
        <v>0</v>
      </c>
      <c r="Z197" s="70">
        <f t="shared" si="185"/>
        <v>0</v>
      </c>
      <c r="AA197" s="70">
        <f t="shared" si="185"/>
        <v>0</v>
      </c>
      <c r="AB197" s="70">
        <f t="shared" si="185"/>
        <v>1221.03</v>
      </c>
      <c r="AC197" s="70">
        <f t="shared" si="185"/>
        <v>0</v>
      </c>
      <c r="AD197" s="70">
        <f t="shared" si="185"/>
        <v>12346</v>
      </c>
      <c r="AE197" s="70">
        <f t="shared" si="185"/>
        <v>66122.710000000006</v>
      </c>
      <c r="AF197" s="70">
        <f t="shared" si="185"/>
        <v>25653.39</v>
      </c>
      <c r="AG197" s="70">
        <f t="shared" si="185"/>
        <v>18997.43</v>
      </c>
      <c r="AH197" s="70">
        <f t="shared" si="185"/>
        <v>33790.97</v>
      </c>
      <c r="AI197" s="70">
        <f t="shared" si="185"/>
        <v>0</v>
      </c>
      <c r="AJ197" s="70">
        <f t="shared" si="185"/>
        <v>783.28</v>
      </c>
      <c r="AK197" s="70">
        <f t="shared" si="185"/>
        <v>6300.5</v>
      </c>
      <c r="AL197" s="70">
        <f t="shared" si="185"/>
        <v>1185.7800000000002</v>
      </c>
      <c r="AM197" s="70">
        <f t="shared" si="185"/>
        <v>0</v>
      </c>
      <c r="AN197" s="70">
        <f t="shared" si="185"/>
        <v>0</v>
      </c>
      <c r="AO197" s="70">
        <f t="shared" si="185"/>
        <v>0</v>
      </c>
      <c r="AP197" s="70">
        <f t="shared" si="185"/>
        <v>0</v>
      </c>
      <c r="AQ197" s="70">
        <f t="shared" si="185"/>
        <v>0</v>
      </c>
      <c r="AR197" s="70">
        <f t="shared" si="185"/>
        <v>0</v>
      </c>
      <c r="AS197" s="70">
        <f t="shared" si="185"/>
        <v>0</v>
      </c>
      <c r="AT197" s="70">
        <f t="shared" si="185"/>
        <v>0</v>
      </c>
      <c r="AU197" s="70">
        <f t="shared" si="185"/>
        <v>0</v>
      </c>
      <c r="AV197" s="70">
        <f t="shared" si="185"/>
        <v>0</v>
      </c>
      <c r="AW197" s="70">
        <f t="shared" si="185"/>
        <v>0</v>
      </c>
      <c r="AX197" s="70">
        <f t="shared" si="185"/>
        <v>0</v>
      </c>
      <c r="AY197" s="70">
        <f t="shared" si="185"/>
        <v>0</v>
      </c>
      <c r="AZ197" s="70">
        <f t="shared" si="185"/>
        <v>0</v>
      </c>
      <c r="BA197" s="70">
        <f t="shared" si="185"/>
        <v>0</v>
      </c>
      <c r="BB197" s="70">
        <f t="shared" si="185"/>
        <v>0</v>
      </c>
      <c r="BC197" s="70">
        <f t="shared" si="185"/>
        <v>0</v>
      </c>
      <c r="BD197" s="70">
        <f t="shared" si="185"/>
        <v>0</v>
      </c>
      <c r="BE197" s="70">
        <f t="shared" si="185"/>
        <v>0</v>
      </c>
      <c r="BF197" s="70">
        <f t="shared" si="185"/>
        <v>0</v>
      </c>
      <c r="BG197" s="70">
        <f t="shared" si="185"/>
        <v>0</v>
      </c>
      <c r="BH197" s="70">
        <f t="shared" si="185"/>
        <v>0</v>
      </c>
      <c r="BI197" s="70">
        <f t="shared" si="185"/>
        <v>0</v>
      </c>
      <c r="BJ197" s="70">
        <f t="shared" si="185"/>
        <v>0</v>
      </c>
      <c r="BK197" s="70">
        <f t="shared" si="185"/>
        <v>0</v>
      </c>
      <c r="BL197" s="70">
        <f t="shared" si="185"/>
        <v>0</v>
      </c>
      <c r="BM197" s="70">
        <f t="shared" si="185"/>
        <v>0</v>
      </c>
      <c r="BN197" s="70">
        <f t="shared" si="185"/>
        <v>0</v>
      </c>
      <c r="BO197" s="70">
        <f t="shared" si="185"/>
        <v>0</v>
      </c>
      <c r="BP197" s="70">
        <f t="shared" si="185"/>
        <v>0</v>
      </c>
      <c r="BQ197" s="70">
        <f t="shared" si="185"/>
        <v>0</v>
      </c>
      <c r="BR197" s="70">
        <f t="shared" si="185"/>
        <v>0</v>
      </c>
      <c r="BS197" s="70">
        <f t="shared" si="185"/>
        <v>0</v>
      </c>
      <c r="BT197" s="70">
        <f t="shared" si="185"/>
        <v>0</v>
      </c>
      <c r="BU197" s="70">
        <f t="shared" si="185"/>
        <v>0</v>
      </c>
      <c r="BV197" s="70">
        <f t="shared" si="185"/>
        <v>0</v>
      </c>
      <c r="BW197" s="70">
        <f t="shared" si="185"/>
        <v>0</v>
      </c>
      <c r="BX197" s="70">
        <f t="shared" ref="BX197:CV197" si="186">SUM(BX203,BX198)</f>
        <v>0</v>
      </c>
      <c r="BY197" s="70">
        <f t="shared" si="186"/>
        <v>0</v>
      </c>
      <c r="BZ197" s="70">
        <f t="shared" si="186"/>
        <v>0</v>
      </c>
      <c r="CA197" s="70">
        <f t="shared" si="186"/>
        <v>0</v>
      </c>
      <c r="CB197" s="70">
        <f t="shared" si="186"/>
        <v>0</v>
      </c>
      <c r="CC197" s="70">
        <f t="shared" si="186"/>
        <v>0</v>
      </c>
      <c r="CD197" s="70">
        <f t="shared" si="186"/>
        <v>0</v>
      </c>
      <c r="CE197" s="70">
        <f t="shared" si="186"/>
        <v>0</v>
      </c>
      <c r="CF197" s="70">
        <f t="shared" si="186"/>
        <v>0</v>
      </c>
      <c r="CG197" s="74">
        <f>SUM(CG203,CG198)</f>
        <v>0</v>
      </c>
      <c r="CH197" s="70">
        <f t="shared" ref="CH197:CK197" si="187">SUM(CH203,CH198)</f>
        <v>0</v>
      </c>
      <c r="CI197" s="70">
        <f t="shared" si="187"/>
        <v>0</v>
      </c>
      <c r="CJ197" s="70">
        <f t="shared" si="187"/>
        <v>0</v>
      </c>
      <c r="CK197" s="70">
        <f t="shared" si="187"/>
        <v>0</v>
      </c>
      <c r="CL197" s="71"/>
      <c r="CM197" s="27"/>
      <c r="CN197" s="11"/>
      <c r="CO197" s="72"/>
      <c r="CP197" s="72"/>
      <c r="CQ197" s="72">
        <f>IF(J197&gt;0,1,0)</f>
        <v>1</v>
      </c>
      <c r="CR197" s="72"/>
    </row>
    <row r="198" spans="1:96" ht="14.1" customHeight="1" x14ac:dyDescent="0.3">
      <c r="A198" s="64">
        <f t="shared" si="139"/>
        <v>198</v>
      </c>
      <c r="B198" s="81"/>
      <c r="C198" s="81"/>
      <c r="D198" s="81"/>
      <c r="E198" s="81" t="s">
        <v>20</v>
      </c>
      <c r="F198" s="101" t="s">
        <v>19</v>
      </c>
      <c r="G198" s="81"/>
      <c r="H198" s="81"/>
      <c r="I198" s="81"/>
      <c r="J198" s="73">
        <f t="shared" si="140"/>
        <v>879265.27000000025</v>
      </c>
      <c r="K198" s="102">
        <f>SUM(K199:K202)</f>
        <v>0</v>
      </c>
      <c r="L198" s="102">
        <f t="shared" ref="L198:BW198" si="188">SUM(L199:L202)</f>
        <v>4403.8500000000004</v>
      </c>
      <c r="M198" s="102">
        <f t="shared" si="188"/>
        <v>276869.26</v>
      </c>
      <c r="N198" s="102">
        <f t="shared" si="188"/>
        <v>0</v>
      </c>
      <c r="O198" s="102">
        <f t="shared" si="188"/>
        <v>20507.330000000002</v>
      </c>
      <c r="P198" s="102">
        <f t="shared" si="188"/>
        <v>15912.08</v>
      </c>
      <c r="Q198" s="102">
        <f t="shared" si="188"/>
        <v>456216.34</v>
      </c>
      <c r="R198" s="102">
        <f t="shared" si="188"/>
        <v>0</v>
      </c>
      <c r="S198" s="102">
        <f t="shared" si="188"/>
        <v>0</v>
      </c>
      <c r="T198" s="102">
        <f t="shared" si="188"/>
        <v>0</v>
      </c>
      <c r="U198" s="102">
        <f t="shared" si="188"/>
        <v>0</v>
      </c>
      <c r="V198" s="102">
        <f t="shared" si="188"/>
        <v>0</v>
      </c>
      <c r="W198" s="102">
        <f t="shared" si="188"/>
        <v>0</v>
      </c>
      <c r="X198" s="102">
        <f t="shared" si="188"/>
        <v>7350.79</v>
      </c>
      <c r="Y198" s="102">
        <f t="shared" si="188"/>
        <v>0</v>
      </c>
      <c r="Z198" s="102">
        <f t="shared" si="188"/>
        <v>0</v>
      </c>
      <c r="AA198" s="102">
        <f t="shared" si="188"/>
        <v>0</v>
      </c>
      <c r="AB198" s="102">
        <f t="shared" si="188"/>
        <v>1221.03</v>
      </c>
      <c r="AC198" s="102">
        <f t="shared" si="188"/>
        <v>0</v>
      </c>
      <c r="AD198" s="102">
        <f t="shared" si="188"/>
        <v>12346</v>
      </c>
      <c r="AE198" s="102">
        <f t="shared" si="188"/>
        <v>37813.160000000003</v>
      </c>
      <c r="AF198" s="102">
        <f t="shared" si="188"/>
        <v>14167.97</v>
      </c>
      <c r="AG198" s="102">
        <f t="shared" si="188"/>
        <v>10539.37</v>
      </c>
      <c r="AH198" s="102">
        <f t="shared" si="188"/>
        <v>15119.57</v>
      </c>
      <c r="AI198" s="102">
        <f t="shared" si="188"/>
        <v>0</v>
      </c>
      <c r="AJ198" s="102">
        <f t="shared" si="188"/>
        <v>783.28</v>
      </c>
      <c r="AK198" s="102">
        <f t="shared" si="188"/>
        <v>5086.3099999999995</v>
      </c>
      <c r="AL198" s="102">
        <f t="shared" si="188"/>
        <v>928.93000000000006</v>
      </c>
      <c r="AM198" s="102">
        <f t="shared" si="188"/>
        <v>0</v>
      </c>
      <c r="AN198" s="102">
        <f t="shared" si="188"/>
        <v>0</v>
      </c>
      <c r="AO198" s="102">
        <f t="shared" si="188"/>
        <v>0</v>
      </c>
      <c r="AP198" s="102">
        <f t="shared" si="188"/>
        <v>0</v>
      </c>
      <c r="AQ198" s="102">
        <f t="shared" si="188"/>
        <v>0</v>
      </c>
      <c r="AR198" s="102">
        <f t="shared" si="188"/>
        <v>0</v>
      </c>
      <c r="AS198" s="102">
        <f t="shared" si="188"/>
        <v>0</v>
      </c>
      <c r="AT198" s="102">
        <f t="shared" si="188"/>
        <v>0</v>
      </c>
      <c r="AU198" s="102">
        <f t="shared" si="188"/>
        <v>0</v>
      </c>
      <c r="AV198" s="102">
        <f t="shared" si="188"/>
        <v>0</v>
      </c>
      <c r="AW198" s="102">
        <f t="shared" si="188"/>
        <v>0</v>
      </c>
      <c r="AX198" s="102">
        <f t="shared" si="188"/>
        <v>0</v>
      </c>
      <c r="AY198" s="102">
        <f t="shared" si="188"/>
        <v>0</v>
      </c>
      <c r="AZ198" s="102">
        <f t="shared" si="188"/>
        <v>0</v>
      </c>
      <c r="BA198" s="102">
        <f t="shared" si="188"/>
        <v>0</v>
      </c>
      <c r="BB198" s="102">
        <f t="shared" si="188"/>
        <v>0</v>
      </c>
      <c r="BC198" s="102">
        <f t="shared" si="188"/>
        <v>0</v>
      </c>
      <c r="BD198" s="102">
        <f t="shared" si="188"/>
        <v>0</v>
      </c>
      <c r="BE198" s="102">
        <f t="shared" si="188"/>
        <v>0</v>
      </c>
      <c r="BF198" s="102">
        <f t="shared" si="188"/>
        <v>0</v>
      </c>
      <c r="BG198" s="102">
        <f t="shared" si="188"/>
        <v>0</v>
      </c>
      <c r="BH198" s="102">
        <f t="shared" si="188"/>
        <v>0</v>
      </c>
      <c r="BI198" s="102">
        <f t="shared" si="188"/>
        <v>0</v>
      </c>
      <c r="BJ198" s="102">
        <f t="shared" si="188"/>
        <v>0</v>
      </c>
      <c r="BK198" s="102">
        <f t="shared" si="188"/>
        <v>0</v>
      </c>
      <c r="BL198" s="102">
        <f t="shared" si="188"/>
        <v>0</v>
      </c>
      <c r="BM198" s="102">
        <f t="shared" si="188"/>
        <v>0</v>
      </c>
      <c r="BN198" s="102">
        <f t="shared" si="188"/>
        <v>0</v>
      </c>
      <c r="BO198" s="102">
        <f t="shared" si="188"/>
        <v>0</v>
      </c>
      <c r="BP198" s="102">
        <f t="shared" si="188"/>
        <v>0</v>
      </c>
      <c r="BQ198" s="102">
        <f t="shared" si="188"/>
        <v>0</v>
      </c>
      <c r="BR198" s="102">
        <f t="shared" si="188"/>
        <v>0</v>
      </c>
      <c r="BS198" s="102">
        <f t="shared" si="188"/>
        <v>0</v>
      </c>
      <c r="BT198" s="102">
        <f t="shared" si="188"/>
        <v>0</v>
      </c>
      <c r="BU198" s="102">
        <f t="shared" si="188"/>
        <v>0</v>
      </c>
      <c r="BV198" s="102">
        <f t="shared" si="188"/>
        <v>0</v>
      </c>
      <c r="BW198" s="102">
        <f t="shared" si="188"/>
        <v>0</v>
      </c>
      <c r="BX198" s="102">
        <f t="shared" ref="BX198:CV198" si="189">SUM(BX199:BX202)</f>
        <v>0</v>
      </c>
      <c r="BY198" s="102">
        <f t="shared" si="189"/>
        <v>0</v>
      </c>
      <c r="BZ198" s="102">
        <f t="shared" si="189"/>
        <v>0</v>
      </c>
      <c r="CA198" s="102">
        <f t="shared" si="189"/>
        <v>0</v>
      </c>
      <c r="CB198" s="102">
        <f t="shared" si="189"/>
        <v>0</v>
      </c>
      <c r="CC198" s="102">
        <f t="shared" si="189"/>
        <v>0</v>
      </c>
      <c r="CD198" s="102">
        <f t="shared" si="189"/>
        <v>0</v>
      </c>
      <c r="CE198" s="102">
        <f t="shared" si="189"/>
        <v>0</v>
      </c>
      <c r="CF198" s="102">
        <f t="shared" si="189"/>
        <v>0</v>
      </c>
      <c r="CG198" s="103">
        <f>SUM(CG199:CG202)</f>
        <v>0</v>
      </c>
      <c r="CH198" s="90">
        <f t="shared" ref="CH198:CK198" si="190">SUM(CH199:CH202)</f>
        <v>0</v>
      </c>
      <c r="CI198" s="90">
        <f t="shared" si="190"/>
        <v>0</v>
      </c>
      <c r="CJ198" s="90">
        <f t="shared" si="190"/>
        <v>0</v>
      </c>
      <c r="CK198" s="90">
        <f t="shared" si="190"/>
        <v>0</v>
      </c>
      <c r="CL198" s="8"/>
      <c r="CM198" s="87"/>
      <c r="CN198" s="21"/>
      <c r="CQ198" s="72">
        <f>IF(J198&gt;0,1,0)</f>
        <v>1</v>
      </c>
    </row>
    <row r="199" spans="1:96" s="13" customFormat="1" ht="14.1" customHeight="1" x14ac:dyDescent="0.3">
      <c r="A199" s="64">
        <f t="shared" si="139"/>
        <v>199</v>
      </c>
      <c r="B199" s="83"/>
      <c r="C199" s="83"/>
      <c r="D199" s="83"/>
      <c r="E199" s="83"/>
      <c r="F199" s="91" t="s">
        <v>40</v>
      </c>
      <c r="G199" s="107" t="s">
        <v>110</v>
      </c>
      <c r="H199" s="83"/>
      <c r="I199" s="83"/>
      <c r="J199" s="73">
        <f t="shared" si="140"/>
        <v>107287.97000000002</v>
      </c>
      <c r="K199" s="84"/>
      <c r="L199" s="84">
        <v>555.05999999999995</v>
      </c>
      <c r="M199" s="84">
        <v>27746.98</v>
      </c>
      <c r="N199" s="84"/>
      <c r="O199" s="84"/>
      <c r="P199" s="84">
        <v>3807.09</v>
      </c>
      <c r="Q199" s="84">
        <v>62291.54</v>
      </c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>
        <v>4948.49</v>
      </c>
      <c r="AF199" s="84">
        <v>1872.47</v>
      </c>
      <c r="AG199" s="84">
        <v>1223.1099999999999</v>
      </c>
      <c r="AH199" s="84">
        <v>3033.85</v>
      </c>
      <c r="AI199" s="84"/>
      <c r="AJ199" s="84"/>
      <c r="AK199" s="84">
        <v>1255.06</v>
      </c>
      <c r="AL199" s="84">
        <v>554.32000000000005</v>
      </c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5"/>
      <c r="CH199" s="86"/>
      <c r="CI199" s="86"/>
      <c r="CJ199" s="86"/>
      <c r="CK199" s="86"/>
      <c r="CL199" s="8"/>
      <c r="CM199" s="87"/>
      <c r="CN199" s="110"/>
      <c r="CO199" s="12"/>
      <c r="CP199" s="12"/>
      <c r="CQ199" s="99"/>
      <c r="CR199" s="12"/>
    </row>
    <row r="200" spans="1:96" s="13" customFormat="1" ht="14.1" customHeight="1" x14ac:dyDescent="0.3">
      <c r="A200" s="64">
        <f t="shared" si="139"/>
        <v>200</v>
      </c>
      <c r="B200" s="83"/>
      <c r="C200" s="83"/>
      <c r="D200" s="83"/>
      <c r="E200" s="83"/>
      <c r="F200" s="91" t="s">
        <v>52</v>
      </c>
      <c r="G200" s="107" t="s">
        <v>111</v>
      </c>
      <c r="H200" s="83"/>
      <c r="I200" s="83"/>
      <c r="J200" s="73">
        <f t="shared" si="140"/>
        <v>68842.880000000005</v>
      </c>
      <c r="K200" s="84"/>
      <c r="L200" s="84">
        <v>692.11</v>
      </c>
      <c r="M200" s="84">
        <v>21848.04</v>
      </c>
      <c r="N200" s="84"/>
      <c r="O200" s="84">
        <v>1768.97</v>
      </c>
      <c r="P200" s="84">
        <v>1618.07</v>
      </c>
      <c r="Q200" s="84">
        <v>36426.870000000003</v>
      </c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>
        <v>3278.67</v>
      </c>
      <c r="AF200" s="84">
        <v>1145.6500000000001</v>
      </c>
      <c r="AG200" s="84">
        <v>929.34</v>
      </c>
      <c r="AH200" s="84">
        <v>1135.1600000000001</v>
      </c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5"/>
      <c r="CH200" s="86"/>
      <c r="CI200" s="86"/>
      <c r="CJ200" s="86"/>
      <c r="CK200" s="86"/>
      <c r="CL200" s="8"/>
      <c r="CM200" s="87"/>
      <c r="CN200" s="110"/>
      <c r="CO200" s="12"/>
      <c r="CP200" s="12"/>
      <c r="CQ200" s="99"/>
      <c r="CR200" s="12"/>
    </row>
    <row r="201" spans="1:96" ht="14.1" customHeight="1" x14ac:dyDescent="0.3">
      <c r="A201" s="64">
        <f t="shared" si="139"/>
        <v>201</v>
      </c>
      <c r="B201" s="83"/>
      <c r="C201" s="83"/>
      <c r="D201" s="83"/>
      <c r="E201" s="83"/>
      <c r="F201" s="91" t="s">
        <v>74</v>
      </c>
      <c r="G201" s="107" t="s">
        <v>112</v>
      </c>
      <c r="H201" s="83"/>
      <c r="I201" s="83"/>
      <c r="J201" s="73">
        <f t="shared" si="140"/>
        <v>145895</v>
      </c>
      <c r="K201" s="84"/>
      <c r="L201" s="84">
        <v>1390.02</v>
      </c>
      <c r="M201" s="84">
        <v>51344.69</v>
      </c>
      <c r="N201" s="84"/>
      <c r="O201" s="84">
        <v>2264.0500000000002</v>
      </c>
      <c r="P201" s="84">
        <v>2137.52</v>
      </c>
      <c r="Q201" s="84">
        <v>73799.399999999994</v>
      </c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>
        <v>7905.19</v>
      </c>
      <c r="AF201" s="84">
        <v>2745.69</v>
      </c>
      <c r="AG201" s="84">
        <v>2059.9</v>
      </c>
      <c r="AH201" s="84">
        <v>2248.54</v>
      </c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5"/>
      <c r="CH201" s="86"/>
      <c r="CI201" s="86"/>
      <c r="CJ201" s="86"/>
      <c r="CK201" s="86"/>
      <c r="CL201" s="8"/>
      <c r="CM201" s="87"/>
      <c r="CN201" s="21"/>
      <c r="CQ201" s="72">
        <f>IF(J201&gt;0,1,0)</f>
        <v>1</v>
      </c>
    </row>
    <row r="202" spans="1:96" s="63" customFormat="1" ht="14.1" customHeight="1" x14ac:dyDescent="0.3">
      <c r="A202" s="64">
        <f t="shared" si="139"/>
        <v>202</v>
      </c>
      <c r="B202" s="83"/>
      <c r="C202" s="83"/>
      <c r="D202" s="83"/>
      <c r="E202" s="83"/>
      <c r="F202" s="91" t="s">
        <v>76</v>
      </c>
      <c r="G202" s="107" t="s">
        <v>113</v>
      </c>
      <c r="H202" s="83"/>
      <c r="I202" s="83"/>
      <c r="J202" s="73">
        <f t="shared" si="140"/>
        <v>557239.42000000016</v>
      </c>
      <c r="K202" s="84"/>
      <c r="L202" s="84">
        <v>1766.66</v>
      </c>
      <c r="M202" s="84">
        <v>175929.55</v>
      </c>
      <c r="N202" s="84"/>
      <c r="O202" s="84">
        <v>16474.310000000001</v>
      </c>
      <c r="P202" s="84">
        <v>8349.4</v>
      </c>
      <c r="Q202" s="84">
        <v>283698.53000000003</v>
      </c>
      <c r="R202" s="84"/>
      <c r="S202" s="84"/>
      <c r="T202" s="84"/>
      <c r="U202" s="84"/>
      <c r="V202" s="84"/>
      <c r="W202" s="84"/>
      <c r="X202" s="84">
        <v>7350.79</v>
      </c>
      <c r="Y202" s="84"/>
      <c r="Z202" s="84"/>
      <c r="AA202" s="84"/>
      <c r="AB202" s="84">
        <v>1221.03</v>
      </c>
      <c r="AC202" s="84"/>
      <c r="AD202" s="84">
        <v>12346</v>
      </c>
      <c r="AE202" s="84">
        <v>21680.81</v>
      </c>
      <c r="AF202" s="84">
        <v>8404.16</v>
      </c>
      <c r="AG202" s="84">
        <v>6327.02</v>
      </c>
      <c r="AH202" s="84">
        <v>8702.02</v>
      </c>
      <c r="AI202" s="84"/>
      <c r="AJ202" s="84">
        <v>783.28</v>
      </c>
      <c r="AK202" s="84">
        <v>3831.25</v>
      </c>
      <c r="AL202" s="84">
        <v>374.61</v>
      </c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5"/>
      <c r="CH202" s="86"/>
      <c r="CI202" s="86"/>
      <c r="CJ202" s="86"/>
      <c r="CK202" s="86"/>
      <c r="CL202" s="71"/>
      <c r="CM202" s="27"/>
      <c r="CN202" s="11"/>
      <c r="CO202" s="72"/>
      <c r="CP202" s="72"/>
      <c r="CQ202" s="72">
        <f>IF(J202&gt;0,1,0)</f>
        <v>1</v>
      </c>
      <c r="CR202" s="72"/>
    </row>
    <row r="203" spans="1:96" ht="14.1" customHeight="1" x14ac:dyDescent="0.3">
      <c r="A203" s="64">
        <f t="shared" ref="A203:A266" si="191">A202+1</f>
        <v>203</v>
      </c>
      <c r="B203" s="81"/>
      <c r="C203" s="81"/>
      <c r="D203" s="81"/>
      <c r="E203" s="81" t="s">
        <v>22</v>
      </c>
      <c r="F203" s="111" t="s">
        <v>35</v>
      </c>
      <c r="G203" s="81"/>
      <c r="H203" s="81"/>
      <c r="I203" s="81"/>
      <c r="J203" s="73">
        <f t="shared" si="140"/>
        <v>683865.03</v>
      </c>
      <c r="K203" s="102">
        <f>SUM(K204:K207)</f>
        <v>0</v>
      </c>
      <c r="L203" s="102">
        <f t="shared" ref="L203:BW203" si="192">SUM(L204:L207)</f>
        <v>3487.17</v>
      </c>
      <c r="M203" s="102">
        <f t="shared" si="192"/>
        <v>177970.49</v>
      </c>
      <c r="N203" s="102">
        <f t="shared" si="192"/>
        <v>0</v>
      </c>
      <c r="O203" s="102">
        <f t="shared" si="192"/>
        <v>8130.08</v>
      </c>
      <c r="P203" s="102">
        <f t="shared" si="192"/>
        <v>10847.7</v>
      </c>
      <c r="Q203" s="102">
        <f t="shared" si="192"/>
        <v>348764.76</v>
      </c>
      <c r="R203" s="102">
        <f t="shared" si="192"/>
        <v>0</v>
      </c>
      <c r="S203" s="102">
        <f t="shared" si="192"/>
        <v>0</v>
      </c>
      <c r="T203" s="102">
        <f t="shared" si="192"/>
        <v>0</v>
      </c>
      <c r="U203" s="102">
        <f t="shared" si="192"/>
        <v>0</v>
      </c>
      <c r="V203" s="102">
        <f t="shared" si="192"/>
        <v>0</v>
      </c>
      <c r="W203" s="102">
        <f t="shared" si="192"/>
        <v>0</v>
      </c>
      <c r="X203" s="102">
        <f t="shared" si="192"/>
        <v>66269.36</v>
      </c>
      <c r="Y203" s="102">
        <f t="shared" si="192"/>
        <v>0</v>
      </c>
      <c r="Z203" s="102">
        <f t="shared" si="192"/>
        <v>0</v>
      </c>
      <c r="AA203" s="102">
        <f t="shared" si="192"/>
        <v>0</v>
      </c>
      <c r="AB203" s="102">
        <f t="shared" si="192"/>
        <v>0</v>
      </c>
      <c r="AC203" s="102">
        <f t="shared" si="192"/>
        <v>0</v>
      </c>
      <c r="AD203" s="102">
        <f t="shared" si="192"/>
        <v>0</v>
      </c>
      <c r="AE203" s="102">
        <f t="shared" si="192"/>
        <v>28309.550000000003</v>
      </c>
      <c r="AF203" s="102">
        <f t="shared" si="192"/>
        <v>11485.42</v>
      </c>
      <c r="AG203" s="102">
        <f t="shared" si="192"/>
        <v>8458.0600000000013</v>
      </c>
      <c r="AH203" s="102">
        <f t="shared" si="192"/>
        <v>18671.400000000001</v>
      </c>
      <c r="AI203" s="102">
        <f t="shared" si="192"/>
        <v>0</v>
      </c>
      <c r="AJ203" s="102">
        <f t="shared" si="192"/>
        <v>0</v>
      </c>
      <c r="AK203" s="102">
        <f t="shared" si="192"/>
        <v>1214.19</v>
      </c>
      <c r="AL203" s="102">
        <f t="shared" si="192"/>
        <v>256.85000000000002</v>
      </c>
      <c r="AM203" s="102">
        <f t="shared" si="192"/>
        <v>0</v>
      </c>
      <c r="AN203" s="102">
        <f t="shared" si="192"/>
        <v>0</v>
      </c>
      <c r="AO203" s="102">
        <f t="shared" si="192"/>
        <v>0</v>
      </c>
      <c r="AP203" s="102">
        <f t="shared" si="192"/>
        <v>0</v>
      </c>
      <c r="AQ203" s="102">
        <f t="shared" si="192"/>
        <v>0</v>
      </c>
      <c r="AR203" s="102">
        <f t="shared" si="192"/>
        <v>0</v>
      </c>
      <c r="AS203" s="102">
        <f t="shared" si="192"/>
        <v>0</v>
      </c>
      <c r="AT203" s="102">
        <f t="shared" si="192"/>
        <v>0</v>
      </c>
      <c r="AU203" s="102">
        <f t="shared" si="192"/>
        <v>0</v>
      </c>
      <c r="AV203" s="102">
        <f t="shared" si="192"/>
        <v>0</v>
      </c>
      <c r="AW203" s="102">
        <f t="shared" si="192"/>
        <v>0</v>
      </c>
      <c r="AX203" s="102">
        <f t="shared" si="192"/>
        <v>0</v>
      </c>
      <c r="AY203" s="102">
        <f t="shared" si="192"/>
        <v>0</v>
      </c>
      <c r="AZ203" s="102">
        <f t="shared" si="192"/>
        <v>0</v>
      </c>
      <c r="BA203" s="102">
        <f t="shared" si="192"/>
        <v>0</v>
      </c>
      <c r="BB203" s="102">
        <f t="shared" si="192"/>
        <v>0</v>
      </c>
      <c r="BC203" s="102">
        <f t="shared" si="192"/>
        <v>0</v>
      </c>
      <c r="BD203" s="102">
        <f t="shared" si="192"/>
        <v>0</v>
      </c>
      <c r="BE203" s="102">
        <f t="shared" si="192"/>
        <v>0</v>
      </c>
      <c r="BF203" s="102">
        <f t="shared" si="192"/>
        <v>0</v>
      </c>
      <c r="BG203" s="102">
        <f t="shared" si="192"/>
        <v>0</v>
      </c>
      <c r="BH203" s="102">
        <f t="shared" si="192"/>
        <v>0</v>
      </c>
      <c r="BI203" s="102">
        <f t="shared" si="192"/>
        <v>0</v>
      </c>
      <c r="BJ203" s="102">
        <f t="shared" si="192"/>
        <v>0</v>
      </c>
      <c r="BK203" s="102">
        <f t="shared" si="192"/>
        <v>0</v>
      </c>
      <c r="BL203" s="102">
        <f t="shared" si="192"/>
        <v>0</v>
      </c>
      <c r="BM203" s="102">
        <f t="shared" si="192"/>
        <v>0</v>
      </c>
      <c r="BN203" s="102">
        <f t="shared" si="192"/>
        <v>0</v>
      </c>
      <c r="BO203" s="102">
        <f t="shared" si="192"/>
        <v>0</v>
      </c>
      <c r="BP203" s="102">
        <f t="shared" si="192"/>
        <v>0</v>
      </c>
      <c r="BQ203" s="102">
        <f t="shared" si="192"/>
        <v>0</v>
      </c>
      <c r="BR203" s="102">
        <f t="shared" si="192"/>
        <v>0</v>
      </c>
      <c r="BS203" s="102">
        <f t="shared" si="192"/>
        <v>0</v>
      </c>
      <c r="BT203" s="102">
        <f t="shared" si="192"/>
        <v>0</v>
      </c>
      <c r="BU203" s="102">
        <f t="shared" si="192"/>
        <v>0</v>
      </c>
      <c r="BV203" s="102">
        <f t="shared" si="192"/>
        <v>0</v>
      </c>
      <c r="BW203" s="102">
        <f t="shared" si="192"/>
        <v>0</v>
      </c>
      <c r="BX203" s="102">
        <f t="shared" ref="BX203:CV203" si="193">SUM(BX204:BX207)</f>
        <v>0</v>
      </c>
      <c r="BY203" s="102">
        <f t="shared" si="193"/>
        <v>0</v>
      </c>
      <c r="BZ203" s="102">
        <f t="shared" si="193"/>
        <v>0</v>
      </c>
      <c r="CA203" s="102">
        <f t="shared" si="193"/>
        <v>0</v>
      </c>
      <c r="CB203" s="102">
        <f t="shared" si="193"/>
        <v>0</v>
      </c>
      <c r="CC203" s="102">
        <f t="shared" si="193"/>
        <v>0</v>
      </c>
      <c r="CD203" s="102">
        <f t="shared" si="193"/>
        <v>0</v>
      </c>
      <c r="CE203" s="102">
        <f t="shared" si="193"/>
        <v>0</v>
      </c>
      <c r="CF203" s="102">
        <f t="shared" si="193"/>
        <v>0</v>
      </c>
      <c r="CG203" s="103">
        <f>SUM(CG204:CG207)</f>
        <v>0</v>
      </c>
      <c r="CH203" s="90">
        <f t="shared" ref="CH203:CK203" si="194">SUM(CH204:CH207)</f>
        <v>0</v>
      </c>
      <c r="CI203" s="90">
        <f t="shared" si="194"/>
        <v>0</v>
      </c>
      <c r="CJ203" s="90">
        <f t="shared" si="194"/>
        <v>0</v>
      </c>
      <c r="CK203" s="90">
        <f t="shared" si="194"/>
        <v>0</v>
      </c>
      <c r="CL203" s="8"/>
      <c r="CM203" s="87"/>
      <c r="CN203" s="21"/>
      <c r="CQ203" s="72">
        <f>IF(J203&gt;0,1,0)</f>
        <v>1</v>
      </c>
    </row>
    <row r="204" spans="1:96" s="13" customFormat="1" ht="14.1" customHeight="1" x14ac:dyDescent="0.3">
      <c r="A204" s="64">
        <f t="shared" si="191"/>
        <v>204</v>
      </c>
      <c r="B204" s="83"/>
      <c r="C204" s="83"/>
      <c r="D204" s="83"/>
      <c r="E204" s="83"/>
      <c r="F204" s="91" t="s">
        <v>40</v>
      </c>
      <c r="G204" s="107" t="s">
        <v>110</v>
      </c>
      <c r="H204" s="83"/>
      <c r="I204" s="83"/>
      <c r="J204" s="73">
        <f t="shared" si="140"/>
        <v>113044.48</v>
      </c>
      <c r="K204" s="84"/>
      <c r="L204" s="84">
        <v>606.17999999999995</v>
      </c>
      <c r="M204" s="84">
        <v>34128.17</v>
      </c>
      <c r="N204" s="84"/>
      <c r="O204" s="84">
        <v>1048.97</v>
      </c>
      <c r="P204" s="84">
        <v>1733.46</v>
      </c>
      <c r="Q204" s="84">
        <v>64419.68</v>
      </c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>
        <v>5169.66</v>
      </c>
      <c r="AF204" s="84">
        <v>2078.14</v>
      </c>
      <c r="AG204" s="84">
        <v>1533.01</v>
      </c>
      <c r="AH204" s="84">
        <v>2327.21</v>
      </c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5"/>
      <c r="CH204" s="86"/>
      <c r="CI204" s="86"/>
      <c r="CJ204" s="86"/>
      <c r="CK204" s="86"/>
      <c r="CL204" s="8"/>
      <c r="CM204" s="87"/>
      <c r="CN204" s="110"/>
      <c r="CO204" s="12"/>
      <c r="CP204" s="12"/>
      <c r="CQ204" s="99"/>
      <c r="CR204" s="12"/>
    </row>
    <row r="205" spans="1:96" s="13" customFormat="1" ht="14.1" customHeight="1" x14ac:dyDescent="0.3">
      <c r="A205" s="64">
        <f t="shared" si="191"/>
        <v>205</v>
      </c>
      <c r="B205" s="83"/>
      <c r="C205" s="83"/>
      <c r="D205" s="83"/>
      <c r="E205" s="83"/>
      <c r="F205" s="91" t="s">
        <v>52</v>
      </c>
      <c r="G205" s="107" t="s">
        <v>111</v>
      </c>
      <c r="H205" s="83"/>
      <c r="I205" s="83"/>
      <c r="J205" s="73">
        <f t="shared" si="140"/>
        <v>40214.409999999989</v>
      </c>
      <c r="K205" s="84"/>
      <c r="L205" s="84">
        <v>655.11</v>
      </c>
      <c r="M205" s="84">
        <v>15663.45</v>
      </c>
      <c r="N205" s="84"/>
      <c r="O205" s="84"/>
      <c r="P205" s="84">
        <v>639.01</v>
      </c>
      <c r="Q205" s="84">
        <v>18137.16</v>
      </c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>
        <v>2284.02</v>
      </c>
      <c r="AF205" s="84">
        <v>720.81</v>
      </c>
      <c r="AG205" s="84">
        <v>644.07000000000005</v>
      </c>
      <c r="AH205" s="84">
        <v>1470.78</v>
      </c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5"/>
      <c r="CH205" s="86"/>
      <c r="CI205" s="86"/>
      <c r="CJ205" s="86"/>
      <c r="CK205" s="86"/>
      <c r="CL205" s="8"/>
      <c r="CM205" s="87"/>
      <c r="CN205" s="110"/>
      <c r="CO205" s="12"/>
      <c r="CP205" s="12"/>
      <c r="CQ205" s="99"/>
      <c r="CR205" s="12"/>
    </row>
    <row r="206" spans="1:96" ht="14.1" customHeight="1" x14ac:dyDescent="0.3">
      <c r="A206" s="64">
        <f t="shared" si="191"/>
        <v>206</v>
      </c>
      <c r="B206" s="83"/>
      <c r="C206" s="83"/>
      <c r="D206" s="83"/>
      <c r="E206" s="83"/>
      <c r="F206" s="91" t="s">
        <v>74</v>
      </c>
      <c r="G206" s="107" t="s">
        <v>112</v>
      </c>
      <c r="H206" s="83"/>
      <c r="I206" s="83"/>
      <c r="J206" s="73">
        <f t="shared" si="140"/>
        <v>186456.84</v>
      </c>
      <c r="K206" s="84"/>
      <c r="L206" s="84">
        <v>1179.3</v>
      </c>
      <c r="M206" s="84">
        <v>49644.35</v>
      </c>
      <c r="N206" s="84"/>
      <c r="O206" s="84">
        <v>2058.17</v>
      </c>
      <c r="P206" s="84">
        <v>2752.52</v>
      </c>
      <c r="Q206" s="84">
        <v>111085.9</v>
      </c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>
        <v>6956.72</v>
      </c>
      <c r="AF206" s="84">
        <v>3186.88</v>
      </c>
      <c r="AG206" s="84">
        <v>2214.1799999999998</v>
      </c>
      <c r="AH206" s="84">
        <v>7378.82</v>
      </c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5"/>
      <c r="CH206" s="86"/>
      <c r="CI206" s="86"/>
      <c r="CJ206" s="86"/>
      <c r="CK206" s="86"/>
      <c r="CL206" s="8"/>
      <c r="CM206" s="87"/>
      <c r="CN206" s="21"/>
      <c r="CQ206" s="72">
        <f>IF(J206&gt;0,1,0)</f>
        <v>1</v>
      </c>
    </row>
    <row r="207" spans="1:96" ht="14.1" customHeight="1" x14ac:dyDescent="0.3">
      <c r="A207" s="64">
        <f t="shared" si="191"/>
        <v>207</v>
      </c>
      <c r="B207" s="83"/>
      <c r="C207" s="83"/>
      <c r="D207" s="83"/>
      <c r="E207" s="83"/>
      <c r="F207" s="91" t="s">
        <v>76</v>
      </c>
      <c r="G207" s="107" t="s">
        <v>113</v>
      </c>
      <c r="H207" s="83"/>
      <c r="I207" s="83"/>
      <c r="J207" s="73">
        <f t="shared" ref="J207:J270" si="195">SUM(K207:CG207)</f>
        <v>344149.30000000005</v>
      </c>
      <c r="K207" s="84"/>
      <c r="L207" s="84">
        <v>1046.58</v>
      </c>
      <c r="M207" s="84">
        <v>78534.52</v>
      </c>
      <c r="N207" s="84"/>
      <c r="O207" s="84">
        <v>5022.9399999999996</v>
      </c>
      <c r="P207" s="84">
        <v>5722.71</v>
      </c>
      <c r="Q207" s="84">
        <v>155122.01999999999</v>
      </c>
      <c r="R207" s="84"/>
      <c r="S207" s="84"/>
      <c r="T207" s="84"/>
      <c r="U207" s="84"/>
      <c r="V207" s="84"/>
      <c r="W207" s="84"/>
      <c r="X207" s="84">
        <v>66269.36</v>
      </c>
      <c r="Y207" s="84"/>
      <c r="Z207" s="84"/>
      <c r="AA207" s="84"/>
      <c r="AB207" s="84"/>
      <c r="AC207" s="84"/>
      <c r="AD207" s="84"/>
      <c r="AE207" s="84">
        <v>13899.15</v>
      </c>
      <c r="AF207" s="84">
        <v>5499.59</v>
      </c>
      <c r="AG207" s="84">
        <v>4066.8</v>
      </c>
      <c r="AH207" s="84">
        <v>7494.59</v>
      </c>
      <c r="AI207" s="84"/>
      <c r="AJ207" s="84"/>
      <c r="AK207" s="84">
        <v>1214.19</v>
      </c>
      <c r="AL207" s="84">
        <v>256.85000000000002</v>
      </c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5"/>
      <c r="CH207" s="86"/>
      <c r="CI207" s="86"/>
      <c r="CJ207" s="86"/>
      <c r="CK207" s="86"/>
      <c r="CL207" s="8"/>
      <c r="CM207" s="87"/>
      <c r="CN207" s="21"/>
      <c r="CQ207" s="72">
        <f>IF(J207&gt;0,1,0)</f>
        <v>1</v>
      </c>
    </row>
    <row r="208" spans="1:96" s="63" customFormat="1" ht="14.1" customHeight="1" x14ac:dyDescent="0.3">
      <c r="A208" s="64">
        <f t="shared" si="191"/>
        <v>208</v>
      </c>
      <c r="B208" s="91"/>
      <c r="C208" s="91"/>
      <c r="D208" s="91"/>
      <c r="E208" s="91"/>
      <c r="F208" s="91"/>
      <c r="G208" s="91"/>
      <c r="H208" s="91"/>
      <c r="I208" s="92"/>
      <c r="J208" s="93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5"/>
      <c r="CH208" s="96"/>
      <c r="CI208" s="96"/>
      <c r="CJ208" s="96"/>
      <c r="CK208" s="96"/>
      <c r="CL208" s="71"/>
      <c r="CM208" s="27"/>
      <c r="CN208" s="11"/>
      <c r="CO208" s="72"/>
      <c r="CP208" s="72"/>
      <c r="CQ208" s="72">
        <v>1</v>
      </c>
      <c r="CR208" s="72"/>
    </row>
    <row r="209" spans="1:96" s="63" customFormat="1" ht="14.1" customHeight="1" x14ac:dyDescent="0.3">
      <c r="A209" s="64">
        <f t="shared" si="191"/>
        <v>209</v>
      </c>
      <c r="B209" s="81"/>
      <c r="C209" s="81"/>
      <c r="D209" s="65" t="s">
        <v>114</v>
      </c>
      <c r="E209" s="65" t="s">
        <v>115</v>
      </c>
      <c r="F209" s="65"/>
      <c r="G209" s="65"/>
      <c r="H209" s="65"/>
      <c r="I209" s="65"/>
      <c r="J209" s="73">
        <f t="shared" si="195"/>
        <v>7008.8200000000015</v>
      </c>
      <c r="K209" s="70">
        <f>SUM(K213,K210)</f>
        <v>0</v>
      </c>
      <c r="L209" s="70">
        <f t="shared" ref="L209:BW209" si="196">SUM(L213,L210)</f>
        <v>10.02</v>
      </c>
      <c r="M209" s="70">
        <f t="shared" si="196"/>
        <v>1502.12</v>
      </c>
      <c r="N209" s="70">
        <f t="shared" si="196"/>
        <v>0</v>
      </c>
      <c r="O209" s="70">
        <f t="shared" si="196"/>
        <v>0</v>
      </c>
      <c r="P209" s="70">
        <f t="shared" si="196"/>
        <v>302.57</v>
      </c>
      <c r="Q209" s="70">
        <f t="shared" si="196"/>
        <v>3706.05</v>
      </c>
      <c r="R209" s="70">
        <f t="shared" si="196"/>
        <v>0</v>
      </c>
      <c r="S209" s="70">
        <f t="shared" si="196"/>
        <v>0</v>
      </c>
      <c r="T209" s="70">
        <f t="shared" si="196"/>
        <v>0</v>
      </c>
      <c r="U209" s="70">
        <f t="shared" si="196"/>
        <v>173.8</v>
      </c>
      <c r="V209" s="70">
        <f t="shared" si="196"/>
        <v>0</v>
      </c>
      <c r="W209" s="70">
        <f t="shared" si="196"/>
        <v>0</v>
      </c>
      <c r="X209" s="70">
        <f t="shared" si="196"/>
        <v>0</v>
      </c>
      <c r="Y209" s="70">
        <f t="shared" si="196"/>
        <v>0</v>
      </c>
      <c r="Z209" s="70">
        <f t="shared" si="196"/>
        <v>0</v>
      </c>
      <c r="AA209" s="70">
        <f t="shared" si="196"/>
        <v>0</v>
      </c>
      <c r="AB209" s="70">
        <f t="shared" si="196"/>
        <v>7.04</v>
      </c>
      <c r="AC209" s="70">
        <f t="shared" si="196"/>
        <v>13.64</v>
      </c>
      <c r="AD209" s="70">
        <f t="shared" si="196"/>
        <v>209.65</v>
      </c>
      <c r="AE209" s="70">
        <f t="shared" si="196"/>
        <v>311.47000000000003</v>
      </c>
      <c r="AF209" s="70">
        <f t="shared" si="196"/>
        <v>143.79000000000002</v>
      </c>
      <c r="AG209" s="70">
        <f t="shared" si="196"/>
        <v>96.52</v>
      </c>
      <c r="AH209" s="70">
        <f t="shared" si="196"/>
        <v>299.33999999999997</v>
      </c>
      <c r="AI209" s="70">
        <f t="shared" si="196"/>
        <v>0</v>
      </c>
      <c r="AJ209" s="70">
        <f t="shared" si="196"/>
        <v>2.89</v>
      </c>
      <c r="AK209" s="70">
        <f t="shared" si="196"/>
        <v>168.4</v>
      </c>
      <c r="AL209" s="70">
        <f t="shared" si="196"/>
        <v>61.52</v>
      </c>
      <c r="AM209" s="70">
        <f t="shared" si="196"/>
        <v>0</v>
      </c>
      <c r="AN209" s="70">
        <f t="shared" si="196"/>
        <v>0</v>
      </c>
      <c r="AO209" s="70">
        <f t="shared" si="196"/>
        <v>0</v>
      </c>
      <c r="AP209" s="70">
        <f t="shared" si="196"/>
        <v>0</v>
      </c>
      <c r="AQ209" s="70">
        <f t="shared" si="196"/>
        <v>0</v>
      </c>
      <c r="AR209" s="70">
        <f t="shared" si="196"/>
        <v>0</v>
      </c>
      <c r="AS209" s="70">
        <f t="shared" si="196"/>
        <v>0</v>
      </c>
      <c r="AT209" s="70">
        <f t="shared" si="196"/>
        <v>0</v>
      </c>
      <c r="AU209" s="70">
        <f t="shared" si="196"/>
        <v>0</v>
      </c>
      <c r="AV209" s="70">
        <f t="shared" si="196"/>
        <v>0</v>
      </c>
      <c r="AW209" s="70">
        <f t="shared" si="196"/>
        <v>0</v>
      </c>
      <c r="AX209" s="70">
        <f t="shared" si="196"/>
        <v>0</v>
      </c>
      <c r="AY209" s="70">
        <f t="shared" si="196"/>
        <v>0</v>
      </c>
      <c r="AZ209" s="70">
        <f t="shared" si="196"/>
        <v>0</v>
      </c>
      <c r="BA209" s="70">
        <f t="shared" si="196"/>
        <v>0</v>
      </c>
      <c r="BB209" s="70">
        <f t="shared" si="196"/>
        <v>0</v>
      </c>
      <c r="BC209" s="70">
        <f t="shared" si="196"/>
        <v>0</v>
      </c>
      <c r="BD209" s="70">
        <f t="shared" si="196"/>
        <v>0</v>
      </c>
      <c r="BE209" s="70">
        <f t="shared" si="196"/>
        <v>0</v>
      </c>
      <c r="BF209" s="70">
        <f t="shared" si="196"/>
        <v>0</v>
      </c>
      <c r="BG209" s="70">
        <f t="shared" si="196"/>
        <v>0</v>
      </c>
      <c r="BH209" s="70">
        <f t="shared" si="196"/>
        <v>0</v>
      </c>
      <c r="BI209" s="70">
        <f t="shared" si="196"/>
        <v>0</v>
      </c>
      <c r="BJ209" s="70">
        <f t="shared" si="196"/>
        <v>0</v>
      </c>
      <c r="BK209" s="70">
        <f t="shared" si="196"/>
        <v>0</v>
      </c>
      <c r="BL209" s="70">
        <f t="shared" si="196"/>
        <v>0</v>
      </c>
      <c r="BM209" s="70">
        <f t="shared" si="196"/>
        <v>0</v>
      </c>
      <c r="BN209" s="70">
        <f t="shared" si="196"/>
        <v>0</v>
      </c>
      <c r="BO209" s="70">
        <f t="shared" si="196"/>
        <v>0</v>
      </c>
      <c r="BP209" s="70">
        <f t="shared" si="196"/>
        <v>0</v>
      </c>
      <c r="BQ209" s="70">
        <f t="shared" si="196"/>
        <v>0</v>
      </c>
      <c r="BR209" s="70">
        <f t="shared" si="196"/>
        <v>0</v>
      </c>
      <c r="BS209" s="70">
        <f t="shared" si="196"/>
        <v>0</v>
      </c>
      <c r="BT209" s="70">
        <f t="shared" si="196"/>
        <v>0</v>
      </c>
      <c r="BU209" s="70">
        <f t="shared" si="196"/>
        <v>0</v>
      </c>
      <c r="BV209" s="70">
        <f t="shared" si="196"/>
        <v>0</v>
      </c>
      <c r="BW209" s="70">
        <f t="shared" si="196"/>
        <v>0</v>
      </c>
      <c r="BX209" s="70">
        <f t="shared" ref="BX209:CV209" si="197">SUM(BX213,BX210)</f>
        <v>0</v>
      </c>
      <c r="BY209" s="70">
        <f t="shared" si="197"/>
        <v>0</v>
      </c>
      <c r="BZ209" s="70">
        <f t="shared" si="197"/>
        <v>0</v>
      </c>
      <c r="CA209" s="70">
        <f t="shared" si="197"/>
        <v>0</v>
      </c>
      <c r="CB209" s="70">
        <f t="shared" si="197"/>
        <v>0</v>
      </c>
      <c r="CC209" s="70">
        <f t="shared" si="197"/>
        <v>0</v>
      </c>
      <c r="CD209" s="70">
        <f t="shared" si="197"/>
        <v>0</v>
      </c>
      <c r="CE209" s="70">
        <f t="shared" si="197"/>
        <v>0</v>
      </c>
      <c r="CF209" s="70">
        <f t="shared" si="197"/>
        <v>0</v>
      </c>
      <c r="CG209" s="74">
        <f>SUM(CG213,CG210)</f>
        <v>0</v>
      </c>
      <c r="CH209" s="70">
        <f t="shared" ref="CH209:CK209" si="198">SUM(CH213,CH210)</f>
        <v>0</v>
      </c>
      <c r="CI209" s="70">
        <f t="shared" si="198"/>
        <v>0</v>
      </c>
      <c r="CJ209" s="70">
        <f t="shared" si="198"/>
        <v>0</v>
      </c>
      <c r="CK209" s="70">
        <f t="shared" si="198"/>
        <v>0</v>
      </c>
      <c r="CL209" s="71"/>
      <c r="CM209" s="27"/>
      <c r="CN209" s="11"/>
      <c r="CO209" s="72"/>
      <c r="CP209" s="72"/>
      <c r="CQ209" s="72">
        <f t="shared" ref="CQ209:CQ215" si="199">IF(J209&gt;0,1,0)</f>
        <v>1</v>
      </c>
      <c r="CR209" s="72"/>
    </row>
    <row r="210" spans="1:96" ht="14.1" customHeight="1" x14ac:dyDescent="0.3">
      <c r="A210" s="64">
        <f t="shared" si="191"/>
        <v>210</v>
      </c>
      <c r="B210" s="81"/>
      <c r="C210" s="81"/>
      <c r="D210" s="81"/>
      <c r="E210" s="81" t="s">
        <v>20</v>
      </c>
      <c r="F210" s="101" t="s">
        <v>19</v>
      </c>
      <c r="G210" s="81"/>
      <c r="H210" s="81"/>
      <c r="I210" s="81"/>
      <c r="J210" s="73">
        <f t="shared" si="195"/>
        <v>7008.8200000000015</v>
      </c>
      <c r="K210" s="102">
        <f>SUM(K211:K212)</f>
        <v>0</v>
      </c>
      <c r="L210" s="102">
        <f t="shared" ref="L210:BW210" si="200">SUM(L211:L212)</f>
        <v>10.02</v>
      </c>
      <c r="M210" s="102">
        <f t="shared" si="200"/>
        <v>1502.12</v>
      </c>
      <c r="N210" s="102">
        <f t="shared" si="200"/>
        <v>0</v>
      </c>
      <c r="O210" s="102">
        <f t="shared" si="200"/>
        <v>0</v>
      </c>
      <c r="P210" s="102">
        <f t="shared" si="200"/>
        <v>302.57</v>
      </c>
      <c r="Q210" s="102">
        <f t="shared" si="200"/>
        <v>3706.05</v>
      </c>
      <c r="R210" s="102">
        <f t="shared" si="200"/>
        <v>0</v>
      </c>
      <c r="S210" s="102">
        <f t="shared" si="200"/>
        <v>0</v>
      </c>
      <c r="T210" s="102">
        <f t="shared" si="200"/>
        <v>0</v>
      </c>
      <c r="U210" s="102">
        <f t="shared" si="200"/>
        <v>173.8</v>
      </c>
      <c r="V210" s="102">
        <f t="shared" si="200"/>
        <v>0</v>
      </c>
      <c r="W210" s="102">
        <f t="shared" si="200"/>
        <v>0</v>
      </c>
      <c r="X210" s="102">
        <f t="shared" si="200"/>
        <v>0</v>
      </c>
      <c r="Y210" s="102">
        <f t="shared" si="200"/>
        <v>0</v>
      </c>
      <c r="Z210" s="102">
        <f t="shared" si="200"/>
        <v>0</v>
      </c>
      <c r="AA210" s="102">
        <f t="shared" si="200"/>
        <v>0</v>
      </c>
      <c r="AB210" s="102">
        <f t="shared" si="200"/>
        <v>7.04</v>
      </c>
      <c r="AC210" s="102">
        <f t="shared" si="200"/>
        <v>13.64</v>
      </c>
      <c r="AD210" s="102">
        <f t="shared" si="200"/>
        <v>209.65</v>
      </c>
      <c r="AE210" s="102">
        <f t="shared" si="200"/>
        <v>311.47000000000003</v>
      </c>
      <c r="AF210" s="102">
        <f t="shared" si="200"/>
        <v>143.79000000000002</v>
      </c>
      <c r="AG210" s="102">
        <f t="shared" si="200"/>
        <v>96.52</v>
      </c>
      <c r="AH210" s="102">
        <f t="shared" si="200"/>
        <v>299.33999999999997</v>
      </c>
      <c r="AI210" s="102">
        <f t="shared" si="200"/>
        <v>0</v>
      </c>
      <c r="AJ210" s="102">
        <f t="shared" si="200"/>
        <v>2.89</v>
      </c>
      <c r="AK210" s="102">
        <f t="shared" si="200"/>
        <v>168.4</v>
      </c>
      <c r="AL210" s="102">
        <f t="shared" si="200"/>
        <v>61.52</v>
      </c>
      <c r="AM210" s="102">
        <f t="shared" si="200"/>
        <v>0</v>
      </c>
      <c r="AN210" s="102">
        <f t="shared" si="200"/>
        <v>0</v>
      </c>
      <c r="AO210" s="102">
        <f t="shared" si="200"/>
        <v>0</v>
      </c>
      <c r="AP210" s="102">
        <f t="shared" si="200"/>
        <v>0</v>
      </c>
      <c r="AQ210" s="102">
        <f t="shared" si="200"/>
        <v>0</v>
      </c>
      <c r="AR210" s="102">
        <f t="shared" si="200"/>
        <v>0</v>
      </c>
      <c r="AS210" s="102">
        <f t="shared" si="200"/>
        <v>0</v>
      </c>
      <c r="AT210" s="102">
        <f t="shared" si="200"/>
        <v>0</v>
      </c>
      <c r="AU210" s="102">
        <f t="shared" si="200"/>
        <v>0</v>
      </c>
      <c r="AV210" s="102">
        <f t="shared" si="200"/>
        <v>0</v>
      </c>
      <c r="AW210" s="102">
        <f t="shared" si="200"/>
        <v>0</v>
      </c>
      <c r="AX210" s="102">
        <f t="shared" si="200"/>
        <v>0</v>
      </c>
      <c r="AY210" s="102">
        <f t="shared" si="200"/>
        <v>0</v>
      </c>
      <c r="AZ210" s="102">
        <f t="shared" si="200"/>
        <v>0</v>
      </c>
      <c r="BA210" s="102">
        <f t="shared" si="200"/>
        <v>0</v>
      </c>
      <c r="BB210" s="102">
        <f t="shared" si="200"/>
        <v>0</v>
      </c>
      <c r="BC210" s="102">
        <f t="shared" si="200"/>
        <v>0</v>
      </c>
      <c r="BD210" s="102">
        <f t="shared" si="200"/>
        <v>0</v>
      </c>
      <c r="BE210" s="102">
        <f t="shared" si="200"/>
        <v>0</v>
      </c>
      <c r="BF210" s="102">
        <f t="shared" si="200"/>
        <v>0</v>
      </c>
      <c r="BG210" s="102">
        <f t="shared" si="200"/>
        <v>0</v>
      </c>
      <c r="BH210" s="102">
        <f t="shared" si="200"/>
        <v>0</v>
      </c>
      <c r="BI210" s="102">
        <f t="shared" si="200"/>
        <v>0</v>
      </c>
      <c r="BJ210" s="102">
        <f t="shared" si="200"/>
        <v>0</v>
      </c>
      <c r="BK210" s="102">
        <f t="shared" si="200"/>
        <v>0</v>
      </c>
      <c r="BL210" s="102">
        <f t="shared" si="200"/>
        <v>0</v>
      </c>
      <c r="BM210" s="102">
        <f t="shared" si="200"/>
        <v>0</v>
      </c>
      <c r="BN210" s="102">
        <f t="shared" si="200"/>
        <v>0</v>
      </c>
      <c r="BO210" s="102">
        <f t="shared" si="200"/>
        <v>0</v>
      </c>
      <c r="BP210" s="102">
        <f t="shared" si="200"/>
        <v>0</v>
      </c>
      <c r="BQ210" s="102">
        <f t="shared" si="200"/>
        <v>0</v>
      </c>
      <c r="BR210" s="102">
        <f t="shared" si="200"/>
        <v>0</v>
      </c>
      <c r="BS210" s="102">
        <f t="shared" si="200"/>
        <v>0</v>
      </c>
      <c r="BT210" s="102">
        <f t="shared" si="200"/>
        <v>0</v>
      </c>
      <c r="BU210" s="102">
        <f t="shared" si="200"/>
        <v>0</v>
      </c>
      <c r="BV210" s="102">
        <f t="shared" si="200"/>
        <v>0</v>
      </c>
      <c r="BW210" s="102">
        <f t="shared" si="200"/>
        <v>0</v>
      </c>
      <c r="BX210" s="102">
        <f t="shared" ref="BX210:CV210" si="201">SUM(BX211:BX212)</f>
        <v>0</v>
      </c>
      <c r="BY210" s="102">
        <f t="shared" si="201"/>
        <v>0</v>
      </c>
      <c r="BZ210" s="102">
        <f t="shared" si="201"/>
        <v>0</v>
      </c>
      <c r="CA210" s="102">
        <f t="shared" si="201"/>
        <v>0</v>
      </c>
      <c r="CB210" s="102">
        <f t="shared" si="201"/>
        <v>0</v>
      </c>
      <c r="CC210" s="102">
        <f t="shared" si="201"/>
        <v>0</v>
      </c>
      <c r="CD210" s="102">
        <f t="shared" si="201"/>
        <v>0</v>
      </c>
      <c r="CE210" s="102">
        <f t="shared" si="201"/>
        <v>0</v>
      </c>
      <c r="CF210" s="102">
        <f t="shared" si="201"/>
        <v>0</v>
      </c>
      <c r="CG210" s="103">
        <f>SUM(CG211:CG212)</f>
        <v>0</v>
      </c>
      <c r="CH210" s="90">
        <f t="shared" ref="CH210:CK210" si="202">SUM(CH211:CH212)</f>
        <v>0</v>
      </c>
      <c r="CI210" s="90">
        <f t="shared" si="202"/>
        <v>0</v>
      </c>
      <c r="CJ210" s="90">
        <f t="shared" si="202"/>
        <v>0</v>
      </c>
      <c r="CK210" s="90">
        <f t="shared" si="202"/>
        <v>0</v>
      </c>
      <c r="CL210" s="8"/>
      <c r="CM210" s="87"/>
      <c r="CN210" s="21"/>
      <c r="CQ210" s="72">
        <f t="shared" si="199"/>
        <v>1</v>
      </c>
    </row>
    <row r="211" spans="1:96" ht="14.1" customHeight="1" x14ac:dyDescent="0.3">
      <c r="A211" s="64">
        <f t="shared" si="191"/>
        <v>211</v>
      </c>
      <c r="B211" s="83"/>
      <c r="C211" s="83"/>
      <c r="D211" s="83"/>
      <c r="E211" s="83"/>
      <c r="F211" s="91" t="s">
        <v>40</v>
      </c>
      <c r="G211" s="107" t="s">
        <v>116</v>
      </c>
      <c r="H211" s="83"/>
      <c r="I211" s="83"/>
      <c r="J211" s="73">
        <f t="shared" si="195"/>
        <v>1248.9799999999998</v>
      </c>
      <c r="K211" s="84"/>
      <c r="L211" s="84">
        <v>10.02</v>
      </c>
      <c r="M211" s="84"/>
      <c r="N211" s="84"/>
      <c r="O211" s="84"/>
      <c r="P211" s="84">
        <v>145.47999999999999</v>
      </c>
      <c r="Q211" s="84">
        <v>401.71</v>
      </c>
      <c r="R211" s="84"/>
      <c r="S211" s="84"/>
      <c r="T211" s="84"/>
      <c r="U211" s="84">
        <v>173.8</v>
      </c>
      <c r="V211" s="84"/>
      <c r="W211" s="84"/>
      <c r="X211" s="84"/>
      <c r="Y211" s="84"/>
      <c r="Z211" s="84"/>
      <c r="AA211" s="84"/>
      <c r="AB211" s="84">
        <v>7.04</v>
      </c>
      <c r="AC211" s="84">
        <v>13.64</v>
      </c>
      <c r="AD211" s="84">
        <v>209.65</v>
      </c>
      <c r="AE211" s="84"/>
      <c r="AF211" s="84">
        <v>23.28</v>
      </c>
      <c r="AG211" s="84">
        <v>10.88</v>
      </c>
      <c r="AH211" s="84">
        <v>21.71</v>
      </c>
      <c r="AI211" s="84"/>
      <c r="AJ211" s="84">
        <v>2.87</v>
      </c>
      <c r="AK211" s="84">
        <v>167.87</v>
      </c>
      <c r="AL211" s="84">
        <v>61.03</v>
      </c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5"/>
      <c r="CH211" s="86"/>
      <c r="CI211" s="86"/>
      <c r="CJ211" s="86"/>
      <c r="CK211" s="86"/>
      <c r="CL211" s="8"/>
      <c r="CM211" s="87"/>
      <c r="CN211" s="21"/>
      <c r="CQ211" s="72">
        <f t="shared" si="199"/>
        <v>1</v>
      </c>
    </row>
    <row r="212" spans="1:96" s="63" customFormat="1" ht="14.1" customHeight="1" x14ac:dyDescent="0.3">
      <c r="A212" s="64">
        <f t="shared" si="191"/>
        <v>212</v>
      </c>
      <c r="B212" s="83"/>
      <c r="C212" s="83"/>
      <c r="D212" s="83"/>
      <c r="E212" s="83"/>
      <c r="F212" s="91" t="s">
        <v>52</v>
      </c>
      <c r="G212" s="107" t="s">
        <v>117</v>
      </c>
      <c r="H212" s="83"/>
      <c r="I212" s="83"/>
      <c r="J212" s="73">
        <f t="shared" si="195"/>
        <v>5759.8400000000011</v>
      </c>
      <c r="K212" s="84"/>
      <c r="L212" s="84"/>
      <c r="M212" s="84">
        <v>1502.12</v>
      </c>
      <c r="N212" s="84"/>
      <c r="O212" s="84"/>
      <c r="P212" s="84">
        <v>157.09</v>
      </c>
      <c r="Q212" s="84">
        <v>3304.34</v>
      </c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>
        <v>311.47000000000003</v>
      </c>
      <c r="AF212" s="84">
        <v>120.51</v>
      </c>
      <c r="AG212" s="84">
        <v>85.64</v>
      </c>
      <c r="AH212" s="84">
        <v>277.63</v>
      </c>
      <c r="AI212" s="84"/>
      <c r="AJ212" s="84">
        <v>0.02</v>
      </c>
      <c r="AK212" s="84">
        <v>0.53</v>
      </c>
      <c r="AL212" s="84">
        <v>0.49</v>
      </c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5"/>
      <c r="CH212" s="86"/>
      <c r="CI212" s="86"/>
      <c r="CJ212" s="86"/>
      <c r="CK212" s="86"/>
      <c r="CL212" s="71"/>
      <c r="CM212" s="27"/>
      <c r="CN212" s="11"/>
      <c r="CO212" s="72"/>
      <c r="CP212" s="72"/>
      <c r="CQ212" s="72">
        <f t="shared" si="199"/>
        <v>1</v>
      </c>
      <c r="CR212" s="72"/>
    </row>
    <row r="213" spans="1:96" ht="14.1" customHeight="1" x14ac:dyDescent="0.3">
      <c r="A213" s="64">
        <f t="shared" si="191"/>
        <v>213</v>
      </c>
      <c r="B213" s="81"/>
      <c r="C213" s="81"/>
      <c r="D213" s="81"/>
      <c r="E213" s="81" t="s">
        <v>22</v>
      </c>
      <c r="F213" s="111" t="s">
        <v>35</v>
      </c>
      <c r="G213" s="81"/>
      <c r="H213" s="81"/>
      <c r="I213" s="81"/>
      <c r="J213" s="73">
        <f t="shared" si="195"/>
        <v>0</v>
      </c>
      <c r="K213" s="102">
        <f>SUM(K214:K215)</f>
        <v>0</v>
      </c>
      <c r="L213" s="102">
        <f t="shared" ref="L213:BW213" si="203">SUM(L214:L215)</f>
        <v>0</v>
      </c>
      <c r="M213" s="102">
        <f t="shared" si="203"/>
        <v>0</v>
      </c>
      <c r="N213" s="102">
        <f t="shared" si="203"/>
        <v>0</v>
      </c>
      <c r="O213" s="102">
        <f t="shared" si="203"/>
        <v>0</v>
      </c>
      <c r="P213" s="102">
        <f t="shared" si="203"/>
        <v>0</v>
      </c>
      <c r="Q213" s="102">
        <f t="shared" si="203"/>
        <v>0</v>
      </c>
      <c r="R213" s="102">
        <f t="shared" si="203"/>
        <v>0</v>
      </c>
      <c r="S213" s="102">
        <f t="shared" si="203"/>
        <v>0</v>
      </c>
      <c r="T213" s="102">
        <f t="shared" si="203"/>
        <v>0</v>
      </c>
      <c r="U213" s="102">
        <f t="shared" si="203"/>
        <v>0</v>
      </c>
      <c r="V213" s="102">
        <f t="shared" si="203"/>
        <v>0</v>
      </c>
      <c r="W213" s="102">
        <f t="shared" si="203"/>
        <v>0</v>
      </c>
      <c r="X213" s="102">
        <f t="shared" si="203"/>
        <v>0</v>
      </c>
      <c r="Y213" s="102">
        <f t="shared" si="203"/>
        <v>0</v>
      </c>
      <c r="Z213" s="102">
        <f t="shared" si="203"/>
        <v>0</v>
      </c>
      <c r="AA213" s="102">
        <f t="shared" si="203"/>
        <v>0</v>
      </c>
      <c r="AB213" s="102">
        <f t="shared" si="203"/>
        <v>0</v>
      </c>
      <c r="AC213" s="102">
        <f t="shared" si="203"/>
        <v>0</v>
      </c>
      <c r="AD213" s="102">
        <f t="shared" si="203"/>
        <v>0</v>
      </c>
      <c r="AE213" s="102">
        <f t="shared" si="203"/>
        <v>0</v>
      </c>
      <c r="AF213" s="102">
        <f t="shared" si="203"/>
        <v>0</v>
      </c>
      <c r="AG213" s="102">
        <f t="shared" si="203"/>
        <v>0</v>
      </c>
      <c r="AH213" s="102">
        <f t="shared" si="203"/>
        <v>0</v>
      </c>
      <c r="AI213" s="102">
        <f t="shared" si="203"/>
        <v>0</v>
      </c>
      <c r="AJ213" s="102">
        <f t="shared" si="203"/>
        <v>0</v>
      </c>
      <c r="AK213" s="102">
        <f t="shared" si="203"/>
        <v>0</v>
      </c>
      <c r="AL213" s="102">
        <f t="shared" si="203"/>
        <v>0</v>
      </c>
      <c r="AM213" s="102">
        <f t="shared" si="203"/>
        <v>0</v>
      </c>
      <c r="AN213" s="102">
        <f t="shared" si="203"/>
        <v>0</v>
      </c>
      <c r="AO213" s="102">
        <f t="shared" si="203"/>
        <v>0</v>
      </c>
      <c r="AP213" s="102">
        <f t="shared" si="203"/>
        <v>0</v>
      </c>
      <c r="AQ213" s="102">
        <f t="shared" si="203"/>
        <v>0</v>
      </c>
      <c r="AR213" s="102">
        <f t="shared" si="203"/>
        <v>0</v>
      </c>
      <c r="AS213" s="102">
        <f t="shared" si="203"/>
        <v>0</v>
      </c>
      <c r="AT213" s="102">
        <f t="shared" si="203"/>
        <v>0</v>
      </c>
      <c r="AU213" s="102">
        <f t="shared" si="203"/>
        <v>0</v>
      </c>
      <c r="AV213" s="102">
        <f t="shared" si="203"/>
        <v>0</v>
      </c>
      <c r="AW213" s="102">
        <f t="shared" si="203"/>
        <v>0</v>
      </c>
      <c r="AX213" s="102">
        <f t="shared" si="203"/>
        <v>0</v>
      </c>
      <c r="AY213" s="102">
        <f t="shared" si="203"/>
        <v>0</v>
      </c>
      <c r="AZ213" s="102">
        <f t="shared" si="203"/>
        <v>0</v>
      </c>
      <c r="BA213" s="102">
        <f t="shared" si="203"/>
        <v>0</v>
      </c>
      <c r="BB213" s="102">
        <f t="shared" si="203"/>
        <v>0</v>
      </c>
      <c r="BC213" s="102">
        <f t="shared" si="203"/>
        <v>0</v>
      </c>
      <c r="BD213" s="102">
        <f t="shared" si="203"/>
        <v>0</v>
      </c>
      <c r="BE213" s="102">
        <f t="shared" si="203"/>
        <v>0</v>
      </c>
      <c r="BF213" s="102">
        <f t="shared" si="203"/>
        <v>0</v>
      </c>
      <c r="BG213" s="102">
        <f t="shared" si="203"/>
        <v>0</v>
      </c>
      <c r="BH213" s="102">
        <f t="shared" si="203"/>
        <v>0</v>
      </c>
      <c r="BI213" s="102">
        <f t="shared" si="203"/>
        <v>0</v>
      </c>
      <c r="BJ213" s="102">
        <f t="shared" si="203"/>
        <v>0</v>
      </c>
      <c r="BK213" s="102">
        <f t="shared" si="203"/>
        <v>0</v>
      </c>
      <c r="BL213" s="102">
        <f t="shared" si="203"/>
        <v>0</v>
      </c>
      <c r="BM213" s="102">
        <f t="shared" si="203"/>
        <v>0</v>
      </c>
      <c r="BN213" s="102">
        <f t="shared" si="203"/>
        <v>0</v>
      </c>
      <c r="BO213" s="102">
        <f t="shared" si="203"/>
        <v>0</v>
      </c>
      <c r="BP213" s="102">
        <f t="shared" si="203"/>
        <v>0</v>
      </c>
      <c r="BQ213" s="102">
        <f t="shared" si="203"/>
        <v>0</v>
      </c>
      <c r="BR213" s="102">
        <f t="shared" si="203"/>
        <v>0</v>
      </c>
      <c r="BS213" s="102">
        <f t="shared" si="203"/>
        <v>0</v>
      </c>
      <c r="BT213" s="102">
        <f t="shared" si="203"/>
        <v>0</v>
      </c>
      <c r="BU213" s="102">
        <f t="shared" si="203"/>
        <v>0</v>
      </c>
      <c r="BV213" s="102">
        <f t="shared" si="203"/>
        <v>0</v>
      </c>
      <c r="BW213" s="102">
        <f t="shared" si="203"/>
        <v>0</v>
      </c>
      <c r="BX213" s="102">
        <f t="shared" ref="BX213:CV213" si="204">SUM(BX214:BX215)</f>
        <v>0</v>
      </c>
      <c r="BY213" s="102">
        <f t="shared" si="204"/>
        <v>0</v>
      </c>
      <c r="BZ213" s="102">
        <f t="shared" si="204"/>
        <v>0</v>
      </c>
      <c r="CA213" s="102">
        <f t="shared" si="204"/>
        <v>0</v>
      </c>
      <c r="CB213" s="102">
        <f t="shared" si="204"/>
        <v>0</v>
      </c>
      <c r="CC213" s="102">
        <f t="shared" si="204"/>
        <v>0</v>
      </c>
      <c r="CD213" s="102">
        <f t="shared" si="204"/>
        <v>0</v>
      </c>
      <c r="CE213" s="102">
        <f t="shared" si="204"/>
        <v>0</v>
      </c>
      <c r="CF213" s="102">
        <f t="shared" si="204"/>
        <v>0</v>
      </c>
      <c r="CG213" s="103">
        <f>SUM(CG214:CG215)</f>
        <v>0</v>
      </c>
      <c r="CH213" s="90">
        <f t="shared" ref="CH213:CK213" si="205">SUM(CH214:CH215)</f>
        <v>0</v>
      </c>
      <c r="CI213" s="90">
        <f t="shared" si="205"/>
        <v>0</v>
      </c>
      <c r="CJ213" s="90">
        <f t="shared" si="205"/>
        <v>0</v>
      </c>
      <c r="CK213" s="90">
        <f t="shared" si="205"/>
        <v>0</v>
      </c>
      <c r="CL213" s="8"/>
      <c r="CM213" s="87"/>
      <c r="CN213" s="21"/>
      <c r="CQ213" s="72">
        <f t="shared" si="199"/>
        <v>0</v>
      </c>
    </row>
    <row r="214" spans="1:96" ht="14.1" customHeight="1" x14ac:dyDescent="0.3">
      <c r="A214" s="64">
        <f t="shared" si="191"/>
        <v>214</v>
      </c>
      <c r="B214" s="83"/>
      <c r="C214" s="83"/>
      <c r="D214" s="83"/>
      <c r="E214" s="83"/>
      <c r="F214" s="91" t="s">
        <v>40</v>
      </c>
      <c r="G214" s="107" t="s">
        <v>116</v>
      </c>
      <c r="H214" s="83"/>
      <c r="I214" s="83"/>
      <c r="J214" s="73">
        <f t="shared" si="195"/>
        <v>0</v>
      </c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5"/>
      <c r="CH214" s="86"/>
      <c r="CI214" s="86"/>
      <c r="CJ214" s="86"/>
      <c r="CK214" s="86"/>
      <c r="CL214" s="8"/>
      <c r="CM214" s="87"/>
      <c r="CN214" s="21"/>
      <c r="CQ214" s="72">
        <f t="shared" si="199"/>
        <v>0</v>
      </c>
    </row>
    <row r="215" spans="1:96" ht="14.1" customHeight="1" x14ac:dyDescent="0.3">
      <c r="A215" s="64">
        <f t="shared" si="191"/>
        <v>215</v>
      </c>
      <c r="B215" s="83"/>
      <c r="C215" s="83"/>
      <c r="D215" s="83"/>
      <c r="E215" s="83"/>
      <c r="F215" s="91" t="s">
        <v>52</v>
      </c>
      <c r="G215" s="107" t="s">
        <v>117</v>
      </c>
      <c r="H215" s="83"/>
      <c r="I215" s="83"/>
      <c r="J215" s="73">
        <f t="shared" si="195"/>
        <v>0</v>
      </c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5"/>
      <c r="CH215" s="86"/>
      <c r="CI215" s="86"/>
      <c r="CJ215" s="86"/>
      <c r="CK215" s="86"/>
      <c r="CL215" s="8"/>
      <c r="CM215" s="87"/>
      <c r="CN215" s="21"/>
      <c r="CQ215" s="72">
        <f t="shared" si="199"/>
        <v>0</v>
      </c>
    </row>
    <row r="216" spans="1:96" s="63" customFormat="1" ht="14.1" customHeight="1" x14ac:dyDescent="0.3">
      <c r="A216" s="64">
        <f t="shared" si="191"/>
        <v>216</v>
      </c>
      <c r="B216" s="91"/>
      <c r="C216" s="91"/>
      <c r="D216" s="91"/>
      <c r="E216" s="91"/>
      <c r="F216" s="91"/>
      <c r="G216" s="91"/>
      <c r="H216" s="91"/>
      <c r="I216" s="92"/>
      <c r="J216" s="93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94"/>
      <c r="CB216" s="94"/>
      <c r="CC216" s="94"/>
      <c r="CD216" s="94"/>
      <c r="CE216" s="94"/>
      <c r="CF216" s="94"/>
      <c r="CG216" s="95"/>
      <c r="CH216" s="96"/>
      <c r="CI216" s="96"/>
      <c r="CJ216" s="96"/>
      <c r="CK216" s="96"/>
      <c r="CL216" s="71"/>
      <c r="CM216" s="27"/>
      <c r="CN216" s="11"/>
      <c r="CO216" s="72"/>
      <c r="CP216" s="72"/>
      <c r="CQ216" s="72">
        <v>1</v>
      </c>
      <c r="CR216" s="72"/>
    </row>
    <row r="217" spans="1:96" s="63" customFormat="1" ht="14.1" customHeight="1" x14ac:dyDescent="0.3">
      <c r="A217" s="64">
        <f t="shared" si="191"/>
        <v>217</v>
      </c>
      <c r="B217" s="81"/>
      <c r="C217" s="81"/>
      <c r="D217" s="65" t="s">
        <v>118</v>
      </c>
      <c r="E217" s="78" t="s">
        <v>119</v>
      </c>
      <c r="F217" s="66"/>
      <c r="G217" s="65"/>
      <c r="H217" s="65"/>
      <c r="I217" s="65"/>
      <c r="J217" s="73">
        <f t="shared" si="195"/>
        <v>596975.13</v>
      </c>
      <c r="K217" s="70">
        <f>SUM(K218,K226)</f>
        <v>0</v>
      </c>
      <c r="L217" s="70">
        <f t="shared" ref="L217:BW217" si="206">SUM(L218,L226)</f>
        <v>1657.65</v>
      </c>
      <c r="M217" s="70">
        <f t="shared" si="206"/>
        <v>61582.559999999998</v>
      </c>
      <c r="N217" s="70">
        <f t="shared" si="206"/>
        <v>0</v>
      </c>
      <c r="O217" s="70">
        <f t="shared" si="206"/>
        <v>2319.9499999999998</v>
      </c>
      <c r="P217" s="70">
        <f t="shared" si="206"/>
        <v>13744.42</v>
      </c>
      <c r="Q217" s="70">
        <f t="shared" si="206"/>
        <v>178319.21</v>
      </c>
      <c r="R217" s="70">
        <f t="shared" si="206"/>
        <v>0</v>
      </c>
      <c r="S217" s="70">
        <f t="shared" si="206"/>
        <v>3496.77</v>
      </c>
      <c r="T217" s="70">
        <f t="shared" si="206"/>
        <v>21510.37</v>
      </c>
      <c r="U217" s="70">
        <f t="shared" si="206"/>
        <v>63760.479999999996</v>
      </c>
      <c r="V217" s="70">
        <f t="shared" si="206"/>
        <v>0</v>
      </c>
      <c r="W217" s="70">
        <f t="shared" si="206"/>
        <v>0</v>
      </c>
      <c r="X217" s="70">
        <f t="shared" si="206"/>
        <v>-2243.7799999999997</v>
      </c>
      <c r="Y217" s="70">
        <f t="shared" si="206"/>
        <v>732.67</v>
      </c>
      <c r="Z217" s="70">
        <f t="shared" si="206"/>
        <v>27541.7</v>
      </c>
      <c r="AA217" s="70">
        <f t="shared" si="206"/>
        <v>5199.58</v>
      </c>
      <c r="AB217" s="70">
        <f t="shared" si="206"/>
        <v>300.82</v>
      </c>
      <c r="AC217" s="70">
        <f t="shared" si="206"/>
        <v>14571.05</v>
      </c>
      <c r="AD217" s="70">
        <f t="shared" si="206"/>
        <v>84079.92</v>
      </c>
      <c r="AE217" s="70">
        <f t="shared" si="206"/>
        <v>10273.459999999999</v>
      </c>
      <c r="AF217" s="70">
        <f t="shared" si="206"/>
        <v>3493.79</v>
      </c>
      <c r="AG217" s="70">
        <f t="shared" si="206"/>
        <v>959.63999999999987</v>
      </c>
      <c r="AH217" s="70">
        <f t="shared" si="206"/>
        <v>2883.4</v>
      </c>
      <c r="AI217" s="70">
        <f t="shared" si="206"/>
        <v>49854.380000000005</v>
      </c>
      <c r="AJ217" s="70">
        <f t="shared" si="206"/>
        <v>161.11000000000001</v>
      </c>
      <c r="AK217" s="70">
        <f t="shared" si="206"/>
        <v>32585.95</v>
      </c>
      <c r="AL217" s="70">
        <f t="shared" si="206"/>
        <v>12721.5</v>
      </c>
      <c r="AM217" s="70">
        <f t="shared" si="206"/>
        <v>3974.54</v>
      </c>
      <c r="AN217" s="70">
        <f t="shared" si="206"/>
        <v>0</v>
      </c>
      <c r="AO217" s="70">
        <f t="shared" si="206"/>
        <v>3493.99</v>
      </c>
      <c r="AP217" s="70">
        <f t="shared" si="206"/>
        <v>0</v>
      </c>
      <c r="AQ217" s="70">
        <f t="shared" si="206"/>
        <v>0</v>
      </c>
      <c r="AR217" s="70">
        <f t="shared" si="206"/>
        <v>0</v>
      </c>
      <c r="AS217" s="70">
        <f t="shared" si="206"/>
        <v>0</v>
      </c>
      <c r="AT217" s="70">
        <f t="shared" si="206"/>
        <v>0</v>
      </c>
      <c r="AU217" s="70">
        <f t="shared" si="206"/>
        <v>0</v>
      </c>
      <c r="AV217" s="70">
        <f t="shared" si="206"/>
        <v>0</v>
      </c>
      <c r="AW217" s="70">
        <f t="shared" si="206"/>
        <v>0</v>
      </c>
      <c r="AX217" s="70">
        <f t="shared" si="206"/>
        <v>0</v>
      </c>
      <c r="AY217" s="70">
        <f t="shared" si="206"/>
        <v>0</v>
      </c>
      <c r="AZ217" s="70">
        <f t="shared" si="206"/>
        <v>0</v>
      </c>
      <c r="BA217" s="70">
        <f t="shared" si="206"/>
        <v>0</v>
      </c>
      <c r="BB217" s="70">
        <f t="shared" si="206"/>
        <v>0</v>
      </c>
      <c r="BC217" s="70">
        <f t="shared" si="206"/>
        <v>0</v>
      </c>
      <c r="BD217" s="70">
        <f t="shared" si="206"/>
        <v>0</v>
      </c>
      <c r="BE217" s="70">
        <f t="shared" si="206"/>
        <v>0</v>
      </c>
      <c r="BF217" s="70">
        <f t="shared" si="206"/>
        <v>0</v>
      </c>
      <c r="BG217" s="70">
        <f t="shared" si="206"/>
        <v>0</v>
      </c>
      <c r="BH217" s="70">
        <f t="shared" si="206"/>
        <v>0</v>
      </c>
      <c r="BI217" s="70">
        <f t="shared" si="206"/>
        <v>0</v>
      </c>
      <c r="BJ217" s="70">
        <f t="shared" si="206"/>
        <v>0</v>
      </c>
      <c r="BK217" s="70">
        <f t="shared" si="206"/>
        <v>0</v>
      </c>
      <c r="BL217" s="70">
        <f t="shared" si="206"/>
        <v>0</v>
      </c>
      <c r="BM217" s="70">
        <f t="shared" si="206"/>
        <v>0</v>
      </c>
      <c r="BN217" s="70">
        <f t="shared" si="206"/>
        <v>0</v>
      </c>
      <c r="BO217" s="70">
        <f t="shared" si="206"/>
        <v>0</v>
      </c>
      <c r="BP217" s="70">
        <f t="shared" si="206"/>
        <v>0</v>
      </c>
      <c r="BQ217" s="70">
        <f t="shared" si="206"/>
        <v>0</v>
      </c>
      <c r="BR217" s="70">
        <f t="shared" si="206"/>
        <v>0</v>
      </c>
      <c r="BS217" s="70">
        <f t="shared" si="206"/>
        <v>0</v>
      </c>
      <c r="BT217" s="70">
        <f t="shared" si="206"/>
        <v>0</v>
      </c>
      <c r="BU217" s="70">
        <f t="shared" si="206"/>
        <v>0</v>
      </c>
      <c r="BV217" s="70">
        <f t="shared" si="206"/>
        <v>0</v>
      </c>
      <c r="BW217" s="70">
        <f t="shared" si="206"/>
        <v>0</v>
      </c>
      <c r="BX217" s="70">
        <f t="shared" ref="BX217:CV217" si="207">SUM(BX218,BX226)</f>
        <v>0</v>
      </c>
      <c r="BY217" s="70">
        <f t="shared" si="207"/>
        <v>0</v>
      </c>
      <c r="BZ217" s="70">
        <f t="shared" si="207"/>
        <v>0</v>
      </c>
      <c r="CA217" s="70">
        <f t="shared" si="207"/>
        <v>0</v>
      </c>
      <c r="CB217" s="70">
        <f t="shared" si="207"/>
        <v>0</v>
      </c>
      <c r="CC217" s="70">
        <f t="shared" si="207"/>
        <v>0</v>
      </c>
      <c r="CD217" s="70">
        <f t="shared" si="207"/>
        <v>0</v>
      </c>
      <c r="CE217" s="70">
        <f t="shared" si="207"/>
        <v>0</v>
      </c>
      <c r="CF217" s="70">
        <f t="shared" si="207"/>
        <v>0</v>
      </c>
      <c r="CG217" s="74">
        <f>SUM(CG218,CG226)</f>
        <v>0</v>
      </c>
      <c r="CH217" s="70">
        <f t="shared" ref="CH217:CK217" si="208">SUM(CH218,CH226)</f>
        <v>0</v>
      </c>
      <c r="CI217" s="70">
        <f t="shared" si="208"/>
        <v>0</v>
      </c>
      <c r="CJ217" s="70">
        <f t="shared" si="208"/>
        <v>0</v>
      </c>
      <c r="CK217" s="70">
        <f t="shared" si="208"/>
        <v>0</v>
      </c>
      <c r="CL217" s="71"/>
      <c r="CM217" s="27"/>
      <c r="CN217" s="11"/>
      <c r="CO217" s="72"/>
      <c r="CP217" s="72"/>
      <c r="CQ217" s="72">
        <f>IF(J217&gt;0,1,0)</f>
        <v>1</v>
      </c>
      <c r="CR217" s="72"/>
    </row>
    <row r="218" spans="1:96" s="63" customFormat="1" ht="14.1" customHeight="1" x14ac:dyDescent="0.3">
      <c r="A218" s="64">
        <f t="shared" si="191"/>
        <v>218</v>
      </c>
      <c r="B218" s="81"/>
      <c r="C218" s="81"/>
      <c r="D218" s="81"/>
      <c r="E218" s="81" t="s">
        <v>20</v>
      </c>
      <c r="F218" s="101" t="s">
        <v>19</v>
      </c>
      <c r="G218" s="81"/>
      <c r="H218" s="81"/>
      <c r="I218" s="81"/>
      <c r="J218" s="73">
        <f t="shared" si="195"/>
        <v>-11920.2</v>
      </c>
      <c r="K218" s="70">
        <f>SUM(K219:K220)</f>
        <v>0</v>
      </c>
      <c r="L218" s="70">
        <f t="shared" ref="L218:BW218" si="209">SUM(L219:L220)</f>
        <v>-137.99</v>
      </c>
      <c r="M218" s="70">
        <f t="shared" si="209"/>
        <v>-2856.01</v>
      </c>
      <c r="N218" s="70">
        <f t="shared" si="209"/>
        <v>0</v>
      </c>
      <c r="O218" s="70">
        <f t="shared" si="209"/>
        <v>-129.04999999999998</v>
      </c>
      <c r="P218" s="70">
        <f t="shared" si="209"/>
        <v>-302.14</v>
      </c>
      <c r="Q218" s="70">
        <f t="shared" si="209"/>
        <v>-5847.67</v>
      </c>
      <c r="R218" s="70">
        <f t="shared" si="209"/>
        <v>0</v>
      </c>
      <c r="S218" s="70">
        <f t="shared" si="209"/>
        <v>-43.44</v>
      </c>
      <c r="T218" s="70">
        <f t="shared" si="209"/>
        <v>-994.9</v>
      </c>
      <c r="U218" s="70">
        <f t="shared" si="209"/>
        <v>-751.05</v>
      </c>
      <c r="V218" s="70">
        <f t="shared" si="209"/>
        <v>0</v>
      </c>
      <c r="W218" s="70">
        <f t="shared" si="209"/>
        <v>0</v>
      </c>
      <c r="X218" s="70">
        <f t="shared" si="209"/>
        <v>-3211.04</v>
      </c>
      <c r="Y218" s="70">
        <f t="shared" si="209"/>
        <v>0</v>
      </c>
      <c r="Z218" s="70">
        <f t="shared" si="209"/>
        <v>0</v>
      </c>
      <c r="AA218" s="70">
        <f t="shared" si="209"/>
        <v>0</v>
      </c>
      <c r="AB218" s="70">
        <f t="shared" si="209"/>
        <v>0</v>
      </c>
      <c r="AC218" s="70">
        <f t="shared" si="209"/>
        <v>0</v>
      </c>
      <c r="AD218" s="70">
        <f t="shared" si="209"/>
        <v>0</v>
      </c>
      <c r="AE218" s="70">
        <f t="shared" si="209"/>
        <v>-734.77</v>
      </c>
      <c r="AF218" s="70">
        <f t="shared" si="209"/>
        <v>-327.37</v>
      </c>
      <c r="AG218" s="70">
        <f t="shared" si="209"/>
        <v>-356.96</v>
      </c>
      <c r="AH218" s="70">
        <f t="shared" si="209"/>
        <v>-437.90000000000003</v>
      </c>
      <c r="AI218" s="70">
        <f t="shared" si="209"/>
        <v>4210.09</v>
      </c>
      <c r="AJ218" s="70">
        <f t="shared" si="209"/>
        <v>0</v>
      </c>
      <c r="AK218" s="70">
        <f t="shared" si="209"/>
        <v>0</v>
      </c>
      <c r="AL218" s="70">
        <f t="shared" si="209"/>
        <v>0</v>
      </c>
      <c r="AM218" s="70">
        <f t="shared" si="209"/>
        <v>0</v>
      </c>
      <c r="AN218" s="70">
        <f t="shared" si="209"/>
        <v>0</v>
      </c>
      <c r="AO218" s="70">
        <f t="shared" si="209"/>
        <v>0</v>
      </c>
      <c r="AP218" s="70">
        <f t="shared" si="209"/>
        <v>0</v>
      </c>
      <c r="AQ218" s="70">
        <f t="shared" si="209"/>
        <v>0</v>
      </c>
      <c r="AR218" s="70">
        <f t="shared" si="209"/>
        <v>0</v>
      </c>
      <c r="AS218" s="70">
        <f t="shared" si="209"/>
        <v>0</v>
      </c>
      <c r="AT218" s="70">
        <f t="shared" si="209"/>
        <v>0</v>
      </c>
      <c r="AU218" s="70">
        <f t="shared" si="209"/>
        <v>0</v>
      </c>
      <c r="AV218" s="70">
        <f t="shared" si="209"/>
        <v>0</v>
      </c>
      <c r="AW218" s="70">
        <f t="shared" si="209"/>
        <v>0</v>
      </c>
      <c r="AX218" s="70">
        <f t="shared" si="209"/>
        <v>0</v>
      </c>
      <c r="AY218" s="70">
        <f t="shared" si="209"/>
        <v>0</v>
      </c>
      <c r="AZ218" s="70">
        <f t="shared" si="209"/>
        <v>0</v>
      </c>
      <c r="BA218" s="70">
        <f t="shared" si="209"/>
        <v>0</v>
      </c>
      <c r="BB218" s="70">
        <f t="shared" si="209"/>
        <v>0</v>
      </c>
      <c r="BC218" s="70">
        <f t="shared" si="209"/>
        <v>0</v>
      </c>
      <c r="BD218" s="70">
        <f t="shared" si="209"/>
        <v>0</v>
      </c>
      <c r="BE218" s="70">
        <f t="shared" si="209"/>
        <v>0</v>
      </c>
      <c r="BF218" s="70">
        <f t="shared" si="209"/>
        <v>0</v>
      </c>
      <c r="BG218" s="70">
        <f t="shared" si="209"/>
        <v>0</v>
      </c>
      <c r="BH218" s="70">
        <f t="shared" si="209"/>
        <v>0</v>
      </c>
      <c r="BI218" s="70">
        <f t="shared" si="209"/>
        <v>0</v>
      </c>
      <c r="BJ218" s="70">
        <f t="shared" si="209"/>
        <v>0</v>
      </c>
      <c r="BK218" s="70">
        <f t="shared" si="209"/>
        <v>0</v>
      </c>
      <c r="BL218" s="70">
        <f t="shared" si="209"/>
        <v>0</v>
      </c>
      <c r="BM218" s="70">
        <f t="shared" si="209"/>
        <v>0</v>
      </c>
      <c r="BN218" s="70">
        <f t="shared" si="209"/>
        <v>0</v>
      </c>
      <c r="BO218" s="70">
        <f t="shared" si="209"/>
        <v>0</v>
      </c>
      <c r="BP218" s="70">
        <f t="shared" si="209"/>
        <v>0</v>
      </c>
      <c r="BQ218" s="70">
        <f t="shared" si="209"/>
        <v>0</v>
      </c>
      <c r="BR218" s="70">
        <f t="shared" si="209"/>
        <v>0</v>
      </c>
      <c r="BS218" s="70">
        <f t="shared" si="209"/>
        <v>0</v>
      </c>
      <c r="BT218" s="70">
        <f t="shared" si="209"/>
        <v>0</v>
      </c>
      <c r="BU218" s="70">
        <f t="shared" si="209"/>
        <v>0</v>
      </c>
      <c r="BV218" s="70">
        <f t="shared" si="209"/>
        <v>0</v>
      </c>
      <c r="BW218" s="70">
        <f t="shared" si="209"/>
        <v>0</v>
      </c>
      <c r="BX218" s="70">
        <f t="shared" ref="BX218:CV218" si="210">SUM(BX219:BX220)</f>
        <v>0</v>
      </c>
      <c r="BY218" s="70">
        <f t="shared" si="210"/>
        <v>0</v>
      </c>
      <c r="BZ218" s="70">
        <f t="shared" si="210"/>
        <v>0</v>
      </c>
      <c r="CA218" s="70">
        <f t="shared" si="210"/>
        <v>0</v>
      </c>
      <c r="CB218" s="70">
        <f t="shared" si="210"/>
        <v>0</v>
      </c>
      <c r="CC218" s="70">
        <f t="shared" si="210"/>
        <v>0</v>
      </c>
      <c r="CD218" s="70">
        <f t="shared" si="210"/>
        <v>0</v>
      </c>
      <c r="CE218" s="70">
        <f t="shared" si="210"/>
        <v>0</v>
      </c>
      <c r="CF218" s="70">
        <f t="shared" si="210"/>
        <v>0</v>
      </c>
      <c r="CG218" s="74">
        <f>SUM(CG219:CG220)</f>
        <v>0</v>
      </c>
      <c r="CH218" s="70">
        <f t="shared" ref="CH218:CK218" si="211">SUM(CH219:CH220)</f>
        <v>0</v>
      </c>
      <c r="CI218" s="70">
        <f t="shared" si="211"/>
        <v>0</v>
      </c>
      <c r="CJ218" s="70">
        <f t="shared" si="211"/>
        <v>0</v>
      </c>
      <c r="CK218" s="70">
        <f t="shared" si="211"/>
        <v>0</v>
      </c>
      <c r="CL218" s="71"/>
      <c r="CM218" s="27"/>
      <c r="CN218" s="11"/>
      <c r="CO218" s="72"/>
      <c r="CP218" s="72"/>
      <c r="CQ218" s="72">
        <v>0</v>
      </c>
      <c r="CR218" s="72"/>
    </row>
    <row r="219" spans="1:96" s="63" customFormat="1" ht="14.1" customHeight="1" x14ac:dyDescent="0.3">
      <c r="A219" s="64">
        <f t="shared" si="191"/>
        <v>219</v>
      </c>
      <c r="B219" s="81"/>
      <c r="C219" s="81"/>
      <c r="D219" s="81"/>
      <c r="E219" s="81"/>
      <c r="F219" s="104" t="s">
        <v>40</v>
      </c>
      <c r="G219" s="119" t="s">
        <v>120</v>
      </c>
      <c r="H219" s="81"/>
      <c r="I219" s="81"/>
      <c r="J219" s="73">
        <f t="shared" si="195"/>
        <v>0</v>
      </c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9"/>
      <c r="CH219" s="86"/>
      <c r="CI219" s="86"/>
      <c r="CJ219" s="86"/>
      <c r="CK219" s="86"/>
      <c r="CL219" s="71"/>
      <c r="CM219" s="27"/>
      <c r="CN219" s="11"/>
      <c r="CO219" s="72"/>
      <c r="CP219" s="72"/>
      <c r="CQ219" s="72">
        <f>IF(J219&gt;0,1,0)</f>
        <v>0</v>
      </c>
      <c r="CR219" s="72"/>
    </row>
    <row r="220" spans="1:96" ht="14.1" customHeight="1" x14ac:dyDescent="0.3">
      <c r="A220" s="64">
        <f t="shared" si="191"/>
        <v>220</v>
      </c>
      <c r="B220" s="81"/>
      <c r="C220" s="81"/>
      <c r="D220" s="81"/>
      <c r="E220" s="81"/>
      <c r="F220" s="104" t="s">
        <v>52</v>
      </c>
      <c r="G220" s="105" t="s">
        <v>121</v>
      </c>
      <c r="H220" s="81"/>
      <c r="I220" s="81"/>
      <c r="J220" s="73">
        <f t="shared" si="195"/>
        <v>-11920.2</v>
      </c>
      <c r="K220" s="102">
        <f>SUM(K221:K225)</f>
        <v>0</v>
      </c>
      <c r="L220" s="102">
        <f t="shared" ref="L220:BW220" si="212">SUM(L221:L225)</f>
        <v>-137.99</v>
      </c>
      <c r="M220" s="102">
        <f t="shared" si="212"/>
        <v>-2856.01</v>
      </c>
      <c r="N220" s="102">
        <f t="shared" si="212"/>
        <v>0</v>
      </c>
      <c r="O220" s="102">
        <f t="shared" si="212"/>
        <v>-129.04999999999998</v>
      </c>
      <c r="P220" s="102">
        <f t="shared" si="212"/>
        <v>-302.14</v>
      </c>
      <c r="Q220" s="102">
        <f t="shared" si="212"/>
        <v>-5847.67</v>
      </c>
      <c r="R220" s="102">
        <f t="shared" si="212"/>
        <v>0</v>
      </c>
      <c r="S220" s="102">
        <f t="shared" si="212"/>
        <v>-43.44</v>
      </c>
      <c r="T220" s="102">
        <f t="shared" si="212"/>
        <v>-994.9</v>
      </c>
      <c r="U220" s="102">
        <f t="shared" si="212"/>
        <v>-751.05</v>
      </c>
      <c r="V220" s="102">
        <f t="shared" si="212"/>
        <v>0</v>
      </c>
      <c r="W220" s="102">
        <f t="shared" si="212"/>
        <v>0</v>
      </c>
      <c r="X220" s="102">
        <f t="shared" si="212"/>
        <v>-3211.04</v>
      </c>
      <c r="Y220" s="102">
        <f t="shared" si="212"/>
        <v>0</v>
      </c>
      <c r="Z220" s="102">
        <f t="shared" si="212"/>
        <v>0</v>
      </c>
      <c r="AA220" s="102">
        <f t="shared" si="212"/>
        <v>0</v>
      </c>
      <c r="AB220" s="102">
        <f t="shared" si="212"/>
        <v>0</v>
      </c>
      <c r="AC220" s="102">
        <f t="shared" si="212"/>
        <v>0</v>
      </c>
      <c r="AD220" s="102">
        <f t="shared" si="212"/>
        <v>0</v>
      </c>
      <c r="AE220" s="102">
        <f t="shared" si="212"/>
        <v>-734.77</v>
      </c>
      <c r="AF220" s="102">
        <f t="shared" si="212"/>
        <v>-327.37</v>
      </c>
      <c r="AG220" s="102">
        <f t="shared" si="212"/>
        <v>-356.96</v>
      </c>
      <c r="AH220" s="102">
        <f t="shared" si="212"/>
        <v>-437.90000000000003</v>
      </c>
      <c r="AI220" s="102">
        <f t="shared" si="212"/>
        <v>4210.09</v>
      </c>
      <c r="AJ220" s="102">
        <f t="shared" si="212"/>
        <v>0</v>
      </c>
      <c r="AK220" s="102">
        <f t="shared" si="212"/>
        <v>0</v>
      </c>
      <c r="AL220" s="102">
        <f t="shared" si="212"/>
        <v>0</v>
      </c>
      <c r="AM220" s="102">
        <f t="shared" si="212"/>
        <v>0</v>
      </c>
      <c r="AN220" s="102">
        <f t="shared" si="212"/>
        <v>0</v>
      </c>
      <c r="AO220" s="102">
        <f t="shared" si="212"/>
        <v>0</v>
      </c>
      <c r="AP220" s="102">
        <f t="shared" si="212"/>
        <v>0</v>
      </c>
      <c r="AQ220" s="102">
        <f t="shared" si="212"/>
        <v>0</v>
      </c>
      <c r="AR220" s="102">
        <f t="shared" si="212"/>
        <v>0</v>
      </c>
      <c r="AS220" s="102">
        <f t="shared" si="212"/>
        <v>0</v>
      </c>
      <c r="AT220" s="102">
        <f t="shared" si="212"/>
        <v>0</v>
      </c>
      <c r="AU220" s="102">
        <f t="shared" si="212"/>
        <v>0</v>
      </c>
      <c r="AV220" s="102">
        <f t="shared" si="212"/>
        <v>0</v>
      </c>
      <c r="AW220" s="102">
        <f t="shared" si="212"/>
        <v>0</v>
      </c>
      <c r="AX220" s="102">
        <f t="shared" si="212"/>
        <v>0</v>
      </c>
      <c r="AY220" s="102">
        <f t="shared" si="212"/>
        <v>0</v>
      </c>
      <c r="AZ220" s="102">
        <f t="shared" si="212"/>
        <v>0</v>
      </c>
      <c r="BA220" s="102">
        <f t="shared" si="212"/>
        <v>0</v>
      </c>
      <c r="BB220" s="102">
        <f t="shared" si="212"/>
        <v>0</v>
      </c>
      <c r="BC220" s="102">
        <f t="shared" si="212"/>
        <v>0</v>
      </c>
      <c r="BD220" s="102">
        <f t="shared" si="212"/>
        <v>0</v>
      </c>
      <c r="BE220" s="102">
        <f t="shared" si="212"/>
        <v>0</v>
      </c>
      <c r="BF220" s="102">
        <f t="shared" si="212"/>
        <v>0</v>
      </c>
      <c r="BG220" s="102">
        <f t="shared" si="212"/>
        <v>0</v>
      </c>
      <c r="BH220" s="102">
        <f t="shared" si="212"/>
        <v>0</v>
      </c>
      <c r="BI220" s="102">
        <f t="shared" si="212"/>
        <v>0</v>
      </c>
      <c r="BJ220" s="102">
        <f t="shared" si="212"/>
        <v>0</v>
      </c>
      <c r="BK220" s="102">
        <f t="shared" si="212"/>
        <v>0</v>
      </c>
      <c r="BL220" s="102">
        <f t="shared" si="212"/>
        <v>0</v>
      </c>
      <c r="BM220" s="102">
        <f t="shared" si="212"/>
        <v>0</v>
      </c>
      <c r="BN220" s="102">
        <f t="shared" si="212"/>
        <v>0</v>
      </c>
      <c r="BO220" s="102">
        <f t="shared" si="212"/>
        <v>0</v>
      </c>
      <c r="BP220" s="102">
        <f t="shared" si="212"/>
        <v>0</v>
      </c>
      <c r="BQ220" s="102">
        <f t="shared" si="212"/>
        <v>0</v>
      </c>
      <c r="BR220" s="102">
        <f t="shared" si="212"/>
        <v>0</v>
      </c>
      <c r="BS220" s="102">
        <f t="shared" si="212"/>
        <v>0</v>
      </c>
      <c r="BT220" s="102">
        <f t="shared" si="212"/>
        <v>0</v>
      </c>
      <c r="BU220" s="102">
        <f t="shared" si="212"/>
        <v>0</v>
      </c>
      <c r="BV220" s="102">
        <f t="shared" si="212"/>
        <v>0</v>
      </c>
      <c r="BW220" s="102">
        <f t="shared" si="212"/>
        <v>0</v>
      </c>
      <c r="BX220" s="102">
        <f t="shared" ref="BX220:CV220" si="213">SUM(BX221:BX225)</f>
        <v>0</v>
      </c>
      <c r="BY220" s="102">
        <f t="shared" si="213"/>
        <v>0</v>
      </c>
      <c r="BZ220" s="102">
        <f t="shared" si="213"/>
        <v>0</v>
      </c>
      <c r="CA220" s="102">
        <f t="shared" si="213"/>
        <v>0</v>
      </c>
      <c r="CB220" s="102">
        <f t="shared" si="213"/>
        <v>0</v>
      </c>
      <c r="CC220" s="102">
        <f t="shared" si="213"/>
        <v>0</v>
      </c>
      <c r="CD220" s="102">
        <f t="shared" si="213"/>
        <v>0</v>
      </c>
      <c r="CE220" s="102">
        <f t="shared" si="213"/>
        <v>0</v>
      </c>
      <c r="CF220" s="102">
        <f t="shared" si="213"/>
        <v>0</v>
      </c>
      <c r="CG220" s="103">
        <f>SUM(CG221:CG225)</f>
        <v>0</v>
      </c>
      <c r="CH220" s="90">
        <f t="shared" ref="CH220:CK220" si="214">SUM(CH221:CH225)</f>
        <v>0</v>
      </c>
      <c r="CI220" s="90">
        <f t="shared" si="214"/>
        <v>0</v>
      </c>
      <c r="CJ220" s="90">
        <f t="shared" si="214"/>
        <v>0</v>
      </c>
      <c r="CK220" s="90">
        <f t="shared" si="214"/>
        <v>0</v>
      </c>
      <c r="CL220" s="8"/>
      <c r="CM220" s="27"/>
      <c r="CN220" s="21"/>
      <c r="CQ220" s="72">
        <f>IF(J220&gt;0,1,0)</f>
        <v>0</v>
      </c>
    </row>
    <row r="221" spans="1:96" ht="14.1" customHeight="1" x14ac:dyDescent="0.3">
      <c r="A221" s="64">
        <f t="shared" si="191"/>
        <v>221</v>
      </c>
      <c r="B221" s="83"/>
      <c r="C221" s="83"/>
      <c r="D221" s="83"/>
      <c r="E221" s="81"/>
      <c r="F221" s="104"/>
      <c r="G221" s="83" t="s">
        <v>42</v>
      </c>
      <c r="H221" s="83" t="s">
        <v>122</v>
      </c>
      <c r="I221" s="83"/>
      <c r="J221" s="73">
        <f t="shared" si="195"/>
        <v>0</v>
      </c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5"/>
      <c r="CH221" s="86"/>
      <c r="CI221" s="86"/>
      <c r="CJ221" s="86"/>
      <c r="CK221" s="86"/>
      <c r="CL221" s="8"/>
      <c r="CM221" s="27"/>
      <c r="CN221" s="21"/>
      <c r="CQ221" s="72">
        <f>IF(J221&gt;0,1,0)</f>
        <v>0</v>
      </c>
    </row>
    <row r="222" spans="1:96" ht="14.1" customHeight="1" x14ac:dyDescent="0.3">
      <c r="A222" s="64">
        <f t="shared" si="191"/>
        <v>222</v>
      </c>
      <c r="B222" s="83"/>
      <c r="C222" s="83"/>
      <c r="D222" s="83"/>
      <c r="E222" s="81"/>
      <c r="F222" s="104"/>
      <c r="G222" s="83" t="s">
        <v>55</v>
      </c>
      <c r="H222" s="83" t="s">
        <v>123</v>
      </c>
      <c r="I222" s="83"/>
      <c r="J222" s="73">
        <f t="shared" si="195"/>
        <v>-12100.979999999998</v>
      </c>
      <c r="K222" s="84"/>
      <c r="L222" s="84">
        <v>-137.99</v>
      </c>
      <c r="M222" s="84">
        <v>-2887.59</v>
      </c>
      <c r="N222" s="84"/>
      <c r="O222" s="84">
        <v>-132.88</v>
      </c>
      <c r="P222" s="84">
        <v>-314.57</v>
      </c>
      <c r="Q222" s="84">
        <v>-5958.32</v>
      </c>
      <c r="R222" s="84"/>
      <c r="S222" s="84">
        <v>-43.44</v>
      </c>
      <c r="T222" s="84">
        <v>-994.9</v>
      </c>
      <c r="U222" s="84">
        <v>-751.05</v>
      </c>
      <c r="V222" s="84"/>
      <c r="W222" s="84"/>
      <c r="X222" s="84">
        <v>-3211.04</v>
      </c>
      <c r="Y222" s="84"/>
      <c r="Z222" s="84"/>
      <c r="AA222" s="84"/>
      <c r="AB222" s="84"/>
      <c r="AC222" s="84"/>
      <c r="AD222" s="84"/>
      <c r="AE222" s="84">
        <v>-742.51</v>
      </c>
      <c r="AF222" s="84">
        <v>-331.05</v>
      </c>
      <c r="AG222" s="84">
        <v>-359.56</v>
      </c>
      <c r="AH222" s="84">
        <v>-446.17</v>
      </c>
      <c r="AI222" s="84">
        <v>4210.09</v>
      </c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5"/>
      <c r="CH222" s="86"/>
      <c r="CI222" s="86"/>
      <c r="CJ222" s="86"/>
      <c r="CK222" s="86"/>
      <c r="CL222" s="8"/>
      <c r="CM222" s="27"/>
      <c r="CN222" s="21"/>
      <c r="CQ222" s="72"/>
    </row>
    <row r="223" spans="1:96" ht="14.1" customHeight="1" x14ac:dyDescent="0.3">
      <c r="A223" s="64">
        <f t="shared" si="191"/>
        <v>223</v>
      </c>
      <c r="B223" s="83"/>
      <c r="C223" s="83"/>
      <c r="D223" s="83"/>
      <c r="E223" s="81"/>
      <c r="F223" s="104"/>
      <c r="G223" s="83" t="s">
        <v>44</v>
      </c>
      <c r="H223" s="83" t="s">
        <v>124</v>
      </c>
      <c r="I223" s="83"/>
      <c r="J223" s="73">
        <f t="shared" si="195"/>
        <v>180.78000000000003</v>
      </c>
      <c r="K223" s="84"/>
      <c r="L223" s="84"/>
      <c r="M223" s="84">
        <v>31.58</v>
      </c>
      <c r="N223" s="84"/>
      <c r="O223" s="84">
        <v>3.83</v>
      </c>
      <c r="P223" s="84">
        <v>12.43</v>
      </c>
      <c r="Q223" s="84">
        <v>110.65</v>
      </c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>
        <v>7.74</v>
      </c>
      <c r="AF223" s="84">
        <v>3.68</v>
      </c>
      <c r="AG223" s="84">
        <v>2.6</v>
      </c>
      <c r="AH223" s="84">
        <v>8.27</v>
      </c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5"/>
      <c r="CH223" s="86"/>
      <c r="CI223" s="86"/>
      <c r="CJ223" s="86"/>
      <c r="CK223" s="86"/>
      <c r="CL223" s="8"/>
      <c r="CM223" s="27"/>
      <c r="CN223" s="21"/>
      <c r="CQ223" s="72">
        <f>IF(J223&gt;0,1,0)</f>
        <v>1</v>
      </c>
    </row>
    <row r="224" spans="1:96" ht="14.1" customHeight="1" x14ac:dyDescent="0.3">
      <c r="A224" s="64">
        <f t="shared" si="191"/>
        <v>224</v>
      </c>
      <c r="B224" s="83"/>
      <c r="C224" s="83"/>
      <c r="D224" s="83"/>
      <c r="E224" s="81"/>
      <c r="F224" s="104"/>
      <c r="G224" s="83" t="s">
        <v>46</v>
      </c>
      <c r="H224" s="83" t="s">
        <v>125</v>
      </c>
      <c r="I224" s="83"/>
      <c r="J224" s="73">
        <f t="shared" si="195"/>
        <v>0</v>
      </c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5"/>
      <c r="CH224" s="86"/>
      <c r="CI224" s="86"/>
      <c r="CJ224" s="86"/>
      <c r="CK224" s="86"/>
      <c r="CL224" s="8"/>
      <c r="CM224" s="87"/>
      <c r="CN224" s="21"/>
      <c r="CQ224" s="72">
        <f>IF(J224&gt;0,1,0)</f>
        <v>0</v>
      </c>
    </row>
    <row r="225" spans="1:96" s="63" customFormat="1" ht="14.1" customHeight="1" x14ac:dyDescent="0.3">
      <c r="A225" s="64">
        <f t="shared" si="191"/>
        <v>225</v>
      </c>
      <c r="B225" s="83"/>
      <c r="C225" s="83"/>
      <c r="D225" s="83"/>
      <c r="E225" s="81"/>
      <c r="F225" s="104"/>
      <c r="G225" s="83" t="s">
        <v>48</v>
      </c>
      <c r="H225" s="83" t="s">
        <v>7</v>
      </c>
      <c r="I225" s="83"/>
      <c r="J225" s="73">
        <f t="shared" si="195"/>
        <v>0</v>
      </c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5"/>
      <c r="CH225" s="86"/>
      <c r="CI225" s="86"/>
      <c r="CJ225" s="86"/>
      <c r="CK225" s="86"/>
      <c r="CL225" s="71"/>
      <c r="CM225" s="27"/>
      <c r="CN225" s="11"/>
      <c r="CO225" s="72"/>
      <c r="CP225" s="72"/>
      <c r="CQ225" s="72">
        <f>IF(J225&gt;0,1,0)</f>
        <v>0</v>
      </c>
      <c r="CR225" s="72"/>
    </row>
    <row r="226" spans="1:96" s="63" customFormat="1" ht="14.1" customHeight="1" x14ac:dyDescent="0.3">
      <c r="A226" s="64">
        <f t="shared" si="191"/>
        <v>226</v>
      </c>
      <c r="B226" s="81"/>
      <c r="C226" s="81"/>
      <c r="D226" s="81"/>
      <c r="E226" s="81" t="s">
        <v>22</v>
      </c>
      <c r="F226" s="111" t="s">
        <v>35</v>
      </c>
      <c r="G226" s="81"/>
      <c r="H226" s="81"/>
      <c r="I226" s="81"/>
      <c r="J226" s="73">
        <f t="shared" si="195"/>
        <v>608895.32999999996</v>
      </c>
      <c r="K226" s="102">
        <f>SUM(K227:K228)</f>
        <v>0</v>
      </c>
      <c r="L226" s="102">
        <f t="shared" ref="L226:BW226" si="215">SUM(L227:L228)</f>
        <v>1795.64</v>
      </c>
      <c r="M226" s="102">
        <f t="shared" si="215"/>
        <v>64438.57</v>
      </c>
      <c r="N226" s="102">
        <f t="shared" si="215"/>
        <v>0</v>
      </c>
      <c r="O226" s="102">
        <f t="shared" si="215"/>
        <v>2449</v>
      </c>
      <c r="P226" s="102">
        <f t="shared" si="215"/>
        <v>14046.56</v>
      </c>
      <c r="Q226" s="102">
        <f t="shared" si="215"/>
        <v>184166.88</v>
      </c>
      <c r="R226" s="102">
        <f t="shared" si="215"/>
        <v>0</v>
      </c>
      <c r="S226" s="102">
        <f t="shared" si="215"/>
        <v>3540.21</v>
      </c>
      <c r="T226" s="102">
        <f t="shared" si="215"/>
        <v>22505.27</v>
      </c>
      <c r="U226" s="102">
        <f t="shared" si="215"/>
        <v>64511.53</v>
      </c>
      <c r="V226" s="102">
        <f t="shared" si="215"/>
        <v>0</v>
      </c>
      <c r="W226" s="102">
        <f t="shared" si="215"/>
        <v>0</v>
      </c>
      <c r="X226" s="102">
        <f t="shared" si="215"/>
        <v>967.26</v>
      </c>
      <c r="Y226" s="102">
        <f t="shared" si="215"/>
        <v>732.67</v>
      </c>
      <c r="Z226" s="102">
        <f t="shared" si="215"/>
        <v>27541.7</v>
      </c>
      <c r="AA226" s="102">
        <f t="shared" si="215"/>
        <v>5199.58</v>
      </c>
      <c r="AB226" s="102">
        <f t="shared" si="215"/>
        <v>300.82</v>
      </c>
      <c r="AC226" s="102">
        <f t="shared" si="215"/>
        <v>14571.05</v>
      </c>
      <c r="AD226" s="102">
        <f t="shared" si="215"/>
        <v>84079.92</v>
      </c>
      <c r="AE226" s="102">
        <f t="shared" si="215"/>
        <v>11008.23</v>
      </c>
      <c r="AF226" s="102">
        <f t="shared" si="215"/>
        <v>3821.16</v>
      </c>
      <c r="AG226" s="102">
        <f t="shared" si="215"/>
        <v>1316.6</v>
      </c>
      <c r="AH226" s="102">
        <f t="shared" si="215"/>
        <v>3321.3</v>
      </c>
      <c r="AI226" s="102">
        <f t="shared" si="215"/>
        <v>45644.29</v>
      </c>
      <c r="AJ226" s="102">
        <f t="shared" si="215"/>
        <v>161.11000000000001</v>
      </c>
      <c r="AK226" s="102">
        <f t="shared" si="215"/>
        <v>32585.95</v>
      </c>
      <c r="AL226" s="102">
        <f t="shared" si="215"/>
        <v>12721.5</v>
      </c>
      <c r="AM226" s="102">
        <f t="shared" si="215"/>
        <v>3974.54</v>
      </c>
      <c r="AN226" s="102">
        <f t="shared" si="215"/>
        <v>0</v>
      </c>
      <c r="AO226" s="102">
        <f t="shared" si="215"/>
        <v>3493.99</v>
      </c>
      <c r="AP226" s="102">
        <f t="shared" si="215"/>
        <v>0</v>
      </c>
      <c r="AQ226" s="102">
        <f t="shared" si="215"/>
        <v>0</v>
      </c>
      <c r="AR226" s="102">
        <f t="shared" si="215"/>
        <v>0</v>
      </c>
      <c r="AS226" s="102">
        <f t="shared" si="215"/>
        <v>0</v>
      </c>
      <c r="AT226" s="102">
        <f t="shared" si="215"/>
        <v>0</v>
      </c>
      <c r="AU226" s="102">
        <f t="shared" si="215"/>
        <v>0</v>
      </c>
      <c r="AV226" s="102">
        <f t="shared" si="215"/>
        <v>0</v>
      </c>
      <c r="AW226" s="102">
        <f t="shared" si="215"/>
        <v>0</v>
      </c>
      <c r="AX226" s="102">
        <f t="shared" si="215"/>
        <v>0</v>
      </c>
      <c r="AY226" s="102">
        <f t="shared" si="215"/>
        <v>0</v>
      </c>
      <c r="AZ226" s="102">
        <f t="shared" si="215"/>
        <v>0</v>
      </c>
      <c r="BA226" s="102">
        <f t="shared" si="215"/>
        <v>0</v>
      </c>
      <c r="BB226" s="102">
        <f t="shared" si="215"/>
        <v>0</v>
      </c>
      <c r="BC226" s="102">
        <f t="shared" si="215"/>
        <v>0</v>
      </c>
      <c r="BD226" s="102">
        <f t="shared" si="215"/>
        <v>0</v>
      </c>
      <c r="BE226" s="102">
        <f t="shared" si="215"/>
        <v>0</v>
      </c>
      <c r="BF226" s="102">
        <f t="shared" si="215"/>
        <v>0</v>
      </c>
      <c r="BG226" s="102">
        <f t="shared" si="215"/>
        <v>0</v>
      </c>
      <c r="BH226" s="102">
        <f t="shared" si="215"/>
        <v>0</v>
      </c>
      <c r="BI226" s="102">
        <f t="shared" si="215"/>
        <v>0</v>
      </c>
      <c r="BJ226" s="102">
        <f t="shared" si="215"/>
        <v>0</v>
      </c>
      <c r="BK226" s="102">
        <f t="shared" si="215"/>
        <v>0</v>
      </c>
      <c r="BL226" s="102">
        <f t="shared" si="215"/>
        <v>0</v>
      </c>
      <c r="BM226" s="102">
        <f t="shared" si="215"/>
        <v>0</v>
      </c>
      <c r="BN226" s="102">
        <f t="shared" si="215"/>
        <v>0</v>
      </c>
      <c r="BO226" s="102">
        <f t="shared" si="215"/>
        <v>0</v>
      </c>
      <c r="BP226" s="102">
        <f t="shared" si="215"/>
        <v>0</v>
      </c>
      <c r="BQ226" s="102">
        <f t="shared" si="215"/>
        <v>0</v>
      </c>
      <c r="BR226" s="102">
        <f t="shared" si="215"/>
        <v>0</v>
      </c>
      <c r="BS226" s="102">
        <f t="shared" si="215"/>
        <v>0</v>
      </c>
      <c r="BT226" s="102">
        <f t="shared" si="215"/>
        <v>0</v>
      </c>
      <c r="BU226" s="102">
        <f t="shared" si="215"/>
        <v>0</v>
      </c>
      <c r="BV226" s="102">
        <f t="shared" si="215"/>
        <v>0</v>
      </c>
      <c r="BW226" s="102">
        <f t="shared" si="215"/>
        <v>0</v>
      </c>
      <c r="BX226" s="102">
        <f t="shared" ref="BX226:CV226" si="216">SUM(BX227:BX228)</f>
        <v>0</v>
      </c>
      <c r="BY226" s="102">
        <f t="shared" si="216"/>
        <v>0</v>
      </c>
      <c r="BZ226" s="102">
        <f t="shared" si="216"/>
        <v>0</v>
      </c>
      <c r="CA226" s="102">
        <f t="shared" si="216"/>
        <v>0</v>
      </c>
      <c r="CB226" s="102">
        <f t="shared" si="216"/>
        <v>0</v>
      </c>
      <c r="CC226" s="102">
        <f t="shared" si="216"/>
        <v>0</v>
      </c>
      <c r="CD226" s="102">
        <f t="shared" si="216"/>
        <v>0</v>
      </c>
      <c r="CE226" s="102">
        <f t="shared" si="216"/>
        <v>0</v>
      </c>
      <c r="CF226" s="102">
        <f t="shared" si="216"/>
        <v>0</v>
      </c>
      <c r="CG226" s="103">
        <f>SUM(CG227:CG228)</f>
        <v>0</v>
      </c>
      <c r="CH226" s="90">
        <f t="shared" ref="CH226:CK226" si="217">SUM(CH227:CH228)</f>
        <v>0</v>
      </c>
      <c r="CI226" s="90">
        <f t="shared" si="217"/>
        <v>0</v>
      </c>
      <c r="CJ226" s="90">
        <f t="shared" si="217"/>
        <v>0</v>
      </c>
      <c r="CK226" s="90">
        <f t="shared" si="217"/>
        <v>0</v>
      </c>
      <c r="CL226" s="71"/>
      <c r="CM226" s="27"/>
      <c r="CN226" s="11"/>
      <c r="CO226" s="72"/>
      <c r="CP226" s="72"/>
      <c r="CQ226" s="72">
        <v>0</v>
      </c>
      <c r="CR226" s="72"/>
    </row>
    <row r="227" spans="1:96" s="63" customFormat="1" ht="14.1" customHeight="1" x14ac:dyDescent="0.3">
      <c r="A227" s="64">
        <f t="shared" si="191"/>
        <v>227</v>
      </c>
      <c r="B227" s="81"/>
      <c r="C227" s="81"/>
      <c r="D227" s="81"/>
      <c r="E227" s="81"/>
      <c r="F227" s="104" t="s">
        <v>40</v>
      </c>
      <c r="G227" s="119" t="s">
        <v>120</v>
      </c>
      <c r="H227" s="81"/>
      <c r="I227" s="81"/>
      <c r="J227" s="73">
        <f t="shared" si="195"/>
        <v>608895.32999999996</v>
      </c>
      <c r="K227" s="108"/>
      <c r="L227" s="108">
        <v>1795.64</v>
      </c>
      <c r="M227" s="108">
        <v>64438.57</v>
      </c>
      <c r="N227" s="108"/>
      <c r="O227" s="108">
        <v>2449</v>
      </c>
      <c r="P227" s="108">
        <v>14046.56</v>
      </c>
      <c r="Q227" s="108">
        <v>184166.88</v>
      </c>
      <c r="R227" s="108"/>
      <c r="S227" s="108">
        <v>3540.21</v>
      </c>
      <c r="T227" s="108">
        <v>22505.27</v>
      </c>
      <c r="U227" s="108">
        <v>64511.53</v>
      </c>
      <c r="V227" s="108"/>
      <c r="W227" s="108"/>
      <c r="X227" s="108">
        <v>967.26</v>
      </c>
      <c r="Y227" s="108">
        <v>732.67</v>
      </c>
      <c r="Z227" s="108">
        <v>27541.7</v>
      </c>
      <c r="AA227" s="108">
        <v>5199.58</v>
      </c>
      <c r="AB227" s="108">
        <v>300.82</v>
      </c>
      <c r="AC227" s="108">
        <v>14571.05</v>
      </c>
      <c r="AD227" s="108">
        <v>84079.92</v>
      </c>
      <c r="AE227" s="108">
        <v>11008.23</v>
      </c>
      <c r="AF227" s="108">
        <v>3821.16</v>
      </c>
      <c r="AG227" s="108">
        <v>1316.6</v>
      </c>
      <c r="AH227" s="108">
        <v>3321.3</v>
      </c>
      <c r="AI227" s="108">
        <v>45644.29</v>
      </c>
      <c r="AJ227" s="108">
        <v>161.11000000000001</v>
      </c>
      <c r="AK227" s="108">
        <v>32585.95</v>
      </c>
      <c r="AL227" s="108">
        <v>12721.5</v>
      </c>
      <c r="AM227" s="108">
        <v>3974.54</v>
      </c>
      <c r="AN227" s="108"/>
      <c r="AO227" s="108">
        <v>3493.99</v>
      </c>
      <c r="AP227" s="108"/>
      <c r="AQ227" s="108"/>
      <c r="AR227" s="108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08"/>
      <c r="BQ227" s="108"/>
      <c r="BR227" s="108"/>
      <c r="BS227" s="108"/>
      <c r="BT227" s="108"/>
      <c r="BU227" s="108"/>
      <c r="BV227" s="108"/>
      <c r="BW227" s="108"/>
      <c r="BX227" s="108"/>
      <c r="BY227" s="108"/>
      <c r="BZ227" s="108"/>
      <c r="CA227" s="108"/>
      <c r="CB227" s="108"/>
      <c r="CC227" s="108"/>
      <c r="CD227" s="108"/>
      <c r="CE227" s="108"/>
      <c r="CF227" s="108"/>
      <c r="CG227" s="109"/>
      <c r="CH227" s="86"/>
      <c r="CI227" s="86"/>
      <c r="CJ227" s="86"/>
      <c r="CK227" s="86"/>
      <c r="CL227" s="71"/>
      <c r="CM227" s="27"/>
      <c r="CN227" s="11"/>
      <c r="CO227" s="72"/>
      <c r="CP227" s="72"/>
      <c r="CQ227" s="72">
        <f t="shared" ref="CQ227:CQ232" si="218">IF(J227&gt;0,1,0)</f>
        <v>1</v>
      </c>
      <c r="CR227" s="72"/>
    </row>
    <row r="228" spans="1:96" ht="14.1" customHeight="1" x14ac:dyDescent="0.3">
      <c r="A228" s="64">
        <f t="shared" si="191"/>
        <v>228</v>
      </c>
      <c r="B228" s="81"/>
      <c r="C228" s="81"/>
      <c r="D228" s="81"/>
      <c r="E228" s="81"/>
      <c r="F228" s="104" t="s">
        <v>52</v>
      </c>
      <c r="G228" s="105" t="s">
        <v>121</v>
      </c>
      <c r="H228" s="81"/>
      <c r="I228" s="81"/>
      <c r="J228" s="73">
        <f t="shared" si="195"/>
        <v>0</v>
      </c>
      <c r="K228" s="102">
        <f>SUM(K229:K232)</f>
        <v>0</v>
      </c>
      <c r="L228" s="102">
        <f t="shared" ref="L228:BW228" si="219">SUM(L229:L232)</f>
        <v>0</v>
      </c>
      <c r="M228" s="102">
        <f t="shared" si="219"/>
        <v>0</v>
      </c>
      <c r="N228" s="102">
        <f t="shared" si="219"/>
        <v>0</v>
      </c>
      <c r="O228" s="102">
        <f t="shared" si="219"/>
        <v>0</v>
      </c>
      <c r="P228" s="102">
        <f t="shared" si="219"/>
        <v>0</v>
      </c>
      <c r="Q228" s="102">
        <f t="shared" si="219"/>
        <v>0</v>
      </c>
      <c r="R228" s="102">
        <f t="shared" si="219"/>
        <v>0</v>
      </c>
      <c r="S228" s="102">
        <f t="shared" si="219"/>
        <v>0</v>
      </c>
      <c r="T228" s="102">
        <f t="shared" si="219"/>
        <v>0</v>
      </c>
      <c r="U228" s="102">
        <f t="shared" si="219"/>
        <v>0</v>
      </c>
      <c r="V228" s="102">
        <f t="shared" si="219"/>
        <v>0</v>
      </c>
      <c r="W228" s="102">
        <f t="shared" si="219"/>
        <v>0</v>
      </c>
      <c r="X228" s="102">
        <f t="shared" si="219"/>
        <v>0</v>
      </c>
      <c r="Y228" s="102">
        <f t="shared" si="219"/>
        <v>0</v>
      </c>
      <c r="Z228" s="102">
        <f t="shared" si="219"/>
        <v>0</v>
      </c>
      <c r="AA228" s="102">
        <f t="shared" si="219"/>
        <v>0</v>
      </c>
      <c r="AB228" s="102">
        <f t="shared" si="219"/>
        <v>0</v>
      </c>
      <c r="AC228" s="102">
        <f t="shared" si="219"/>
        <v>0</v>
      </c>
      <c r="AD228" s="102">
        <f t="shared" si="219"/>
        <v>0</v>
      </c>
      <c r="AE228" s="102">
        <f t="shared" si="219"/>
        <v>0</v>
      </c>
      <c r="AF228" s="102">
        <f t="shared" si="219"/>
        <v>0</v>
      </c>
      <c r="AG228" s="102">
        <f t="shared" si="219"/>
        <v>0</v>
      </c>
      <c r="AH228" s="102">
        <f t="shared" si="219"/>
        <v>0</v>
      </c>
      <c r="AI228" s="102">
        <f t="shared" si="219"/>
        <v>0</v>
      </c>
      <c r="AJ228" s="102">
        <f t="shared" si="219"/>
        <v>0</v>
      </c>
      <c r="AK228" s="102">
        <f t="shared" si="219"/>
        <v>0</v>
      </c>
      <c r="AL228" s="102">
        <f t="shared" si="219"/>
        <v>0</v>
      </c>
      <c r="AM228" s="102">
        <f t="shared" si="219"/>
        <v>0</v>
      </c>
      <c r="AN228" s="102">
        <f t="shared" si="219"/>
        <v>0</v>
      </c>
      <c r="AO228" s="102">
        <f t="shared" si="219"/>
        <v>0</v>
      </c>
      <c r="AP228" s="102">
        <f t="shared" si="219"/>
        <v>0</v>
      </c>
      <c r="AQ228" s="102">
        <f t="shared" si="219"/>
        <v>0</v>
      </c>
      <c r="AR228" s="102">
        <f t="shared" si="219"/>
        <v>0</v>
      </c>
      <c r="AS228" s="102">
        <f t="shared" si="219"/>
        <v>0</v>
      </c>
      <c r="AT228" s="102">
        <f t="shared" si="219"/>
        <v>0</v>
      </c>
      <c r="AU228" s="102">
        <f t="shared" si="219"/>
        <v>0</v>
      </c>
      <c r="AV228" s="102">
        <f t="shared" si="219"/>
        <v>0</v>
      </c>
      <c r="AW228" s="102">
        <f t="shared" si="219"/>
        <v>0</v>
      </c>
      <c r="AX228" s="102">
        <f t="shared" si="219"/>
        <v>0</v>
      </c>
      <c r="AY228" s="102">
        <f t="shared" si="219"/>
        <v>0</v>
      </c>
      <c r="AZ228" s="102">
        <f t="shared" si="219"/>
        <v>0</v>
      </c>
      <c r="BA228" s="102">
        <f t="shared" si="219"/>
        <v>0</v>
      </c>
      <c r="BB228" s="102">
        <f t="shared" si="219"/>
        <v>0</v>
      </c>
      <c r="BC228" s="102">
        <f t="shared" si="219"/>
        <v>0</v>
      </c>
      <c r="BD228" s="102">
        <f t="shared" si="219"/>
        <v>0</v>
      </c>
      <c r="BE228" s="102">
        <f t="shared" si="219"/>
        <v>0</v>
      </c>
      <c r="BF228" s="102">
        <f t="shared" si="219"/>
        <v>0</v>
      </c>
      <c r="BG228" s="102">
        <f t="shared" si="219"/>
        <v>0</v>
      </c>
      <c r="BH228" s="102">
        <f t="shared" si="219"/>
        <v>0</v>
      </c>
      <c r="BI228" s="102">
        <f t="shared" si="219"/>
        <v>0</v>
      </c>
      <c r="BJ228" s="102">
        <f t="shared" si="219"/>
        <v>0</v>
      </c>
      <c r="BK228" s="102">
        <f t="shared" si="219"/>
        <v>0</v>
      </c>
      <c r="BL228" s="102">
        <f t="shared" si="219"/>
        <v>0</v>
      </c>
      <c r="BM228" s="102">
        <f t="shared" si="219"/>
        <v>0</v>
      </c>
      <c r="BN228" s="102">
        <f t="shared" si="219"/>
        <v>0</v>
      </c>
      <c r="BO228" s="102">
        <f t="shared" si="219"/>
        <v>0</v>
      </c>
      <c r="BP228" s="102">
        <f t="shared" si="219"/>
        <v>0</v>
      </c>
      <c r="BQ228" s="102">
        <f t="shared" si="219"/>
        <v>0</v>
      </c>
      <c r="BR228" s="102">
        <f t="shared" si="219"/>
        <v>0</v>
      </c>
      <c r="BS228" s="102">
        <f t="shared" si="219"/>
        <v>0</v>
      </c>
      <c r="BT228" s="102">
        <f t="shared" si="219"/>
        <v>0</v>
      </c>
      <c r="BU228" s="102">
        <f t="shared" si="219"/>
        <v>0</v>
      </c>
      <c r="BV228" s="102">
        <f t="shared" si="219"/>
        <v>0</v>
      </c>
      <c r="BW228" s="102">
        <f t="shared" si="219"/>
        <v>0</v>
      </c>
      <c r="BX228" s="102">
        <f t="shared" ref="BX228:CV228" si="220">SUM(BX229:BX232)</f>
        <v>0</v>
      </c>
      <c r="BY228" s="102">
        <f t="shared" si="220"/>
        <v>0</v>
      </c>
      <c r="BZ228" s="102">
        <f t="shared" si="220"/>
        <v>0</v>
      </c>
      <c r="CA228" s="102">
        <f t="shared" si="220"/>
        <v>0</v>
      </c>
      <c r="CB228" s="102">
        <f t="shared" si="220"/>
        <v>0</v>
      </c>
      <c r="CC228" s="102">
        <f t="shared" si="220"/>
        <v>0</v>
      </c>
      <c r="CD228" s="102">
        <f t="shared" si="220"/>
        <v>0</v>
      </c>
      <c r="CE228" s="102">
        <f t="shared" si="220"/>
        <v>0</v>
      </c>
      <c r="CF228" s="102">
        <f t="shared" si="220"/>
        <v>0</v>
      </c>
      <c r="CG228" s="103">
        <f>SUM(CG229:CG232)</f>
        <v>0</v>
      </c>
      <c r="CH228" s="90">
        <f t="shared" ref="CH228:CK228" si="221">SUM(CH229:CH232)</f>
        <v>0</v>
      </c>
      <c r="CI228" s="90">
        <f t="shared" si="221"/>
        <v>0</v>
      </c>
      <c r="CJ228" s="90">
        <f t="shared" si="221"/>
        <v>0</v>
      </c>
      <c r="CK228" s="90">
        <f t="shared" si="221"/>
        <v>0</v>
      </c>
      <c r="CL228" s="8"/>
      <c r="CM228" s="87"/>
      <c r="CN228" s="21"/>
      <c r="CQ228" s="72">
        <f t="shared" si="218"/>
        <v>0</v>
      </c>
    </row>
    <row r="229" spans="1:96" ht="14.1" customHeight="1" x14ac:dyDescent="0.3">
      <c r="A229" s="64">
        <f t="shared" si="191"/>
        <v>229</v>
      </c>
      <c r="B229" s="83"/>
      <c r="C229" s="83"/>
      <c r="D229" s="83"/>
      <c r="E229" s="81"/>
      <c r="F229" s="104"/>
      <c r="G229" s="83" t="s">
        <v>42</v>
      </c>
      <c r="H229" s="83" t="s">
        <v>122</v>
      </c>
      <c r="I229" s="83"/>
      <c r="J229" s="73">
        <f t="shared" si="195"/>
        <v>0</v>
      </c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5"/>
      <c r="CH229" s="86"/>
      <c r="CI229" s="86"/>
      <c r="CJ229" s="86"/>
      <c r="CK229" s="86"/>
      <c r="CL229" s="8"/>
      <c r="CM229" s="87"/>
      <c r="CN229" s="21"/>
      <c r="CQ229" s="72">
        <f t="shared" si="218"/>
        <v>0</v>
      </c>
    </row>
    <row r="230" spans="1:96" ht="14.1" customHeight="1" x14ac:dyDescent="0.3">
      <c r="A230" s="64">
        <f t="shared" si="191"/>
        <v>230</v>
      </c>
      <c r="B230" s="83"/>
      <c r="C230" s="83"/>
      <c r="D230" s="83"/>
      <c r="E230" s="81"/>
      <c r="F230" s="104"/>
      <c r="G230" s="83" t="s">
        <v>55</v>
      </c>
      <c r="H230" s="83" t="s">
        <v>126</v>
      </c>
      <c r="I230" s="83"/>
      <c r="J230" s="73">
        <f t="shared" si="195"/>
        <v>0</v>
      </c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5"/>
      <c r="CH230" s="86"/>
      <c r="CI230" s="86"/>
      <c r="CJ230" s="86"/>
      <c r="CK230" s="86"/>
      <c r="CL230" s="8"/>
      <c r="CM230" s="87"/>
      <c r="CN230" s="21"/>
      <c r="CQ230" s="72">
        <f t="shared" si="218"/>
        <v>0</v>
      </c>
    </row>
    <row r="231" spans="1:96" ht="14.1" customHeight="1" x14ac:dyDescent="0.3">
      <c r="A231" s="64">
        <f t="shared" si="191"/>
        <v>231</v>
      </c>
      <c r="B231" s="83"/>
      <c r="C231" s="83"/>
      <c r="D231" s="83"/>
      <c r="E231" s="83"/>
      <c r="F231" s="104"/>
      <c r="G231" s="83" t="s">
        <v>44</v>
      </c>
      <c r="H231" s="83" t="s">
        <v>125</v>
      </c>
      <c r="I231" s="83"/>
      <c r="J231" s="73">
        <f t="shared" si="195"/>
        <v>0</v>
      </c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5"/>
      <c r="CH231" s="86"/>
      <c r="CI231" s="86"/>
      <c r="CJ231" s="86"/>
      <c r="CK231" s="86"/>
      <c r="CL231" s="8"/>
      <c r="CM231" s="87"/>
      <c r="CN231" s="21"/>
      <c r="CQ231" s="72">
        <f t="shared" si="218"/>
        <v>0</v>
      </c>
    </row>
    <row r="232" spans="1:96" ht="14.1" customHeight="1" x14ac:dyDescent="0.3">
      <c r="A232" s="64">
        <f t="shared" si="191"/>
        <v>232</v>
      </c>
      <c r="B232" s="83"/>
      <c r="C232" s="83"/>
      <c r="D232" s="83"/>
      <c r="E232" s="83"/>
      <c r="F232" s="104"/>
      <c r="G232" s="83" t="s">
        <v>46</v>
      </c>
      <c r="H232" s="83" t="s">
        <v>7</v>
      </c>
      <c r="I232" s="83"/>
      <c r="J232" s="73">
        <f t="shared" si="195"/>
        <v>0</v>
      </c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5"/>
      <c r="CH232" s="86"/>
      <c r="CI232" s="86"/>
      <c r="CJ232" s="86"/>
      <c r="CK232" s="86"/>
      <c r="CL232" s="8"/>
      <c r="CM232" s="87"/>
      <c r="CN232" s="21"/>
      <c r="CQ232" s="72">
        <f t="shared" si="218"/>
        <v>0</v>
      </c>
    </row>
    <row r="233" spans="1:96" s="63" customFormat="1" ht="14.1" customHeight="1" x14ac:dyDescent="0.3">
      <c r="A233" s="64">
        <f t="shared" si="191"/>
        <v>233</v>
      </c>
      <c r="B233" s="91"/>
      <c r="C233" s="91"/>
      <c r="D233" s="65"/>
      <c r="E233" s="65"/>
      <c r="F233" s="65"/>
      <c r="G233" s="91"/>
      <c r="H233" s="91"/>
      <c r="I233" s="92"/>
      <c r="J233" s="93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94"/>
      <c r="CB233" s="94"/>
      <c r="CC233" s="94"/>
      <c r="CD233" s="94"/>
      <c r="CE233" s="94"/>
      <c r="CF233" s="94"/>
      <c r="CG233" s="95"/>
      <c r="CH233" s="96"/>
      <c r="CI233" s="96"/>
      <c r="CJ233" s="96"/>
      <c r="CK233" s="96"/>
      <c r="CL233" s="71"/>
      <c r="CM233" s="27"/>
      <c r="CN233" s="11"/>
      <c r="CO233" s="72"/>
      <c r="CP233" s="72"/>
      <c r="CQ233" s="72">
        <v>1</v>
      </c>
      <c r="CR233" s="72"/>
    </row>
    <row r="234" spans="1:96" s="63" customFormat="1" ht="14.1" customHeight="1" x14ac:dyDescent="0.3">
      <c r="A234" s="64">
        <f t="shared" si="191"/>
        <v>234</v>
      </c>
      <c r="B234" s="81"/>
      <c r="C234" s="81"/>
      <c r="D234" s="65" t="s">
        <v>127</v>
      </c>
      <c r="E234" s="65" t="s">
        <v>128</v>
      </c>
      <c r="F234" s="65"/>
      <c r="G234" s="65"/>
      <c r="H234" s="65"/>
      <c r="I234" s="65"/>
      <c r="J234" s="73">
        <f t="shared" si="195"/>
        <v>652.04</v>
      </c>
      <c r="K234" s="70">
        <f>SUM(K235,K256)</f>
        <v>0</v>
      </c>
      <c r="L234" s="70">
        <f t="shared" ref="L234:BW234" si="222">SUM(L235,L256)</f>
        <v>0</v>
      </c>
      <c r="M234" s="70">
        <f t="shared" si="222"/>
        <v>0</v>
      </c>
      <c r="N234" s="70">
        <f t="shared" si="222"/>
        <v>0</v>
      </c>
      <c r="O234" s="70">
        <f t="shared" si="222"/>
        <v>0</v>
      </c>
      <c r="P234" s="70">
        <f t="shared" si="222"/>
        <v>99.850000000000009</v>
      </c>
      <c r="Q234" s="70">
        <f t="shared" si="222"/>
        <v>0</v>
      </c>
      <c r="R234" s="70">
        <f t="shared" si="222"/>
        <v>0</v>
      </c>
      <c r="S234" s="70">
        <f t="shared" si="222"/>
        <v>0</v>
      </c>
      <c r="T234" s="70">
        <f t="shared" si="222"/>
        <v>0</v>
      </c>
      <c r="U234" s="70">
        <f t="shared" si="222"/>
        <v>0</v>
      </c>
      <c r="V234" s="70">
        <f t="shared" si="222"/>
        <v>0</v>
      </c>
      <c r="W234" s="70">
        <f t="shared" si="222"/>
        <v>0</v>
      </c>
      <c r="X234" s="70">
        <f t="shared" si="222"/>
        <v>0</v>
      </c>
      <c r="Y234" s="70">
        <f t="shared" si="222"/>
        <v>0</v>
      </c>
      <c r="Z234" s="70">
        <f t="shared" si="222"/>
        <v>552.18999999999994</v>
      </c>
      <c r="AA234" s="70">
        <f t="shared" si="222"/>
        <v>0</v>
      </c>
      <c r="AB234" s="70">
        <f t="shared" si="222"/>
        <v>0</v>
      </c>
      <c r="AC234" s="70">
        <f t="shared" si="222"/>
        <v>0</v>
      </c>
      <c r="AD234" s="70">
        <f t="shared" si="222"/>
        <v>0</v>
      </c>
      <c r="AE234" s="70">
        <f t="shared" si="222"/>
        <v>0</v>
      </c>
      <c r="AF234" s="70">
        <f t="shared" si="222"/>
        <v>0</v>
      </c>
      <c r="AG234" s="70">
        <f t="shared" si="222"/>
        <v>0</v>
      </c>
      <c r="AH234" s="70">
        <f t="shared" si="222"/>
        <v>0</v>
      </c>
      <c r="AI234" s="70">
        <f t="shared" si="222"/>
        <v>0</v>
      </c>
      <c r="AJ234" s="70">
        <f t="shared" si="222"/>
        <v>0</v>
      </c>
      <c r="AK234" s="70">
        <f t="shared" si="222"/>
        <v>0</v>
      </c>
      <c r="AL234" s="70">
        <f t="shared" si="222"/>
        <v>0</v>
      </c>
      <c r="AM234" s="70">
        <f t="shared" si="222"/>
        <v>0</v>
      </c>
      <c r="AN234" s="70">
        <f t="shared" si="222"/>
        <v>0</v>
      </c>
      <c r="AO234" s="70">
        <f t="shared" si="222"/>
        <v>0</v>
      </c>
      <c r="AP234" s="70">
        <f t="shared" si="222"/>
        <v>0</v>
      </c>
      <c r="AQ234" s="70">
        <f t="shared" si="222"/>
        <v>0</v>
      </c>
      <c r="AR234" s="70">
        <f t="shared" si="222"/>
        <v>0</v>
      </c>
      <c r="AS234" s="70">
        <f t="shared" si="222"/>
        <v>0</v>
      </c>
      <c r="AT234" s="70">
        <f t="shared" si="222"/>
        <v>0</v>
      </c>
      <c r="AU234" s="70">
        <f t="shared" si="222"/>
        <v>0</v>
      </c>
      <c r="AV234" s="70">
        <f t="shared" si="222"/>
        <v>0</v>
      </c>
      <c r="AW234" s="70">
        <f t="shared" si="222"/>
        <v>0</v>
      </c>
      <c r="AX234" s="70">
        <f t="shared" si="222"/>
        <v>0</v>
      </c>
      <c r="AY234" s="70">
        <f t="shared" si="222"/>
        <v>0</v>
      </c>
      <c r="AZ234" s="70">
        <f t="shared" si="222"/>
        <v>0</v>
      </c>
      <c r="BA234" s="70">
        <f t="shared" si="222"/>
        <v>0</v>
      </c>
      <c r="BB234" s="70">
        <f t="shared" si="222"/>
        <v>0</v>
      </c>
      <c r="BC234" s="70">
        <f t="shared" si="222"/>
        <v>0</v>
      </c>
      <c r="BD234" s="70">
        <f t="shared" si="222"/>
        <v>0</v>
      </c>
      <c r="BE234" s="70">
        <f t="shared" si="222"/>
        <v>0</v>
      </c>
      <c r="BF234" s="70">
        <f t="shared" si="222"/>
        <v>0</v>
      </c>
      <c r="BG234" s="70">
        <f t="shared" si="222"/>
        <v>0</v>
      </c>
      <c r="BH234" s="70">
        <f t="shared" si="222"/>
        <v>0</v>
      </c>
      <c r="BI234" s="70">
        <f t="shared" si="222"/>
        <v>0</v>
      </c>
      <c r="BJ234" s="70">
        <f t="shared" si="222"/>
        <v>0</v>
      </c>
      <c r="BK234" s="70">
        <f t="shared" si="222"/>
        <v>0</v>
      </c>
      <c r="BL234" s="70">
        <f t="shared" si="222"/>
        <v>0</v>
      </c>
      <c r="BM234" s="70">
        <f t="shared" si="222"/>
        <v>0</v>
      </c>
      <c r="BN234" s="70">
        <f t="shared" si="222"/>
        <v>0</v>
      </c>
      <c r="BO234" s="70">
        <f t="shared" si="222"/>
        <v>0</v>
      </c>
      <c r="BP234" s="70">
        <f t="shared" si="222"/>
        <v>0</v>
      </c>
      <c r="BQ234" s="70">
        <f t="shared" si="222"/>
        <v>0</v>
      </c>
      <c r="BR234" s="70">
        <f t="shared" si="222"/>
        <v>0</v>
      </c>
      <c r="BS234" s="70">
        <f t="shared" si="222"/>
        <v>0</v>
      </c>
      <c r="BT234" s="70">
        <f t="shared" si="222"/>
        <v>0</v>
      </c>
      <c r="BU234" s="70">
        <f t="shared" si="222"/>
        <v>0</v>
      </c>
      <c r="BV234" s="70">
        <f t="shared" si="222"/>
        <v>0</v>
      </c>
      <c r="BW234" s="70">
        <f t="shared" si="222"/>
        <v>0</v>
      </c>
      <c r="BX234" s="70">
        <f t="shared" ref="BX234:CV234" si="223">SUM(BX235,BX256)</f>
        <v>0</v>
      </c>
      <c r="BY234" s="70">
        <f t="shared" si="223"/>
        <v>0</v>
      </c>
      <c r="BZ234" s="70">
        <f t="shared" si="223"/>
        <v>0</v>
      </c>
      <c r="CA234" s="70">
        <f t="shared" si="223"/>
        <v>0</v>
      </c>
      <c r="CB234" s="70">
        <f t="shared" si="223"/>
        <v>0</v>
      </c>
      <c r="CC234" s="70">
        <f t="shared" si="223"/>
        <v>0</v>
      </c>
      <c r="CD234" s="70">
        <f t="shared" si="223"/>
        <v>0</v>
      </c>
      <c r="CE234" s="70">
        <f t="shared" si="223"/>
        <v>0</v>
      </c>
      <c r="CF234" s="70">
        <f t="shared" si="223"/>
        <v>0</v>
      </c>
      <c r="CG234" s="74">
        <f>SUM(CG235,CG256)</f>
        <v>0</v>
      </c>
      <c r="CH234" s="70">
        <f t="shared" ref="CH234:CK234" si="224">SUM(CH235,CH256)</f>
        <v>0</v>
      </c>
      <c r="CI234" s="70">
        <f t="shared" si="224"/>
        <v>0</v>
      </c>
      <c r="CJ234" s="70">
        <f t="shared" si="224"/>
        <v>0</v>
      </c>
      <c r="CK234" s="70">
        <f t="shared" si="224"/>
        <v>0</v>
      </c>
      <c r="CL234" s="71"/>
      <c r="CM234" s="27"/>
      <c r="CN234" s="11"/>
      <c r="CO234" s="72"/>
      <c r="CP234" s="72"/>
      <c r="CQ234" s="72">
        <f t="shared" ref="CQ234:CQ246" si="225">IF(J234&gt;0,1,0)</f>
        <v>1</v>
      </c>
      <c r="CR234" s="72"/>
    </row>
    <row r="235" spans="1:96" s="63" customFormat="1" ht="14.1" customHeight="1" x14ac:dyDescent="0.3">
      <c r="A235" s="64">
        <f t="shared" si="191"/>
        <v>235</v>
      </c>
      <c r="B235" s="81"/>
      <c r="C235" s="81"/>
      <c r="D235" s="81"/>
      <c r="E235" s="81" t="s">
        <v>20</v>
      </c>
      <c r="F235" s="101" t="s">
        <v>19</v>
      </c>
      <c r="G235" s="81"/>
      <c r="H235" s="81"/>
      <c r="I235" s="81"/>
      <c r="J235" s="73">
        <f t="shared" si="195"/>
        <v>651.61</v>
      </c>
      <c r="K235" s="70">
        <f>SUM(K236,K245)</f>
        <v>0</v>
      </c>
      <c r="L235" s="70">
        <f t="shared" ref="L235:BW235" si="226">SUM(L236,L245)</f>
        <v>0</v>
      </c>
      <c r="M235" s="70">
        <f t="shared" si="226"/>
        <v>0</v>
      </c>
      <c r="N235" s="70">
        <f t="shared" si="226"/>
        <v>0</v>
      </c>
      <c r="O235" s="70">
        <f t="shared" si="226"/>
        <v>0</v>
      </c>
      <c r="P235" s="70">
        <f t="shared" si="226"/>
        <v>99.850000000000009</v>
      </c>
      <c r="Q235" s="70">
        <f t="shared" si="226"/>
        <v>0</v>
      </c>
      <c r="R235" s="70">
        <f t="shared" si="226"/>
        <v>0</v>
      </c>
      <c r="S235" s="70">
        <f t="shared" si="226"/>
        <v>0</v>
      </c>
      <c r="T235" s="70">
        <f t="shared" si="226"/>
        <v>0</v>
      </c>
      <c r="U235" s="70">
        <f t="shared" si="226"/>
        <v>0</v>
      </c>
      <c r="V235" s="70">
        <f t="shared" si="226"/>
        <v>0</v>
      </c>
      <c r="W235" s="70">
        <f t="shared" si="226"/>
        <v>0</v>
      </c>
      <c r="X235" s="70">
        <f t="shared" si="226"/>
        <v>0</v>
      </c>
      <c r="Y235" s="70">
        <f t="shared" si="226"/>
        <v>0</v>
      </c>
      <c r="Z235" s="70">
        <f t="shared" si="226"/>
        <v>551.76</v>
      </c>
      <c r="AA235" s="70">
        <f t="shared" si="226"/>
        <v>0</v>
      </c>
      <c r="AB235" s="70">
        <f t="shared" si="226"/>
        <v>0</v>
      </c>
      <c r="AC235" s="70">
        <f t="shared" si="226"/>
        <v>0</v>
      </c>
      <c r="AD235" s="70">
        <f t="shared" si="226"/>
        <v>0</v>
      </c>
      <c r="AE235" s="70">
        <f t="shared" si="226"/>
        <v>0</v>
      </c>
      <c r="AF235" s="70">
        <f t="shared" si="226"/>
        <v>0</v>
      </c>
      <c r="AG235" s="70">
        <f t="shared" si="226"/>
        <v>0</v>
      </c>
      <c r="AH235" s="70">
        <f t="shared" si="226"/>
        <v>0</v>
      </c>
      <c r="AI235" s="70">
        <f t="shared" si="226"/>
        <v>0</v>
      </c>
      <c r="AJ235" s="70">
        <f t="shared" si="226"/>
        <v>0</v>
      </c>
      <c r="AK235" s="70">
        <f t="shared" si="226"/>
        <v>0</v>
      </c>
      <c r="AL235" s="70">
        <f t="shared" si="226"/>
        <v>0</v>
      </c>
      <c r="AM235" s="70">
        <f t="shared" si="226"/>
        <v>0</v>
      </c>
      <c r="AN235" s="70">
        <f t="shared" si="226"/>
        <v>0</v>
      </c>
      <c r="AO235" s="70">
        <f t="shared" si="226"/>
        <v>0</v>
      </c>
      <c r="AP235" s="70">
        <f t="shared" si="226"/>
        <v>0</v>
      </c>
      <c r="AQ235" s="70">
        <f t="shared" si="226"/>
        <v>0</v>
      </c>
      <c r="AR235" s="70">
        <f t="shared" si="226"/>
        <v>0</v>
      </c>
      <c r="AS235" s="70">
        <f t="shared" si="226"/>
        <v>0</v>
      </c>
      <c r="AT235" s="70">
        <f t="shared" si="226"/>
        <v>0</v>
      </c>
      <c r="AU235" s="70">
        <f t="shared" si="226"/>
        <v>0</v>
      </c>
      <c r="AV235" s="70">
        <f t="shared" si="226"/>
        <v>0</v>
      </c>
      <c r="AW235" s="70">
        <f t="shared" si="226"/>
        <v>0</v>
      </c>
      <c r="AX235" s="70">
        <f t="shared" si="226"/>
        <v>0</v>
      </c>
      <c r="AY235" s="70">
        <f t="shared" si="226"/>
        <v>0</v>
      </c>
      <c r="AZ235" s="70">
        <f t="shared" si="226"/>
        <v>0</v>
      </c>
      <c r="BA235" s="70">
        <f t="shared" si="226"/>
        <v>0</v>
      </c>
      <c r="BB235" s="70">
        <f t="shared" si="226"/>
        <v>0</v>
      </c>
      <c r="BC235" s="70">
        <f t="shared" si="226"/>
        <v>0</v>
      </c>
      <c r="BD235" s="70">
        <f t="shared" si="226"/>
        <v>0</v>
      </c>
      <c r="BE235" s="70">
        <f t="shared" si="226"/>
        <v>0</v>
      </c>
      <c r="BF235" s="70">
        <f t="shared" si="226"/>
        <v>0</v>
      </c>
      <c r="BG235" s="70">
        <f t="shared" si="226"/>
        <v>0</v>
      </c>
      <c r="BH235" s="70">
        <f t="shared" si="226"/>
        <v>0</v>
      </c>
      <c r="BI235" s="70">
        <f t="shared" si="226"/>
        <v>0</v>
      </c>
      <c r="BJ235" s="70">
        <f t="shared" si="226"/>
        <v>0</v>
      </c>
      <c r="BK235" s="70">
        <f t="shared" si="226"/>
        <v>0</v>
      </c>
      <c r="BL235" s="70">
        <f t="shared" si="226"/>
        <v>0</v>
      </c>
      <c r="BM235" s="70">
        <f t="shared" si="226"/>
        <v>0</v>
      </c>
      <c r="BN235" s="70">
        <f t="shared" si="226"/>
        <v>0</v>
      </c>
      <c r="BO235" s="70">
        <f t="shared" si="226"/>
        <v>0</v>
      </c>
      <c r="BP235" s="70">
        <f t="shared" si="226"/>
        <v>0</v>
      </c>
      <c r="BQ235" s="70">
        <f t="shared" si="226"/>
        <v>0</v>
      </c>
      <c r="BR235" s="70">
        <f t="shared" si="226"/>
        <v>0</v>
      </c>
      <c r="BS235" s="70">
        <f t="shared" si="226"/>
        <v>0</v>
      </c>
      <c r="BT235" s="70">
        <f t="shared" si="226"/>
        <v>0</v>
      </c>
      <c r="BU235" s="70">
        <f t="shared" si="226"/>
        <v>0</v>
      </c>
      <c r="BV235" s="70">
        <f t="shared" si="226"/>
        <v>0</v>
      </c>
      <c r="BW235" s="70">
        <f t="shared" si="226"/>
        <v>0</v>
      </c>
      <c r="BX235" s="70">
        <f t="shared" ref="BX235:CV235" si="227">SUM(BX236,BX245)</f>
        <v>0</v>
      </c>
      <c r="BY235" s="70">
        <f t="shared" si="227"/>
        <v>0</v>
      </c>
      <c r="BZ235" s="70">
        <f t="shared" si="227"/>
        <v>0</v>
      </c>
      <c r="CA235" s="70">
        <f t="shared" si="227"/>
        <v>0</v>
      </c>
      <c r="CB235" s="70">
        <f t="shared" si="227"/>
        <v>0</v>
      </c>
      <c r="CC235" s="70">
        <f t="shared" si="227"/>
        <v>0</v>
      </c>
      <c r="CD235" s="70">
        <f t="shared" si="227"/>
        <v>0</v>
      </c>
      <c r="CE235" s="70">
        <f t="shared" si="227"/>
        <v>0</v>
      </c>
      <c r="CF235" s="70">
        <f t="shared" si="227"/>
        <v>0</v>
      </c>
      <c r="CG235" s="74">
        <f>SUM(CG236,CG245)</f>
        <v>0</v>
      </c>
      <c r="CH235" s="70">
        <f t="shared" ref="CH235:CK235" si="228">SUM(CH236,CH245)</f>
        <v>0</v>
      </c>
      <c r="CI235" s="70">
        <f t="shared" si="228"/>
        <v>0</v>
      </c>
      <c r="CJ235" s="70">
        <f t="shared" si="228"/>
        <v>0</v>
      </c>
      <c r="CK235" s="70">
        <f t="shared" si="228"/>
        <v>0</v>
      </c>
      <c r="CL235" s="71"/>
      <c r="CM235" s="27">
        <f>LEN(H235)</f>
        <v>0</v>
      </c>
      <c r="CN235" s="11"/>
      <c r="CO235" s="72"/>
      <c r="CP235" s="72"/>
      <c r="CQ235" s="72">
        <f t="shared" si="225"/>
        <v>1</v>
      </c>
      <c r="CR235" s="72"/>
    </row>
    <row r="236" spans="1:96" s="63" customFormat="1" ht="14.1" customHeight="1" x14ac:dyDescent="0.3">
      <c r="A236" s="64">
        <f t="shared" si="191"/>
        <v>236</v>
      </c>
      <c r="B236" s="81"/>
      <c r="C236" s="81"/>
      <c r="D236" s="81"/>
      <c r="E236" s="81"/>
      <c r="F236" s="104" t="s">
        <v>40</v>
      </c>
      <c r="G236" s="105" t="s">
        <v>41</v>
      </c>
      <c r="H236" s="81"/>
      <c r="I236" s="81"/>
      <c r="J236" s="73">
        <f t="shared" si="195"/>
        <v>651.61</v>
      </c>
      <c r="K236" s="102">
        <f>SUM(K237:K244)</f>
        <v>0</v>
      </c>
      <c r="L236" s="102">
        <f t="shared" ref="L236:BW236" si="229">SUM(L237:L244)</f>
        <v>0</v>
      </c>
      <c r="M236" s="102">
        <f t="shared" si="229"/>
        <v>0</v>
      </c>
      <c r="N236" s="102">
        <f t="shared" si="229"/>
        <v>0</v>
      </c>
      <c r="O236" s="102">
        <f t="shared" si="229"/>
        <v>0</v>
      </c>
      <c r="P236" s="102">
        <f t="shared" si="229"/>
        <v>99.850000000000009</v>
      </c>
      <c r="Q236" s="102">
        <f t="shared" si="229"/>
        <v>0</v>
      </c>
      <c r="R236" s="102">
        <f t="shared" si="229"/>
        <v>0</v>
      </c>
      <c r="S236" s="102">
        <f t="shared" si="229"/>
        <v>0</v>
      </c>
      <c r="T236" s="102">
        <f t="shared" si="229"/>
        <v>0</v>
      </c>
      <c r="U236" s="102">
        <f t="shared" si="229"/>
        <v>0</v>
      </c>
      <c r="V236" s="102">
        <f t="shared" si="229"/>
        <v>0</v>
      </c>
      <c r="W236" s="102">
        <f t="shared" si="229"/>
        <v>0</v>
      </c>
      <c r="X236" s="102">
        <f t="shared" si="229"/>
        <v>0</v>
      </c>
      <c r="Y236" s="102">
        <f t="shared" si="229"/>
        <v>0</v>
      </c>
      <c r="Z236" s="102">
        <f t="shared" si="229"/>
        <v>551.76</v>
      </c>
      <c r="AA236" s="102">
        <f t="shared" si="229"/>
        <v>0</v>
      </c>
      <c r="AB236" s="102">
        <f t="shared" si="229"/>
        <v>0</v>
      </c>
      <c r="AC236" s="102">
        <f t="shared" si="229"/>
        <v>0</v>
      </c>
      <c r="AD236" s="102">
        <f t="shared" si="229"/>
        <v>0</v>
      </c>
      <c r="AE236" s="102">
        <f t="shared" si="229"/>
        <v>0</v>
      </c>
      <c r="AF236" s="102">
        <f t="shared" si="229"/>
        <v>0</v>
      </c>
      <c r="AG236" s="102">
        <f t="shared" si="229"/>
        <v>0</v>
      </c>
      <c r="AH236" s="102">
        <f t="shared" si="229"/>
        <v>0</v>
      </c>
      <c r="AI236" s="102">
        <f t="shared" si="229"/>
        <v>0</v>
      </c>
      <c r="AJ236" s="102">
        <f t="shared" si="229"/>
        <v>0</v>
      </c>
      <c r="AK236" s="102">
        <f t="shared" si="229"/>
        <v>0</v>
      </c>
      <c r="AL236" s="102">
        <f t="shared" si="229"/>
        <v>0</v>
      </c>
      <c r="AM236" s="102">
        <f t="shared" si="229"/>
        <v>0</v>
      </c>
      <c r="AN236" s="102">
        <f t="shared" si="229"/>
        <v>0</v>
      </c>
      <c r="AO236" s="102">
        <f t="shared" si="229"/>
        <v>0</v>
      </c>
      <c r="AP236" s="102">
        <f t="shared" si="229"/>
        <v>0</v>
      </c>
      <c r="AQ236" s="102">
        <f t="shared" si="229"/>
        <v>0</v>
      </c>
      <c r="AR236" s="102">
        <f t="shared" si="229"/>
        <v>0</v>
      </c>
      <c r="AS236" s="102">
        <f t="shared" si="229"/>
        <v>0</v>
      </c>
      <c r="AT236" s="102">
        <f t="shared" si="229"/>
        <v>0</v>
      </c>
      <c r="AU236" s="102">
        <f t="shared" si="229"/>
        <v>0</v>
      </c>
      <c r="AV236" s="102">
        <f t="shared" si="229"/>
        <v>0</v>
      </c>
      <c r="AW236" s="102">
        <f t="shared" si="229"/>
        <v>0</v>
      </c>
      <c r="AX236" s="102">
        <f t="shared" si="229"/>
        <v>0</v>
      </c>
      <c r="AY236" s="102">
        <f t="shared" si="229"/>
        <v>0</v>
      </c>
      <c r="AZ236" s="102">
        <f t="shared" si="229"/>
        <v>0</v>
      </c>
      <c r="BA236" s="102">
        <f t="shared" si="229"/>
        <v>0</v>
      </c>
      <c r="BB236" s="102">
        <f t="shared" si="229"/>
        <v>0</v>
      </c>
      <c r="BC236" s="102">
        <f t="shared" si="229"/>
        <v>0</v>
      </c>
      <c r="BD236" s="102">
        <f t="shared" si="229"/>
        <v>0</v>
      </c>
      <c r="BE236" s="102">
        <f t="shared" si="229"/>
        <v>0</v>
      </c>
      <c r="BF236" s="102">
        <f t="shared" si="229"/>
        <v>0</v>
      </c>
      <c r="BG236" s="102">
        <f t="shared" si="229"/>
        <v>0</v>
      </c>
      <c r="BH236" s="102">
        <f t="shared" si="229"/>
        <v>0</v>
      </c>
      <c r="BI236" s="102">
        <f t="shared" si="229"/>
        <v>0</v>
      </c>
      <c r="BJ236" s="102">
        <f t="shared" si="229"/>
        <v>0</v>
      </c>
      <c r="BK236" s="102">
        <f t="shared" si="229"/>
        <v>0</v>
      </c>
      <c r="BL236" s="102">
        <f t="shared" si="229"/>
        <v>0</v>
      </c>
      <c r="BM236" s="102">
        <f t="shared" si="229"/>
        <v>0</v>
      </c>
      <c r="BN236" s="102">
        <f t="shared" si="229"/>
        <v>0</v>
      </c>
      <c r="BO236" s="102">
        <f t="shared" si="229"/>
        <v>0</v>
      </c>
      <c r="BP236" s="102">
        <f t="shared" si="229"/>
        <v>0</v>
      </c>
      <c r="BQ236" s="102">
        <f t="shared" si="229"/>
        <v>0</v>
      </c>
      <c r="BR236" s="102">
        <f t="shared" si="229"/>
        <v>0</v>
      </c>
      <c r="BS236" s="102">
        <f t="shared" si="229"/>
        <v>0</v>
      </c>
      <c r="BT236" s="102">
        <f t="shared" si="229"/>
        <v>0</v>
      </c>
      <c r="BU236" s="102">
        <f t="shared" si="229"/>
        <v>0</v>
      </c>
      <c r="BV236" s="102">
        <f t="shared" si="229"/>
        <v>0</v>
      </c>
      <c r="BW236" s="102">
        <f t="shared" si="229"/>
        <v>0</v>
      </c>
      <c r="BX236" s="102">
        <f t="shared" ref="BX236:CV236" si="230">SUM(BX237:BX244)</f>
        <v>0</v>
      </c>
      <c r="BY236" s="102">
        <f t="shared" si="230"/>
        <v>0</v>
      </c>
      <c r="BZ236" s="102">
        <f t="shared" si="230"/>
        <v>0</v>
      </c>
      <c r="CA236" s="102">
        <f t="shared" si="230"/>
        <v>0</v>
      </c>
      <c r="CB236" s="102">
        <f t="shared" si="230"/>
        <v>0</v>
      </c>
      <c r="CC236" s="102">
        <f t="shared" si="230"/>
        <v>0</v>
      </c>
      <c r="CD236" s="102">
        <f t="shared" si="230"/>
        <v>0</v>
      </c>
      <c r="CE236" s="102">
        <f t="shared" si="230"/>
        <v>0</v>
      </c>
      <c r="CF236" s="102">
        <f t="shared" si="230"/>
        <v>0</v>
      </c>
      <c r="CG236" s="103">
        <f>SUM(CG237:CG244)</f>
        <v>0</v>
      </c>
      <c r="CH236" s="120">
        <f t="shared" ref="CH236:CK236" si="231">SUM(CH237:CH244)</f>
        <v>0</v>
      </c>
      <c r="CI236" s="120">
        <f t="shared" si="231"/>
        <v>0</v>
      </c>
      <c r="CJ236" s="120">
        <f t="shared" si="231"/>
        <v>0</v>
      </c>
      <c r="CK236" s="120">
        <f t="shared" si="231"/>
        <v>0</v>
      </c>
      <c r="CL236" s="71"/>
      <c r="CM236" s="51">
        <f>LEN(H236)</f>
        <v>0</v>
      </c>
      <c r="CN236" s="11"/>
      <c r="CO236" s="72"/>
      <c r="CP236" s="72"/>
      <c r="CQ236" s="72">
        <f t="shared" si="225"/>
        <v>1</v>
      </c>
      <c r="CR236" s="72"/>
    </row>
    <row r="237" spans="1:96" s="63" customFormat="1" ht="14.1" customHeight="1" x14ac:dyDescent="0.3">
      <c r="A237" s="64">
        <f t="shared" si="191"/>
        <v>237</v>
      </c>
      <c r="B237" s="81"/>
      <c r="C237" s="81"/>
      <c r="D237" s="81"/>
      <c r="E237" s="81"/>
      <c r="F237" s="104"/>
      <c r="G237" s="83" t="s">
        <v>42</v>
      </c>
      <c r="H237" s="107" t="s">
        <v>129</v>
      </c>
      <c r="I237" s="81"/>
      <c r="J237" s="73">
        <f t="shared" si="195"/>
        <v>120.84</v>
      </c>
      <c r="K237" s="108"/>
      <c r="L237" s="108"/>
      <c r="M237" s="108"/>
      <c r="N237" s="108"/>
      <c r="O237" s="108"/>
      <c r="P237" s="108">
        <v>120.84</v>
      </c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  <c r="AB237" s="108"/>
      <c r="AC237" s="108"/>
      <c r="AD237" s="108"/>
      <c r="AE237" s="108"/>
      <c r="AF237" s="108"/>
      <c r="AG237" s="108"/>
      <c r="AH237" s="108"/>
      <c r="AI237" s="108"/>
      <c r="AJ237" s="108"/>
      <c r="AK237" s="108"/>
      <c r="AL237" s="108"/>
      <c r="AM237" s="108"/>
      <c r="AN237" s="108"/>
      <c r="AO237" s="108"/>
      <c r="AP237" s="108"/>
      <c r="AQ237" s="108"/>
      <c r="AR237" s="108"/>
      <c r="AS237" s="108"/>
      <c r="AT237" s="108"/>
      <c r="AU237" s="108"/>
      <c r="AV237" s="108"/>
      <c r="AW237" s="108"/>
      <c r="AX237" s="108"/>
      <c r="AY237" s="108"/>
      <c r="AZ237" s="108"/>
      <c r="BA237" s="108"/>
      <c r="BB237" s="108"/>
      <c r="BC237" s="108"/>
      <c r="BD237" s="108"/>
      <c r="BE237" s="108"/>
      <c r="BF237" s="108"/>
      <c r="BG237" s="108"/>
      <c r="BH237" s="108"/>
      <c r="BI237" s="108"/>
      <c r="BJ237" s="108"/>
      <c r="BK237" s="108"/>
      <c r="BL237" s="108"/>
      <c r="BM237" s="108"/>
      <c r="BN237" s="108"/>
      <c r="BO237" s="108"/>
      <c r="BP237" s="108"/>
      <c r="BQ237" s="108"/>
      <c r="BR237" s="108"/>
      <c r="BS237" s="108"/>
      <c r="BT237" s="108"/>
      <c r="BU237" s="108"/>
      <c r="BV237" s="108"/>
      <c r="BW237" s="108"/>
      <c r="BX237" s="108"/>
      <c r="BY237" s="108"/>
      <c r="BZ237" s="108"/>
      <c r="CA237" s="108"/>
      <c r="CB237" s="108"/>
      <c r="CC237" s="108"/>
      <c r="CD237" s="108"/>
      <c r="CE237" s="108"/>
      <c r="CF237" s="108"/>
      <c r="CG237" s="109"/>
      <c r="CH237" s="121"/>
      <c r="CI237" s="121"/>
      <c r="CJ237" s="121"/>
      <c r="CK237" s="121"/>
      <c r="CL237" s="71"/>
      <c r="CM237" s="51">
        <f>LEN(H237)</f>
        <v>23</v>
      </c>
      <c r="CN237" s="11"/>
      <c r="CO237" s="72"/>
      <c r="CP237" s="72"/>
      <c r="CQ237" s="72">
        <f t="shared" si="225"/>
        <v>1</v>
      </c>
      <c r="CR237" s="72"/>
    </row>
    <row r="238" spans="1:96" s="63" customFormat="1" ht="14.1" customHeight="1" x14ac:dyDescent="0.3">
      <c r="A238" s="64">
        <f t="shared" si="191"/>
        <v>238</v>
      </c>
      <c r="B238" s="81"/>
      <c r="C238" s="81"/>
      <c r="D238" s="81"/>
      <c r="E238" s="81"/>
      <c r="F238" s="104"/>
      <c r="G238" s="83" t="s">
        <v>55</v>
      </c>
      <c r="H238" s="107" t="s">
        <v>130</v>
      </c>
      <c r="I238" s="81"/>
      <c r="J238" s="73">
        <f t="shared" si="195"/>
        <v>551.76</v>
      </c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>
        <v>551.76</v>
      </c>
      <c r="AA238" s="108"/>
      <c r="AB238" s="108"/>
      <c r="AC238" s="108"/>
      <c r="AD238" s="108"/>
      <c r="AE238" s="108"/>
      <c r="AF238" s="108"/>
      <c r="AG238" s="108"/>
      <c r="AH238" s="108"/>
      <c r="AI238" s="108"/>
      <c r="AJ238" s="108"/>
      <c r="AK238" s="108"/>
      <c r="AL238" s="108"/>
      <c r="AM238" s="108"/>
      <c r="AN238" s="108"/>
      <c r="AO238" s="108"/>
      <c r="AP238" s="108"/>
      <c r="AQ238" s="108"/>
      <c r="AR238" s="108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08"/>
      <c r="BQ238" s="108"/>
      <c r="BR238" s="108"/>
      <c r="BS238" s="108"/>
      <c r="BT238" s="108"/>
      <c r="BU238" s="108"/>
      <c r="BV238" s="108"/>
      <c r="BW238" s="108"/>
      <c r="BX238" s="108"/>
      <c r="BY238" s="108"/>
      <c r="BZ238" s="108"/>
      <c r="CA238" s="108"/>
      <c r="CB238" s="108"/>
      <c r="CC238" s="108"/>
      <c r="CD238" s="108"/>
      <c r="CE238" s="108"/>
      <c r="CF238" s="108"/>
      <c r="CG238" s="109"/>
      <c r="CH238" s="121"/>
      <c r="CI238" s="121"/>
      <c r="CJ238" s="121"/>
      <c r="CK238" s="121"/>
      <c r="CL238" s="71"/>
      <c r="CM238" s="51">
        <f>LEN(H238)</f>
        <v>25</v>
      </c>
      <c r="CN238" s="11"/>
      <c r="CO238" s="72"/>
      <c r="CP238" s="72"/>
      <c r="CQ238" s="72">
        <f t="shared" si="225"/>
        <v>1</v>
      </c>
      <c r="CR238" s="72"/>
    </row>
    <row r="239" spans="1:96" s="63" customFormat="1" ht="14.1" customHeight="1" x14ac:dyDescent="0.3">
      <c r="A239" s="64">
        <f t="shared" si="191"/>
        <v>239</v>
      </c>
      <c r="B239" s="81"/>
      <c r="C239" s="81"/>
      <c r="D239" s="81"/>
      <c r="E239" s="81"/>
      <c r="F239" s="104"/>
      <c r="G239" s="83" t="s">
        <v>44</v>
      </c>
      <c r="H239" s="83" t="s">
        <v>131</v>
      </c>
      <c r="I239" s="81"/>
      <c r="J239" s="73">
        <f t="shared" si="195"/>
        <v>0</v>
      </c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  <c r="AA239" s="108"/>
      <c r="AB239" s="108"/>
      <c r="AC239" s="108"/>
      <c r="AD239" s="108"/>
      <c r="AE239" s="108"/>
      <c r="AF239" s="108"/>
      <c r="AG239" s="108"/>
      <c r="AH239" s="108"/>
      <c r="AI239" s="108"/>
      <c r="AJ239" s="108"/>
      <c r="AK239" s="108"/>
      <c r="AL239" s="108"/>
      <c r="AM239" s="108"/>
      <c r="AN239" s="108"/>
      <c r="AO239" s="108"/>
      <c r="AP239" s="108"/>
      <c r="AQ239" s="108"/>
      <c r="AR239" s="108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08"/>
      <c r="BQ239" s="108"/>
      <c r="BR239" s="108"/>
      <c r="BS239" s="108"/>
      <c r="BT239" s="108"/>
      <c r="BU239" s="108"/>
      <c r="BV239" s="108"/>
      <c r="BW239" s="108"/>
      <c r="BX239" s="108"/>
      <c r="BY239" s="108"/>
      <c r="BZ239" s="108"/>
      <c r="CA239" s="108"/>
      <c r="CB239" s="108"/>
      <c r="CC239" s="108"/>
      <c r="CD239" s="108"/>
      <c r="CE239" s="108"/>
      <c r="CF239" s="108"/>
      <c r="CG239" s="109"/>
      <c r="CH239" s="121"/>
      <c r="CI239" s="121"/>
      <c r="CJ239" s="121"/>
      <c r="CK239" s="121"/>
      <c r="CL239" s="71"/>
      <c r="CM239" s="27"/>
      <c r="CN239" s="11"/>
      <c r="CO239" s="72"/>
      <c r="CP239" s="72"/>
      <c r="CQ239" s="72">
        <f t="shared" si="225"/>
        <v>0</v>
      </c>
      <c r="CR239" s="72"/>
    </row>
    <row r="240" spans="1:96" ht="14.1" customHeight="1" x14ac:dyDescent="0.3">
      <c r="A240" s="64">
        <f t="shared" si="191"/>
        <v>240</v>
      </c>
      <c r="B240" s="81"/>
      <c r="C240" s="81"/>
      <c r="D240" s="81"/>
      <c r="E240" s="81"/>
      <c r="F240" s="104"/>
      <c r="G240" s="83" t="s">
        <v>46</v>
      </c>
      <c r="H240" s="83" t="s">
        <v>132</v>
      </c>
      <c r="I240" s="81"/>
      <c r="J240" s="73">
        <f t="shared" si="195"/>
        <v>0</v>
      </c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  <c r="AB240" s="108"/>
      <c r="AC240" s="108"/>
      <c r="AD240" s="108"/>
      <c r="AE240" s="108"/>
      <c r="AF240" s="108"/>
      <c r="AG240" s="108"/>
      <c r="AH240" s="108"/>
      <c r="AI240" s="108"/>
      <c r="AJ240" s="108"/>
      <c r="AK240" s="108"/>
      <c r="AL240" s="108"/>
      <c r="AM240" s="108"/>
      <c r="AN240" s="108"/>
      <c r="AO240" s="108"/>
      <c r="AP240" s="108"/>
      <c r="AQ240" s="108"/>
      <c r="AR240" s="108"/>
      <c r="AS240" s="108"/>
      <c r="AT240" s="108"/>
      <c r="AU240" s="108"/>
      <c r="AV240" s="10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08"/>
      <c r="BQ240" s="108"/>
      <c r="BR240" s="108"/>
      <c r="BS240" s="108"/>
      <c r="BT240" s="108"/>
      <c r="BU240" s="108"/>
      <c r="BV240" s="108"/>
      <c r="BW240" s="108"/>
      <c r="BX240" s="108"/>
      <c r="BY240" s="108"/>
      <c r="BZ240" s="108"/>
      <c r="CA240" s="108"/>
      <c r="CB240" s="108"/>
      <c r="CC240" s="108"/>
      <c r="CD240" s="108"/>
      <c r="CE240" s="108"/>
      <c r="CF240" s="108"/>
      <c r="CG240" s="109"/>
      <c r="CH240" s="121"/>
      <c r="CI240" s="121"/>
      <c r="CJ240" s="121"/>
      <c r="CK240" s="121"/>
      <c r="CL240" s="8"/>
      <c r="CM240" s="87"/>
      <c r="CN240" s="21"/>
      <c r="CQ240" s="72">
        <f t="shared" si="225"/>
        <v>0</v>
      </c>
    </row>
    <row r="241" spans="1:96" ht="14.1" customHeight="1" x14ac:dyDescent="0.3">
      <c r="A241" s="64">
        <f t="shared" si="191"/>
        <v>241</v>
      </c>
      <c r="B241" s="83"/>
      <c r="C241" s="83"/>
      <c r="D241" s="83"/>
      <c r="E241" s="83"/>
      <c r="F241" s="91"/>
      <c r="G241" s="83" t="s">
        <v>48</v>
      </c>
      <c r="H241" s="107" t="s">
        <v>133</v>
      </c>
      <c r="I241" s="83"/>
      <c r="J241" s="73">
        <f t="shared" si="195"/>
        <v>-20.99</v>
      </c>
      <c r="K241" s="84"/>
      <c r="L241" s="84"/>
      <c r="M241" s="84"/>
      <c r="N241" s="84"/>
      <c r="O241" s="84"/>
      <c r="P241" s="84">
        <v>-20.99</v>
      </c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4"/>
      <c r="BM241" s="84"/>
      <c r="BN241" s="84"/>
      <c r="BO241" s="84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5"/>
      <c r="CH241" s="122"/>
      <c r="CI241" s="122"/>
      <c r="CJ241" s="122"/>
      <c r="CK241" s="122"/>
      <c r="CL241" s="8"/>
      <c r="CM241" s="87"/>
      <c r="CN241" s="21"/>
      <c r="CQ241" s="72">
        <f t="shared" si="225"/>
        <v>0</v>
      </c>
    </row>
    <row r="242" spans="1:96" ht="14.1" customHeight="1" x14ac:dyDescent="0.3">
      <c r="A242" s="64">
        <f t="shared" si="191"/>
        <v>242</v>
      </c>
      <c r="B242" s="83"/>
      <c r="C242" s="83"/>
      <c r="D242" s="83"/>
      <c r="E242" s="83"/>
      <c r="F242" s="91"/>
      <c r="G242" s="83" t="s">
        <v>50</v>
      </c>
      <c r="H242" s="107" t="s">
        <v>134</v>
      </c>
      <c r="I242" s="83"/>
      <c r="J242" s="73">
        <f t="shared" si="195"/>
        <v>0</v>
      </c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4"/>
      <c r="BM242" s="84"/>
      <c r="BN242" s="84"/>
      <c r="BO242" s="84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5"/>
      <c r="CH242" s="122"/>
      <c r="CI242" s="122"/>
      <c r="CJ242" s="122"/>
      <c r="CK242" s="122"/>
      <c r="CL242" s="8"/>
      <c r="CM242" s="87"/>
      <c r="CN242" s="21"/>
      <c r="CQ242" s="72">
        <f t="shared" si="225"/>
        <v>0</v>
      </c>
    </row>
    <row r="243" spans="1:96" ht="14.1" customHeight="1" x14ac:dyDescent="0.3">
      <c r="A243" s="64">
        <f t="shared" si="191"/>
        <v>243</v>
      </c>
      <c r="B243" s="83"/>
      <c r="C243" s="83"/>
      <c r="D243" s="83"/>
      <c r="E243" s="83"/>
      <c r="F243" s="91"/>
      <c r="G243" s="83" t="s">
        <v>135</v>
      </c>
      <c r="H243" s="83" t="s">
        <v>136</v>
      </c>
      <c r="I243" s="83"/>
      <c r="J243" s="73">
        <f t="shared" si="195"/>
        <v>0</v>
      </c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5"/>
      <c r="CH243" s="122"/>
      <c r="CI243" s="122"/>
      <c r="CJ243" s="122"/>
      <c r="CK243" s="122"/>
      <c r="CL243" s="8"/>
      <c r="CM243" s="87"/>
      <c r="CN243" s="21"/>
      <c r="CQ243" s="72">
        <f t="shared" si="225"/>
        <v>0</v>
      </c>
    </row>
    <row r="244" spans="1:96" s="63" customFormat="1" ht="14.1" customHeight="1" x14ac:dyDescent="0.3">
      <c r="A244" s="64">
        <f t="shared" si="191"/>
        <v>244</v>
      </c>
      <c r="B244" s="83"/>
      <c r="C244" s="83"/>
      <c r="D244" s="83"/>
      <c r="E244" s="83"/>
      <c r="F244" s="91"/>
      <c r="G244" s="83" t="s">
        <v>137</v>
      </c>
      <c r="H244" s="83" t="s">
        <v>138</v>
      </c>
      <c r="I244" s="83"/>
      <c r="J244" s="73">
        <f t="shared" si="195"/>
        <v>0</v>
      </c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  <c r="BM244" s="84"/>
      <c r="BN244" s="84"/>
      <c r="BO244" s="84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5"/>
      <c r="CH244" s="122"/>
      <c r="CI244" s="122"/>
      <c r="CJ244" s="122"/>
      <c r="CK244" s="122"/>
      <c r="CL244" s="71"/>
      <c r="CM244" s="27"/>
      <c r="CN244" s="11"/>
      <c r="CO244" s="72"/>
      <c r="CP244" s="72"/>
      <c r="CQ244" s="72">
        <f t="shared" si="225"/>
        <v>0</v>
      </c>
      <c r="CR244" s="72"/>
    </row>
    <row r="245" spans="1:96" ht="14.1" customHeight="1" x14ac:dyDescent="0.3">
      <c r="A245" s="64">
        <f t="shared" si="191"/>
        <v>245</v>
      </c>
      <c r="B245" s="81"/>
      <c r="C245" s="81"/>
      <c r="D245" s="81"/>
      <c r="E245" s="81"/>
      <c r="F245" s="104" t="s">
        <v>52</v>
      </c>
      <c r="G245" s="105" t="s">
        <v>53</v>
      </c>
      <c r="H245" s="81"/>
      <c r="I245" s="81"/>
      <c r="J245" s="73">
        <f t="shared" si="195"/>
        <v>0</v>
      </c>
      <c r="K245" s="102">
        <f>SUM(K246:K255)</f>
        <v>0</v>
      </c>
      <c r="L245" s="102">
        <f t="shared" ref="L245:BW245" si="232">SUM(L246:L255)</f>
        <v>0</v>
      </c>
      <c r="M245" s="102">
        <f t="shared" si="232"/>
        <v>0</v>
      </c>
      <c r="N245" s="102">
        <f t="shared" si="232"/>
        <v>0</v>
      </c>
      <c r="O245" s="102">
        <f t="shared" si="232"/>
        <v>0</v>
      </c>
      <c r="P245" s="102">
        <f t="shared" si="232"/>
        <v>0</v>
      </c>
      <c r="Q245" s="102">
        <f t="shared" si="232"/>
        <v>0</v>
      </c>
      <c r="R245" s="102">
        <f t="shared" si="232"/>
        <v>0</v>
      </c>
      <c r="S245" s="102">
        <f t="shared" si="232"/>
        <v>0</v>
      </c>
      <c r="T245" s="102">
        <f t="shared" si="232"/>
        <v>0</v>
      </c>
      <c r="U245" s="102">
        <f t="shared" si="232"/>
        <v>0</v>
      </c>
      <c r="V245" s="102">
        <f t="shared" si="232"/>
        <v>0</v>
      </c>
      <c r="W245" s="102">
        <f t="shared" si="232"/>
        <v>0</v>
      </c>
      <c r="X245" s="102">
        <f t="shared" si="232"/>
        <v>0</v>
      </c>
      <c r="Y245" s="102">
        <f t="shared" si="232"/>
        <v>0</v>
      </c>
      <c r="Z245" s="102">
        <f t="shared" si="232"/>
        <v>0</v>
      </c>
      <c r="AA245" s="102">
        <f t="shared" si="232"/>
        <v>0</v>
      </c>
      <c r="AB245" s="102">
        <f t="shared" si="232"/>
        <v>0</v>
      </c>
      <c r="AC245" s="102">
        <f t="shared" si="232"/>
        <v>0</v>
      </c>
      <c r="AD245" s="102">
        <f t="shared" si="232"/>
        <v>0</v>
      </c>
      <c r="AE245" s="102">
        <f t="shared" si="232"/>
        <v>0</v>
      </c>
      <c r="AF245" s="102">
        <f t="shared" si="232"/>
        <v>0</v>
      </c>
      <c r="AG245" s="102">
        <f t="shared" si="232"/>
        <v>0</v>
      </c>
      <c r="AH245" s="102">
        <f t="shared" si="232"/>
        <v>0</v>
      </c>
      <c r="AI245" s="102">
        <f t="shared" si="232"/>
        <v>0</v>
      </c>
      <c r="AJ245" s="102">
        <f t="shared" si="232"/>
        <v>0</v>
      </c>
      <c r="AK245" s="102">
        <f t="shared" si="232"/>
        <v>0</v>
      </c>
      <c r="AL245" s="102">
        <f t="shared" si="232"/>
        <v>0</v>
      </c>
      <c r="AM245" s="102">
        <f t="shared" si="232"/>
        <v>0</v>
      </c>
      <c r="AN245" s="102">
        <f t="shared" si="232"/>
        <v>0</v>
      </c>
      <c r="AO245" s="102">
        <f t="shared" si="232"/>
        <v>0</v>
      </c>
      <c r="AP245" s="102">
        <f t="shared" si="232"/>
        <v>0</v>
      </c>
      <c r="AQ245" s="102">
        <f t="shared" si="232"/>
        <v>0</v>
      </c>
      <c r="AR245" s="102">
        <f t="shared" si="232"/>
        <v>0</v>
      </c>
      <c r="AS245" s="102">
        <f t="shared" si="232"/>
        <v>0</v>
      </c>
      <c r="AT245" s="102">
        <f t="shared" si="232"/>
        <v>0</v>
      </c>
      <c r="AU245" s="102">
        <f t="shared" si="232"/>
        <v>0</v>
      </c>
      <c r="AV245" s="102">
        <f t="shared" si="232"/>
        <v>0</v>
      </c>
      <c r="AW245" s="102">
        <f t="shared" si="232"/>
        <v>0</v>
      </c>
      <c r="AX245" s="102">
        <f t="shared" si="232"/>
        <v>0</v>
      </c>
      <c r="AY245" s="102">
        <f t="shared" si="232"/>
        <v>0</v>
      </c>
      <c r="AZ245" s="102">
        <f t="shared" si="232"/>
        <v>0</v>
      </c>
      <c r="BA245" s="102">
        <f t="shared" si="232"/>
        <v>0</v>
      </c>
      <c r="BB245" s="102">
        <f t="shared" si="232"/>
        <v>0</v>
      </c>
      <c r="BC245" s="102">
        <f t="shared" si="232"/>
        <v>0</v>
      </c>
      <c r="BD245" s="102">
        <f t="shared" si="232"/>
        <v>0</v>
      </c>
      <c r="BE245" s="102">
        <f t="shared" si="232"/>
        <v>0</v>
      </c>
      <c r="BF245" s="102">
        <f t="shared" si="232"/>
        <v>0</v>
      </c>
      <c r="BG245" s="102">
        <f t="shared" si="232"/>
        <v>0</v>
      </c>
      <c r="BH245" s="102">
        <f t="shared" si="232"/>
        <v>0</v>
      </c>
      <c r="BI245" s="102">
        <f t="shared" si="232"/>
        <v>0</v>
      </c>
      <c r="BJ245" s="102">
        <f t="shared" si="232"/>
        <v>0</v>
      </c>
      <c r="BK245" s="102">
        <f t="shared" si="232"/>
        <v>0</v>
      </c>
      <c r="BL245" s="102">
        <f t="shared" si="232"/>
        <v>0</v>
      </c>
      <c r="BM245" s="102">
        <f t="shared" si="232"/>
        <v>0</v>
      </c>
      <c r="BN245" s="102">
        <f t="shared" si="232"/>
        <v>0</v>
      </c>
      <c r="BO245" s="102">
        <f t="shared" si="232"/>
        <v>0</v>
      </c>
      <c r="BP245" s="102">
        <f t="shared" si="232"/>
        <v>0</v>
      </c>
      <c r="BQ245" s="102">
        <f t="shared" si="232"/>
        <v>0</v>
      </c>
      <c r="BR245" s="102">
        <f t="shared" si="232"/>
        <v>0</v>
      </c>
      <c r="BS245" s="102">
        <f t="shared" si="232"/>
        <v>0</v>
      </c>
      <c r="BT245" s="102">
        <f t="shared" si="232"/>
        <v>0</v>
      </c>
      <c r="BU245" s="102">
        <f t="shared" si="232"/>
        <v>0</v>
      </c>
      <c r="BV245" s="102">
        <f t="shared" si="232"/>
        <v>0</v>
      </c>
      <c r="BW245" s="102">
        <f t="shared" si="232"/>
        <v>0</v>
      </c>
      <c r="BX245" s="102">
        <f t="shared" ref="BX245:CV245" si="233">SUM(BX246:BX255)</f>
        <v>0</v>
      </c>
      <c r="BY245" s="102">
        <f t="shared" si="233"/>
        <v>0</v>
      </c>
      <c r="BZ245" s="102">
        <f t="shared" si="233"/>
        <v>0</v>
      </c>
      <c r="CA245" s="102">
        <f t="shared" si="233"/>
        <v>0</v>
      </c>
      <c r="CB245" s="102">
        <f t="shared" si="233"/>
        <v>0</v>
      </c>
      <c r="CC245" s="102">
        <f t="shared" si="233"/>
        <v>0</v>
      </c>
      <c r="CD245" s="102">
        <f t="shared" si="233"/>
        <v>0</v>
      </c>
      <c r="CE245" s="102">
        <f t="shared" si="233"/>
        <v>0</v>
      </c>
      <c r="CF245" s="102">
        <f t="shared" si="233"/>
        <v>0</v>
      </c>
      <c r="CG245" s="103">
        <f>SUM(CG246:CG255)</f>
        <v>0</v>
      </c>
      <c r="CH245" s="120">
        <f t="shared" ref="CH245:CK245" si="234">SUM(CH246:CH255)</f>
        <v>0</v>
      </c>
      <c r="CI245" s="120">
        <f t="shared" si="234"/>
        <v>0</v>
      </c>
      <c r="CJ245" s="120">
        <f t="shared" si="234"/>
        <v>0</v>
      </c>
      <c r="CK245" s="120">
        <f t="shared" si="234"/>
        <v>0</v>
      </c>
      <c r="CL245" s="8"/>
      <c r="CM245" s="87"/>
      <c r="CN245" s="21"/>
      <c r="CQ245" s="72">
        <f t="shared" si="225"/>
        <v>0</v>
      </c>
    </row>
    <row r="246" spans="1:96" ht="14.1" customHeight="1" x14ac:dyDescent="0.3">
      <c r="A246" s="64">
        <f t="shared" si="191"/>
        <v>246</v>
      </c>
      <c r="B246" s="83"/>
      <c r="C246" s="83"/>
      <c r="D246" s="83"/>
      <c r="E246" s="83"/>
      <c r="F246" s="104"/>
      <c r="G246" s="83" t="s">
        <v>42</v>
      </c>
      <c r="H246" s="83" t="s">
        <v>139</v>
      </c>
      <c r="I246" s="83"/>
      <c r="J246" s="73">
        <f t="shared" si="195"/>
        <v>0</v>
      </c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/>
      <c r="BH246" s="84"/>
      <c r="BI246" s="84"/>
      <c r="BJ246" s="84"/>
      <c r="BK246" s="84"/>
      <c r="BL246" s="84"/>
      <c r="BM246" s="84"/>
      <c r="BN246" s="84"/>
      <c r="BO246" s="84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5"/>
      <c r="CH246" s="122"/>
      <c r="CI246" s="122"/>
      <c r="CJ246" s="122"/>
      <c r="CK246" s="122"/>
      <c r="CL246" s="8"/>
      <c r="CM246" s="123">
        <v>1</v>
      </c>
      <c r="CN246" s="21"/>
      <c r="CQ246" s="72">
        <f t="shared" si="225"/>
        <v>0</v>
      </c>
    </row>
    <row r="247" spans="1:96" ht="14.1" customHeight="1" x14ac:dyDescent="0.3">
      <c r="A247" s="64">
        <f t="shared" si="191"/>
        <v>247</v>
      </c>
      <c r="B247" s="83"/>
      <c r="C247" s="83"/>
      <c r="D247" s="83"/>
      <c r="E247" s="83"/>
      <c r="F247" s="104"/>
      <c r="G247" s="83" t="s">
        <v>55</v>
      </c>
      <c r="H247" s="83" t="s">
        <v>140</v>
      </c>
      <c r="I247" s="83"/>
      <c r="J247" s="73">
        <f t="shared" si="195"/>
        <v>0</v>
      </c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/>
      <c r="BH247" s="84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5"/>
      <c r="CH247" s="122"/>
      <c r="CI247" s="122"/>
      <c r="CJ247" s="122"/>
      <c r="CK247" s="122"/>
      <c r="CL247" s="8"/>
      <c r="CM247" s="123">
        <v>1</v>
      </c>
      <c r="CN247" s="21"/>
      <c r="CQ247" s="72"/>
    </row>
    <row r="248" spans="1:96" ht="14.1" customHeight="1" x14ac:dyDescent="0.3">
      <c r="A248" s="64">
        <f t="shared" si="191"/>
        <v>248</v>
      </c>
      <c r="B248" s="83"/>
      <c r="C248" s="83"/>
      <c r="D248" s="83"/>
      <c r="E248" s="83"/>
      <c r="F248" s="104"/>
      <c r="G248" s="83" t="s">
        <v>44</v>
      </c>
      <c r="H248" s="83" t="s">
        <v>141</v>
      </c>
      <c r="I248" s="83"/>
      <c r="J248" s="73">
        <f t="shared" si="195"/>
        <v>0</v>
      </c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5"/>
      <c r="CH248" s="122"/>
      <c r="CI248" s="122"/>
      <c r="CJ248" s="122"/>
      <c r="CK248" s="122"/>
      <c r="CL248" s="8"/>
      <c r="CM248" s="87"/>
      <c r="CN248" s="21"/>
      <c r="CQ248" s="72">
        <f>IF(J248&gt;0,1,0)</f>
        <v>0</v>
      </c>
    </row>
    <row r="249" spans="1:96" ht="14.1" customHeight="1" x14ac:dyDescent="0.3">
      <c r="A249" s="64">
        <f t="shared" si="191"/>
        <v>249</v>
      </c>
      <c r="B249" s="83"/>
      <c r="C249" s="83"/>
      <c r="D249" s="83"/>
      <c r="E249" s="83"/>
      <c r="F249" s="104"/>
      <c r="G249" s="83" t="s">
        <v>46</v>
      </c>
      <c r="H249" s="83" t="s">
        <v>142</v>
      </c>
      <c r="I249" s="83"/>
      <c r="J249" s="73">
        <f t="shared" si="195"/>
        <v>0</v>
      </c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5"/>
      <c r="CH249" s="122"/>
      <c r="CI249" s="122"/>
      <c r="CJ249" s="122"/>
      <c r="CK249" s="122"/>
      <c r="CL249" s="8"/>
      <c r="CM249" s="87"/>
      <c r="CN249" s="21"/>
      <c r="CQ249" s="72">
        <f>IF(J249&gt;0,1,0)</f>
        <v>0</v>
      </c>
    </row>
    <row r="250" spans="1:96" ht="14.1" customHeight="1" x14ac:dyDescent="0.3">
      <c r="A250" s="64">
        <f t="shared" si="191"/>
        <v>250</v>
      </c>
      <c r="B250" s="83"/>
      <c r="C250" s="83"/>
      <c r="D250" s="83"/>
      <c r="E250" s="83"/>
      <c r="F250" s="104"/>
      <c r="G250" s="83" t="s">
        <v>48</v>
      </c>
      <c r="H250" s="83" t="s">
        <v>143</v>
      </c>
      <c r="I250" s="83"/>
      <c r="J250" s="73">
        <f t="shared" si="195"/>
        <v>0</v>
      </c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5"/>
      <c r="CH250" s="122"/>
      <c r="CI250" s="122"/>
      <c r="CJ250" s="122"/>
      <c r="CK250" s="122"/>
      <c r="CL250" s="8"/>
      <c r="CM250" s="87"/>
      <c r="CN250" s="21"/>
      <c r="CQ250" s="72">
        <f>IF(J250&gt;0,1,0)</f>
        <v>0</v>
      </c>
    </row>
    <row r="251" spans="1:96" ht="14.1" customHeight="1" x14ac:dyDescent="0.3">
      <c r="A251" s="64">
        <f t="shared" si="191"/>
        <v>251</v>
      </c>
      <c r="B251" s="83"/>
      <c r="C251" s="83"/>
      <c r="D251" s="83"/>
      <c r="E251" s="83"/>
      <c r="F251" s="91"/>
      <c r="G251" s="83" t="s">
        <v>50</v>
      </c>
      <c r="H251" s="83" t="s">
        <v>144</v>
      </c>
      <c r="I251" s="83"/>
      <c r="J251" s="73">
        <f t="shared" si="195"/>
        <v>0</v>
      </c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5"/>
      <c r="CH251" s="122"/>
      <c r="CI251" s="122"/>
      <c r="CJ251" s="122"/>
      <c r="CK251" s="122"/>
      <c r="CL251" s="8"/>
      <c r="CM251" s="123">
        <v>1</v>
      </c>
      <c r="CN251" s="21"/>
      <c r="CQ251" s="72">
        <f>IF(J251&gt;0,1,0)</f>
        <v>0</v>
      </c>
    </row>
    <row r="252" spans="1:96" ht="14.1" customHeight="1" x14ac:dyDescent="0.3">
      <c r="A252" s="64">
        <f t="shared" si="191"/>
        <v>252</v>
      </c>
      <c r="B252" s="83"/>
      <c r="C252" s="83"/>
      <c r="D252" s="83"/>
      <c r="E252" s="83"/>
      <c r="F252" s="91"/>
      <c r="G252" s="83" t="s">
        <v>135</v>
      </c>
      <c r="H252" s="83" t="s">
        <v>145</v>
      </c>
      <c r="I252" s="83"/>
      <c r="J252" s="73">
        <f t="shared" si="195"/>
        <v>0</v>
      </c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5"/>
      <c r="CH252" s="122"/>
      <c r="CI252" s="122"/>
      <c r="CJ252" s="122"/>
      <c r="CK252" s="122"/>
      <c r="CL252" s="8"/>
      <c r="CM252" s="123">
        <v>1</v>
      </c>
      <c r="CN252" s="21"/>
      <c r="CQ252" s="72"/>
    </row>
    <row r="253" spans="1:96" ht="14.1" customHeight="1" x14ac:dyDescent="0.3">
      <c r="A253" s="64">
        <f t="shared" si="191"/>
        <v>253</v>
      </c>
      <c r="B253" s="83"/>
      <c r="C253" s="83"/>
      <c r="D253" s="83"/>
      <c r="E253" s="83"/>
      <c r="F253" s="91"/>
      <c r="G253" s="83" t="s">
        <v>137</v>
      </c>
      <c r="H253" s="83" t="s">
        <v>146</v>
      </c>
      <c r="I253" s="83"/>
      <c r="J253" s="73">
        <f t="shared" si="195"/>
        <v>0</v>
      </c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5"/>
      <c r="CH253" s="122"/>
      <c r="CI253" s="122"/>
      <c r="CJ253" s="122"/>
      <c r="CK253" s="122"/>
      <c r="CL253" s="8"/>
      <c r="CM253" s="87"/>
      <c r="CN253" s="21"/>
      <c r="CQ253" s="72">
        <f t="shared" ref="CQ253:CQ259" si="235">IF(J253&gt;0,1,0)</f>
        <v>0</v>
      </c>
    </row>
    <row r="254" spans="1:96" ht="14.1" customHeight="1" x14ac:dyDescent="0.3">
      <c r="A254" s="64">
        <f t="shared" si="191"/>
        <v>254</v>
      </c>
      <c r="B254" s="83"/>
      <c r="C254" s="83"/>
      <c r="D254" s="83"/>
      <c r="E254" s="83"/>
      <c r="F254" s="91"/>
      <c r="G254" s="83" t="s">
        <v>147</v>
      </c>
      <c r="H254" s="83" t="s">
        <v>148</v>
      </c>
      <c r="I254" s="83"/>
      <c r="J254" s="73">
        <f t="shared" si="195"/>
        <v>0</v>
      </c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5"/>
      <c r="CH254" s="122"/>
      <c r="CI254" s="122"/>
      <c r="CJ254" s="122"/>
      <c r="CK254" s="122"/>
      <c r="CL254" s="8"/>
      <c r="CM254" s="87"/>
      <c r="CN254" s="21"/>
      <c r="CQ254" s="72">
        <f t="shared" si="235"/>
        <v>0</v>
      </c>
    </row>
    <row r="255" spans="1:96" s="63" customFormat="1" ht="14.1" customHeight="1" x14ac:dyDescent="0.3">
      <c r="A255" s="64">
        <f t="shared" si="191"/>
        <v>255</v>
      </c>
      <c r="B255" s="83"/>
      <c r="C255" s="83"/>
      <c r="D255" s="83"/>
      <c r="E255" s="83"/>
      <c r="F255" s="91"/>
      <c r="G255" s="83" t="s">
        <v>149</v>
      </c>
      <c r="H255" s="83" t="s">
        <v>150</v>
      </c>
      <c r="I255" s="83"/>
      <c r="J255" s="73">
        <f t="shared" si="195"/>
        <v>0</v>
      </c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5"/>
      <c r="CH255" s="122"/>
      <c r="CI255" s="122"/>
      <c r="CJ255" s="122"/>
      <c r="CK255" s="122"/>
      <c r="CL255" s="71"/>
      <c r="CM255" s="27"/>
      <c r="CN255" s="11"/>
      <c r="CO255" s="72"/>
      <c r="CP255" s="72"/>
      <c r="CQ255" s="72">
        <f t="shared" si="235"/>
        <v>0</v>
      </c>
      <c r="CR255" s="72"/>
    </row>
    <row r="256" spans="1:96" s="63" customFormat="1" ht="14.1" customHeight="1" x14ac:dyDescent="0.3">
      <c r="A256" s="64">
        <f t="shared" si="191"/>
        <v>256</v>
      </c>
      <c r="B256" s="81"/>
      <c r="C256" s="81"/>
      <c r="D256" s="81"/>
      <c r="E256" s="81" t="s">
        <v>22</v>
      </c>
      <c r="F256" s="111" t="s">
        <v>35</v>
      </c>
      <c r="G256" s="81"/>
      <c r="H256" s="81"/>
      <c r="I256" s="81"/>
      <c r="J256" s="73">
        <f t="shared" si="195"/>
        <v>0.43</v>
      </c>
      <c r="K256" s="102">
        <f>SUM(K257,K268)</f>
        <v>0</v>
      </c>
      <c r="L256" s="102">
        <f t="shared" ref="L256:BW256" si="236">SUM(L257,L268)</f>
        <v>0</v>
      </c>
      <c r="M256" s="102">
        <f t="shared" si="236"/>
        <v>0</v>
      </c>
      <c r="N256" s="102">
        <f t="shared" si="236"/>
        <v>0</v>
      </c>
      <c r="O256" s="102">
        <f t="shared" si="236"/>
        <v>0</v>
      </c>
      <c r="P256" s="102">
        <f t="shared" si="236"/>
        <v>0</v>
      </c>
      <c r="Q256" s="102">
        <f t="shared" si="236"/>
        <v>0</v>
      </c>
      <c r="R256" s="102">
        <f t="shared" si="236"/>
        <v>0</v>
      </c>
      <c r="S256" s="102">
        <f t="shared" si="236"/>
        <v>0</v>
      </c>
      <c r="T256" s="102">
        <f t="shared" si="236"/>
        <v>0</v>
      </c>
      <c r="U256" s="102">
        <f t="shared" si="236"/>
        <v>0</v>
      </c>
      <c r="V256" s="102">
        <f t="shared" si="236"/>
        <v>0</v>
      </c>
      <c r="W256" s="102">
        <f t="shared" si="236"/>
        <v>0</v>
      </c>
      <c r="X256" s="102">
        <f t="shared" si="236"/>
        <v>0</v>
      </c>
      <c r="Y256" s="102">
        <f t="shared" si="236"/>
        <v>0</v>
      </c>
      <c r="Z256" s="102">
        <f t="shared" si="236"/>
        <v>0.43</v>
      </c>
      <c r="AA256" s="102">
        <f t="shared" si="236"/>
        <v>0</v>
      </c>
      <c r="AB256" s="102">
        <f t="shared" si="236"/>
        <v>0</v>
      </c>
      <c r="AC256" s="102">
        <f t="shared" si="236"/>
        <v>0</v>
      </c>
      <c r="AD256" s="102">
        <f t="shared" si="236"/>
        <v>0</v>
      </c>
      <c r="AE256" s="102">
        <f t="shared" si="236"/>
        <v>0</v>
      </c>
      <c r="AF256" s="102">
        <f t="shared" si="236"/>
        <v>0</v>
      </c>
      <c r="AG256" s="102">
        <f t="shared" si="236"/>
        <v>0</v>
      </c>
      <c r="AH256" s="102">
        <f t="shared" si="236"/>
        <v>0</v>
      </c>
      <c r="AI256" s="102">
        <f t="shared" si="236"/>
        <v>0</v>
      </c>
      <c r="AJ256" s="102">
        <f t="shared" si="236"/>
        <v>0</v>
      </c>
      <c r="AK256" s="102">
        <f t="shared" si="236"/>
        <v>0</v>
      </c>
      <c r="AL256" s="102">
        <f t="shared" si="236"/>
        <v>0</v>
      </c>
      <c r="AM256" s="102">
        <f t="shared" si="236"/>
        <v>0</v>
      </c>
      <c r="AN256" s="102">
        <f t="shared" si="236"/>
        <v>0</v>
      </c>
      <c r="AO256" s="102">
        <f t="shared" si="236"/>
        <v>0</v>
      </c>
      <c r="AP256" s="102">
        <f t="shared" si="236"/>
        <v>0</v>
      </c>
      <c r="AQ256" s="102">
        <f t="shared" si="236"/>
        <v>0</v>
      </c>
      <c r="AR256" s="102">
        <f t="shared" si="236"/>
        <v>0</v>
      </c>
      <c r="AS256" s="102">
        <f t="shared" si="236"/>
        <v>0</v>
      </c>
      <c r="AT256" s="102">
        <f t="shared" si="236"/>
        <v>0</v>
      </c>
      <c r="AU256" s="102">
        <f t="shared" si="236"/>
        <v>0</v>
      </c>
      <c r="AV256" s="102">
        <f t="shared" si="236"/>
        <v>0</v>
      </c>
      <c r="AW256" s="102">
        <f t="shared" si="236"/>
        <v>0</v>
      </c>
      <c r="AX256" s="102">
        <f t="shared" si="236"/>
        <v>0</v>
      </c>
      <c r="AY256" s="102">
        <f t="shared" si="236"/>
        <v>0</v>
      </c>
      <c r="AZ256" s="102">
        <f t="shared" si="236"/>
        <v>0</v>
      </c>
      <c r="BA256" s="102">
        <f t="shared" si="236"/>
        <v>0</v>
      </c>
      <c r="BB256" s="102">
        <f t="shared" si="236"/>
        <v>0</v>
      </c>
      <c r="BC256" s="102">
        <f t="shared" si="236"/>
        <v>0</v>
      </c>
      <c r="BD256" s="102">
        <f t="shared" si="236"/>
        <v>0</v>
      </c>
      <c r="BE256" s="102">
        <f t="shared" si="236"/>
        <v>0</v>
      </c>
      <c r="BF256" s="102">
        <f t="shared" si="236"/>
        <v>0</v>
      </c>
      <c r="BG256" s="102">
        <f t="shared" si="236"/>
        <v>0</v>
      </c>
      <c r="BH256" s="102">
        <f t="shared" si="236"/>
        <v>0</v>
      </c>
      <c r="BI256" s="102">
        <f t="shared" si="236"/>
        <v>0</v>
      </c>
      <c r="BJ256" s="102">
        <f t="shared" si="236"/>
        <v>0</v>
      </c>
      <c r="BK256" s="102">
        <f t="shared" si="236"/>
        <v>0</v>
      </c>
      <c r="BL256" s="102">
        <f t="shared" si="236"/>
        <v>0</v>
      </c>
      <c r="BM256" s="102">
        <f t="shared" si="236"/>
        <v>0</v>
      </c>
      <c r="BN256" s="102">
        <f t="shared" si="236"/>
        <v>0</v>
      </c>
      <c r="BO256" s="102">
        <f t="shared" si="236"/>
        <v>0</v>
      </c>
      <c r="BP256" s="102">
        <f t="shared" si="236"/>
        <v>0</v>
      </c>
      <c r="BQ256" s="102">
        <f t="shared" si="236"/>
        <v>0</v>
      </c>
      <c r="BR256" s="102">
        <f t="shared" si="236"/>
        <v>0</v>
      </c>
      <c r="BS256" s="102">
        <f t="shared" si="236"/>
        <v>0</v>
      </c>
      <c r="BT256" s="102">
        <f t="shared" si="236"/>
        <v>0</v>
      </c>
      <c r="BU256" s="102">
        <f t="shared" si="236"/>
        <v>0</v>
      </c>
      <c r="BV256" s="102">
        <f t="shared" si="236"/>
        <v>0</v>
      </c>
      <c r="BW256" s="102">
        <f t="shared" si="236"/>
        <v>0</v>
      </c>
      <c r="BX256" s="102">
        <f t="shared" ref="BX256:CV256" si="237">SUM(BX257,BX268)</f>
        <v>0</v>
      </c>
      <c r="BY256" s="102">
        <f t="shared" si="237"/>
        <v>0</v>
      </c>
      <c r="BZ256" s="102">
        <f t="shared" si="237"/>
        <v>0</v>
      </c>
      <c r="CA256" s="102">
        <f t="shared" si="237"/>
        <v>0</v>
      </c>
      <c r="CB256" s="102">
        <f t="shared" si="237"/>
        <v>0</v>
      </c>
      <c r="CC256" s="102">
        <f t="shared" si="237"/>
        <v>0</v>
      </c>
      <c r="CD256" s="102">
        <f t="shared" si="237"/>
        <v>0</v>
      </c>
      <c r="CE256" s="102">
        <f t="shared" si="237"/>
        <v>0</v>
      </c>
      <c r="CF256" s="102">
        <f t="shared" si="237"/>
        <v>0</v>
      </c>
      <c r="CG256" s="103">
        <f>SUM(CG257,CG268)</f>
        <v>0</v>
      </c>
      <c r="CH256" s="120">
        <f t="shared" ref="CH256:CK256" si="238">SUM(CH257,CH268)</f>
        <v>0</v>
      </c>
      <c r="CI256" s="120">
        <f t="shared" si="238"/>
        <v>0</v>
      </c>
      <c r="CJ256" s="120">
        <f t="shared" si="238"/>
        <v>0</v>
      </c>
      <c r="CK256" s="120">
        <f t="shared" si="238"/>
        <v>0</v>
      </c>
      <c r="CL256" s="71"/>
      <c r="CM256" s="27"/>
      <c r="CN256" s="11"/>
      <c r="CO256" s="72"/>
      <c r="CP256" s="72"/>
      <c r="CQ256" s="72">
        <f t="shared" si="235"/>
        <v>1</v>
      </c>
      <c r="CR256" s="72"/>
    </row>
    <row r="257" spans="1:96" s="63" customFormat="1" ht="14.1" customHeight="1" x14ac:dyDescent="0.3">
      <c r="A257" s="64">
        <f t="shared" si="191"/>
        <v>257</v>
      </c>
      <c r="B257" s="81"/>
      <c r="C257" s="81"/>
      <c r="D257" s="81"/>
      <c r="E257" s="81"/>
      <c r="F257" s="104" t="s">
        <v>40</v>
      </c>
      <c r="G257" s="105" t="s">
        <v>41</v>
      </c>
      <c r="H257" s="81"/>
      <c r="I257" s="81"/>
      <c r="J257" s="73">
        <f t="shared" si="195"/>
        <v>0.43</v>
      </c>
      <c r="K257" s="102">
        <f>SUM(K258:K267)</f>
        <v>0</v>
      </c>
      <c r="L257" s="102">
        <f t="shared" ref="L257:BW257" si="239">SUM(L258:L267)</f>
        <v>0</v>
      </c>
      <c r="M257" s="102">
        <f t="shared" si="239"/>
        <v>0</v>
      </c>
      <c r="N257" s="102">
        <f t="shared" si="239"/>
        <v>0</v>
      </c>
      <c r="O257" s="102">
        <f t="shared" si="239"/>
        <v>0</v>
      </c>
      <c r="P257" s="102">
        <f t="shared" si="239"/>
        <v>0</v>
      </c>
      <c r="Q257" s="102">
        <f t="shared" si="239"/>
        <v>0</v>
      </c>
      <c r="R257" s="102">
        <f t="shared" si="239"/>
        <v>0</v>
      </c>
      <c r="S257" s="102">
        <f t="shared" si="239"/>
        <v>0</v>
      </c>
      <c r="T257" s="102">
        <f t="shared" si="239"/>
        <v>0</v>
      </c>
      <c r="U257" s="102">
        <f t="shared" si="239"/>
        <v>0</v>
      </c>
      <c r="V257" s="102">
        <f t="shared" si="239"/>
        <v>0</v>
      </c>
      <c r="W257" s="102">
        <f t="shared" si="239"/>
        <v>0</v>
      </c>
      <c r="X257" s="102">
        <f t="shared" si="239"/>
        <v>0</v>
      </c>
      <c r="Y257" s="102">
        <f t="shared" si="239"/>
        <v>0</v>
      </c>
      <c r="Z257" s="102">
        <f t="shared" si="239"/>
        <v>0.43</v>
      </c>
      <c r="AA257" s="102">
        <f t="shared" si="239"/>
        <v>0</v>
      </c>
      <c r="AB257" s="102">
        <f t="shared" si="239"/>
        <v>0</v>
      </c>
      <c r="AC257" s="102">
        <f t="shared" si="239"/>
        <v>0</v>
      </c>
      <c r="AD257" s="102">
        <f t="shared" si="239"/>
        <v>0</v>
      </c>
      <c r="AE257" s="102">
        <f t="shared" si="239"/>
        <v>0</v>
      </c>
      <c r="AF257" s="102">
        <f t="shared" si="239"/>
        <v>0</v>
      </c>
      <c r="AG257" s="102">
        <f t="shared" si="239"/>
        <v>0</v>
      </c>
      <c r="AH257" s="102">
        <f t="shared" si="239"/>
        <v>0</v>
      </c>
      <c r="AI257" s="102">
        <f t="shared" si="239"/>
        <v>0</v>
      </c>
      <c r="AJ257" s="102">
        <f t="shared" si="239"/>
        <v>0</v>
      </c>
      <c r="AK257" s="102">
        <f t="shared" si="239"/>
        <v>0</v>
      </c>
      <c r="AL257" s="102">
        <f t="shared" si="239"/>
        <v>0</v>
      </c>
      <c r="AM257" s="102">
        <f t="shared" si="239"/>
        <v>0</v>
      </c>
      <c r="AN257" s="102">
        <f t="shared" si="239"/>
        <v>0</v>
      </c>
      <c r="AO257" s="102">
        <f t="shared" si="239"/>
        <v>0</v>
      </c>
      <c r="AP257" s="102">
        <f t="shared" si="239"/>
        <v>0</v>
      </c>
      <c r="AQ257" s="102">
        <f t="shared" si="239"/>
        <v>0</v>
      </c>
      <c r="AR257" s="102">
        <f t="shared" si="239"/>
        <v>0</v>
      </c>
      <c r="AS257" s="102">
        <f t="shared" si="239"/>
        <v>0</v>
      </c>
      <c r="AT257" s="102">
        <f t="shared" si="239"/>
        <v>0</v>
      </c>
      <c r="AU257" s="102">
        <f t="shared" si="239"/>
        <v>0</v>
      </c>
      <c r="AV257" s="102">
        <f t="shared" si="239"/>
        <v>0</v>
      </c>
      <c r="AW257" s="102">
        <f t="shared" si="239"/>
        <v>0</v>
      </c>
      <c r="AX257" s="102">
        <f t="shared" si="239"/>
        <v>0</v>
      </c>
      <c r="AY257" s="102">
        <f t="shared" si="239"/>
        <v>0</v>
      </c>
      <c r="AZ257" s="102">
        <f t="shared" si="239"/>
        <v>0</v>
      </c>
      <c r="BA257" s="102">
        <f t="shared" si="239"/>
        <v>0</v>
      </c>
      <c r="BB257" s="102">
        <f t="shared" si="239"/>
        <v>0</v>
      </c>
      <c r="BC257" s="102">
        <f t="shared" si="239"/>
        <v>0</v>
      </c>
      <c r="BD257" s="102">
        <f t="shared" si="239"/>
        <v>0</v>
      </c>
      <c r="BE257" s="102">
        <f t="shared" si="239"/>
        <v>0</v>
      </c>
      <c r="BF257" s="102">
        <f t="shared" si="239"/>
        <v>0</v>
      </c>
      <c r="BG257" s="102">
        <f t="shared" si="239"/>
        <v>0</v>
      </c>
      <c r="BH257" s="102">
        <f t="shared" si="239"/>
        <v>0</v>
      </c>
      <c r="BI257" s="102">
        <f t="shared" si="239"/>
        <v>0</v>
      </c>
      <c r="BJ257" s="102">
        <f t="shared" si="239"/>
        <v>0</v>
      </c>
      <c r="BK257" s="102">
        <f t="shared" si="239"/>
        <v>0</v>
      </c>
      <c r="BL257" s="102">
        <f t="shared" si="239"/>
        <v>0</v>
      </c>
      <c r="BM257" s="102">
        <f t="shared" si="239"/>
        <v>0</v>
      </c>
      <c r="BN257" s="102">
        <f t="shared" si="239"/>
        <v>0</v>
      </c>
      <c r="BO257" s="102">
        <f t="shared" si="239"/>
        <v>0</v>
      </c>
      <c r="BP257" s="102">
        <f t="shared" si="239"/>
        <v>0</v>
      </c>
      <c r="BQ257" s="102">
        <f t="shared" si="239"/>
        <v>0</v>
      </c>
      <c r="BR257" s="102">
        <f t="shared" si="239"/>
        <v>0</v>
      </c>
      <c r="BS257" s="102">
        <f t="shared" si="239"/>
        <v>0</v>
      </c>
      <c r="BT257" s="102">
        <f t="shared" si="239"/>
        <v>0</v>
      </c>
      <c r="BU257" s="102">
        <f t="shared" si="239"/>
        <v>0</v>
      </c>
      <c r="BV257" s="102">
        <f t="shared" si="239"/>
        <v>0</v>
      </c>
      <c r="BW257" s="102">
        <f t="shared" si="239"/>
        <v>0</v>
      </c>
      <c r="BX257" s="102">
        <f t="shared" ref="BX257:CV257" si="240">SUM(BX258:BX267)</f>
        <v>0</v>
      </c>
      <c r="BY257" s="102">
        <f t="shared" si="240"/>
        <v>0</v>
      </c>
      <c r="BZ257" s="102">
        <f t="shared" si="240"/>
        <v>0</v>
      </c>
      <c r="CA257" s="102">
        <f t="shared" si="240"/>
        <v>0</v>
      </c>
      <c r="CB257" s="102">
        <f t="shared" si="240"/>
        <v>0</v>
      </c>
      <c r="CC257" s="102">
        <f t="shared" si="240"/>
        <v>0</v>
      </c>
      <c r="CD257" s="102">
        <f t="shared" si="240"/>
        <v>0</v>
      </c>
      <c r="CE257" s="102">
        <f t="shared" si="240"/>
        <v>0</v>
      </c>
      <c r="CF257" s="102">
        <f t="shared" si="240"/>
        <v>0</v>
      </c>
      <c r="CG257" s="103">
        <f>SUM(CG258:CG267)</f>
        <v>0</v>
      </c>
      <c r="CH257" s="120">
        <f t="shared" ref="CH257:CK257" si="241">SUM(CH258:CH267)</f>
        <v>0</v>
      </c>
      <c r="CI257" s="120">
        <f t="shared" si="241"/>
        <v>0</v>
      </c>
      <c r="CJ257" s="120">
        <f t="shared" si="241"/>
        <v>0</v>
      </c>
      <c r="CK257" s="120">
        <f t="shared" si="241"/>
        <v>0</v>
      </c>
      <c r="CL257" s="71"/>
      <c r="CM257" s="27"/>
      <c r="CN257" s="11"/>
      <c r="CO257" s="72"/>
      <c r="CP257" s="72"/>
      <c r="CQ257" s="72">
        <f t="shared" si="235"/>
        <v>1</v>
      </c>
      <c r="CR257" s="72"/>
    </row>
    <row r="258" spans="1:96" s="63" customFormat="1" ht="14.1" customHeight="1" x14ac:dyDescent="0.3">
      <c r="A258" s="64">
        <f t="shared" si="191"/>
        <v>258</v>
      </c>
      <c r="B258" s="81"/>
      <c r="C258" s="81"/>
      <c r="D258" s="81"/>
      <c r="E258" s="81"/>
      <c r="F258" s="104"/>
      <c r="G258" s="83" t="s">
        <v>42</v>
      </c>
      <c r="H258" s="107" t="s">
        <v>151</v>
      </c>
      <c r="I258" s="81"/>
      <c r="J258" s="73">
        <f t="shared" si="195"/>
        <v>0.43</v>
      </c>
      <c r="K258" s="108"/>
      <c r="L258" s="108"/>
      <c r="M258" s="108"/>
      <c r="N258" s="108"/>
      <c r="O258" s="108"/>
      <c r="P258" s="108"/>
      <c r="Q258" s="108"/>
      <c r="R258" s="108"/>
      <c r="S258" s="108"/>
      <c r="T258" s="108">
        <v>0</v>
      </c>
      <c r="U258" s="108">
        <v>0</v>
      </c>
      <c r="V258" s="108"/>
      <c r="W258" s="108"/>
      <c r="X258" s="108"/>
      <c r="Y258" s="108"/>
      <c r="Z258" s="108">
        <v>0.43</v>
      </c>
      <c r="AA258" s="108"/>
      <c r="AB258" s="108"/>
      <c r="AC258" s="108"/>
      <c r="AD258" s="108"/>
      <c r="AE258" s="108"/>
      <c r="AF258" s="108"/>
      <c r="AG258" s="108"/>
      <c r="AH258" s="108"/>
      <c r="AI258" s="108"/>
      <c r="AJ258" s="108"/>
      <c r="AK258" s="108"/>
      <c r="AL258" s="108"/>
      <c r="AM258" s="108"/>
      <c r="AN258" s="108"/>
      <c r="AO258" s="108"/>
      <c r="AP258" s="108"/>
      <c r="AQ258" s="108"/>
      <c r="AR258" s="108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08"/>
      <c r="BQ258" s="108"/>
      <c r="BR258" s="108"/>
      <c r="BS258" s="108"/>
      <c r="BT258" s="108"/>
      <c r="BU258" s="108"/>
      <c r="BV258" s="108"/>
      <c r="BW258" s="108"/>
      <c r="BX258" s="108"/>
      <c r="BY258" s="108"/>
      <c r="BZ258" s="108"/>
      <c r="CA258" s="108"/>
      <c r="CB258" s="108"/>
      <c r="CC258" s="108"/>
      <c r="CD258" s="108"/>
      <c r="CE258" s="108"/>
      <c r="CF258" s="108"/>
      <c r="CG258" s="109"/>
      <c r="CH258" s="121"/>
      <c r="CI258" s="121"/>
      <c r="CJ258" s="121"/>
      <c r="CK258" s="121"/>
      <c r="CL258" s="71"/>
      <c r="CM258" s="27"/>
      <c r="CN258" s="11"/>
      <c r="CO258" s="72"/>
      <c r="CP258" s="72"/>
      <c r="CQ258" s="72">
        <f t="shared" si="235"/>
        <v>1</v>
      </c>
      <c r="CR258" s="72"/>
    </row>
    <row r="259" spans="1:96" s="63" customFormat="1" ht="14.1" customHeight="1" x14ac:dyDescent="0.3">
      <c r="A259" s="64">
        <f t="shared" si="191"/>
        <v>259</v>
      </c>
      <c r="B259" s="81"/>
      <c r="C259" s="81"/>
      <c r="D259" s="81"/>
      <c r="E259" s="81"/>
      <c r="F259" s="104"/>
      <c r="G259" s="83" t="s">
        <v>55</v>
      </c>
      <c r="H259" s="107" t="s">
        <v>152</v>
      </c>
      <c r="I259" s="81"/>
      <c r="J259" s="73">
        <f t="shared" si="195"/>
        <v>0</v>
      </c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  <c r="AA259" s="108"/>
      <c r="AB259" s="108"/>
      <c r="AC259" s="108"/>
      <c r="AD259" s="108"/>
      <c r="AE259" s="108"/>
      <c r="AF259" s="108"/>
      <c r="AG259" s="108"/>
      <c r="AH259" s="108"/>
      <c r="AI259" s="108"/>
      <c r="AJ259" s="108"/>
      <c r="AK259" s="108"/>
      <c r="AL259" s="108"/>
      <c r="AM259" s="108"/>
      <c r="AN259" s="108"/>
      <c r="AO259" s="108"/>
      <c r="AP259" s="108"/>
      <c r="AQ259" s="108"/>
      <c r="AR259" s="108"/>
      <c r="AS259" s="108"/>
      <c r="AT259" s="108"/>
      <c r="AU259" s="108"/>
      <c r="AV259" s="108"/>
      <c r="AW259" s="108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108"/>
      <c r="BI259" s="108"/>
      <c r="BJ259" s="108"/>
      <c r="BK259" s="108"/>
      <c r="BL259" s="108"/>
      <c r="BM259" s="108"/>
      <c r="BN259" s="108"/>
      <c r="BO259" s="108"/>
      <c r="BP259" s="108"/>
      <c r="BQ259" s="108"/>
      <c r="BR259" s="108"/>
      <c r="BS259" s="108"/>
      <c r="BT259" s="108"/>
      <c r="BU259" s="108"/>
      <c r="BV259" s="108"/>
      <c r="BW259" s="108"/>
      <c r="BX259" s="108"/>
      <c r="BY259" s="108"/>
      <c r="BZ259" s="108"/>
      <c r="CA259" s="108"/>
      <c r="CB259" s="108"/>
      <c r="CC259" s="108"/>
      <c r="CD259" s="108"/>
      <c r="CE259" s="108"/>
      <c r="CF259" s="108"/>
      <c r="CG259" s="109"/>
      <c r="CH259" s="121"/>
      <c r="CI259" s="121"/>
      <c r="CJ259" s="121"/>
      <c r="CK259" s="121"/>
      <c r="CL259" s="71"/>
      <c r="CM259" s="27"/>
      <c r="CN259" s="11"/>
      <c r="CO259" s="72"/>
      <c r="CP259" s="72"/>
      <c r="CQ259" s="72">
        <f t="shared" si="235"/>
        <v>0</v>
      </c>
      <c r="CR259" s="72"/>
    </row>
    <row r="260" spans="1:96" s="63" customFormat="1" ht="14.1" customHeight="1" x14ac:dyDescent="0.3">
      <c r="A260" s="64">
        <f t="shared" si="191"/>
        <v>260</v>
      </c>
      <c r="B260" s="81"/>
      <c r="C260" s="81"/>
      <c r="D260" s="81"/>
      <c r="E260" s="81"/>
      <c r="F260" s="104"/>
      <c r="G260" s="83" t="s">
        <v>44</v>
      </c>
      <c r="H260" s="107" t="s">
        <v>153</v>
      </c>
      <c r="I260" s="81"/>
      <c r="J260" s="73">
        <f t="shared" si="195"/>
        <v>0</v>
      </c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  <c r="AA260" s="108"/>
      <c r="AB260" s="108"/>
      <c r="AC260" s="108"/>
      <c r="AD260" s="108"/>
      <c r="AE260" s="108"/>
      <c r="AF260" s="108"/>
      <c r="AG260" s="108"/>
      <c r="AH260" s="108"/>
      <c r="AI260" s="108"/>
      <c r="AJ260" s="108"/>
      <c r="AK260" s="108"/>
      <c r="AL260" s="108"/>
      <c r="AM260" s="108"/>
      <c r="AN260" s="108"/>
      <c r="AO260" s="108"/>
      <c r="AP260" s="108"/>
      <c r="AQ260" s="108"/>
      <c r="AR260" s="108"/>
      <c r="AS260" s="108"/>
      <c r="AT260" s="108"/>
      <c r="AU260" s="108"/>
      <c r="AV260" s="108"/>
      <c r="AW260" s="108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108"/>
      <c r="BI260" s="108"/>
      <c r="BJ260" s="108"/>
      <c r="BK260" s="108"/>
      <c r="BL260" s="108"/>
      <c r="BM260" s="108"/>
      <c r="BN260" s="108"/>
      <c r="BO260" s="108"/>
      <c r="BP260" s="108"/>
      <c r="BQ260" s="108"/>
      <c r="BR260" s="108"/>
      <c r="BS260" s="108"/>
      <c r="BT260" s="108"/>
      <c r="BU260" s="108"/>
      <c r="BV260" s="108"/>
      <c r="BW260" s="108"/>
      <c r="BX260" s="108"/>
      <c r="BY260" s="108"/>
      <c r="BZ260" s="108"/>
      <c r="CA260" s="108"/>
      <c r="CB260" s="108"/>
      <c r="CC260" s="108"/>
      <c r="CD260" s="108"/>
      <c r="CE260" s="108"/>
      <c r="CF260" s="108"/>
      <c r="CG260" s="109"/>
      <c r="CH260" s="121"/>
      <c r="CI260" s="121"/>
      <c r="CJ260" s="121"/>
      <c r="CK260" s="121"/>
      <c r="CL260" s="71"/>
      <c r="CM260" s="124"/>
      <c r="CN260" s="11" t="s">
        <v>154</v>
      </c>
      <c r="CO260" s="72"/>
      <c r="CP260" s="72"/>
      <c r="CQ260" s="72"/>
      <c r="CR260" s="72"/>
    </row>
    <row r="261" spans="1:96" s="63" customFormat="1" ht="14.1" customHeight="1" x14ac:dyDescent="0.3">
      <c r="A261" s="64">
        <f t="shared" si="191"/>
        <v>261</v>
      </c>
      <c r="B261" s="81"/>
      <c r="C261" s="81"/>
      <c r="D261" s="81"/>
      <c r="E261" s="81"/>
      <c r="F261" s="104"/>
      <c r="G261" s="83" t="s">
        <v>46</v>
      </c>
      <c r="H261" s="125" t="s">
        <v>155</v>
      </c>
      <c r="I261" s="81"/>
      <c r="J261" s="73">
        <f t="shared" si="195"/>
        <v>0</v>
      </c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  <c r="AA261" s="108"/>
      <c r="AB261" s="108"/>
      <c r="AC261" s="108"/>
      <c r="AD261" s="108"/>
      <c r="AE261" s="108"/>
      <c r="AF261" s="108"/>
      <c r="AG261" s="108"/>
      <c r="AH261" s="108"/>
      <c r="AI261" s="108"/>
      <c r="AJ261" s="108"/>
      <c r="AK261" s="108"/>
      <c r="AL261" s="108"/>
      <c r="AM261" s="108"/>
      <c r="AN261" s="108"/>
      <c r="AO261" s="108"/>
      <c r="AP261" s="108"/>
      <c r="AQ261" s="108"/>
      <c r="AR261" s="108"/>
      <c r="AS261" s="108"/>
      <c r="AT261" s="108"/>
      <c r="AU261" s="108"/>
      <c r="AV261" s="108"/>
      <c r="AW261" s="108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108"/>
      <c r="BQ261" s="108"/>
      <c r="BR261" s="108"/>
      <c r="BS261" s="108"/>
      <c r="BT261" s="108"/>
      <c r="BU261" s="108"/>
      <c r="BV261" s="108"/>
      <c r="BW261" s="108"/>
      <c r="BX261" s="108"/>
      <c r="BY261" s="108"/>
      <c r="BZ261" s="108"/>
      <c r="CA261" s="108"/>
      <c r="CB261" s="108"/>
      <c r="CC261" s="108"/>
      <c r="CD261" s="108"/>
      <c r="CE261" s="108"/>
      <c r="CF261" s="108"/>
      <c r="CG261" s="109"/>
      <c r="CH261" s="121"/>
      <c r="CI261" s="121"/>
      <c r="CJ261" s="121"/>
      <c r="CK261" s="121"/>
      <c r="CL261" s="71"/>
      <c r="CM261" s="124"/>
      <c r="CN261" s="11" t="s">
        <v>156</v>
      </c>
      <c r="CO261" s="72"/>
      <c r="CP261" s="72"/>
      <c r="CQ261" s="72">
        <f>IF(J261&gt;0,1,0)</f>
        <v>0</v>
      </c>
      <c r="CR261" s="72"/>
    </row>
    <row r="262" spans="1:96" s="63" customFormat="1" ht="14.1" customHeight="1" x14ac:dyDescent="0.3">
      <c r="A262" s="64">
        <f t="shared" si="191"/>
        <v>262</v>
      </c>
      <c r="B262" s="81"/>
      <c r="C262" s="81"/>
      <c r="D262" s="81"/>
      <c r="E262" s="81"/>
      <c r="F262" s="104"/>
      <c r="G262" s="83" t="s">
        <v>48</v>
      </c>
      <c r="H262" s="83" t="s">
        <v>157</v>
      </c>
      <c r="I262" s="81"/>
      <c r="J262" s="73">
        <f t="shared" si="195"/>
        <v>0</v>
      </c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  <c r="AA262" s="108"/>
      <c r="AB262" s="108"/>
      <c r="AC262" s="108"/>
      <c r="AD262" s="108"/>
      <c r="AE262" s="108"/>
      <c r="AF262" s="108"/>
      <c r="AG262" s="108"/>
      <c r="AH262" s="108"/>
      <c r="AI262" s="108"/>
      <c r="AJ262" s="108"/>
      <c r="AK262" s="108"/>
      <c r="AL262" s="108"/>
      <c r="AM262" s="108"/>
      <c r="AN262" s="108"/>
      <c r="AO262" s="108"/>
      <c r="AP262" s="108"/>
      <c r="AQ262" s="108"/>
      <c r="AR262" s="108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08"/>
      <c r="BQ262" s="108"/>
      <c r="BR262" s="108"/>
      <c r="BS262" s="108"/>
      <c r="BT262" s="108"/>
      <c r="BU262" s="108"/>
      <c r="BV262" s="108"/>
      <c r="BW262" s="108"/>
      <c r="BX262" s="108"/>
      <c r="BY262" s="108"/>
      <c r="BZ262" s="108"/>
      <c r="CA262" s="108"/>
      <c r="CB262" s="108"/>
      <c r="CC262" s="108"/>
      <c r="CD262" s="108"/>
      <c r="CE262" s="108"/>
      <c r="CF262" s="108"/>
      <c r="CG262" s="109"/>
      <c r="CH262" s="121"/>
      <c r="CI262" s="121"/>
      <c r="CJ262" s="121"/>
      <c r="CK262" s="121"/>
      <c r="CL262" s="71"/>
      <c r="CM262" s="27"/>
      <c r="CN262" s="11" t="s">
        <v>158</v>
      </c>
      <c r="CO262" s="72"/>
      <c r="CP262" s="72"/>
      <c r="CQ262" s="72">
        <f>IF(J262&gt;0,1,0)</f>
        <v>0</v>
      </c>
      <c r="CR262" s="72"/>
    </row>
    <row r="263" spans="1:96" s="63" customFormat="1" ht="14.1" customHeight="1" x14ac:dyDescent="0.3">
      <c r="A263" s="64">
        <f t="shared" si="191"/>
        <v>263</v>
      </c>
      <c r="B263" s="81"/>
      <c r="C263" s="81"/>
      <c r="D263" s="81"/>
      <c r="E263" s="81"/>
      <c r="F263" s="104"/>
      <c r="G263" s="83" t="s">
        <v>50</v>
      </c>
      <c r="H263" s="107" t="s">
        <v>159</v>
      </c>
      <c r="I263" s="81"/>
      <c r="J263" s="73">
        <f t="shared" si="195"/>
        <v>0</v>
      </c>
      <c r="K263" s="108"/>
      <c r="L263" s="108"/>
      <c r="M263" s="108"/>
      <c r="N263" s="108"/>
      <c r="O263" s="108"/>
      <c r="P263" s="108"/>
      <c r="Q263" s="108"/>
      <c r="R263" s="108"/>
      <c r="S263" s="108"/>
      <c r="T263" s="108">
        <v>0</v>
      </c>
      <c r="U263" s="108">
        <v>0</v>
      </c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  <c r="AH263" s="108"/>
      <c r="AI263" s="108"/>
      <c r="AJ263" s="108"/>
      <c r="AK263" s="108"/>
      <c r="AL263" s="108"/>
      <c r="AM263" s="108"/>
      <c r="AN263" s="108"/>
      <c r="AO263" s="108"/>
      <c r="AP263" s="108"/>
      <c r="AQ263" s="108"/>
      <c r="AR263" s="108"/>
      <c r="AS263" s="108"/>
      <c r="AT263" s="108"/>
      <c r="AU263" s="108"/>
      <c r="AV263" s="108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08"/>
      <c r="BQ263" s="108"/>
      <c r="BR263" s="108"/>
      <c r="BS263" s="108"/>
      <c r="BT263" s="108"/>
      <c r="BU263" s="108"/>
      <c r="BV263" s="108"/>
      <c r="BW263" s="108"/>
      <c r="BX263" s="108"/>
      <c r="BY263" s="108"/>
      <c r="BZ263" s="108"/>
      <c r="CA263" s="108"/>
      <c r="CB263" s="108"/>
      <c r="CC263" s="108"/>
      <c r="CD263" s="108"/>
      <c r="CE263" s="108"/>
      <c r="CF263" s="108"/>
      <c r="CG263" s="109"/>
      <c r="CH263" s="121"/>
      <c r="CI263" s="121"/>
      <c r="CJ263" s="121"/>
      <c r="CK263" s="121"/>
      <c r="CL263" s="71"/>
      <c r="CM263" s="27"/>
      <c r="CN263" s="11" t="s">
        <v>160</v>
      </c>
      <c r="CO263" s="72"/>
      <c r="CP263" s="72"/>
      <c r="CQ263" s="72">
        <f>IF(J263&gt;0,1,0)</f>
        <v>0</v>
      </c>
      <c r="CR263" s="72"/>
    </row>
    <row r="264" spans="1:96" s="63" customFormat="1" ht="14.1" customHeight="1" x14ac:dyDescent="0.3">
      <c r="A264" s="64">
        <f t="shared" si="191"/>
        <v>264</v>
      </c>
      <c r="B264" s="81"/>
      <c r="C264" s="81"/>
      <c r="D264" s="81"/>
      <c r="E264" s="81"/>
      <c r="F264" s="104"/>
      <c r="G264" s="83" t="s">
        <v>135</v>
      </c>
      <c r="H264" s="107" t="s">
        <v>161</v>
      </c>
      <c r="I264" s="81"/>
      <c r="J264" s="73">
        <f t="shared" si="195"/>
        <v>0</v>
      </c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  <c r="AA264" s="108"/>
      <c r="AB264" s="108"/>
      <c r="AC264" s="108"/>
      <c r="AD264" s="108"/>
      <c r="AE264" s="108"/>
      <c r="AF264" s="108"/>
      <c r="AG264" s="108"/>
      <c r="AH264" s="108"/>
      <c r="AI264" s="108"/>
      <c r="AJ264" s="108"/>
      <c r="AK264" s="108"/>
      <c r="AL264" s="108"/>
      <c r="AM264" s="108"/>
      <c r="AN264" s="108"/>
      <c r="AO264" s="108"/>
      <c r="AP264" s="108"/>
      <c r="AQ264" s="108"/>
      <c r="AR264" s="108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08"/>
      <c r="BQ264" s="108"/>
      <c r="BR264" s="108"/>
      <c r="BS264" s="108"/>
      <c r="BT264" s="108"/>
      <c r="BU264" s="108"/>
      <c r="BV264" s="108"/>
      <c r="BW264" s="108"/>
      <c r="BX264" s="108"/>
      <c r="BY264" s="108"/>
      <c r="BZ264" s="108"/>
      <c r="CA264" s="108"/>
      <c r="CB264" s="108"/>
      <c r="CC264" s="108"/>
      <c r="CD264" s="108"/>
      <c r="CE264" s="108"/>
      <c r="CF264" s="108"/>
      <c r="CG264" s="109"/>
      <c r="CH264" s="121"/>
      <c r="CI264" s="121"/>
      <c r="CJ264" s="121"/>
      <c r="CK264" s="121"/>
      <c r="CL264" s="71"/>
      <c r="CM264" s="27"/>
      <c r="CN264" s="11"/>
      <c r="CO264" s="72"/>
      <c r="CP264" s="72"/>
      <c r="CQ264" s="72">
        <f>IF(J264&gt;0,1,0)</f>
        <v>0</v>
      </c>
      <c r="CR264" s="72"/>
    </row>
    <row r="265" spans="1:96" s="63" customFormat="1" ht="14.1" customHeight="1" x14ac:dyDescent="0.3">
      <c r="A265" s="64">
        <f t="shared" si="191"/>
        <v>265</v>
      </c>
      <c r="B265" s="81"/>
      <c r="C265" s="81"/>
      <c r="D265" s="81"/>
      <c r="E265" s="81"/>
      <c r="F265" s="104"/>
      <c r="G265" s="83" t="s">
        <v>137</v>
      </c>
      <c r="H265" s="107" t="s">
        <v>162</v>
      </c>
      <c r="I265" s="81"/>
      <c r="J265" s="73">
        <f t="shared" si="195"/>
        <v>0</v>
      </c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  <c r="AA265" s="108"/>
      <c r="AB265" s="108"/>
      <c r="AC265" s="108"/>
      <c r="AD265" s="108"/>
      <c r="AE265" s="108"/>
      <c r="AF265" s="108"/>
      <c r="AG265" s="108"/>
      <c r="AH265" s="108"/>
      <c r="AI265" s="108"/>
      <c r="AJ265" s="108"/>
      <c r="AK265" s="108"/>
      <c r="AL265" s="108"/>
      <c r="AM265" s="108"/>
      <c r="AN265" s="108"/>
      <c r="AO265" s="108"/>
      <c r="AP265" s="108"/>
      <c r="AQ265" s="108"/>
      <c r="AR265" s="108"/>
      <c r="AS265" s="108"/>
      <c r="AT265" s="108"/>
      <c r="AU265" s="108"/>
      <c r="AV265" s="108"/>
      <c r="AW265" s="108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108"/>
      <c r="BI265" s="108"/>
      <c r="BJ265" s="108"/>
      <c r="BK265" s="108"/>
      <c r="BL265" s="108"/>
      <c r="BM265" s="108"/>
      <c r="BN265" s="108"/>
      <c r="BO265" s="108"/>
      <c r="BP265" s="108"/>
      <c r="BQ265" s="108"/>
      <c r="BR265" s="108"/>
      <c r="BS265" s="108"/>
      <c r="BT265" s="108"/>
      <c r="BU265" s="108"/>
      <c r="BV265" s="108"/>
      <c r="BW265" s="108"/>
      <c r="BX265" s="108"/>
      <c r="BY265" s="108"/>
      <c r="BZ265" s="108"/>
      <c r="CA265" s="108"/>
      <c r="CB265" s="108"/>
      <c r="CC265" s="108"/>
      <c r="CD265" s="108"/>
      <c r="CE265" s="108"/>
      <c r="CF265" s="108"/>
      <c r="CG265" s="109"/>
      <c r="CH265" s="121"/>
      <c r="CI265" s="121"/>
      <c r="CJ265" s="121"/>
      <c r="CK265" s="121"/>
      <c r="CL265" s="71"/>
      <c r="CM265" s="27"/>
      <c r="CN265" s="11"/>
      <c r="CO265" s="72"/>
      <c r="CP265" s="72"/>
      <c r="CQ265" s="72"/>
      <c r="CR265" s="72"/>
    </row>
    <row r="266" spans="1:96" s="63" customFormat="1" ht="14.1" customHeight="1" x14ac:dyDescent="0.3">
      <c r="A266" s="64">
        <f t="shared" si="191"/>
        <v>266</v>
      </c>
      <c r="B266" s="81"/>
      <c r="C266" s="81"/>
      <c r="D266" s="81"/>
      <c r="E266" s="81"/>
      <c r="F266" s="91"/>
      <c r="G266" s="83" t="s">
        <v>147</v>
      </c>
      <c r="H266" s="125" t="s">
        <v>163</v>
      </c>
      <c r="I266" s="83"/>
      <c r="J266" s="73">
        <f t="shared" si="195"/>
        <v>0</v>
      </c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  <c r="AA266" s="108"/>
      <c r="AB266" s="108"/>
      <c r="AC266" s="108"/>
      <c r="AD266" s="108"/>
      <c r="AE266" s="108"/>
      <c r="AF266" s="108"/>
      <c r="AG266" s="108"/>
      <c r="AH266" s="108"/>
      <c r="AI266" s="108"/>
      <c r="AJ266" s="108"/>
      <c r="AK266" s="108"/>
      <c r="AL266" s="108"/>
      <c r="AM266" s="108"/>
      <c r="AN266" s="108"/>
      <c r="AO266" s="108"/>
      <c r="AP266" s="108"/>
      <c r="AQ266" s="108"/>
      <c r="AR266" s="108"/>
      <c r="AS266" s="108"/>
      <c r="AT266" s="108"/>
      <c r="AU266" s="108"/>
      <c r="AV266" s="108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08"/>
      <c r="BQ266" s="108"/>
      <c r="BR266" s="108"/>
      <c r="BS266" s="108"/>
      <c r="BT266" s="108"/>
      <c r="BU266" s="108"/>
      <c r="BV266" s="108"/>
      <c r="BW266" s="108"/>
      <c r="BX266" s="108"/>
      <c r="BY266" s="108"/>
      <c r="BZ266" s="108"/>
      <c r="CA266" s="108"/>
      <c r="CB266" s="108"/>
      <c r="CC266" s="108"/>
      <c r="CD266" s="108"/>
      <c r="CE266" s="108"/>
      <c r="CF266" s="108"/>
      <c r="CG266" s="109"/>
      <c r="CH266" s="121"/>
      <c r="CI266" s="121"/>
      <c r="CJ266" s="121"/>
      <c r="CK266" s="121"/>
      <c r="CL266" s="71"/>
      <c r="CM266" s="27"/>
      <c r="CN266" s="11"/>
      <c r="CO266" s="72"/>
      <c r="CP266" s="72"/>
      <c r="CQ266" s="72">
        <f>IF(J266&gt;0,1,0)</f>
        <v>0</v>
      </c>
      <c r="CR266" s="72"/>
    </row>
    <row r="267" spans="1:96" s="63" customFormat="1" ht="14.1" customHeight="1" x14ac:dyDescent="0.3">
      <c r="A267" s="64">
        <f t="shared" ref="A267:A330" si="242">A266+1</f>
        <v>267</v>
      </c>
      <c r="B267" s="81"/>
      <c r="C267" s="81"/>
      <c r="D267" s="81"/>
      <c r="E267" s="81"/>
      <c r="F267" s="104"/>
      <c r="G267" s="83" t="s">
        <v>149</v>
      </c>
      <c r="H267" s="107" t="s">
        <v>164</v>
      </c>
      <c r="I267" s="81"/>
      <c r="J267" s="73">
        <f t="shared" si="195"/>
        <v>0</v>
      </c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  <c r="AA267" s="108"/>
      <c r="AB267" s="108"/>
      <c r="AC267" s="108"/>
      <c r="AD267" s="108"/>
      <c r="AE267" s="108"/>
      <c r="AF267" s="108"/>
      <c r="AG267" s="108"/>
      <c r="AH267" s="108"/>
      <c r="AI267" s="108"/>
      <c r="AJ267" s="108"/>
      <c r="AK267" s="108"/>
      <c r="AL267" s="108"/>
      <c r="AM267" s="108"/>
      <c r="AN267" s="108"/>
      <c r="AO267" s="108"/>
      <c r="AP267" s="108"/>
      <c r="AQ267" s="108"/>
      <c r="AR267" s="108"/>
      <c r="AS267" s="108"/>
      <c r="AT267" s="108"/>
      <c r="AU267" s="108"/>
      <c r="AV267" s="108"/>
      <c r="AW267" s="108"/>
      <c r="AX267" s="108"/>
      <c r="AY267" s="108"/>
      <c r="AZ267" s="108"/>
      <c r="BA267" s="108"/>
      <c r="BB267" s="108"/>
      <c r="BC267" s="108"/>
      <c r="BD267" s="108"/>
      <c r="BE267" s="108"/>
      <c r="BF267" s="108"/>
      <c r="BG267" s="108"/>
      <c r="BH267" s="108"/>
      <c r="BI267" s="108"/>
      <c r="BJ267" s="108"/>
      <c r="BK267" s="108"/>
      <c r="BL267" s="108"/>
      <c r="BM267" s="108"/>
      <c r="BN267" s="108"/>
      <c r="BO267" s="108"/>
      <c r="BP267" s="108"/>
      <c r="BQ267" s="108"/>
      <c r="BR267" s="108"/>
      <c r="BS267" s="108"/>
      <c r="BT267" s="108"/>
      <c r="BU267" s="108"/>
      <c r="BV267" s="108"/>
      <c r="BW267" s="108"/>
      <c r="BX267" s="108"/>
      <c r="BY267" s="108"/>
      <c r="BZ267" s="108"/>
      <c r="CA267" s="108"/>
      <c r="CB267" s="108"/>
      <c r="CC267" s="108"/>
      <c r="CD267" s="108"/>
      <c r="CE267" s="108"/>
      <c r="CF267" s="108"/>
      <c r="CG267" s="109"/>
      <c r="CH267" s="121"/>
      <c r="CI267" s="121"/>
      <c r="CJ267" s="121"/>
      <c r="CK267" s="121"/>
      <c r="CL267" s="71"/>
      <c r="CM267" s="27"/>
      <c r="CN267" s="11"/>
      <c r="CO267" s="72"/>
      <c r="CP267" s="72"/>
      <c r="CQ267" s="72">
        <f>IF(J267&gt;0,1,0)</f>
        <v>0</v>
      </c>
      <c r="CR267" s="72"/>
    </row>
    <row r="268" spans="1:96" ht="14.1" customHeight="1" x14ac:dyDescent="0.3">
      <c r="A268" s="64">
        <f t="shared" si="242"/>
        <v>268</v>
      </c>
      <c r="B268" s="81"/>
      <c r="C268" s="81"/>
      <c r="D268" s="81"/>
      <c r="E268" s="81"/>
      <c r="F268" s="104" t="s">
        <v>52</v>
      </c>
      <c r="G268" s="105" t="s">
        <v>53</v>
      </c>
      <c r="H268" s="81"/>
      <c r="I268" s="81"/>
      <c r="J268" s="73">
        <f t="shared" si="195"/>
        <v>0</v>
      </c>
      <c r="K268" s="102">
        <f>SUM(K269:K278)</f>
        <v>0</v>
      </c>
      <c r="L268" s="102">
        <f t="shared" ref="L268:BW268" si="243">SUM(L269:L278)</f>
        <v>0</v>
      </c>
      <c r="M268" s="102">
        <f t="shared" si="243"/>
        <v>0</v>
      </c>
      <c r="N268" s="102">
        <f t="shared" si="243"/>
        <v>0</v>
      </c>
      <c r="O268" s="102">
        <f t="shared" si="243"/>
        <v>0</v>
      </c>
      <c r="P268" s="102">
        <f t="shared" si="243"/>
        <v>0</v>
      </c>
      <c r="Q268" s="102">
        <f t="shared" si="243"/>
        <v>0</v>
      </c>
      <c r="R268" s="102">
        <f t="shared" si="243"/>
        <v>0</v>
      </c>
      <c r="S268" s="102">
        <f t="shared" si="243"/>
        <v>0</v>
      </c>
      <c r="T268" s="102">
        <f t="shared" si="243"/>
        <v>0</v>
      </c>
      <c r="U268" s="102">
        <f t="shared" si="243"/>
        <v>0</v>
      </c>
      <c r="V268" s="102">
        <f t="shared" si="243"/>
        <v>0</v>
      </c>
      <c r="W268" s="102">
        <f t="shared" si="243"/>
        <v>0</v>
      </c>
      <c r="X268" s="102">
        <f t="shared" si="243"/>
        <v>0</v>
      </c>
      <c r="Y268" s="102">
        <f t="shared" si="243"/>
        <v>0</v>
      </c>
      <c r="Z268" s="102">
        <f t="shared" si="243"/>
        <v>0</v>
      </c>
      <c r="AA268" s="102">
        <f t="shared" si="243"/>
        <v>0</v>
      </c>
      <c r="AB268" s="102">
        <f t="shared" si="243"/>
        <v>0</v>
      </c>
      <c r="AC268" s="102">
        <f t="shared" si="243"/>
        <v>0</v>
      </c>
      <c r="AD268" s="102">
        <f t="shared" si="243"/>
        <v>0</v>
      </c>
      <c r="AE268" s="102">
        <f t="shared" si="243"/>
        <v>0</v>
      </c>
      <c r="AF268" s="102">
        <f t="shared" si="243"/>
        <v>0</v>
      </c>
      <c r="AG268" s="102">
        <f t="shared" si="243"/>
        <v>0</v>
      </c>
      <c r="AH268" s="102">
        <f t="shared" si="243"/>
        <v>0</v>
      </c>
      <c r="AI268" s="102">
        <f t="shared" si="243"/>
        <v>0</v>
      </c>
      <c r="AJ268" s="102">
        <f t="shared" si="243"/>
        <v>0</v>
      </c>
      <c r="AK268" s="102">
        <f t="shared" si="243"/>
        <v>0</v>
      </c>
      <c r="AL268" s="102">
        <f t="shared" si="243"/>
        <v>0</v>
      </c>
      <c r="AM268" s="102">
        <f t="shared" si="243"/>
        <v>0</v>
      </c>
      <c r="AN268" s="102">
        <f t="shared" si="243"/>
        <v>0</v>
      </c>
      <c r="AO268" s="102">
        <f t="shared" si="243"/>
        <v>0</v>
      </c>
      <c r="AP268" s="102">
        <f t="shared" si="243"/>
        <v>0</v>
      </c>
      <c r="AQ268" s="102">
        <f t="shared" si="243"/>
        <v>0</v>
      </c>
      <c r="AR268" s="102">
        <f t="shared" si="243"/>
        <v>0</v>
      </c>
      <c r="AS268" s="102">
        <f t="shared" si="243"/>
        <v>0</v>
      </c>
      <c r="AT268" s="102">
        <f t="shared" si="243"/>
        <v>0</v>
      </c>
      <c r="AU268" s="102">
        <f t="shared" si="243"/>
        <v>0</v>
      </c>
      <c r="AV268" s="102">
        <f t="shared" si="243"/>
        <v>0</v>
      </c>
      <c r="AW268" s="102">
        <f t="shared" si="243"/>
        <v>0</v>
      </c>
      <c r="AX268" s="102">
        <f t="shared" si="243"/>
        <v>0</v>
      </c>
      <c r="AY268" s="102">
        <f t="shared" si="243"/>
        <v>0</v>
      </c>
      <c r="AZ268" s="102">
        <f t="shared" si="243"/>
        <v>0</v>
      </c>
      <c r="BA268" s="102">
        <f t="shared" si="243"/>
        <v>0</v>
      </c>
      <c r="BB268" s="102">
        <f t="shared" si="243"/>
        <v>0</v>
      </c>
      <c r="BC268" s="102">
        <f t="shared" si="243"/>
        <v>0</v>
      </c>
      <c r="BD268" s="102">
        <f t="shared" si="243"/>
        <v>0</v>
      </c>
      <c r="BE268" s="102">
        <f t="shared" si="243"/>
        <v>0</v>
      </c>
      <c r="BF268" s="102">
        <f t="shared" si="243"/>
        <v>0</v>
      </c>
      <c r="BG268" s="102">
        <f t="shared" si="243"/>
        <v>0</v>
      </c>
      <c r="BH268" s="102">
        <f t="shared" si="243"/>
        <v>0</v>
      </c>
      <c r="BI268" s="102">
        <f t="shared" si="243"/>
        <v>0</v>
      </c>
      <c r="BJ268" s="102">
        <f t="shared" si="243"/>
        <v>0</v>
      </c>
      <c r="BK268" s="102">
        <f t="shared" si="243"/>
        <v>0</v>
      </c>
      <c r="BL268" s="102">
        <f t="shared" si="243"/>
        <v>0</v>
      </c>
      <c r="BM268" s="102">
        <f t="shared" si="243"/>
        <v>0</v>
      </c>
      <c r="BN268" s="102">
        <f t="shared" si="243"/>
        <v>0</v>
      </c>
      <c r="BO268" s="102">
        <f t="shared" si="243"/>
        <v>0</v>
      </c>
      <c r="BP268" s="102">
        <f t="shared" si="243"/>
        <v>0</v>
      </c>
      <c r="BQ268" s="102">
        <f t="shared" si="243"/>
        <v>0</v>
      </c>
      <c r="BR268" s="102">
        <f t="shared" si="243"/>
        <v>0</v>
      </c>
      <c r="BS268" s="102">
        <f t="shared" si="243"/>
        <v>0</v>
      </c>
      <c r="BT268" s="102">
        <f t="shared" si="243"/>
        <v>0</v>
      </c>
      <c r="BU268" s="102">
        <f t="shared" si="243"/>
        <v>0</v>
      </c>
      <c r="BV268" s="102">
        <f t="shared" si="243"/>
        <v>0</v>
      </c>
      <c r="BW268" s="102">
        <f t="shared" si="243"/>
        <v>0</v>
      </c>
      <c r="BX268" s="102">
        <f t="shared" ref="BX268:CV268" si="244">SUM(BX269:BX278)</f>
        <v>0</v>
      </c>
      <c r="BY268" s="102">
        <f t="shared" si="244"/>
        <v>0</v>
      </c>
      <c r="BZ268" s="102">
        <f t="shared" si="244"/>
        <v>0</v>
      </c>
      <c r="CA268" s="102">
        <f t="shared" si="244"/>
        <v>0</v>
      </c>
      <c r="CB268" s="102">
        <f t="shared" si="244"/>
        <v>0</v>
      </c>
      <c r="CC268" s="102">
        <f t="shared" si="244"/>
        <v>0</v>
      </c>
      <c r="CD268" s="102">
        <f t="shared" si="244"/>
        <v>0</v>
      </c>
      <c r="CE268" s="102">
        <f t="shared" si="244"/>
        <v>0</v>
      </c>
      <c r="CF268" s="102">
        <f t="shared" si="244"/>
        <v>0</v>
      </c>
      <c r="CG268" s="103">
        <f>SUM(CG269:CG278)</f>
        <v>0</v>
      </c>
      <c r="CH268" s="120">
        <f t="shared" ref="CH268:CK268" si="245">SUM(CH269:CH278)</f>
        <v>0</v>
      </c>
      <c r="CI268" s="120">
        <f t="shared" si="245"/>
        <v>0</v>
      </c>
      <c r="CJ268" s="120">
        <f t="shared" si="245"/>
        <v>0</v>
      </c>
      <c r="CK268" s="120">
        <f t="shared" si="245"/>
        <v>0</v>
      </c>
      <c r="CL268" s="8"/>
      <c r="CM268" s="87"/>
      <c r="CN268" s="21"/>
      <c r="CQ268" s="72">
        <f>IF(J268&gt;0,1,0)</f>
        <v>0</v>
      </c>
    </row>
    <row r="269" spans="1:96" ht="14.1" customHeight="1" x14ac:dyDescent="0.3">
      <c r="A269" s="64">
        <f t="shared" si="242"/>
        <v>269</v>
      </c>
      <c r="B269" s="83"/>
      <c r="C269" s="83"/>
      <c r="D269" s="83"/>
      <c r="E269" s="83"/>
      <c r="F269" s="104"/>
      <c r="G269" s="83" t="s">
        <v>42</v>
      </c>
      <c r="H269" s="107" t="s">
        <v>165</v>
      </c>
      <c r="I269" s="83"/>
      <c r="J269" s="73">
        <f t="shared" si="195"/>
        <v>0</v>
      </c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5"/>
      <c r="CH269" s="122"/>
      <c r="CI269" s="122"/>
      <c r="CJ269" s="122"/>
      <c r="CK269" s="122"/>
      <c r="CL269" s="8"/>
      <c r="CM269" s="87"/>
      <c r="CN269" s="21"/>
      <c r="CQ269" s="72">
        <f>IF(J269&gt;0,1,0)</f>
        <v>0</v>
      </c>
    </row>
    <row r="270" spans="1:96" ht="14.1" customHeight="1" x14ac:dyDescent="0.3">
      <c r="A270" s="64">
        <f t="shared" si="242"/>
        <v>270</v>
      </c>
      <c r="B270" s="83"/>
      <c r="C270" s="83"/>
      <c r="D270" s="83"/>
      <c r="E270" s="83"/>
      <c r="F270" s="104"/>
      <c r="G270" s="83" t="s">
        <v>55</v>
      </c>
      <c r="H270" s="83" t="s">
        <v>166</v>
      </c>
      <c r="I270" s="83"/>
      <c r="J270" s="73">
        <f t="shared" si="195"/>
        <v>0</v>
      </c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5"/>
      <c r="CH270" s="122"/>
      <c r="CI270" s="122"/>
      <c r="CJ270" s="122"/>
      <c r="CK270" s="122"/>
      <c r="CL270" s="8"/>
      <c r="CM270" s="87"/>
      <c r="CN270" s="21"/>
      <c r="CQ270" s="72">
        <f>IF(J270&gt;0,1,0)</f>
        <v>0</v>
      </c>
    </row>
    <row r="271" spans="1:96" ht="14.1" customHeight="1" x14ac:dyDescent="0.3">
      <c r="A271" s="64">
        <f t="shared" si="242"/>
        <v>271</v>
      </c>
      <c r="B271" s="83"/>
      <c r="C271" s="83"/>
      <c r="D271" s="83"/>
      <c r="E271" s="83"/>
      <c r="F271" s="104"/>
      <c r="G271" s="83" t="s">
        <v>44</v>
      </c>
      <c r="H271" s="83" t="s">
        <v>167</v>
      </c>
      <c r="I271" s="83"/>
      <c r="J271" s="73">
        <f t="shared" ref="J271:J278" si="246">SUM(K271:CG271)</f>
        <v>0</v>
      </c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5"/>
      <c r="CH271" s="122"/>
      <c r="CI271" s="122"/>
      <c r="CJ271" s="122"/>
      <c r="CK271" s="122"/>
      <c r="CL271" s="8"/>
      <c r="CM271" s="87"/>
      <c r="CN271" s="21"/>
      <c r="CQ271" s="72"/>
    </row>
    <row r="272" spans="1:96" ht="14.1" customHeight="1" x14ac:dyDescent="0.3">
      <c r="A272" s="64">
        <f t="shared" si="242"/>
        <v>272</v>
      </c>
      <c r="B272" s="83"/>
      <c r="C272" s="83"/>
      <c r="D272" s="83"/>
      <c r="E272" s="83"/>
      <c r="F272" s="104"/>
      <c r="G272" s="83" t="s">
        <v>46</v>
      </c>
      <c r="H272" s="125" t="s">
        <v>168</v>
      </c>
      <c r="I272" s="81"/>
      <c r="J272" s="73">
        <f t="shared" si="246"/>
        <v>0</v>
      </c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5"/>
      <c r="CH272" s="122"/>
      <c r="CI272" s="122"/>
      <c r="CJ272" s="122"/>
      <c r="CK272" s="122"/>
      <c r="CL272" s="8"/>
      <c r="CM272" s="87"/>
      <c r="CN272" s="21"/>
      <c r="CQ272" s="72">
        <f>IF(J272&gt;0,1,0)</f>
        <v>0</v>
      </c>
    </row>
    <row r="273" spans="1:96" ht="14.1" customHeight="1" x14ac:dyDescent="0.3">
      <c r="A273" s="64">
        <f t="shared" si="242"/>
        <v>273</v>
      </c>
      <c r="B273" s="83"/>
      <c r="C273" s="83"/>
      <c r="D273" s="83"/>
      <c r="E273" s="83"/>
      <c r="F273" s="104"/>
      <c r="G273" s="83" t="s">
        <v>48</v>
      </c>
      <c r="H273" s="83" t="s">
        <v>169</v>
      </c>
      <c r="I273" s="83"/>
      <c r="J273" s="73">
        <f t="shared" si="246"/>
        <v>0</v>
      </c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5"/>
      <c r="CH273" s="122"/>
      <c r="CI273" s="122"/>
      <c r="CJ273" s="122"/>
      <c r="CK273" s="122"/>
      <c r="CL273" s="8"/>
      <c r="CM273" s="87"/>
      <c r="CN273" s="21"/>
      <c r="CQ273" s="72">
        <f>IF(J273&gt;0,1,0)</f>
        <v>0</v>
      </c>
    </row>
    <row r="274" spans="1:96" ht="14.1" customHeight="1" x14ac:dyDescent="0.3">
      <c r="A274" s="64">
        <f t="shared" si="242"/>
        <v>274</v>
      </c>
      <c r="B274" s="83"/>
      <c r="C274" s="83"/>
      <c r="D274" s="83"/>
      <c r="E274" s="83"/>
      <c r="F274" s="91"/>
      <c r="G274" s="83" t="s">
        <v>50</v>
      </c>
      <c r="H274" s="107" t="s">
        <v>170</v>
      </c>
      <c r="I274" s="83"/>
      <c r="J274" s="73">
        <f t="shared" si="246"/>
        <v>0</v>
      </c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5"/>
      <c r="CH274" s="122"/>
      <c r="CI274" s="122"/>
      <c r="CJ274" s="122"/>
      <c r="CK274" s="122"/>
      <c r="CL274" s="8"/>
      <c r="CM274" s="87"/>
      <c r="CN274" s="21"/>
      <c r="CQ274" s="72">
        <f>IF(J274&gt;0,1,0)</f>
        <v>0</v>
      </c>
    </row>
    <row r="275" spans="1:96" ht="14.1" customHeight="1" x14ac:dyDescent="0.3">
      <c r="A275" s="64">
        <f t="shared" si="242"/>
        <v>275</v>
      </c>
      <c r="B275" s="83"/>
      <c r="C275" s="83"/>
      <c r="D275" s="83"/>
      <c r="E275" s="83"/>
      <c r="F275" s="91"/>
      <c r="G275" s="83" t="s">
        <v>135</v>
      </c>
      <c r="H275" s="83" t="s">
        <v>171</v>
      </c>
      <c r="I275" s="83"/>
      <c r="J275" s="73">
        <f t="shared" si="246"/>
        <v>0</v>
      </c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5"/>
      <c r="CH275" s="122"/>
      <c r="CI275" s="122"/>
      <c r="CJ275" s="122"/>
      <c r="CK275" s="122"/>
      <c r="CL275" s="8"/>
      <c r="CM275" s="87"/>
      <c r="CN275" s="21"/>
      <c r="CQ275" s="72">
        <f>IF(J275&gt;0,1,0)</f>
        <v>0</v>
      </c>
    </row>
    <row r="276" spans="1:96" ht="14.1" customHeight="1" x14ac:dyDescent="0.3">
      <c r="A276" s="64">
        <f t="shared" si="242"/>
        <v>276</v>
      </c>
      <c r="B276" s="83"/>
      <c r="C276" s="83"/>
      <c r="D276" s="83"/>
      <c r="E276" s="83"/>
      <c r="F276" s="91"/>
      <c r="G276" s="83" t="s">
        <v>137</v>
      </c>
      <c r="H276" s="83" t="s">
        <v>172</v>
      </c>
      <c r="I276" s="83"/>
      <c r="J276" s="73">
        <f t="shared" si="246"/>
        <v>0</v>
      </c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5"/>
      <c r="CH276" s="122"/>
      <c r="CI276" s="122"/>
      <c r="CJ276" s="122"/>
      <c r="CK276" s="122"/>
      <c r="CL276" s="8"/>
      <c r="CM276" s="87"/>
      <c r="CN276" s="21"/>
      <c r="CQ276" s="72"/>
    </row>
    <row r="277" spans="1:96" ht="14.1" customHeight="1" x14ac:dyDescent="0.3">
      <c r="A277" s="64">
        <f t="shared" si="242"/>
        <v>277</v>
      </c>
      <c r="B277" s="83"/>
      <c r="C277" s="83"/>
      <c r="D277" s="83"/>
      <c r="E277" s="83"/>
      <c r="F277" s="104"/>
      <c r="G277" s="83" t="s">
        <v>147</v>
      </c>
      <c r="H277" s="125" t="s">
        <v>173</v>
      </c>
      <c r="I277" s="81"/>
      <c r="J277" s="73">
        <f t="shared" si="246"/>
        <v>0</v>
      </c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5"/>
      <c r="CH277" s="122"/>
      <c r="CI277" s="122"/>
      <c r="CJ277" s="122"/>
      <c r="CK277" s="122"/>
      <c r="CL277" s="8"/>
      <c r="CM277" s="87"/>
      <c r="CN277" s="21"/>
      <c r="CQ277" s="72">
        <f>IF(J277&gt;0,1,0)</f>
        <v>0</v>
      </c>
    </row>
    <row r="278" spans="1:96" ht="14.1" customHeight="1" x14ac:dyDescent="0.3">
      <c r="A278" s="64">
        <f t="shared" si="242"/>
        <v>278</v>
      </c>
      <c r="B278" s="83"/>
      <c r="C278" s="83"/>
      <c r="D278" s="83"/>
      <c r="E278" s="83"/>
      <c r="F278" s="91"/>
      <c r="G278" s="83" t="s">
        <v>149</v>
      </c>
      <c r="H278" s="83" t="s">
        <v>174</v>
      </c>
      <c r="I278" s="83"/>
      <c r="J278" s="73">
        <f t="shared" si="246"/>
        <v>0</v>
      </c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5"/>
      <c r="CH278" s="122"/>
      <c r="CI278" s="122"/>
      <c r="CJ278" s="122"/>
      <c r="CK278" s="122"/>
      <c r="CL278" s="8"/>
      <c r="CM278" s="87"/>
      <c r="CN278" s="21"/>
      <c r="CQ278" s="72"/>
    </row>
    <row r="279" spans="1:96" s="63" customFormat="1" ht="14.1" customHeight="1" x14ac:dyDescent="0.3">
      <c r="A279" s="64">
        <f t="shared" si="242"/>
        <v>279</v>
      </c>
      <c r="B279" s="83"/>
      <c r="C279" s="83"/>
      <c r="D279" s="83"/>
      <c r="E279" s="83"/>
      <c r="F279" s="91"/>
      <c r="G279" s="83"/>
      <c r="H279" s="83"/>
      <c r="I279" s="83"/>
      <c r="J279" s="93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5"/>
      <c r="CH279" s="122"/>
      <c r="CI279" s="122"/>
      <c r="CJ279" s="122"/>
      <c r="CK279" s="122"/>
      <c r="CL279" s="71"/>
      <c r="CM279" s="27"/>
      <c r="CN279" s="11"/>
      <c r="CO279" s="72"/>
      <c r="CP279" s="72"/>
      <c r="CQ279" s="72">
        <v>1</v>
      </c>
      <c r="CR279" s="72"/>
    </row>
    <row r="280" spans="1:96" s="63" customFormat="1" ht="14.1" customHeight="1" x14ac:dyDescent="0.3">
      <c r="A280" s="64">
        <f t="shared" si="242"/>
        <v>280</v>
      </c>
      <c r="B280" s="81"/>
      <c r="C280" s="81"/>
      <c r="D280" s="65" t="s">
        <v>175</v>
      </c>
      <c r="E280" s="65" t="s">
        <v>176</v>
      </c>
      <c r="F280" s="65"/>
      <c r="G280" s="65"/>
      <c r="H280" s="65"/>
      <c r="I280" s="65"/>
      <c r="J280" s="73">
        <f>SUM(K280:CG280)</f>
        <v>0</v>
      </c>
      <c r="K280" s="70">
        <f t="shared" ref="K280:CG280" si="247">SUM(K281,K336)</f>
        <v>0</v>
      </c>
      <c r="L280" s="70">
        <f t="shared" si="247"/>
        <v>0</v>
      </c>
      <c r="M280" s="70">
        <f t="shared" si="247"/>
        <v>0</v>
      </c>
      <c r="N280" s="70">
        <f t="shared" si="247"/>
        <v>0</v>
      </c>
      <c r="O280" s="70">
        <f t="shared" si="247"/>
        <v>0</v>
      </c>
      <c r="P280" s="70">
        <f t="shared" si="247"/>
        <v>0</v>
      </c>
      <c r="Q280" s="70">
        <f t="shared" si="247"/>
        <v>0</v>
      </c>
      <c r="R280" s="70">
        <f t="shared" si="247"/>
        <v>0</v>
      </c>
      <c r="S280" s="70">
        <f t="shared" si="247"/>
        <v>0</v>
      </c>
      <c r="T280" s="70">
        <f t="shared" si="247"/>
        <v>0</v>
      </c>
      <c r="U280" s="70">
        <f t="shared" si="247"/>
        <v>0</v>
      </c>
      <c r="V280" s="70">
        <f t="shared" si="247"/>
        <v>0</v>
      </c>
      <c r="W280" s="70">
        <f t="shared" si="247"/>
        <v>0</v>
      </c>
      <c r="X280" s="70">
        <f t="shared" si="247"/>
        <v>0</v>
      </c>
      <c r="Y280" s="70">
        <f t="shared" si="247"/>
        <v>0</v>
      </c>
      <c r="Z280" s="70">
        <f t="shared" si="247"/>
        <v>0</v>
      </c>
      <c r="AA280" s="70">
        <f t="shared" si="247"/>
        <v>0</v>
      </c>
      <c r="AB280" s="70">
        <f t="shared" si="247"/>
        <v>0</v>
      </c>
      <c r="AC280" s="70">
        <f t="shared" si="247"/>
        <v>0</v>
      </c>
      <c r="AD280" s="70">
        <f t="shared" si="247"/>
        <v>0</v>
      </c>
      <c r="AE280" s="70">
        <f t="shared" si="247"/>
        <v>0</v>
      </c>
      <c r="AF280" s="70">
        <f t="shared" si="247"/>
        <v>0</v>
      </c>
      <c r="AG280" s="70">
        <f t="shared" si="247"/>
        <v>0</v>
      </c>
      <c r="AH280" s="70">
        <f t="shared" si="247"/>
        <v>0</v>
      </c>
      <c r="AI280" s="70">
        <f t="shared" si="247"/>
        <v>0</v>
      </c>
      <c r="AJ280" s="70">
        <f t="shared" si="247"/>
        <v>0</v>
      </c>
      <c r="AK280" s="70">
        <f t="shared" si="247"/>
        <v>0</v>
      </c>
      <c r="AL280" s="70">
        <f t="shared" si="247"/>
        <v>0</v>
      </c>
      <c r="AM280" s="70">
        <f t="shared" si="247"/>
        <v>0</v>
      </c>
      <c r="AN280" s="70">
        <f t="shared" si="247"/>
        <v>0</v>
      </c>
      <c r="AO280" s="70">
        <f t="shared" si="247"/>
        <v>0</v>
      </c>
      <c r="AP280" s="70">
        <f t="shared" si="247"/>
        <v>0</v>
      </c>
      <c r="AQ280" s="70">
        <f t="shared" si="247"/>
        <v>0</v>
      </c>
      <c r="AR280" s="70">
        <f t="shared" si="247"/>
        <v>0</v>
      </c>
      <c r="AS280" s="70">
        <f t="shared" si="247"/>
        <v>0</v>
      </c>
      <c r="AT280" s="70">
        <f t="shared" si="247"/>
        <v>0</v>
      </c>
      <c r="AU280" s="70">
        <f t="shared" si="247"/>
        <v>0</v>
      </c>
      <c r="AV280" s="70">
        <f t="shared" si="247"/>
        <v>0</v>
      </c>
      <c r="AW280" s="70">
        <f t="shared" si="247"/>
        <v>0</v>
      </c>
      <c r="AX280" s="70">
        <f t="shared" si="247"/>
        <v>0</v>
      </c>
      <c r="AY280" s="70">
        <f t="shared" si="247"/>
        <v>0</v>
      </c>
      <c r="AZ280" s="70">
        <f t="shared" si="247"/>
        <v>0</v>
      </c>
      <c r="BA280" s="70">
        <f t="shared" si="247"/>
        <v>0</v>
      </c>
      <c r="BB280" s="70">
        <f t="shared" si="247"/>
        <v>0</v>
      </c>
      <c r="BC280" s="70">
        <f t="shared" si="247"/>
        <v>0</v>
      </c>
      <c r="BD280" s="70">
        <f t="shared" si="247"/>
        <v>0</v>
      </c>
      <c r="BE280" s="70">
        <f t="shared" si="247"/>
        <v>0</v>
      </c>
      <c r="BF280" s="70">
        <f t="shared" si="247"/>
        <v>0</v>
      </c>
      <c r="BG280" s="70">
        <f t="shared" si="247"/>
        <v>0</v>
      </c>
      <c r="BH280" s="70">
        <f t="shared" si="247"/>
        <v>0</v>
      </c>
      <c r="BI280" s="70">
        <f t="shared" si="247"/>
        <v>0</v>
      </c>
      <c r="BJ280" s="70">
        <f t="shared" si="247"/>
        <v>0</v>
      </c>
      <c r="BK280" s="70">
        <f t="shared" si="247"/>
        <v>0</v>
      </c>
      <c r="BL280" s="70">
        <f t="shared" si="247"/>
        <v>0</v>
      </c>
      <c r="BM280" s="70">
        <f t="shared" si="247"/>
        <v>0</v>
      </c>
      <c r="BN280" s="70">
        <f t="shared" si="247"/>
        <v>0</v>
      </c>
      <c r="BO280" s="70">
        <f t="shared" si="247"/>
        <v>0</v>
      </c>
      <c r="BP280" s="70">
        <f t="shared" si="247"/>
        <v>0</v>
      </c>
      <c r="BQ280" s="70">
        <f t="shared" si="247"/>
        <v>0</v>
      </c>
      <c r="BR280" s="70">
        <f t="shared" si="247"/>
        <v>0</v>
      </c>
      <c r="BS280" s="70">
        <f t="shared" si="247"/>
        <v>0</v>
      </c>
      <c r="BT280" s="70">
        <f t="shared" si="247"/>
        <v>0</v>
      </c>
      <c r="BU280" s="70">
        <f t="shared" si="247"/>
        <v>0</v>
      </c>
      <c r="BV280" s="70">
        <f t="shared" si="247"/>
        <v>0</v>
      </c>
      <c r="BW280" s="70">
        <f t="shared" si="247"/>
        <v>0</v>
      </c>
      <c r="BX280" s="70">
        <f t="shared" si="247"/>
        <v>0</v>
      </c>
      <c r="BY280" s="70">
        <f t="shared" si="247"/>
        <v>0</v>
      </c>
      <c r="BZ280" s="70">
        <f t="shared" si="247"/>
        <v>0</v>
      </c>
      <c r="CA280" s="70">
        <f t="shared" si="247"/>
        <v>0</v>
      </c>
      <c r="CB280" s="70">
        <f t="shared" si="247"/>
        <v>0</v>
      </c>
      <c r="CC280" s="70">
        <f t="shared" si="247"/>
        <v>0</v>
      </c>
      <c r="CD280" s="70">
        <f t="shared" si="247"/>
        <v>0</v>
      </c>
      <c r="CE280" s="70">
        <f t="shared" si="247"/>
        <v>0</v>
      </c>
      <c r="CF280" s="70">
        <f t="shared" si="247"/>
        <v>0</v>
      </c>
      <c r="CG280" s="74">
        <f t="shared" si="247"/>
        <v>0</v>
      </c>
      <c r="CH280" s="70">
        <f t="shared" ref="CH280:CK280" si="248">SUM(CH281,CH336)</f>
        <v>0</v>
      </c>
      <c r="CI280" s="70">
        <f t="shared" si="248"/>
        <v>0</v>
      </c>
      <c r="CJ280" s="70">
        <f t="shared" si="248"/>
        <v>0</v>
      </c>
      <c r="CK280" s="70">
        <f t="shared" si="248"/>
        <v>0</v>
      </c>
      <c r="CL280" s="71"/>
      <c r="CM280" s="27"/>
      <c r="CN280" s="11"/>
      <c r="CO280" s="72"/>
      <c r="CP280" s="72"/>
      <c r="CQ280" s="72">
        <f t="shared" ref="CQ280:CQ291" si="249">IF(J280&gt;0,1,0)</f>
        <v>0</v>
      </c>
      <c r="CR280" s="72"/>
    </row>
    <row r="281" spans="1:96" s="63" customFormat="1" ht="14.1" customHeight="1" x14ac:dyDescent="0.3">
      <c r="A281" s="64">
        <f t="shared" si="242"/>
        <v>281</v>
      </c>
      <c r="B281" s="81"/>
      <c r="C281" s="81"/>
      <c r="D281" s="81"/>
      <c r="E281" s="81" t="s">
        <v>20</v>
      </c>
      <c r="F281" s="101" t="s">
        <v>19</v>
      </c>
      <c r="G281" s="81"/>
      <c r="H281" s="81"/>
      <c r="I281" s="81"/>
      <c r="J281" s="73">
        <f>SUM(K281:CG281)</f>
        <v>0</v>
      </c>
      <c r="K281" s="70">
        <f>SUM(K282,K309)</f>
        <v>0</v>
      </c>
      <c r="L281" s="70">
        <f t="shared" ref="L281:CG281" si="250">SUM(L282,L309)</f>
        <v>0</v>
      </c>
      <c r="M281" s="70">
        <f t="shared" si="250"/>
        <v>0</v>
      </c>
      <c r="N281" s="70">
        <f t="shared" si="250"/>
        <v>0</v>
      </c>
      <c r="O281" s="70">
        <f t="shared" si="250"/>
        <v>0</v>
      </c>
      <c r="P281" s="70">
        <f t="shared" si="250"/>
        <v>0</v>
      </c>
      <c r="Q281" s="70">
        <f t="shared" si="250"/>
        <v>0</v>
      </c>
      <c r="R281" s="70">
        <f t="shared" si="250"/>
        <v>0</v>
      </c>
      <c r="S281" s="70">
        <f t="shared" si="250"/>
        <v>0</v>
      </c>
      <c r="T281" s="70">
        <f t="shared" si="250"/>
        <v>0</v>
      </c>
      <c r="U281" s="70">
        <f t="shared" si="250"/>
        <v>0</v>
      </c>
      <c r="V281" s="70">
        <f t="shared" si="250"/>
        <v>0</v>
      </c>
      <c r="W281" s="70">
        <f t="shared" si="250"/>
        <v>0</v>
      </c>
      <c r="X281" s="70">
        <f t="shared" si="250"/>
        <v>0</v>
      </c>
      <c r="Y281" s="70">
        <f t="shared" si="250"/>
        <v>0</v>
      </c>
      <c r="Z281" s="70">
        <f t="shared" si="250"/>
        <v>0</v>
      </c>
      <c r="AA281" s="70">
        <f t="shared" si="250"/>
        <v>0</v>
      </c>
      <c r="AB281" s="70">
        <f t="shared" si="250"/>
        <v>0</v>
      </c>
      <c r="AC281" s="70">
        <f t="shared" si="250"/>
        <v>0</v>
      </c>
      <c r="AD281" s="70">
        <f t="shared" si="250"/>
        <v>0</v>
      </c>
      <c r="AE281" s="70">
        <f t="shared" si="250"/>
        <v>0</v>
      </c>
      <c r="AF281" s="70">
        <f t="shared" si="250"/>
        <v>0</v>
      </c>
      <c r="AG281" s="70">
        <f t="shared" si="250"/>
        <v>0</v>
      </c>
      <c r="AH281" s="70">
        <f t="shared" si="250"/>
        <v>0</v>
      </c>
      <c r="AI281" s="70">
        <f t="shared" si="250"/>
        <v>0</v>
      </c>
      <c r="AJ281" s="70">
        <f t="shared" si="250"/>
        <v>0</v>
      </c>
      <c r="AK281" s="70">
        <f t="shared" si="250"/>
        <v>0</v>
      </c>
      <c r="AL281" s="70">
        <f t="shared" si="250"/>
        <v>0</v>
      </c>
      <c r="AM281" s="70">
        <f t="shared" si="250"/>
        <v>0</v>
      </c>
      <c r="AN281" s="70">
        <f t="shared" si="250"/>
        <v>0</v>
      </c>
      <c r="AO281" s="70">
        <f t="shared" si="250"/>
        <v>0</v>
      </c>
      <c r="AP281" s="70">
        <f t="shared" si="250"/>
        <v>0</v>
      </c>
      <c r="AQ281" s="70">
        <f t="shared" si="250"/>
        <v>0</v>
      </c>
      <c r="AR281" s="70">
        <f t="shared" si="250"/>
        <v>0</v>
      </c>
      <c r="AS281" s="70">
        <f t="shared" si="250"/>
        <v>0</v>
      </c>
      <c r="AT281" s="70">
        <f t="shared" si="250"/>
        <v>0</v>
      </c>
      <c r="AU281" s="70">
        <f t="shared" si="250"/>
        <v>0</v>
      </c>
      <c r="AV281" s="70">
        <f t="shared" si="250"/>
        <v>0</v>
      </c>
      <c r="AW281" s="70">
        <f t="shared" si="250"/>
        <v>0</v>
      </c>
      <c r="AX281" s="70">
        <f t="shared" si="250"/>
        <v>0</v>
      </c>
      <c r="AY281" s="70">
        <f t="shared" si="250"/>
        <v>0</v>
      </c>
      <c r="AZ281" s="70">
        <f t="shared" si="250"/>
        <v>0</v>
      </c>
      <c r="BA281" s="70">
        <f t="shared" si="250"/>
        <v>0</v>
      </c>
      <c r="BB281" s="70">
        <f t="shared" si="250"/>
        <v>0</v>
      </c>
      <c r="BC281" s="70">
        <f t="shared" si="250"/>
        <v>0</v>
      </c>
      <c r="BD281" s="70">
        <f t="shared" si="250"/>
        <v>0</v>
      </c>
      <c r="BE281" s="70">
        <f t="shared" si="250"/>
        <v>0</v>
      </c>
      <c r="BF281" s="70">
        <f t="shared" si="250"/>
        <v>0</v>
      </c>
      <c r="BG281" s="70">
        <f t="shared" si="250"/>
        <v>0</v>
      </c>
      <c r="BH281" s="70">
        <f t="shared" si="250"/>
        <v>0</v>
      </c>
      <c r="BI281" s="70">
        <f t="shared" si="250"/>
        <v>0</v>
      </c>
      <c r="BJ281" s="70">
        <f t="shared" si="250"/>
        <v>0</v>
      </c>
      <c r="BK281" s="70">
        <f t="shared" si="250"/>
        <v>0</v>
      </c>
      <c r="BL281" s="70">
        <f t="shared" si="250"/>
        <v>0</v>
      </c>
      <c r="BM281" s="70">
        <f t="shared" si="250"/>
        <v>0</v>
      </c>
      <c r="BN281" s="70">
        <f t="shared" si="250"/>
        <v>0</v>
      </c>
      <c r="BO281" s="70">
        <f t="shared" si="250"/>
        <v>0</v>
      </c>
      <c r="BP281" s="70">
        <f t="shared" si="250"/>
        <v>0</v>
      </c>
      <c r="BQ281" s="70">
        <f t="shared" si="250"/>
        <v>0</v>
      </c>
      <c r="BR281" s="70">
        <f t="shared" si="250"/>
        <v>0</v>
      </c>
      <c r="BS281" s="70">
        <f t="shared" si="250"/>
        <v>0</v>
      </c>
      <c r="BT281" s="70">
        <f t="shared" si="250"/>
        <v>0</v>
      </c>
      <c r="BU281" s="70">
        <f t="shared" si="250"/>
        <v>0</v>
      </c>
      <c r="BV281" s="70">
        <f t="shared" si="250"/>
        <v>0</v>
      </c>
      <c r="BW281" s="70">
        <f t="shared" si="250"/>
        <v>0</v>
      </c>
      <c r="BX281" s="70">
        <f t="shared" si="250"/>
        <v>0</v>
      </c>
      <c r="BY281" s="70">
        <f t="shared" si="250"/>
        <v>0</v>
      </c>
      <c r="BZ281" s="70">
        <f t="shared" si="250"/>
        <v>0</v>
      </c>
      <c r="CA281" s="70">
        <f t="shared" si="250"/>
        <v>0</v>
      </c>
      <c r="CB281" s="70">
        <f t="shared" si="250"/>
        <v>0</v>
      </c>
      <c r="CC281" s="70">
        <f t="shared" si="250"/>
        <v>0</v>
      </c>
      <c r="CD281" s="70">
        <f t="shared" si="250"/>
        <v>0</v>
      </c>
      <c r="CE281" s="70">
        <f t="shared" si="250"/>
        <v>0</v>
      </c>
      <c r="CF281" s="70">
        <f t="shared" si="250"/>
        <v>0</v>
      </c>
      <c r="CG281" s="74">
        <f t="shared" si="250"/>
        <v>0</v>
      </c>
      <c r="CH281" s="70">
        <f t="shared" ref="CH281:CK281" si="251">SUM(CH282,CH309)</f>
        <v>0</v>
      </c>
      <c r="CI281" s="70">
        <f t="shared" si="251"/>
        <v>0</v>
      </c>
      <c r="CJ281" s="70">
        <f t="shared" si="251"/>
        <v>0</v>
      </c>
      <c r="CK281" s="70">
        <f t="shared" si="251"/>
        <v>0</v>
      </c>
      <c r="CL281" s="71"/>
      <c r="CM281" s="27">
        <f>LEN(H281)</f>
        <v>0</v>
      </c>
      <c r="CN281" s="11"/>
      <c r="CO281" s="72"/>
      <c r="CP281" s="72"/>
      <c r="CQ281" s="72">
        <f t="shared" si="249"/>
        <v>0</v>
      </c>
      <c r="CR281" s="72"/>
    </row>
    <row r="282" spans="1:96" s="63" customFormat="1" ht="14.1" customHeight="1" x14ac:dyDescent="0.3">
      <c r="A282" s="64">
        <f t="shared" si="242"/>
        <v>282</v>
      </c>
      <c r="B282" s="81"/>
      <c r="C282" s="81"/>
      <c r="D282" s="81"/>
      <c r="E282" s="81"/>
      <c r="F282" s="104" t="s">
        <v>41</v>
      </c>
      <c r="G282" s="83"/>
      <c r="H282" s="107"/>
      <c r="I282" s="81"/>
      <c r="J282" s="73">
        <f t="shared" ref="J282:J335" si="252">SUM(K282:CG282)</f>
        <v>0</v>
      </c>
      <c r="K282" s="102">
        <f>SUM(K283:K308)/2</f>
        <v>0</v>
      </c>
      <c r="L282" s="102">
        <f t="shared" ref="L282:CG282" si="253">SUM(L283:L308)/2</f>
        <v>0</v>
      </c>
      <c r="M282" s="102">
        <f t="shared" si="253"/>
        <v>0</v>
      </c>
      <c r="N282" s="102">
        <f t="shared" si="253"/>
        <v>0</v>
      </c>
      <c r="O282" s="102">
        <f t="shared" si="253"/>
        <v>0</v>
      </c>
      <c r="P282" s="102">
        <f t="shared" si="253"/>
        <v>0</v>
      </c>
      <c r="Q282" s="102">
        <f t="shared" si="253"/>
        <v>0</v>
      </c>
      <c r="R282" s="102">
        <f t="shared" si="253"/>
        <v>0</v>
      </c>
      <c r="S282" s="102">
        <f t="shared" si="253"/>
        <v>0</v>
      </c>
      <c r="T282" s="102">
        <f t="shared" si="253"/>
        <v>0</v>
      </c>
      <c r="U282" s="102">
        <f t="shared" si="253"/>
        <v>0</v>
      </c>
      <c r="V282" s="102">
        <f t="shared" si="253"/>
        <v>0</v>
      </c>
      <c r="W282" s="102">
        <f t="shared" si="253"/>
        <v>0</v>
      </c>
      <c r="X282" s="102">
        <f t="shared" si="253"/>
        <v>0</v>
      </c>
      <c r="Y282" s="102">
        <f t="shared" si="253"/>
        <v>0</v>
      </c>
      <c r="Z282" s="102">
        <f t="shared" si="253"/>
        <v>0</v>
      </c>
      <c r="AA282" s="102">
        <f t="shared" si="253"/>
        <v>0</v>
      </c>
      <c r="AB282" s="102">
        <f t="shared" si="253"/>
        <v>0</v>
      </c>
      <c r="AC282" s="102">
        <f t="shared" si="253"/>
        <v>0</v>
      </c>
      <c r="AD282" s="102">
        <f t="shared" si="253"/>
        <v>0</v>
      </c>
      <c r="AE282" s="102">
        <f t="shared" si="253"/>
        <v>0</v>
      </c>
      <c r="AF282" s="102">
        <f t="shared" si="253"/>
        <v>0</v>
      </c>
      <c r="AG282" s="102">
        <f t="shared" si="253"/>
        <v>0</v>
      </c>
      <c r="AH282" s="102">
        <f t="shared" si="253"/>
        <v>0</v>
      </c>
      <c r="AI282" s="102">
        <f t="shared" si="253"/>
        <v>0</v>
      </c>
      <c r="AJ282" s="102">
        <f t="shared" si="253"/>
        <v>0</v>
      </c>
      <c r="AK282" s="102">
        <f t="shared" si="253"/>
        <v>0</v>
      </c>
      <c r="AL282" s="102">
        <f t="shared" si="253"/>
        <v>0</v>
      </c>
      <c r="AM282" s="102">
        <f t="shared" si="253"/>
        <v>0</v>
      </c>
      <c r="AN282" s="102">
        <f t="shared" si="253"/>
        <v>0</v>
      </c>
      <c r="AO282" s="102">
        <f t="shared" si="253"/>
        <v>0</v>
      </c>
      <c r="AP282" s="102">
        <f t="shared" si="253"/>
        <v>0</v>
      </c>
      <c r="AQ282" s="102">
        <f t="shared" si="253"/>
        <v>0</v>
      </c>
      <c r="AR282" s="102">
        <f t="shared" si="253"/>
        <v>0</v>
      </c>
      <c r="AS282" s="102">
        <f t="shared" si="253"/>
        <v>0</v>
      </c>
      <c r="AT282" s="102">
        <f t="shared" si="253"/>
        <v>0</v>
      </c>
      <c r="AU282" s="102">
        <f t="shared" si="253"/>
        <v>0</v>
      </c>
      <c r="AV282" s="102">
        <f t="shared" si="253"/>
        <v>0</v>
      </c>
      <c r="AW282" s="102">
        <f t="shared" si="253"/>
        <v>0</v>
      </c>
      <c r="AX282" s="102">
        <f t="shared" si="253"/>
        <v>0</v>
      </c>
      <c r="AY282" s="102">
        <f t="shared" si="253"/>
        <v>0</v>
      </c>
      <c r="AZ282" s="102">
        <f t="shared" si="253"/>
        <v>0</v>
      </c>
      <c r="BA282" s="102">
        <f t="shared" si="253"/>
        <v>0</v>
      </c>
      <c r="BB282" s="102">
        <f t="shared" si="253"/>
        <v>0</v>
      </c>
      <c r="BC282" s="102">
        <f t="shared" ref="BC282:CF282" si="254">SUM(BC283:BC308)/2</f>
        <v>0</v>
      </c>
      <c r="BD282" s="102">
        <f t="shared" si="254"/>
        <v>0</v>
      </c>
      <c r="BE282" s="102">
        <f t="shared" si="254"/>
        <v>0</v>
      </c>
      <c r="BF282" s="102">
        <f t="shared" si="254"/>
        <v>0</v>
      </c>
      <c r="BG282" s="102">
        <f t="shared" si="254"/>
        <v>0</v>
      </c>
      <c r="BH282" s="102">
        <f t="shared" si="254"/>
        <v>0</v>
      </c>
      <c r="BI282" s="102">
        <f t="shared" si="254"/>
        <v>0</v>
      </c>
      <c r="BJ282" s="102">
        <f t="shared" si="254"/>
        <v>0</v>
      </c>
      <c r="BK282" s="102">
        <f t="shared" si="254"/>
        <v>0</v>
      </c>
      <c r="BL282" s="102">
        <f t="shared" si="254"/>
        <v>0</v>
      </c>
      <c r="BM282" s="102">
        <f t="shared" si="254"/>
        <v>0</v>
      </c>
      <c r="BN282" s="102">
        <f t="shared" si="254"/>
        <v>0</v>
      </c>
      <c r="BO282" s="102">
        <f t="shared" si="254"/>
        <v>0</v>
      </c>
      <c r="BP282" s="102">
        <f t="shared" si="254"/>
        <v>0</v>
      </c>
      <c r="BQ282" s="102">
        <f t="shared" si="254"/>
        <v>0</v>
      </c>
      <c r="BR282" s="102">
        <f t="shared" si="254"/>
        <v>0</v>
      </c>
      <c r="BS282" s="102">
        <f t="shared" si="254"/>
        <v>0</v>
      </c>
      <c r="BT282" s="102">
        <f t="shared" si="254"/>
        <v>0</v>
      </c>
      <c r="BU282" s="102">
        <f t="shared" si="254"/>
        <v>0</v>
      </c>
      <c r="BV282" s="102">
        <f t="shared" si="254"/>
        <v>0</v>
      </c>
      <c r="BW282" s="102">
        <f t="shared" si="254"/>
        <v>0</v>
      </c>
      <c r="BX282" s="102">
        <f t="shared" si="254"/>
        <v>0</v>
      </c>
      <c r="BY282" s="102">
        <f t="shared" si="254"/>
        <v>0</v>
      </c>
      <c r="BZ282" s="102">
        <f t="shared" si="254"/>
        <v>0</v>
      </c>
      <c r="CA282" s="102">
        <f t="shared" si="254"/>
        <v>0</v>
      </c>
      <c r="CB282" s="102">
        <f t="shared" si="254"/>
        <v>0</v>
      </c>
      <c r="CC282" s="102">
        <f t="shared" si="254"/>
        <v>0</v>
      </c>
      <c r="CD282" s="102">
        <f t="shared" si="254"/>
        <v>0</v>
      </c>
      <c r="CE282" s="102">
        <f t="shared" si="254"/>
        <v>0</v>
      </c>
      <c r="CF282" s="102">
        <f t="shared" si="254"/>
        <v>0</v>
      </c>
      <c r="CG282" s="103">
        <f t="shared" si="253"/>
        <v>0</v>
      </c>
      <c r="CH282" s="120">
        <f t="shared" ref="CH282:CK282" si="255">SUM(CH283:CH308)/2</f>
        <v>0</v>
      </c>
      <c r="CI282" s="120">
        <f t="shared" si="255"/>
        <v>0</v>
      </c>
      <c r="CJ282" s="120">
        <f t="shared" si="255"/>
        <v>0</v>
      </c>
      <c r="CK282" s="120">
        <f t="shared" si="255"/>
        <v>0</v>
      </c>
      <c r="CL282" s="71"/>
      <c r="CM282" s="27"/>
      <c r="CN282" s="11"/>
      <c r="CO282" s="72"/>
      <c r="CP282" s="72"/>
      <c r="CQ282" s="72"/>
      <c r="CR282" s="72"/>
    </row>
    <row r="283" spans="1:96" s="63" customFormat="1" ht="14.1" customHeight="1" x14ac:dyDescent="0.3">
      <c r="A283" s="64">
        <f t="shared" si="242"/>
        <v>283</v>
      </c>
      <c r="B283" s="81"/>
      <c r="C283" s="81"/>
      <c r="D283" s="81"/>
      <c r="E283" s="81"/>
      <c r="F283" s="104" t="s">
        <v>40</v>
      </c>
      <c r="G283" s="83" t="s">
        <v>177</v>
      </c>
      <c r="H283" s="107"/>
      <c r="I283" s="81"/>
      <c r="J283" s="73">
        <f t="shared" si="252"/>
        <v>0</v>
      </c>
      <c r="K283" s="102">
        <f>SUM(K284:K289)</f>
        <v>0</v>
      </c>
      <c r="L283" s="102">
        <f t="shared" ref="L283:CG283" si="256">SUM(L284:L289)</f>
        <v>0</v>
      </c>
      <c r="M283" s="102">
        <f t="shared" si="256"/>
        <v>0</v>
      </c>
      <c r="N283" s="102">
        <f t="shared" si="256"/>
        <v>0</v>
      </c>
      <c r="O283" s="102">
        <f t="shared" si="256"/>
        <v>0</v>
      </c>
      <c r="P283" s="102">
        <f t="shared" si="256"/>
        <v>0</v>
      </c>
      <c r="Q283" s="102">
        <f t="shared" si="256"/>
        <v>0</v>
      </c>
      <c r="R283" s="102">
        <f t="shared" si="256"/>
        <v>0</v>
      </c>
      <c r="S283" s="102">
        <f t="shared" si="256"/>
        <v>0</v>
      </c>
      <c r="T283" s="102">
        <f t="shared" si="256"/>
        <v>0</v>
      </c>
      <c r="U283" s="102">
        <f t="shared" si="256"/>
        <v>0</v>
      </c>
      <c r="V283" s="102">
        <f t="shared" si="256"/>
        <v>0</v>
      </c>
      <c r="W283" s="102">
        <f t="shared" si="256"/>
        <v>0</v>
      </c>
      <c r="X283" s="102">
        <f t="shared" si="256"/>
        <v>0</v>
      </c>
      <c r="Y283" s="102">
        <f t="shared" si="256"/>
        <v>0</v>
      </c>
      <c r="Z283" s="102">
        <f t="shared" si="256"/>
        <v>0</v>
      </c>
      <c r="AA283" s="102">
        <f t="shared" si="256"/>
        <v>0</v>
      </c>
      <c r="AB283" s="102">
        <f t="shared" si="256"/>
        <v>0</v>
      </c>
      <c r="AC283" s="102">
        <f t="shared" si="256"/>
        <v>0</v>
      </c>
      <c r="AD283" s="102">
        <f t="shared" si="256"/>
        <v>0</v>
      </c>
      <c r="AE283" s="102">
        <f t="shared" si="256"/>
        <v>0</v>
      </c>
      <c r="AF283" s="102">
        <f t="shared" si="256"/>
        <v>0</v>
      </c>
      <c r="AG283" s="102">
        <f t="shared" si="256"/>
        <v>0</v>
      </c>
      <c r="AH283" s="102">
        <f t="shared" si="256"/>
        <v>0</v>
      </c>
      <c r="AI283" s="102">
        <f t="shared" si="256"/>
        <v>0</v>
      </c>
      <c r="AJ283" s="102">
        <f t="shared" si="256"/>
        <v>0</v>
      </c>
      <c r="AK283" s="102">
        <f t="shared" si="256"/>
        <v>0</v>
      </c>
      <c r="AL283" s="102">
        <f t="shared" si="256"/>
        <v>0</v>
      </c>
      <c r="AM283" s="102">
        <f t="shared" si="256"/>
        <v>0</v>
      </c>
      <c r="AN283" s="102">
        <f t="shared" si="256"/>
        <v>0</v>
      </c>
      <c r="AO283" s="102">
        <f t="shared" si="256"/>
        <v>0</v>
      </c>
      <c r="AP283" s="102">
        <f t="shared" si="256"/>
        <v>0</v>
      </c>
      <c r="AQ283" s="102">
        <f t="shared" si="256"/>
        <v>0</v>
      </c>
      <c r="AR283" s="102">
        <f t="shared" si="256"/>
        <v>0</v>
      </c>
      <c r="AS283" s="102">
        <f t="shared" si="256"/>
        <v>0</v>
      </c>
      <c r="AT283" s="102">
        <f t="shared" si="256"/>
        <v>0</v>
      </c>
      <c r="AU283" s="102">
        <f t="shared" si="256"/>
        <v>0</v>
      </c>
      <c r="AV283" s="102">
        <f t="shared" si="256"/>
        <v>0</v>
      </c>
      <c r="AW283" s="102">
        <f t="shared" si="256"/>
        <v>0</v>
      </c>
      <c r="AX283" s="102">
        <f t="shared" si="256"/>
        <v>0</v>
      </c>
      <c r="AY283" s="102">
        <f t="shared" si="256"/>
        <v>0</v>
      </c>
      <c r="AZ283" s="102">
        <f t="shared" si="256"/>
        <v>0</v>
      </c>
      <c r="BA283" s="102">
        <f t="shared" si="256"/>
        <v>0</v>
      </c>
      <c r="BB283" s="102">
        <f t="shared" si="256"/>
        <v>0</v>
      </c>
      <c r="BC283" s="102">
        <f t="shared" si="256"/>
        <v>0</v>
      </c>
      <c r="BD283" s="102">
        <f t="shared" si="256"/>
        <v>0</v>
      </c>
      <c r="BE283" s="102">
        <f t="shared" si="256"/>
        <v>0</v>
      </c>
      <c r="BF283" s="102">
        <f t="shared" si="256"/>
        <v>0</v>
      </c>
      <c r="BG283" s="102">
        <f t="shared" si="256"/>
        <v>0</v>
      </c>
      <c r="BH283" s="102">
        <f t="shared" si="256"/>
        <v>0</v>
      </c>
      <c r="BI283" s="102">
        <f t="shared" si="256"/>
        <v>0</v>
      </c>
      <c r="BJ283" s="102">
        <f t="shared" si="256"/>
        <v>0</v>
      </c>
      <c r="BK283" s="102">
        <f t="shared" si="256"/>
        <v>0</v>
      </c>
      <c r="BL283" s="102">
        <f t="shared" si="256"/>
        <v>0</v>
      </c>
      <c r="BM283" s="102">
        <f t="shared" si="256"/>
        <v>0</v>
      </c>
      <c r="BN283" s="102">
        <f t="shared" si="256"/>
        <v>0</v>
      </c>
      <c r="BO283" s="102">
        <f t="shared" si="256"/>
        <v>0</v>
      </c>
      <c r="BP283" s="102">
        <f t="shared" si="256"/>
        <v>0</v>
      </c>
      <c r="BQ283" s="102">
        <f t="shared" si="256"/>
        <v>0</v>
      </c>
      <c r="BR283" s="102">
        <f t="shared" si="256"/>
        <v>0</v>
      </c>
      <c r="BS283" s="102">
        <f t="shared" si="256"/>
        <v>0</v>
      </c>
      <c r="BT283" s="102">
        <f t="shared" si="256"/>
        <v>0</v>
      </c>
      <c r="BU283" s="102">
        <f t="shared" si="256"/>
        <v>0</v>
      </c>
      <c r="BV283" s="102">
        <f t="shared" si="256"/>
        <v>0</v>
      </c>
      <c r="BW283" s="102">
        <f t="shared" si="256"/>
        <v>0</v>
      </c>
      <c r="BX283" s="102">
        <f t="shared" si="256"/>
        <v>0</v>
      </c>
      <c r="BY283" s="102">
        <f t="shared" si="256"/>
        <v>0</v>
      </c>
      <c r="BZ283" s="102">
        <f t="shared" si="256"/>
        <v>0</v>
      </c>
      <c r="CA283" s="102">
        <f t="shared" si="256"/>
        <v>0</v>
      </c>
      <c r="CB283" s="102">
        <f t="shared" si="256"/>
        <v>0</v>
      </c>
      <c r="CC283" s="102">
        <f t="shared" si="256"/>
        <v>0</v>
      </c>
      <c r="CD283" s="102">
        <f t="shared" si="256"/>
        <v>0</v>
      </c>
      <c r="CE283" s="102">
        <f t="shared" si="256"/>
        <v>0</v>
      </c>
      <c r="CF283" s="102">
        <f t="shared" si="256"/>
        <v>0</v>
      </c>
      <c r="CG283" s="103">
        <f t="shared" si="256"/>
        <v>0</v>
      </c>
      <c r="CH283" s="120">
        <f t="shared" ref="CH283:CK283" si="257">SUM(CH284:CH289)</f>
        <v>0</v>
      </c>
      <c r="CI283" s="120">
        <f t="shared" si="257"/>
        <v>0</v>
      </c>
      <c r="CJ283" s="120">
        <f t="shared" si="257"/>
        <v>0</v>
      </c>
      <c r="CK283" s="120">
        <f t="shared" si="257"/>
        <v>0</v>
      </c>
      <c r="CL283" s="71"/>
      <c r="CM283" s="27">
        <f>LEN(H283)</f>
        <v>0</v>
      </c>
      <c r="CN283" s="11"/>
      <c r="CO283" s="72"/>
      <c r="CP283" s="72"/>
      <c r="CQ283" s="72">
        <f t="shared" si="249"/>
        <v>0</v>
      </c>
      <c r="CR283" s="72"/>
    </row>
    <row r="284" spans="1:96" s="63" customFormat="1" ht="14.1" customHeight="1" x14ac:dyDescent="0.3">
      <c r="A284" s="64">
        <f t="shared" si="242"/>
        <v>284</v>
      </c>
      <c r="B284" s="81"/>
      <c r="C284" s="81"/>
      <c r="D284" s="81"/>
      <c r="E284" s="81"/>
      <c r="F284" s="104"/>
      <c r="G284" s="83" t="s">
        <v>42</v>
      </c>
      <c r="H284" s="107" t="s">
        <v>178</v>
      </c>
      <c r="I284" s="81"/>
      <c r="J284" s="73">
        <f t="shared" si="252"/>
        <v>0</v>
      </c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  <c r="AA284" s="108"/>
      <c r="AB284" s="108"/>
      <c r="AC284" s="108"/>
      <c r="AD284" s="108"/>
      <c r="AE284" s="108"/>
      <c r="AF284" s="108"/>
      <c r="AG284" s="108"/>
      <c r="AH284" s="108"/>
      <c r="AI284" s="108"/>
      <c r="AJ284" s="108"/>
      <c r="AK284" s="108"/>
      <c r="AL284" s="108"/>
      <c r="AM284" s="108"/>
      <c r="AN284" s="108"/>
      <c r="AO284" s="108"/>
      <c r="AP284" s="108"/>
      <c r="AQ284" s="108"/>
      <c r="AR284" s="108"/>
      <c r="AS284" s="108"/>
      <c r="AT284" s="108"/>
      <c r="AU284" s="108"/>
      <c r="AV284" s="108"/>
      <c r="AW284" s="108"/>
      <c r="AX284" s="108"/>
      <c r="AY284" s="108"/>
      <c r="AZ284" s="108"/>
      <c r="BA284" s="108"/>
      <c r="BB284" s="108"/>
      <c r="BC284" s="108"/>
      <c r="BD284" s="108"/>
      <c r="BE284" s="108"/>
      <c r="BF284" s="108"/>
      <c r="BG284" s="108"/>
      <c r="BH284" s="108"/>
      <c r="BI284" s="108"/>
      <c r="BJ284" s="108"/>
      <c r="BK284" s="108"/>
      <c r="BL284" s="108"/>
      <c r="BM284" s="108"/>
      <c r="BN284" s="108"/>
      <c r="BO284" s="108"/>
      <c r="BP284" s="108"/>
      <c r="BQ284" s="108"/>
      <c r="BR284" s="108"/>
      <c r="BS284" s="108"/>
      <c r="BT284" s="108"/>
      <c r="BU284" s="108"/>
      <c r="BV284" s="108"/>
      <c r="BW284" s="108"/>
      <c r="BX284" s="108"/>
      <c r="BY284" s="108"/>
      <c r="BZ284" s="108"/>
      <c r="CA284" s="108"/>
      <c r="CB284" s="108"/>
      <c r="CC284" s="108"/>
      <c r="CD284" s="108"/>
      <c r="CE284" s="108"/>
      <c r="CF284" s="108"/>
      <c r="CG284" s="109"/>
      <c r="CH284" s="121"/>
      <c r="CI284" s="121"/>
      <c r="CJ284" s="121"/>
      <c r="CK284" s="121"/>
      <c r="CL284" s="71"/>
      <c r="CM284" s="27">
        <f>LEN(H284)</f>
        <v>16</v>
      </c>
      <c r="CN284" s="11"/>
      <c r="CO284" s="72"/>
      <c r="CP284" s="72"/>
      <c r="CQ284" s="72">
        <f t="shared" si="249"/>
        <v>0</v>
      </c>
      <c r="CR284" s="72"/>
    </row>
    <row r="285" spans="1:96" s="63" customFormat="1" ht="14.1" customHeight="1" x14ac:dyDescent="0.3">
      <c r="A285" s="64">
        <f t="shared" si="242"/>
        <v>285</v>
      </c>
      <c r="B285" s="81"/>
      <c r="C285" s="81"/>
      <c r="D285" s="81"/>
      <c r="E285" s="81"/>
      <c r="F285" s="104"/>
      <c r="G285" s="83" t="s">
        <v>55</v>
      </c>
      <c r="H285" s="107" t="s">
        <v>179</v>
      </c>
      <c r="I285" s="81"/>
      <c r="J285" s="73">
        <f t="shared" si="252"/>
        <v>0</v>
      </c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  <c r="AA285" s="108"/>
      <c r="AB285" s="108"/>
      <c r="AC285" s="108"/>
      <c r="AD285" s="108"/>
      <c r="AE285" s="108"/>
      <c r="AF285" s="108"/>
      <c r="AG285" s="108"/>
      <c r="AH285" s="108"/>
      <c r="AI285" s="108"/>
      <c r="AJ285" s="108"/>
      <c r="AK285" s="108"/>
      <c r="AL285" s="108"/>
      <c r="AM285" s="108"/>
      <c r="AN285" s="108"/>
      <c r="AO285" s="108"/>
      <c r="AP285" s="108"/>
      <c r="AQ285" s="108"/>
      <c r="AR285" s="108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08"/>
      <c r="BQ285" s="108"/>
      <c r="BR285" s="108"/>
      <c r="BS285" s="108"/>
      <c r="BT285" s="108"/>
      <c r="BU285" s="108"/>
      <c r="BV285" s="108"/>
      <c r="BW285" s="108"/>
      <c r="BX285" s="108"/>
      <c r="BY285" s="108"/>
      <c r="BZ285" s="108"/>
      <c r="CA285" s="108"/>
      <c r="CB285" s="108"/>
      <c r="CC285" s="108"/>
      <c r="CD285" s="108"/>
      <c r="CE285" s="108"/>
      <c r="CF285" s="108"/>
      <c r="CG285" s="109"/>
      <c r="CH285" s="121"/>
      <c r="CI285" s="121"/>
      <c r="CJ285" s="121"/>
      <c r="CK285" s="121"/>
      <c r="CL285" s="71"/>
      <c r="CM285" s="27">
        <f>LEN(H285)</f>
        <v>16</v>
      </c>
      <c r="CN285" s="11"/>
      <c r="CO285" s="72"/>
      <c r="CP285" s="72"/>
      <c r="CQ285" s="72">
        <f t="shared" si="249"/>
        <v>0</v>
      </c>
      <c r="CR285" s="72"/>
    </row>
    <row r="286" spans="1:96" s="63" customFormat="1" ht="14.1" customHeight="1" x14ac:dyDescent="0.3">
      <c r="A286" s="64">
        <f t="shared" si="242"/>
        <v>286</v>
      </c>
      <c r="B286" s="81"/>
      <c r="C286" s="81"/>
      <c r="D286" s="81"/>
      <c r="E286" s="81"/>
      <c r="F286" s="104"/>
      <c r="G286" s="83" t="s">
        <v>44</v>
      </c>
      <c r="H286" s="107" t="s">
        <v>180</v>
      </c>
      <c r="I286" s="81"/>
      <c r="J286" s="73">
        <f t="shared" si="252"/>
        <v>0</v>
      </c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  <c r="AA286" s="108"/>
      <c r="AB286" s="108"/>
      <c r="AC286" s="108"/>
      <c r="AD286" s="108"/>
      <c r="AE286" s="108"/>
      <c r="AF286" s="108"/>
      <c r="AG286" s="108"/>
      <c r="AH286" s="108"/>
      <c r="AI286" s="108"/>
      <c r="AJ286" s="108"/>
      <c r="AK286" s="108"/>
      <c r="AL286" s="108"/>
      <c r="AM286" s="108"/>
      <c r="AN286" s="108"/>
      <c r="AO286" s="108"/>
      <c r="AP286" s="108"/>
      <c r="AQ286" s="108"/>
      <c r="AR286" s="108"/>
      <c r="AS286" s="108"/>
      <c r="AT286" s="108"/>
      <c r="AU286" s="108"/>
      <c r="AV286" s="108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08"/>
      <c r="BQ286" s="108"/>
      <c r="BR286" s="108"/>
      <c r="BS286" s="108"/>
      <c r="BT286" s="108"/>
      <c r="BU286" s="108"/>
      <c r="BV286" s="108"/>
      <c r="BW286" s="108"/>
      <c r="BX286" s="108"/>
      <c r="BY286" s="108"/>
      <c r="BZ286" s="108"/>
      <c r="CA286" s="108"/>
      <c r="CB286" s="108"/>
      <c r="CC286" s="108"/>
      <c r="CD286" s="108"/>
      <c r="CE286" s="108"/>
      <c r="CF286" s="108"/>
      <c r="CG286" s="109"/>
      <c r="CH286" s="121"/>
      <c r="CI286" s="121"/>
      <c r="CJ286" s="121"/>
      <c r="CK286" s="121"/>
      <c r="CL286" s="71"/>
      <c r="CM286" s="27"/>
      <c r="CN286" s="11"/>
      <c r="CO286" s="72"/>
      <c r="CP286" s="72"/>
      <c r="CQ286" s="72">
        <f t="shared" si="249"/>
        <v>0</v>
      </c>
      <c r="CR286" s="72"/>
    </row>
    <row r="287" spans="1:96" s="63" customFormat="1" ht="14.1" customHeight="1" x14ac:dyDescent="0.3">
      <c r="A287" s="64">
        <f t="shared" si="242"/>
        <v>287</v>
      </c>
      <c r="B287" s="81"/>
      <c r="C287" s="81"/>
      <c r="D287" s="81"/>
      <c r="E287" s="81"/>
      <c r="F287" s="104"/>
      <c r="G287" s="83" t="s">
        <v>46</v>
      </c>
      <c r="H287" s="107" t="s">
        <v>181</v>
      </c>
      <c r="I287" s="81"/>
      <c r="J287" s="73">
        <f t="shared" si="252"/>
        <v>0</v>
      </c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  <c r="AA287" s="108"/>
      <c r="AB287" s="108"/>
      <c r="AC287" s="108"/>
      <c r="AD287" s="108"/>
      <c r="AE287" s="108"/>
      <c r="AF287" s="108"/>
      <c r="AG287" s="108"/>
      <c r="AH287" s="108"/>
      <c r="AI287" s="108"/>
      <c r="AJ287" s="108"/>
      <c r="AK287" s="108"/>
      <c r="AL287" s="108"/>
      <c r="AM287" s="108"/>
      <c r="AN287" s="108"/>
      <c r="AO287" s="108"/>
      <c r="AP287" s="108"/>
      <c r="AQ287" s="108"/>
      <c r="AR287" s="108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08"/>
      <c r="BQ287" s="108"/>
      <c r="BR287" s="108"/>
      <c r="BS287" s="108"/>
      <c r="BT287" s="108"/>
      <c r="BU287" s="108"/>
      <c r="BV287" s="108"/>
      <c r="BW287" s="108"/>
      <c r="BX287" s="108"/>
      <c r="BY287" s="108"/>
      <c r="BZ287" s="108"/>
      <c r="CA287" s="108"/>
      <c r="CB287" s="108"/>
      <c r="CC287" s="108"/>
      <c r="CD287" s="108"/>
      <c r="CE287" s="108"/>
      <c r="CF287" s="108"/>
      <c r="CG287" s="109"/>
      <c r="CH287" s="121"/>
      <c r="CI287" s="121"/>
      <c r="CJ287" s="121"/>
      <c r="CK287" s="121"/>
      <c r="CL287" s="71"/>
      <c r="CM287" s="27"/>
      <c r="CN287" s="11"/>
      <c r="CO287" s="72"/>
      <c r="CP287" s="72"/>
      <c r="CQ287" s="72">
        <f t="shared" si="249"/>
        <v>0</v>
      </c>
      <c r="CR287" s="72"/>
    </row>
    <row r="288" spans="1:96" s="63" customFormat="1" ht="14.1" customHeight="1" x14ac:dyDescent="0.3">
      <c r="A288" s="64">
        <f t="shared" si="242"/>
        <v>288</v>
      </c>
      <c r="B288" s="81"/>
      <c r="C288" s="81"/>
      <c r="D288" s="81"/>
      <c r="E288" s="81"/>
      <c r="F288" s="104"/>
      <c r="G288" s="83" t="s">
        <v>48</v>
      </c>
      <c r="H288" s="107" t="s">
        <v>182</v>
      </c>
      <c r="I288" s="81"/>
      <c r="J288" s="73">
        <f t="shared" si="252"/>
        <v>0</v>
      </c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  <c r="AB288" s="108"/>
      <c r="AC288" s="108"/>
      <c r="AD288" s="108"/>
      <c r="AE288" s="108"/>
      <c r="AF288" s="108"/>
      <c r="AG288" s="108"/>
      <c r="AH288" s="108"/>
      <c r="AI288" s="108"/>
      <c r="AJ288" s="108"/>
      <c r="AK288" s="108"/>
      <c r="AL288" s="108"/>
      <c r="AM288" s="108"/>
      <c r="AN288" s="108"/>
      <c r="AO288" s="108"/>
      <c r="AP288" s="108"/>
      <c r="AQ288" s="108"/>
      <c r="AR288" s="108"/>
      <c r="AS288" s="108"/>
      <c r="AT288" s="108"/>
      <c r="AU288" s="108"/>
      <c r="AV288" s="108"/>
      <c r="AW288" s="108"/>
      <c r="AX288" s="108"/>
      <c r="AY288" s="108"/>
      <c r="AZ288" s="108"/>
      <c r="BA288" s="108"/>
      <c r="BB288" s="108"/>
      <c r="BC288" s="108"/>
      <c r="BD288" s="108"/>
      <c r="BE288" s="108"/>
      <c r="BF288" s="108"/>
      <c r="BG288" s="108"/>
      <c r="BH288" s="108"/>
      <c r="BI288" s="108"/>
      <c r="BJ288" s="108"/>
      <c r="BK288" s="108"/>
      <c r="BL288" s="108"/>
      <c r="BM288" s="108"/>
      <c r="BN288" s="108"/>
      <c r="BO288" s="108"/>
      <c r="BP288" s="108"/>
      <c r="BQ288" s="108"/>
      <c r="BR288" s="108"/>
      <c r="BS288" s="108"/>
      <c r="BT288" s="108"/>
      <c r="BU288" s="108"/>
      <c r="BV288" s="108"/>
      <c r="BW288" s="108"/>
      <c r="BX288" s="108"/>
      <c r="BY288" s="108"/>
      <c r="BZ288" s="108"/>
      <c r="CA288" s="108"/>
      <c r="CB288" s="108"/>
      <c r="CC288" s="108"/>
      <c r="CD288" s="108"/>
      <c r="CE288" s="108"/>
      <c r="CF288" s="108"/>
      <c r="CG288" s="109"/>
      <c r="CH288" s="121"/>
      <c r="CI288" s="121"/>
      <c r="CJ288" s="121"/>
      <c r="CK288" s="121"/>
      <c r="CL288" s="71"/>
      <c r="CM288" s="27"/>
      <c r="CN288" s="11"/>
      <c r="CO288" s="72"/>
      <c r="CP288" s="72"/>
      <c r="CQ288" s="72">
        <f t="shared" si="249"/>
        <v>0</v>
      </c>
      <c r="CR288" s="72"/>
    </row>
    <row r="289" spans="1:96" s="63" customFormat="1" ht="14.1" customHeight="1" x14ac:dyDescent="0.3">
      <c r="A289" s="64">
        <f t="shared" si="242"/>
        <v>289</v>
      </c>
      <c r="B289" s="81"/>
      <c r="C289" s="81"/>
      <c r="D289" s="81"/>
      <c r="E289" s="81"/>
      <c r="F289" s="104"/>
      <c r="G289" s="83" t="s">
        <v>50</v>
      </c>
      <c r="H289" s="107" t="s">
        <v>183</v>
      </c>
      <c r="I289" s="81"/>
      <c r="J289" s="73">
        <f t="shared" si="252"/>
        <v>0</v>
      </c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  <c r="AC289" s="108"/>
      <c r="AD289" s="108"/>
      <c r="AE289" s="108"/>
      <c r="AF289" s="108"/>
      <c r="AG289" s="108"/>
      <c r="AH289" s="108"/>
      <c r="AI289" s="108"/>
      <c r="AJ289" s="108"/>
      <c r="AK289" s="108"/>
      <c r="AL289" s="108"/>
      <c r="AM289" s="108"/>
      <c r="AN289" s="108"/>
      <c r="AO289" s="108"/>
      <c r="AP289" s="108"/>
      <c r="AQ289" s="108"/>
      <c r="AR289" s="108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08"/>
      <c r="BQ289" s="108"/>
      <c r="BR289" s="108"/>
      <c r="BS289" s="108"/>
      <c r="BT289" s="108"/>
      <c r="BU289" s="108"/>
      <c r="BV289" s="108"/>
      <c r="BW289" s="108"/>
      <c r="BX289" s="108"/>
      <c r="BY289" s="108"/>
      <c r="BZ289" s="108"/>
      <c r="CA289" s="108"/>
      <c r="CB289" s="108"/>
      <c r="CC289" s="108"/>
      <c r="CD289" s="108"/>
      <c r="CE289" s="108"/>
      <c r="CF289" s="108"/>
      <c r="CG289" s="109"/>
      <c r="CH289" s="121"/>
      <c r="CI289" s="121"/>
      <c r="CJ289" s="121"/>
      <c r="CK289" s="121"/>
      <c r="CL289" s="71"/>
      <c r="CM289" s="27"/>
      <c r="CN289" s="11"/>
      <c r="CO289" s="72"/>
      <c r="CP289" s="72"/>
      <c r="CQ289" s="72">
        <f t="shared" si="249"/>
        <v>0</v>
      </c>
      <c r="CR289" s="72"/>
    </row>
    <row r="290" spans="1:96" s="63" customFormat="1" ht="14.1" customHeight="1" x14ac:dyDescent="0.3">
      <c r="A290" s="64">
        <f t="shared" si="242"/>
        <v>290</v>
      </c>
      <c r="B290" s="81"/>
      <c r="C290" s="81"/>
      <c r="D290" s="81"/>
      <c r="E290" s="81"/>
      <c r="F290" s="104" t="s">
        <v>52</v>
      </c>
      <c r="G290" s="83" t="s">
        <v>184</v>
      </c>
      <c r="H290" s="107"/>
      <c r="I290" s="81"/>
      <c r="J290" s="73">
        <f t="shared" si="252"/>
        <v>0</v>
      </c>
      <c r="K290" s="102">
        <f>SUM(K291:K296)</f>
        <v>0</v>
      </c>
      <c r="L290" s="102">
        <f t="shared" ref="L290:CG290" si="258">SUM(L291:L296)</f>
        <v>0</v>
      </c>
      <c r="M290" s="102">
        <f t="shared" si="258"/>
        <v>0</v>
      </c>
      <c r="N290" s="102">
        <f t="shared" si="258"/>
        <v>0</v>
      </c>
      <c r="O290" s="102">
        <f t="shared" si="258"/>
        <v>0</v>
      </c>
      <c r="P290" s="102">
        <f t="shared" si="258"/>
        <v>0</v>
      </c>
      <c r="Q290" s="102">
        <f t="shared" si="258"/>
        <v>0</v>
      </c>
      <c r="R290" s="102">
        <f t="shared" si="258"/>
        <v>0</v>
      </c>
      <c r="S290" s="102">
        <f t="shared" si="258"/>
        <v>0</v>
      </c>
      <c r="T290" s="102">
        <f t="shared" si="258"/>
        <v>0</v>
      </c>
      <c r="U290" s="102">
        <f t="shared" si="258"/>
        <v>0</v>
      </c>
      <c r="V290" s="102">
        <f t="shared" si="258"/>
        <v>0</v>
      </c>
      <c r="W290" s="102">
        <f t="shared" si="258"/>
        <v>0</v>
      </c>
      <c r="X290" s="102">
        <f t="shared" si="258"/>
        <v>0</v>
      </c>
      <c r="Y290" s="102">
        <f t="shared" si="258"/>
        <v>0</v>
      </c>
      <c r="Z290" s="102">
        <f t="shared" si="258"/>
        <v>0</v>
      </c>
      <c r="AA290" s="102">
        <f t="shared" si="258"/>
        <v>0</v>
      </c>
      <c r="AB290" s="102">
        <f t="shared" si="258"/>
        <v>0</v>
      </c>
      <c r="AC290" s="102">
        <f t="shared" si="258"/>
        <v>0</v>
      </c>
      <c r="AD290" s="102">
        <f t="shared" si="258"/>
        <v>0</v>
      </c>
      <c r="AE290" s="102">
        <f t="shared" si="258"/>
        <v>0</v>
      </c>
      <c r="AF290" s="102">
        <f t="shared" si="258"/>
        <v>0</v>
      </c>
      <c r="AG290" s="102">
        <f t="shared" si="258"/>
        <v>0</v>
      </c>
      <c r="AH290" s="102">
        <f t="shared" si="258"/>
        <v>0</v>
      </c>
      <c r="AI290" s="102">
        <f t="shared" si="258"/>
        <v>0</v>
      </c>
      <c r="AJ290" s="102">
        <f t="shared" si="258"/>
        <v>0</v>
      </c>
      <c r="AK290" s="102">
        <f t="shared" si="258"/>
        <v>0</v>
      </c>
      <c r="AL290" s="102">
        <f t="shared" si="258"/>
        <v>0</v>
      </c>
      <c r="AM290" s="102">
        <f t="shared" si="258"/>
        <v>0</v>
      </c>
      <c r="AN290" s="102">
        <f t="shared" si="258"/>
        <v>0</v>
      </c>
      <c r="AO290" s="102">
        <f t="shared" si="258"/>
        <v>0</v>
      </c>
      <c r="AP290" s="102">
        <f t="shared" si="258"/>
        <v>0</v>
      </c>
      <c r="AQ290" s="102">
        <f t="shared" si="258"/>
        <v>0</v>
      </c>
      <c r="AR290" s="102">
        <f t="shared" si="258"/>
        <v>0</v>
      </c>
      <c r="AS290" s="102">
        <f t="shared" si="258"/>
        <v>0</v>
      </c>
      <c r="AT290" s="102">
        <f t="shared" si="258"/>
        <v>0</v>
      </c>
      <c r="AU290" s="102">
        <f t="shared" si="258"/>
        <v>0</v>
      </c>
      <c r="AV290" s="102">
        <f t="shared" si="258"/>
        <v>0</v>
      </c>
      <c r="AW290" s="102">
        <f t="shared" si="258"/>
        <v>0</v>
      </c>
      <c r="AX290" s="102">
        <f t="shared" si="258"/>
        <v>0</v>
      </c>
      <c r="AY290" s="102">
        <f t="shared" si="258"/>
        <v>0</v>
      </c>
      <c r="AZ290" s="102">
        <f t="shared" si="258"/>
        <v>0</v>
      </c>
      <c r="BA290" s="102">
        <f t="shared" si="258"/>
        <v>0</v>
      </c>
      <c r="BB290" s="102">
        <f t="shared" si="258"/>
        <v>0</v>
      </c>
      <c r="BC290" s="102">
        <f t="shared" si="258"/>
        <v>0</v>
      </c>
      <c r="BD290" s="102">
        <f t="shared" si="258"/>
        <v>0</v>
      </c>
      <c r="BE290" s="102">
        <f t="shared" si="258"/>
        <v>0</v>
      </c>
      <c r="BF290" s="102">
        <f t="shared" si="258"/>
        <v>0</v>
      </c>
      <c r="BG290" s="102">
        <f t="shared" si="258"/>
        <v>0</v>
      </c>
      <c r="BH290" s="102">
        <f t="shared" si="258"/>
        <v>0</v>
      </c>
      <c r="BI290" s="102">
        <f t="shared" si="258"/>
        <v>0</v>
      </c>
      <c r="BJ290" s="102">
        <f t="shared" si="258"/>
        <v>0</v>
      </c>
      <c r="BK290" s="102">
        <f t="shared" si="258"/>
        <v>0</v>
      </c>
      <c r="BL290" s="102">
        <f t="shared" si="258"/>
        <v>0</v>
      </c>
      <c r="BM290" s="102">
        <f t="shared" si="258"/>
        <v>0</v>
      </c>
      <c r="BN290" s="102">
        <f t="shared" si="258"/>
        <v>0</v>
      </c>
      <c r="BO290" s="102">
        <f t="shared" si="258"/>
        <v>0</v>
      </c>
      <c r="BP290" s="102">
        <f t="shared" si="258"/>
        <v>0</v>
      </c>
      <c r="BQ290" s="102">
        <f t="shared" si="258"/>
        <v>0</v>
      </c>
      <c r="BR290" s="102">
        <f t="shared" si="258"/>
        <v>0</v>
      </c>
      <c r="BS290" s="102">
        <f t="shared" si="258"/>
        <v>0</v>
      </c>
      <c r="BT290" s="102">
        <f t="shared" si="258"/>
        <v>0</v>
      </c>
      <c r="BU290" s="102">
        <f t="shared" si="258"/>
        <v>0</v>
      </c>
      <c r="BV290" s="102">
        <f t="shared" si="258"/>
        <v>0</v>
      </c>
      <c r="BW290" s="102">
        <f t="shared" si="258"/>
        <v>0</v>
      </c>
      <c r="BX290" s="102">
        <f t="shared" si="258"/>
        <v>0</v>
      </c>
      <c r="BY290" s="102">
        <f t="shared" si="258"/>
        <v>0</v>
      </c>
      <c r="BZ290" s="102">
        <f t="shared" si="258"/>
        <v>0</v>
      </c>
      <c r="CA290" s="102">
        <f t="shared" si="258"/>
        <v>0</v>
      </c>
      <c r="CB290" s="102">
        <f t="shared" si="258"/>
        <v>0</v>
      </c>
      <c r="CC290" s="102">
        <f t="shared" si="258"/>
        <v>0</v>
      </c>
      <c r="CD290" s="102">
        <f t="shared" si="258"/>
        <v>0</v>
      </c>
      <c r="CE290" s="102">
        <f t="shared" si="258"/>
        <v>0</v>
      </c>
      <c r="CF290" s="102">
        <f t="shared" si="258"/>
        <v>0</v>
      </c>
      <c r="CG290" s="103">
        <f t="shared" si="258"/>
        <v>0</v>
      </c>
      <c r="CH290" s="120">
        <f t="shared" ref="CH290:CK290" si="259">SUM(CH291:CH296)</f>
        <v>0</v>
      </c>
      <c r="CI290" s="120">
        <f t="shared" si="259"/>
        <v>0</v>
      </c>
      <c r="CJ290" s="120">
        <f t="shared" si="259"/>
        <v>0</v>
      </c>
      <c r="CK290" s="120">
        <f t="shared" si="259"/>
        <v>0</v>
      </c>
      <c r="CL290" s="71"/>
      <c r="CM290" s="27"/>
      <c r="CN290" s="11"/>
      <c r="CO290" s="72"/>
      <c r="CP290" s="72"/>
      <c r="CQ290" s="72">
        <f t="shared" si="249"/>
        <v>0</v>
      </c>
      <c r="CR290" s="72"/>
    </row>
    <row r="291" spans="1:96" s="63" customFormat="1" ht="14.1" customHeight="1" x14ac:dyDescent="0.3">
      <c r="A291" s="64">
        <f t="shared" si="242"/>
        <v>291</v>
      </c>
      <c r="B291" s="81"/>
      <c r="C291" s="81"/>
      <c r="D291" s="81"/>
      <c r="E291" s="81"/>
      <c r="F291" s="104"/>
      <c r="G291" s="83" t="s">
        <v>42</v>
      </c>
      <c r="H291" s="107" t="s">
        <v>178</v>
      </c>
      <c r="I291" s="81"/>
      <c r="J291" s="73">
        <f t="shared" si="252"/>
        <v>0</v>
      </c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  <c r="AG291" s="108"/>
      <c r="AH291" s="108"/>
      <c r="AI291" s="108"/>
      <c r="AJ291" s="108"/>
      <c r="AK291" s="108"/>
      <c r="AL291" s="108"/>
      <c r="AM291" s="108"/>
      <c r="AN291" s="108"/>
      <c r="AO291" s="108"/>
      <c r="AP291" s="108"/>
      <c r="AQ291" s="108"/>
      <c r="AR291" s="108"/>
      <c r="AS291" s="108"/>
      <c r="AT291" s="108"/>
      <c r="AU291" s="108"/>
      <c r="AV291" s="108"/>
      <c r="AW291" s="108"/>
      <c r="AX291" s="108"/>
      <c r="AY291" s="108"/>
      <c r="AZ291" s="108"/>
      <c r="BA291" s="108"/>
      <c r="BB291" s="108"/>
      <c r="BC291" s="108"/>
      <c r="BD291" s="108"/>
      <c r="BE291" s="108"/>
      <c r="BF291" s="108"/>
      <c r="BG291" s="108"/>
      <c r="BH291" s="108"/>
      <c r="BI291" s="108"/>
      <c r="BJ291" s="108"/>
      <c r="BK291" s="108"/>
      <c r="BL291" s="108"/>
      <c r="BM291" s="108"/>
      <c r="BN291" s="108"/>
      <c r="BO291" s="108"/>
      <c r="BP291" s="108"/>
      <c r="BQ291" s="108"/>
      <c r="BR291" s="108"/>
      <c r="BS291" s="108"/>
      <c r="BT291" s="108"/>
      <c r="BU291" s="108"/>
      <c r="BV291" s="108"/>
      <c r="BW291" s="108"/>
      <c r="BX291" s="108"/>
      <c r="BY291" s="108"/>
      <c r="BZ291" s="108"/>
      <c r="CA291" s="108"/>
      <c r="CB291" s="108"/>
      <c r="CC291" s="108"/>
      <c r="CD291" s="108"/>
      <c r="CE291" s="108"/>
      <c r="CF291" s="108"/>
      <c r="CG291" s="109"/>
      <c r="CH291" s="121"/>
      <c r="CI291" s="121"/>
      <c r="CJ291" s="121"/>
      <c r="CK291" s="121"/>
      <c r="CL291" s="71"/>
      <c r="CM291" s="27">
        <v>1</v>
      </c>
      <c r="CN291" s="11"/>
      <c r="CO291" s="72"/>
      <c r="CP291" s="72"/>
      <c r="CQ291" s="72">
        <f t="shared" si="249"/>
        <v>0</v>
      </c>
      <c r="CR291" s="72"/>
    </row>
    <row r="292" spans="1:96" s="63" customFormat="1" ht="14.1" customHeight="1" x14ac:dyDescent="0.3">
      <c r="A292" s="64">
        <f t="shared" si="242"/>
        <v>292</v>
      </c>
      <c r="B292" s="81"/>
      <c r="C292" s="81"/>
      <c r="D292" s="81"/>
      <c r="E292" s="81"/>
      <c r="F292" s="104"/>
      <c r="G292" s="83" t="s">
        <v>55</v>
      </c>
      <c r="H292" s="107" t="s">
        <v>179</v>
      </c>
      <c r="I292" s="81"/>
      <c r="J292" s="73">
        <f t="shared" si="252"/>
        <v>0</v>
      </c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  <c r="AB292" s="108"/>
      <c r="AC292" s="108"/>
      <c r="AD292" s="108"/>
      <c r="AE292" s="108"/>
      <c r="AF292" s="108"/>
      <c r="AG292" s="108"/>
      <c r="AH292" s="108"/>
      <c r="AI292" s="108"/>
      <c r="AJ292" s="108"/>
      <c r="AK292" s="108"/>
      <c r="AL292" s="108"/>
      <c r="AM292" s="108"/>
      <c r="AN292" s="108"/>
      <c r="AO292" s="108"/>
      <c r="AP292" s="108"/>
      <c r="AQ292" s="108"/>
      <c r="AR292" s="108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08"/>
      <c r="BQ292" s="108"/>
      <c r="BR292" s="108"/>
      <c r="BS292" s="108"/>
      <c r="BT292" s="108"/>
      <c r="BU292" s="108"/>
      <c r="BV292" s="108"/>
      <c r="BW292" s="108"/>
      <c r="BX292" s="108"/>
      <c r="BY292" s="108"/>
      <c r="BZ292" s="108"/>
      <c r="CA292" s="108"/>
      <c r="CB292" s="108"/>
      <c r="CC292" s="108"/>
      <c r="CD292" s="108"/>
      <c r="CE292" s="108"/>
      <c r="CF292" s="108"/>
      <c r="CG292" s="109"/>
      <c r="CH292" s="121"/>
      <c r="CI292" s="121"/>
      <c r="CJ292" s="121"/>
      <c r="CK292" s="121"/>
      <c r="CL292" s="71"/>
      <c r="CM292" s="27">
        <v>1</v>
      </c>
      <c r="CN292" s="11"/>
      <c r="CO292" s="72"/>
      <c r="CP292" s="72"/>
      <c r="CQ292" s="72"/>
      <c r="CR292" s="72"/>
    </row>
    <row r="293" spans="1:96" s="63" customFormat="1" ht="14.1" customHeight="1" x14ac:dyDescent="0.3">
      <c r="A293" s="64">
        <f t="shared" si="242"/>
        <v>293</v>
      </c>
      <c r="B293" s="81"/>
      <c r="C293" s="81"/>
      <c r="D293" s="81"/>
      <c r="E293" s="81"/>
      <c r="F293" s="104"/>
      <c r="G293" s="83" t="s">
        <v>44</v>
      </c>
      <c r="H293" s="107" t="s">
        <v>180</v>
      </c>
      <c r="I293" s="81"/>
      <c r="J293" s="73">
        <f t="shared" si="252"/>
        <v>0</v>
      </c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  <c r="AA293" s="108"/>
      <c r="AB293" s="108"/>
      <c r="AC293" s="108"/>
      <c r="AD293" s="108"/>
      <c r="AE293" s="108"/>
      <c r="AF293" s="108"/>
      <c r="AG293" s="108"/>
      <c r="AH293" s="108"/>
      <c r="AI293" s="108"/>
      <c r="AJ293" s="108"/>
      <c r="AK293" s="108"/>
      <c r="AL293" s="108"/>
      <c r="AM293" s="108"/>
      <c r="AN293" s="108"/>
      <c r="AO293" s="108"/>
      <c r="AP293" s="108"/>
      <c r="AQ293" s="108"/>
      <c r="AR293" s="108"/>
      <c r="AS293" s="108"/>
      <c r="AT293" s="108"/>
      <c r="AU293" s="108"/>
      <c r="AV293" s="108"/>
      <c r="AW293" s="108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108"/>
      <c r="BQ293" s="108"/>
      <c r="BR293" s="108"/>
      <c r="BS293" s="108"/>
      <c r="BT293" s="108"/>
      <c r="BU293" s="108"/>
      <c r="BV293" s="108"/>
      <c r="BW293" s="108"/>
      <c r="BX293" s="108"/>
      <c r="BY293" s="108"/>
      <c r="BZ293" s="108"/>
      <c r="CA293" s="108"/>
      <c r="CB293" s="108"/>
      <c r="CC293" s="108"/>
      <c r="CD293" s="108"/>
      <c r="CE293" s="108"/>
      <c r="CF293" s="108"/>
      <c r="CG293" s="109"/>
      <c r="CH293" s="121"/>
      <c r="CI293" s="121"/>
      <c r="CJ293" s="121"/>
      <c r="CK293" s="121"/>
      <c r="CL293" s="71"/>
      <c r="CM293" s="27"/>
      <c r="CN293" s="11"/>
      <c r="CO293" s="72"/>
      <c r="CP293" s="72"/>
      <c r="CQ293" s="72">
        <f>IF(J293&gt;0,1,0)</f>
        <v>0</v>
      </c>
      <c r="CR293" s="72"/>
    </row>
    <row r="294" spans="1:96" s="63" customFormat="1" ht="14.1" customHeight="1" x14ac:dyDescent="0.3">
      <c r="A294" s="64">
        <f t="shared" si="242"/>
        <v>294</v>
      </c>
      <c r="B294" s="81"/>
      <c r="C294" s="81"/>
      <c r="D294" s="81"/>
      <c r="E294" s="81"/>
      <c r="F294" s="104"/>
      <c r="G294" s="83" t="s">
        <v>46</v>
      </c>
      <c r="H294" s="107" t="s">
        <v>181</v>
      </c>
      <c r="I294" s="81"/>
      <c r="J294" s="73">
        <f t="shared" si="252"/>
        <v>0</v>
      </c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  <c r="AA294" s="108"/>
      <c r="AB294" s="108"/>
      <c r="AC294" s="108"/>
      <c r="AD294" s="108"/>
      <c r="AE294" s="108"/>
      <c r="AF294" s="108"/>
      <c r="AG294" s="108"/>
      <c r="AH294" s="108"/>
      <c r="AI294" s="108"/>
      <c r="AJ294" s="108"/>
      <c r="AK294" s="108"/>
      <c r="AL294" s="108"/>
      <c r="AM294" s="108"/>
      <c r="AN294" s="108"/>
      <c r="AO294" s="108"/>
      <c r="AP294" s="108"/>
      <c r="AQ294" s="108"/>
      <c r="AR294" s="108"/>
      <c r="AS294" s="108"/>
      <c r="AT294" s="108"/>
      <c r="AU294" s="108"/>
      <c r="AV294" s="108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108"/>
      <c r="BQ294" s="108"/>
      <c r="BR294" s="108"/>
      <c r="BS294" s="108"/>
      <c r="BT294" s="108"/>
      <c r="BU294" s="108"/>
      <c r="BV294" s="108"/>
      <c r="BW294" s="108"/>
      <c r="BX294" s="108"/>
      <c r="BY294" s="108"/>
      <c r="BZ294" s="108"/>
      <c r="CA294" s="108"/>
      <c r="CB294" s="108"/>
      <c r="CC294" s="108"/>
      <c r="CD294" s="108"/>
      <c r="CE294" s="108"/>
      <c r="CF294" s="108"/>
      <c r="CG294" s="109"/>
      <c r="CH294" s="121"/>
      <c r="CI294" s="121"/>
      <c r="CJ294" s="121"/>
      <c r="CK294" s="121"/>
      <c r="CL294" s="71"/>
      <c r="CM294" s="27"/>
      <c r="CN294" s="11"/>
      <c r="CO294" s="72"/>
      <c r="CP294" s="72"/>
      <c r="CQ294" s="72">
        <f>IF(J294&gt;0,1,0)</f>
        <v>0</v>
      </c>
      <c r="CR294" s="72"/>
    </row>
    <row r="295" spans="1:96" s="63" customFormat="1" ht="14.1" customHeight="1" x14ac:dyDescent="0.3">
      <c r="A295" s="64">
        <f t="shared" si="242"/>
        <v>295</v>
      </c>
      <c r="B295" s="81"/>
      <c r="C295" s="81"/>
      <c r="D295" s="81"/>
      <c r="E295" s="81"/>
      <c r="F295" s="104"/>
      <c r="G295" s="83" t="s">
        <v>48</v>
      </c>
      <c r="H295" s="107" t="s">
        <v>182</v>
      </c>
      <c r="I295" s="81"/>
      <c r="J295" s="73">
        <f t="shared" si="252"/>
        <v>0</v>
      </c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  <c r="AA295" s="108"/>
      <c r="AB295" s="108"/>
      <c r="AC295" s="108"/>
      <c r="AD295" s="108"/>
      <c r="AE295" s="108"/>
      <c r="AF295" s="108"/>
      <c r="AG295" s="108"/>
      <c r="AH295" s="108"/>
      <c r="AI295" s="108"/>
      <c r="AJ295" s="108"/>
      <c r="AK295" s="108"/>
      <c r="AL295" s="108"/>
      <c r="AM295" s="108"/>
      <c r="AN295" s="108"/>
      <c r="AO295" s="108"/>
      <c r="AP295" s="108"/>
      <c r="AQ295" s="108"/>
      <c r="AR295" s="108"/>
      <c r="AS295" s="108"/>
      <c r="AT295" s="108"/>
      <c r="AU295" s="108"/>
      <c r="AV295" s="108"/>
      <c r="AW295" s="108"/>
      <c r="AX295" s="108"/>
      <c r="AY295" s="108"/>
      <c r="AZ295" s="108"/>
      <c r="BA295" s="108"/>
      <c r="BB295" s="108"/>
      <c r="BC295" s="108"/>
      <c r="BD295" s="108"/>
      <c r="BE295" s="108"/>
      <c r="BF295" s="108"/>
      <c r="BG295" s="108"/>
      <c r="BH295" s="108"/>
      <c r="BI295" s="108"/>
      <c r="BJ295" s="108"/>
      <c r="BK295" s="108"/>
      <c r="BL295" s="108"/>
      <c r="BM295" s="108"/>
      <c r="BN295" s="108"/>
      <c r="BO295" s="108"/>
      <c r="BP295" s="108"/>
      <c r="BQ295" s="108"/>
      <c r="BR295" s="108"/>
      <c r="BS295" s="108"/>
      <c r="BT295" s="108"/>
      <c r="BU295" s="108"/>
      <c r="BV295" s="108"/>
      <c r="BW295" s="108"/>
      <c r="BX295" s="108"/>
      <c r="BY295" s="108"/>
      <c r="BZ295" s="108"/>
      <c r="CA295" s="108"/>
      <c r="CB295" s="108"/>
      <c r="CC295" s="108"/>
      <c r="CD295" s="108"/>
      <c r="CE295" s="108"/>
      <c r="CF295" s="108"/>
      <c r="CG295" s="109"/>
      <c r="CH295" s="121"/>
      <c r="CI295" s="121"/>
      <c r="CJ295" s="121"/>
      <c r="CK295" s="121"/>
      <c r="CL295" s="71"/>
      <c r="CM295" s="27"/>
      <c r="CN295" s="11"/>
      <c r="CO295" s="72"/>
      <c r="CP295" s="72"/>
      <c r="CQ295" s="72">
        <f>IF(J295&gt;0,1,0)</f>
        <v>0</v>
      </c>
      <c r="CR295" s="72"/>
    </row>
    <row r="296" spans="1:96" s="63" customFormat="1" ht="14.1" customHeight="1" x14ac:dyDescent="0.3">
      <c r="A296" s="64">
        <f t="shared" si="242"/>
        <v>296</v>
      </c>
      <c r="B296" s="81"/>
      <c r="C296" s="81"/>
      <c r="D296" s="81"/>
      <c r="E296" s="81"/>
      <c r="F296" s="104"/>
      <c r="G296" s="83" t="s">
        <v>50</v>
      </c>
      <c r="H296" s="107" t="s">
        <v>183</v>
      </c>
      <c r="I296" s="81"/>
      <c r="J296" s="73">
        <f t="shared" si="252"/>
        <v>0</v>
      </c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  <c r="AB296" s="108"/>
      <c r="AC296" s="108"/>
      <c r="AD296" s="108"/>
      <c r="AE296" s="108"/>
      <c r="AF296" s="108"/>
      <c r="AG296" s="108"/>
      <c r="AH296" s="108"/>
      <c r="AI296" s="108"/>
      <c r="AJ296" s="108"/>
      <c r="AK296" s="108"/>
      <c r="AL296" s="108"/>
      <c r="AM296" s="108"/>
      <c r="AN296" s="108"/>
      <c r="AO296" s="108"/>
      <c r="AP296" s="108"/>
      <c r="AQ296" s="108"/>
      <c r="AR296" s="108"/>
      <c r="AS296" s="108"/>
      <c r="AT296" s="108"/>
      <c r="AU296" s="108"/>
      <c r="AV296" s="108"/>
      <c r="AW296" s="108"/>
      <c r="AX296" s="108"/>
      <c r="AY296" s="108"/>
      <c r="AZ296" s="108"/>
      <c r="BA296" s="108"/>
      <c r="BB296" s="108"/>
      <c r="BC296" s="108"/>
      <c r="BD296" s="108"/>
      <c r="BE296" s="108"/>
      <c r="BF296" s="108"/>
      <c r="BG296" s="108"/>
      <c r="BH296" s="108"/>
      <c r="BI296" s="108"/>
      <c r="BJ296" s="108"/>
      <c r="BK296" s="108"/>
      <c r="BL296" s="108"/>
      <c r="BM296" s="108"/>
      <c r="BN296" s="108"/>
      <c r="BO296" s="108"/>
      <c r="BP296" s="108"/>
      <c r="BQ296" s="108"/>
      <c r="BR296" s="108"/>
      <c r="BS296" s="108"/>
      <c r="BT296" s="108"/>
      <c r="BU296" s="108"/>
      <c r="BV296" s="108"/>
      <c r="BW296" s="108"/>
      <c r="BX296" s="108"/>
      <c r="BY296" s="108"/>
      <c r="BZ296" s="108"/>
      <c r="CA296" s="108"/>
      <c r="CB296" s="108"/>
      <c r="CC296" s="108"/>
      <c r="CD296" s="108"/>
      <c r="CE296" s="108"/>
      <c r="CF296" s="108"/>
      <c r="CG296" s="109"/>
      <c r="CH296" s="121"/>
      <c r="CI296" s="121"/>
      <c r="CJ296" s="121"/>
      <c r="CK296" s="121"/>
      <c r="CL296" s="71"/>
      <c r="CM296" s="27">
        <f>LEN(H296)</f>
        <v>14</v>
      </c>
      <c r="CN296" s="11"/>
      <c r="CO296" s="72"/>
      <c r="CP296" s="72"/>
      <c r="CQ296" s="72">
        <f>IF(J296&gt;0,1,0)</f>
        <v>0</v>
      </c>
      <c r="CR296" s="72"/>
    </row>
    <row r="297" spans="1:96" s="63" customFormat="1" ht="14.1" customHeight="1" x14ac:dyDescent="0.3">
      <c r="A297" s="64">
        <f t="shared" si="242"/>
        <v>297</v>
      </c>
      <c r="B297" s="81"/>
      <c r="C297" s="81"/>
      <c r="D297" s="81"/>
      <c r="E297" s="81"/>
      <c r="F297" s="104" t="s">
        <v>74</v>
      </c>
      <c r="G297" s="83" t="s">
        <v>185</v>
      </c>
      <c r="H297" s="107"/>
      <c r="I297" s="81"/>
      <c r="J297" s="73">
        <f t="shared" si="252"/>
        <v>0</v>
      </c>
      <c r="K297" s="102">
        <f>SUM(K298:K303)</f>
        <v>0</v>
      </c>
      <c r="L297" s="102">
        <f t="shared" ref="L297:CG297" si="260">SUM(L298:L303)</f>
        <v>0</v>
      </c>
      <c r="M297" s="102">
        <f t="shared" si="260"/>
        <v>0</v>
      </c>
      <c r="N297" s="102">
        <f t="shared" si="260"/>
        <v>0</v>
      </c>
      <c r="O297" s="102">
        <f t="shared" si="260"/>
        <v>0</v>
      </c>
      <c r="P297" s="102">
        <f t="shared" si="260"/>
        <v>0</v>
      </c>
      <c r="Q297" s="102">
        <f t="shared" si="260"/>
        <v>0</v>
      </c>
      <c r="R297" s="102">
        <f t="shared" si="260"/>
        <v>0</v>
      </c>
      <c r="S297" s="102">
        <f t="shared" si="260"/>
        <v>0</v>
      </c>
      <c r="T297" s="102">
        <f t="shared" si="260"/>
        <v>0</v>
      </c>
      <c r="U297" s="102">
        <f t="shared" si="260"/>
        <v>0</v>
      </c>
      <c r="V297" s="102">
        <f t="shared" si="260"/>
        <v>0</v>
      </c>
      <c r="W297" s="102">
        <f t="shared" si="260"/>
        <v>0</v>
      </c>
      <c r="X297" s="102">
        <f t="shared" si="260"/>
        <v>0</v>
      </c>
      <c r="Y297" s="102">
        <f t="shared" si="260"/>
        <v>0</v>
      </c>
      <c r="Z297" s="102">
        <f t="shared" si="260"/>
        <v>0</v>
      </c>
      <c r="AA297" s="102">
        <f t="shared" si="260"/>
        <v>0</v>
      </c>
      <c r="AB297" s="102">
        <f t="shared" si="260"/>
        <v>0</v>
      </c>
      <c r="AC297" s="102">
        <f t="shared" si="260"/>
        <v>0</v>
      </c>
      <c r="AD297" s="102">
        <f t="shared" si="260"/>
        <v>0</v>
      </c>
      <c r="AE297" s="102">
        <f t="shared" si="260"/>
        <v>0</v>
      </c>
      <c r="AF297" s="102">
        <f t="shared" si="260"/>
        <v>0</v>
      </c>
      <c r="AG297" s="102">
        <f t="shared" si="260"/>
        <v>0</v>
      </c>
      <c r="AH297" s="102">
        <f t="shared" si="260"/>
        <v>0</v>
      </c>
      <c r="AI297" s="102">
        <f t="shared" si="260"/>
        <v>0</v>
      </c>
      <c r="AJ297" s="102">
        <f t="shared" si="260"/>
        <v>0</v>
      </c>
      <c r="AK297" s="102">
        <f t="shared" si="260"/>
        <v>0</v>
      </c>
      <c r="AL297" s="102">
        <f t="shared" si="260"/>
        <v>0</v>
      </c>
      <c r="AM297" s="102">
        <f t="shared" si="260"/>
        <v>0</v>
      </c>
      <c r="AN297" s="102">
        <f t="shared" si="260"/>
        <v>0</v>
      </c>
      <c r="AO297" s="102">
        <f t="shared" si="260"/>
        <v>0</v>
      </c>
      <c r="AP297" s="102">
        <f t="shared" si="260"/>
        <v>0</v>
      </c>
      <c r="AQ297" s="102">
        <f t="shared" si="260"/>
        <v>0</v>
      </c>
      <c r="AR297" s="102">
        <f t="shared" si="260"/>
        <v>0</v>
      </c>
      <c r="AS297" s="102">
        <f t="shared" si="260"/>
        <v>0</v>
      </c>
      <c r="AT297" s="102">
        <f t="shared" si="260"/>
        <v>0</v>
      </c>
      <c r="AU297" s="102">
        <f t="shared" si="260"/>
        <v>0</v>
      </c>
      <c r="AV297" s="102">
        <f t="shared" si="260"/>
        <v>0</v>
      </c>
      <c r="AW297" s="102">
        <f t="shared" si="260"/>
        <v>0</v>
      </c>
      <c r="AX297" s="102">
        <f t="shared" si="260"/>
        <v>0</v>
      </c>
      <c r="AY297" s="102">
        <f t="shared" si="260"/>
        <v>0</v>
      </c>
      <c r="AZ297" s="102">
        <f t="shared" si="260"/>
        <v>0</v>
      </c>
      <c r="BA297" s="102">
        <f t="shared" si="260"/>
        <v>0</v>
      </c>
      <c r="BB297" s="102">
        <f t="shared" si="260"/>
        <v>0</v>
      </c>
      <c r="BC297" s="102">
        <f t="shared" si="260"/>
        <v>0</v>
      </c>
      <c r="BD297" s="102">
        <f t="shared" si="260"/>
        <v>0</v>
      </c>
      <c r="BE297" s="102">
        <f t="shared" si="260"/>
        <v>0</v>
      </c>
      <c r="BF297" s="102">
        <f t="shared" si="260"/>
        <v>0</v>
      </c>
      <c r="BG297" s="102">
        <f t="shared" si="260"/>
        <v>0</v>
      </c>
      <c r="BH297" s="102">
        <f t="shared" si="260"/>
        <v>0</v>
      </c>
      <c r="BI297" s="102">
        <f t="shared" si="260"/>
        <v>0</v>
      </c>
      <c r="BJ297" s="102">
        <f t="shared" si="260"/>
        <v>0</v>
      </c>
      <c r="BK297" s="102">
        <f t="shared" si="260"/>
        <v>0</v>
      </c>
      <c r="BL297" s="102">
        <f t="shared" si="260"/>
        <v>0</v>
      </c>
      <c r="BM297" s="102">
        <f t="shared" si="260"/>
        <v>0</v>
      </c>
      <c r="BN297" s="102">
        <f t="shared" si="260"/>
        <v>0</v>
      </c>
      <c r="BO297" s="102">
        <f t="shared" si="260"/>
        <v>0</v>
      </c>
      <c r="BP297" s="102">
        <f t="shared" si="260"/>
        <v>0</v>
      </c>
      <c r="BQ297" s="102">
        <f t="shared" si="260"/>
        <v>0</v>
      </c>
      <c r="BR297" s="102">
        <f t="shared" si="260"/>
        <v>0</v>
      </c>
      <c r="BS297" s="102">
        <f t="shared" si="260"/>
        <v>0</v>
      </c>
      <c r="BT297" s="102">
        <f t="shared" si="260"/>
        <v>0</v>
      </c>
      <c r="BU297" s="102">
        <f t="shared" si="260"/>
        <v>0</v>
      </c>
      <c r="BV297" s="102">
        <f t="shared" si="260"/>
        <v>0</v>
      </c>
      <c r="BW297" s="102">
        <f t="shared" si="260"/>
        <v>0</v>
      </c>
      <c r="BX297" s="102">
        <f t="shared" si="260"/>
        <v>0</v>
      </c>
      <c r="BY297" s="102">
        <f t="shared" si="260"/>
        <v>0</v>
      </c>
      <c r="BZ297" s="102">
        <f t="shared" si="260"/>
        <v>0</v>
      </c>
      <c r="CA297" s="102">
        <f t="shared" si="260"/>
        <v>0</v>
      </c>
      <c r="CB297" s="102">
        <f t="shared" si="260"/>
        <v>0</v>
      </c>
      <c r="CC297" s="102">
        <f t="shared" si="260"/>
        <v>0</v>
      </c>
      <c r="CD297" s="102">
        <f t="shared" si="260"/>
        <v>0</v>
      </c>
      <c r="CE297" s="102">
        <f t="shared" si="260"/>
        <v>0</v>
      </c>
      <c r="CF297" s="102">
        <f t="shared" si="260"/>
        <v>0</v>
      </c>
      <c r="CG297" s="103">
        <f t="shared" si="260"/>
        <v>0</v>
      </c>
      <c r="CH297" s="120">
        <f t="shared" ref="CH297:CK297" si="261">SUM(CH298:CH303)</f>
        <v>0</v>
      </c>
      <c r="CI297" s="120">
        <f t="shared" si="261"/>
        <v>0</v>
      </c>
      <c r="CJ297" s="120">
        <f t="shared" si="261"/>
        <v>0</v>
      </c>
      <c r="CK297" s="120">
        <f t="shared" si="261"/>
        <v>0</v>
      </c>
      <c r="CL297" s="71"/>
      <c r="CM297" s="27"/>
      <c r="CN297" s="11"/>
      <c r="CO297" s="72"/>
      <c r="CP297" s="72"/>
      <c r="CQ297" s="72"/>
      <c r="CR297" s="72"/>
    </row>
    <row r="298" spans="1:96" s="63" customFormat="1" ht="14.1" customHeight="1" x14ac:dyDescent="0.3">
      <c r="A298" s="64">
        <f t="shared" si="242"/>
        <v>298</v>
      </c>
      <c r="B298" s="81"/>
      <c r="C298" s="81"/>
      <c r="D298" s="81"/>
      <c r="E298" s="81"/>
      <c r="F298" s="104"/>
      <c r="G298" s="83" t="s">
        <v>42</v>
      </c>
      <c r="H298" s="107" t="s">
        <v>178</v>
      </c>
      <c r="I298" s="81"/>
      <c r="J298" s="73">
        <f t="shared" si="252"/>
        <v>0</v>
      </c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  <c r="AB298" s="108"/>
      <c r="AC298" s="108"/>
      <c r="AD298" s="108"/>
      <c r="AE298" s="108"/>
      <c r="AF298" s="108"/>
      <c r="AG298" s="108"/>
      <c r="AH298" s="108"/>
      <c r="AI298" s="108"/>
      <c r="AJ298" s="108"/>
      <c r="AK298" s="108"/>
      <c r="AL298" s="108"/>
      <c r="AM298" s="108"/>
      <c r="AN298" s="108"/>
      <c r="AO298" s="108"/>
      <c r="AP298" s="108"/>
      <c r="AQ298" s="108"/>
      <c r="AR298" s="108"/>
      <c r="AS298" s="108"/>
      <c r="AT298" s="108"/>
      <c r="AU298" s="108"/>
      <c r="AV298" s="108"/>
      <c r="AW298" s="108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108"/>
      <c r="BQ298" s="108"/>
      <c r="BR298" s="108"/>
      <c r="BS298" s="108"/>
      <c r="BT298" s="108"/>
      <c r="BU298" s="108"/>
      <c r="BV298" s="108"/>
      <c r="BW298" s="108"/>
      <c r="BX298" s="108"/>
      <c r="BY298" s="108"/>
      <c r="BZ298" s="108"/>
      <c r="CA298" s="108"/>
      <c r="CB298" s="108"/>
      <c r="CC298" s="108"/>
      <c r="CD298" s="108"/>
      <c r="CE298" s="108"/>
      <c r="CF298" s="108"/>
      <c r="CG298" s="109"/>
      <c r="CH298" s="121"/>
      <c r="CI298" s="121"/>
      <c r="CJ298" s="121"/>
      <c r="CK298" s="121"/>
      <c r="CL298" s="71"/>
      <c r="CM298" s="27"/>
      <c r="CN298" s="11"/>
      <c r="CO298" s="72"/>
      <c r="CP298" s="72"/>
      <c r="CQ298" s="72"/>
      <c r="CR298" s="72"/>
    </row>
    <row r="299" spans="1:96" s="63" customFormat="1" ht="14.1" customHeight="1" x14ac:dyDescent="0.3">
      <c r="A299" s="64">
        <f t="shared" si="242"/>
        <v>299</v>
      </c>
      <c r="B299" s="81"/>
      <c r="C299" s="81"/>
      <c r="D299" s="81"/>
      <c r="E299" s="81"/>
      <c r="F299" s="104"/>
      <c r="G299" s="83" t="s">
        <v>55</v>
      </c>
      <c r="H299" s="107" t="s">
        <v>179</v>
      </c>
      <c r="I299" s="81"/>
      <c r="J299" s="73">
        <f t="shared" si="252"/>
        <v>0</v>
      </c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  <c r="AB299" s="108"/>
      <c r="AC299" s="108"/>
      <c r="AD299" s="108"/>
      <c r="AE299" s="108"/>
      <c r="AF299" s="108"/>
      <c r="AG299" s="108"/>
      <c r="AH299" s="108"/>
      <c r="AI299" s="108"/>
      <c r="AJ299" s="108"/>
      <c r="AK299" s="108"/>
      <c r="AL299" s="108"/>
      <c r="AM299" s="108"/>
      <c r="AN299" s="108"/>
      <c r="AO299" s="108"/>
      <c r="AP299" s="108"/>
      <c r="AQ299" s="108"/>
      <c r="AR299" s="108"/>
      <c r="AS299" s="108"/>
      <c r="AT299" s="108"/>
      <c r="AU299" s="108"/>
      <c r="AV299" s="108"/>
      <c r="AW299" s="108"/>
      <c r="AX299" s="108"/>
      <c r="AY299" s="108"/>
      <c r="AZ299" s="108"/>
      <c r="BA299" s="108"/>
      <c r="BB299" s="108"/>
      <c r="BC299" s="108"/>
      <c r="BD299" s="108"/>
      <c r="BE299" s="108"/>
      <c r="BF299" s="108"/>
      <c r="BG299" s="108"/>
      <c r="BH299" s="108"/>
      <c r="BI299" s="108"/>
      <c r="BJ299" s="108"/>
      <c r="BK299" s="108"/>
      <c r="BL299" s="108"/>
      <c r="BM299" s="108"/>
      <c r="BN299" s="108"/>
      <c r="BO299" s="108"/>
      <c r="BP299" s="108"/>
      <c r="BQ299" s="108"/>
      <c r="BR299" s="108"/>
      <c r="BS299" s="108"/>
      <c r="BT299" s="108"/>
      <c r="BU299" s="108"/>
      <c r="BV299" s="108"/>
      <c r="BW299" s="108"/>
      <c r="BX299" s="108"/>
      <c r="BY299" s="108"/>
      <c r="BZ299" s="108"/>
      <c r="CA299" s="108"/>
      <c r="CB299" s="108"/>
      <c r="CC299" s="108"/>
      <c r="CD299" s="108"/>
      <c r="CE299" s="108"/>
      <c r="CF299" s="108"/>
      <c r="CG299" s="109"/>
      <c r="CH299" s="121"/>
      <c r="CI299" s="121"/>
      <c r="CJ299" s="121"/>
      <c r="CK299" s="121"/>
      <c r="CL299" s="71"/>
      <c r="CM299" s="27"/>
      <c r="CN299" s="11"/>
      <c r="CO299" s="72"/>
      <c r="CP299" s="72"/>
      <c r="CQ299" s="72"/>
      <c r="CR299" s="72"/>
    </row>
    <row r="300" spans="1:96" s="63" customFormat="1" ht="14.1" customHeight="1" x14ac:dyDescent="0.3">
      <c r="A300" s="64">
        <f t="shared" si="242"/>
        <v>300</v>
      </c>
      <c r="B300" s="81"/>
      <c r="C300" s="81"/>
      <c r="D300" s="81"/>
      <c r="E300" s="81"/>
      <c r="F300" s="104"/>
      <c r="G300" s="83" t="s">
        <v>44</v>
      </c>
      <c r="H300" s="107" t="s">
        <v>180</v>
      </c>
      <c r="I300" s="81"/>
      <c r="J300" s="73">
        <f t="shared" si="252"/>
        <v>0</v>
      </c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  <c r="AB300" s="108"/>
      <c r="AC300" s="108"/>
      <c r="AD300" s="108"/>
      <c r="AE300" s="108"/>
      <c r="AF300" s="108"/>
      <c r="AG300" s="108"/>
      <c r="AH300" s="108"/>
      <c r="AI300" s="108"/>
      <c r="AJ300" s="108"/>
      <c r="AK300" s="108"/>
      <c r="AL300" s="108"/>
      <c r="AM300" s="108"/>
      <c r="AN300" s="108"/>
      <c r="AO300" s="108"/>
      <c r="AP300" s="108"/>
      <c r="AQ300" s="108"/>
      <c r="AR300" s="108"/>
      <c r="AS300" s="108"/>
      <c r="AT300" s="108"/>
      <c r="AU300" s="108"/>
      <c r="AV300" s="108"/>
      <c r="AW300" s="108"/>
      <c r="AX300" s="108"/>
      <c r="AY300" s="108"/>
      <c r="AZ300" s="108"/>
      <c r="BA300" s="108"/>
      <c r="BB300" s="108"/>
      <c r="BC300" s="108"/>
      <c r="BD300" s="108"/>
      <c r="BE300" s="108"/>
      <c r="BF300" s="108"/>
      <c r="BG300" s="108"/>
      <c r="BH300" s="108"/>
      <c r="BI300" s="108"/>
      <c r="BJ300" s="108"/>
      <c r="BK300" s="108"/>
      <c r="BL300" s="108"/>
      <c r="BM300" s="108"/>
      <c r="BN300" s="108"/>
      <c r="BO300" s="108"/>
      <c r="BP300" s="108"/>
      <c r="BQ300" s="108"/>
      <c r="BR300" s="108"/>
      <c r="BS300" s="108"/>
      <c r="BT300" s="108"/>
      <c r="BU300" s="108"/>
      <c r="BV300" s="108"/>
      <c r="BW300" s="108"/>
      <c r="BX300" s="108"/>
      <c r="BY300" s="108"/>
      <c r="BZ300" s="108"/>
      <c r="CA300" s="108"/>
      <c r="CB300" s="108"/>
      <c r="CC300" s="108"/>
      <c r="CD300" s="108"/>
      <c r="CE300" s="108"/>
      <c r="CF300" s="108"/>
      <c r="CG300" s="109"/>
      <c r="CH300" s="121"/>
      <c r="CI300" s="121"/>
      <c r="CJ300" s="121"/>
      <c r="CK300" s="121"/>
      <c r="CL300" s="71"/>
      <c r="CM300" s="27"/>
      <c r="CN300" s="11"/>
      <c r="CO300" s="72"/>
      <c r="CP300" s="72"/>
      <c r="CQ300" s="72"/>
      <c r="CR300" s="72"/>
    </row>
    <row r="301" spans="1:96" s="63" customFormat="1" ht="14.1" customHeight="1" x14ac:dyDescent="0.3">
      <c r="A301" s="64">
        <f t="shared" si="242"/>
        <v>301</v>
      </c>
      <c r="B301" s="81"/>
      <c r="C301" s="81"/>
      <c r="D301" s="81"/>
      <c r="E301" s="81"/>
      <c r="F301" s="104"/>
      <c r="G301" s="83" t="s">
        <v>46</v>
      </c>
      <c r="H301" s="107" t="s">
        <v>181</v>
      </c>
      <c r="I301" s="81"/>
      <c r="J301" s="73">
        <f t="shared" si="252"/>
        <v>0</v>
      </c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  <c r="AA301" s="108"/>
      <c r="AB301" s="108"/>
      <c r="AC301" s="108"/>
      <c r="AD301" s="108"/>
      <c r="AE301" s="108"/>
      <c r="AF301" s="108"/>
      <c r="AG301" s="108"/>
      <c r="AH301" s="108"/>
      <c r="AI301" s="108"/>
      <c r="AJ301" s="108"/>
      <c r="AK301" s="108"/>
      <c r="AL301" s="108"/>
      <c r="AM301" s="108"/>
      <c r="AN301" s="108"/>
      <c r="AO301" s="108"/>
      <c r="AP301" s="108"/>
      <c r="AQ301" s="108"/>
      <c r="AR301" s="108"/>
      <c r="AS301" s="108"/>
      <c r="AT301" s="108"/>
      <c r="AU301" s="108"/>
      <c r="AV301" s="108"/>
      <c r="AW301" s="108"/>
      <c r="AX301" s="108"/>
      <c r="AY301" s="108"/>
      <c r="AZ301" s="108"/>
      <c r="BA301" s="108"/>
      <c r="BB301" s="108"/>
      <c r="BC301" s="108"/>
      <c r="BD301" s="108"/>
      <c r="BE301" s="108"/>
      <c r="BF301" s="108"/>
      <c r="BG301" s="108"/>
      <c r="BH301" s="108"/>
      <c r="BI301" s="108"/>
      <c r="BJ301" s="108"/>
      <c r="BK301" s="108"/>
      <c r="BL301" s="108"/>
      <c r="BM301" s="108"/>
      <c r="BN301" s="108"/>
      <c r="BO301" s="108"/>
      <c r="BP301" s="108"/>
      <c r="BQ301" s="108"/>
      <c r="BR301" s="108"/>
      <c r="BS301" s="108"/>
      <c r="BT301" s="108"/>
      <c r="BU301" s="108"/>
      <c r="BV301" s="108"/>
      <c r="BW301" s="108"/>
      <c r="BX301" s="108"/>
      <c r="BY301" s="108"/>
      <c r="BZ301" s="108"/>
      <c r="CA301" s="108"/>
      <c r="CB301" s="108"/>
      <c r="CC301" s="108"/>
      <c r="CD301" s="108"/>
      <c r="CE301" s="108"/>
      <c r="CF301" s="108"/>
      <c r="CG301" s="109"/>
      <c r="CH301" s="121"/>
      <c r="CI301" s="121"/>
      <c r="CJ301" s="121"/>
      <c r="CK301" s="121"/>
      <c r="CL301" s="71"/>
      <c r="CM301" s="27"/>
      <c r="CN301" s="11"/>
      <c r="CO301" s="72"/>
      <c r="CP301" s="72"/>
      <c r="CQ301" s="72">
        <f t="shared" ref="CQ301:CQ308" si="262">IF(J301&gt;0,1,0)</f>
        <v>0</v>
      </c>
      <c r="CR301" s="72"/>
    </row>
    <row r="302" spans="1:96" s="63" customFormat="1" ht="14.1" customHeight="1" x14ac:dyDescent="0.3">
      <c r="A302" s="64">
        <f t="shared" si="242"/>
        <v>302</v>
      </c>
      <c r="B302" s="81"/>
      <c r="C302" s="81"/>
      <c r="D302" s="81"/>
      <c r="E302" s="81"/>
      <c r="F302" s="104"/>
      <c r="G302" s="83" t="s">
        <v>48</v>
      </c>
      <c r="H302" s="107" t="s">
        <v>182</v>
      </c>
      <c r="I302" s="81"/>
      <c r="J302" s="73">
        <f t="shared" si="252"/>
        <v>0</v>
      </c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  <c r="AA302" s="108"/>
      <c r="AB302" s="108"/>
      <c r="AC302" s="108"/>
      <c r="AD302" s="108"/>
      <c r="AE302" s="108"/>
      <c r="AF302" s="108"/>
      <c r="AG302" s="108"/>
      <c r="AH302" s="108"/>
      <c r="AI302" s="108"/>
      <c r="AJ302" s="108"/>
      <c r="AK302" s="108"/>
      <c r="AL302" s="108"/>
      <c r="AM302" s="108"/>
      <c r="AN302" s="108"/>
      <c r="AO302" s="108"/>
      <c r="AP302" s="108"/>
      <c r="AQ302" s="108"/>
      <c r="AR302" s="108"/>
      <c r="AS302" s="108"/>
      <c r="AT302" s="108"/>
      <c r="AU302" s="108"/>
      <c r="AV302" s="108"/>
      <c r="AW302" s="108"/>
      <c r="AX302" s="108"/>
      <c r="AY302" s="108"/>
      <c r="AZ302" s="108"/>
      <c r="BA302" s="108"/>
      <c r="BB302" s="108"/>
      <c r="BC302" s="108"/>
      <c r="BD302" s="108"/>
      <c r="BE302" s="108"/>
      <c r="BF302" s="108"/>
      <c r="BG302" s="108"/>
      <c r="BH302" s="108"/>
      <c r="BI302" s="108"/>
      <c r="BJ302" s="108"/>
      <c r="BK302" s="108"/>
      <c r="BL302" s="108"/>
      <c r="BM302" s="108"/>
      <c r="BN302" s="108"/>
      <c r="BO302" s="108"/>
      <c r="BP302" s="108"/>
      <c r="BQ302" s="108"/>
      <c r="BR302" s="108"/>
      <c r="BS302" s="108"/>
      <c r="BT302" s="108"/>
      <c r="BU302" s="108"/>
      <c r="BV302" s="108"/>
      <c r="BW302" s="108"/>
      <c r="BX302" s="108"/>
      <c r="BY302" s="108"/>
      <c r="BZ302" s="108"/>
      <c r="CA302" s="108"/>
      <c r="CB302" s="108"/>
      <c r="CC302" s="108"/>
      <c r="CD302" s="108"/>
      <c r="CE302" s="108"/>
      <c r="CF302" s="108"/>
      <c r="CG302" s="109"/>
      <c r="CH302" s="121"/>
      <c r="CI302" s="121"/>
      <c r="CJ302" s="121"/>
      <c r="CK302" s="121"/>
      <c r="CL302" s="71"/>
      <c r="CM302" s="27">
        <f>LEN(H302)</f>
        <v>14</v>
      </c>
      <c r="CN302" s="11"/>
      <c r="CO302" s="72"/>
      <c r="CP302" s="72"/>
      <c r="CQ302" s="72">
        <f t="shared" si="262"/>
        <v>0</v>
      </c>
      <c r="CR302" s="72"/>
    </row>
    <row r="303" spans="1:96" s="63" customFormat="1" ht="14.1" customHeight="1" x14ac:dyDescent="0.3">
      <c r="A303" s="64">
        <f t="shared" si="242"/>
        <v>303</v>
      </c>
      <c r="B303" s="81"/>
      <c r="C303" s="81"/>
      <c r="D303" s="81"/>
      <c r="E303" s="81"/>
      <c r="F303" s="104"/>
      <c r="G303" s="83" t="s">
        <v>50</v>
      </c>
      <c r="H303" s="107" t="s">
        <v>183</v>
      </c>
      <c r="I303" s="81"/>
      <c r="J303" s="73">
        <f t="shared" si="252"/>
        <v>0</v>
      </c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  <c r="AA303" s="108"/>
      <c r="AB303" s="108"/>
      <c r="AC303" s="108"/>
      <c r="AD303" s="108"/>
      <c r="AE303" s="108"/>
      <c r="AF303" s="108"/>
      <c r="AG303" s="108"/>
      <c r="AH303" s="108"/>
      <c r="AI303" s="108"/>
      <c r="AJ303" s="108"/>
      <c r="AK303" s="108"/>
      <c r="AL303" s="108"/>
      <c r="AM303" s="108"/>
      <c r="AN303" s="108"/>
      <c r="AO303" s="108"/>
      <c r="AP303" s="108"/>
      <c r="AQ303" s="108"/>
      <c r="AR303" s="108"/>
      <c r="AS303" s="108"/>
      <c r="AT303" s="108"/>
      <c r="AU303" s="108"/>
      <c r="AV303" s="108"/>
      <c r="AW303" s="108"/>
      <c r="AX303" s="108"/>
      <c r="AY303" s="108"/>
      <c r="AZ303" s="108"/>
      <c r="BA303" s="108"/>
      <c r="BB303" s="108"/>
      <c r="BC303" s="108"/>
      <c r="BD303" s="108"/>
      <c r="BE303" s="108"/>
      <c r="BF303" s="108"/>
      <c r="BG303" s="108"/>
      <c r="BH303" s="108"/>
      <c r="BI303" s="108"/>
      <c r="BJ303" s="108"/>
      <c r="BK303" s="108"/>
      <c r="BL303" s="108"/>
      <c r="BM303" s="108"/>
      <c r="BN303" s="108"/>
      <c r="BO303" s="108"/>
      <c r="BP303" s="108"/>
      <c r="BQ303" s="108"/>
      <c r="BR303" s="108"/>
      <c r="BS303" s="108"/>
      <c r="BT303" s="108"/>
      <c r="BU303" s="108"/>
      <c r="BV303" s="108"/>
      <c r="BW303" s="108"/>
      <c r="BX303" s="108"/>
      <c r="BY303" s="108"/>
      <c r="BZ303" s="108"/>
      <c r="CA303" s="108"/>
      <c r="CB303" s="108"/>
      <c r="CC303" s="108"/>
      <c r="CD303" s="108"/>
      <c r="CE303" s="108"/>
      <c r="CF303" s="108"/>
      <c r="CG303" s="109"/>
      <c r="CH303" s="121"/>
      <c r="CI303" s="121"/>
      <c r="CJ303" s="121"/>
      <c r="CK303" s="121"/>
      <c r="CL303" s="71"/>
      <c r="CM303" s="27">
        <f>LEN(H303)</f>
        <v>14</v>
      </c>
      <c r="CN303" s="11"/>
      <c r="CO303" s="72"/>
      <c r="CP303" s="72"/>
      <c r="CQ303" s="72">
        <f t="shared" si="262"/>
        <v>0</v>
      </c>
      <c r="CR303" s="72"/>
    </row>
    <row r="304" spans="1:96" s="63" customFormat="1" ht="14.1" customHeight="1" x14ac:dyDescent="0.3">
      <c r="A304" s="64">
        <f t="shared" si="242"/>
        <v>304</v>
      </c>
      <c r="B304" s="81"/>
      <c r="C304" s="81"/>
      <c r="D304" s="81"/>
      <c r="E304" s="81"/>
      <c r="F304" s="104" t="s">
        <v>76</v>
      </c>
      <c r="G304" s="83" t="s">
        <v>186</v>
      </c>
      <c r="H304" s="107"/>
      <c r="I304" s="81"/>
      <c r="J304" s="73">
        <f t="shared" si="252"/>
        <v>0</v>
      </c>
      <c r="K304" s="102">
        <f>SUM(K305:K308)</f>
        <v>0</v>
      </c>
      <c r="L304" s="102">
        <f t="shared" ref="L304:CG304" si="263">SUM(L305:L308)</f>
        <v>0</v>
      </c>
      <c r="M304" s="102">
        <f t="shared" si="263"/>
        <v>0</v>
      </c>
      <c r="N304" s="102">
        <f t="shared" si="263"/>
        <v>0</v>
      </c>
      <c r="O304" s="102">
        <f t="shared" si="263"/>
        <v>0</v>
      </c>
      <c r="P304" s="102">
        <f t="shared" si="263"/>
        <v>0</v>
      </c>
      <c r="Q304" s="102">
        <f t="shared" si="263"/>
        <v>0</v>
      </c>
      <c r="R304" s="102">
        <f t="shared" si="263"/>
        <v>0</v>
      </c>
      <c r="S304" s="102">
        <f t="shared" si="263"/>
        <v>0</v>
      </c>
      <c r="T304" s="102">
        <f t="shared" si="263"/>
        <v>0</v>
      </c>
      <c r="U304" s="102">
        <f t="shared" si="263"/>
        <v>0</v>
      </c>
      <c r="V304" s="102">
        <f t="shared" si="263"/>
        <v>0</v>
      </c>
      <c r="W304" s="102">
        <f t="shared" si="263"/>
        <v>0</v>
      </c>
      <c r="X304" s="102">
        <f t="shared" si="263"/>
        <v>0</v>
      </c>
      <c r="Y304" s="102">
        <f t="shared" si="263"/>
        <v>0</v>
      </c>
      <c r="Z304" s="102">
        <f t="shared" si="263"/>
        <v>0</v>
      </c>
      <c r="AA304" s="102">
        <f t="shared" si="263"/>
        <v>0</v>
      </c>
      <c r="AB304" s="102">
        <f t="shared" si="263"/>
        <v>0</v>
      </c>
      <c r="AC304" s="102">
        <f t="shared" si="263"/>
        <v>0</v>
      </c>
      <c r="AD304" s="102">
        <f t="shared" si="263"/>
        <v>0</v>
      </c>
      <c r="AE304" s="102">
        <f t="shared" si="263"/>
        <v>0</v>
      </c>
      <c r="AF304" s="102">
        <f t="shared" si="263"/>
        <v>0</v>
      </c>
      <c r="AG304" s="102">
        <f t="shared" si="263"/>
        <v>0</v>
      </c>
      <c r="AH304" s="102">
        <f t="shared" si="263"/>
        <v>0</v>
      </c>
      <c r="AI304" s="102">
        <f t="shared" si="263"/>
        <v>0</v>
      </c>
      <c r="AJ304" s="102">
        <f t="shared" si="263"/>
        <v>0</v>
      </c>
      <c r="AK304" s="102">
        <f t="shared" si="263"/>
        <v>0</v>
      </c>
      <c r="AL304" s="102">
        <f t="shared" si="263"/>
        <v>0</v>
      </c>
      <c r="AM304" s="102">
        <f t="shared" si="263"/>
        <v>0</v>
      </c>
      <c r="AN304" s="102">
        <f t="shared" si="263"/>
        <v>0</v>
      </c>
      <c r="AO304" s="102">
        <f t="shared" si="263"/>
        <v>0</v>
      </c>
      <c r="AP304" s="102">
        <f t="shared" si="263"/>
        <v>0</v>
      </c>
      <c r="AQ304" s="102">
        <f t="shared" si="263"/>
        <v>0</v>
      </c>
      <c r="AR304" s="102">
        <f t="shared" si="263"/>
        <v>0</v>
      </c>
      <c r="AS304" s="102">
        <f t="shared" si="263"/>
        <v>0</v>
      </c>
      <c r="AT304" s="102">
        <f t="shared" si="263"/>
        <v>0</v>
      </c>
      <c r="AU304" s="102">
        <f t="shared" si="263"/>
        <v>0</v>
      </c>
      <c r="AV304" s="102">
        <f t="shared" si="263"/>
        <v>0</v>
      </c>
      <c r="AW304" s="102">
        <f t="shared" si="263"/>
        <v>0</v>
      </c>
      <c r="AX304" s="102">
        <f t="shared" si="263"/>
        <v>0</v>
      </c>
      <c r="AY304" s="102">
        <f t="shared" si="263"/>
        <v>0</v>
      </c>
      <c r="AZ304" s="102">
        <f t="shared" si="263"/>
        <v>0</v>
      </c>
      <c r="BA304" s="102">
        <f t="shared" si="263"/>
        <v>0</v>
      </c>
      <c r="BB304" s="102">
        <f t="shared" si="263"/>
        <v>0</v>
      </c>
      <c r="BC304" s="102">
        <f t="shared" si="263"/>
        <v>0</v>
      </c>
      <c r="BD304" s="102">
        <f t="shared" si="263"/>
        <v>0</v>
      </c>
      <c r="BE304" s="102">
        <f t="shared" si="263"/>
        <v>0</v>
      </c>
      <c r="BF304" s="102">
        <f t="shared" si="263"/>
        <v>0</v>
      </c>
      <c r="BG304" s="102">
        <f t="shared" si="263"/>
        <v>0</v>
      </c>
      <c r="BH304" s="102">
        <f t="shared" si="263"/>
        <v>0</v>
      </c>
      <c r="BI304" s="102">
        <f t="shared" si="263"/>
        <v>0</v>
      </c>
      <c r="BJ304" s="102">
        <f t="shared" si="263"/>
        <v>0</v>
      </c>
      <c r="BK304" s="102">
        <f t="shared" si="263"/>
        <v>0</v>
      </c>
      <c r="BL304" s="102">
        <f t="shared" si="263"/>
        <v>0</v>
      </c>
      <c r="BM304" s="102">
        <f t="shared" si="263"/>
        <v>0</v>
      </c>
      <c r="BN304" s="102">
        <f t="shared" si="263"/>
        <v>0</v>
      </c>
      <c r="BO304" s="102">
        <f t="shared" si="263"/>
        <v>0</v>
      </c>
      <c r="BP304" s="102">
        <f t="shared" si="263"/>
        <v>0</v>
      </c>
      <c r="BQ304" s="102">
        <f t="shared" si="263"/>
        <v>0</v>
      </c>
      <c r="BR304" s="102">
        <f t="shared" si="263"/>
        <v>0</v>
      </c>
      <c r="BS304" s="102">
        <f t="shared" si="263"/>
        <v>0</v>
      </c>
      <c r="BT304" s="102">
        <f t="shared" si="263"/>
        <v>0</v>
      </c>
      <c r="BU304" s="102">
        <f t="shared" si="263"/>
        <v>0</v>
      </c>
      <c r="BV304" s="102">
        <f t="shared" si="263"/>
        <v>0</v>
      </c>
      <c r="BW304" s="102">
        <f t="shared" si="263"/>
        <v>0</v>
      </c>
      <c r="BX304" s="102">
        <f t="shared" si="263"/>
        <v>0</v>
      </c>
      <c r="BY304" s="102">
        <f t="shared" si="263"/>
        <v>0</v>
      </c>
      <c r="BZ304" s="102">
        <f t="shared" si="263"/>
        <v>0</v>
      </c>
      <c r="CA304" s="102">
        <f t="shared" si="263"/>
        <v>0</v>
      </c>
      <c r="CB304" s="102">
        <f t="shared" si="263"/>
        <v>0</v>
      </c>
      <c r="CC304" s="102">
        <f t="shared" si="263"/>
        <v>0</v>
      </c>
      <c r="CD304" s="102">
        <f t="shared" si="263"/>
        <v>0</v>
      </c>
      <c r="CE304" s="102">
        <f t="shared" si="263"/>
        <v>0</v>
      </c>
      <c r="CF304" s="102">
        <f t="shared" si="263"/>
        <v>0</v>
      </c>
      <c r="CG304" s="103">
        <f t="shared" si="263"/>
        <v>0</v>
      </c>
      <c r="CH304" s="120">
        <f t="shared" ref="CH304:CK304" si="264">SUM(CH305:CH308)</f>
        <v>0</v>
      </c>
      <c r="CI304" s="120">
        <f t="shared" si="264"/>
        <v>0</v>
      </c>
      <c r="CJ304" s="120">
        <f t="shared" si="264"/>
        <v>0</v>
      </c>
      <c r="CK304" s="120">
        <f t="shared" si="264"/>
        <v>0</v>
      </c>
      <c r="CL304" s="71"/>
      <c r="CM304" s="27">
        <f>LEN(H304)</f>
        <v>0</v>
      </c>
      <c r="CN304" s="11"/>
      <c r="CO304" s="72"/>
      <c r="CP304" s="72"/>
      <c r="CQ304" s="72">
        <f t="shared" si="262"/>
        <v>0</v>
      </c>
      <c r="CR304" s="72"/>
    </row>
    <row r="305" spans="1:96" s="63" customFormat="1" ht="14.1" customHeight="1" x14ac:dyDescent="0.3">
      <c r="A305" s="64">
        <f t="shared" si="242"/>
        <v>305</v>
      </c>
      <c r="B305" s="81"/>
      <c r="C305" s="81"/>
      <c r="D305" s="81"/>
      <c r="E305" s="81"/>
      <c r="F305" s="104"/>
      <c r="G305" s="83" t="s">
        <v>42</v>
      </c>
      <c r="H305" s="107" t="str">
        <f>'[1]טופס 106 חודשי'!$H$305</f>
        <v>שכבת חוב (Tranch) בדירוג AA- ומעלה</v>
      </c>
      <c r="I305" s="81"/>
      <c r="J305" s="73">
        <f t="shared" si="252"/>
        <v>0</v>
      </c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  <c r="AC305" s="108"/>
      <c r="AD305" s="108"/>
      <c r="AE305" s="108"/>
      <c r="AF305" s="108"/>
      <c r="AG305" s="108"/>
      <c r="AH305" s="108"/>
      <c r="AI305" s="108"/>
      <c r="AJ305" s="108"/>
      <c r="AK305" s="108"/>
      <c r="AL305" s="108"/>
      <c r="AM305" s="108"/>
      <c r="AN305" s="108"/>
      <c r="AO305" s="108"/>
      <c r="AP305" s="108"/>
      <c r="AQ305" s="108"/>
      <c r="AR305" s="108"/>
      <c r="AS305" s="108"/>
      <c r="AT305" s="108"/>
      <c r="AU305" s="108"/>
      <c r="AV305" s="108"/>
      <c r="AW305" s="108"/>
      <c r="AX305" s="108"/>
      <c r="AY305" s="108"/>
      <c r="AZ305" s="108"/>
      <c r="BA305" s="108"/>
      <c r="BB305" s="108"/>
      <c r="BC305" s="108"/>
      <c r="BD305" s="108"/>
      <c r="BE305" s="108"/>
      <c r="BF305" s="108"/>
      <c r="BG305" s="108"/>
      <c r="BH305" s="108"/>
      <c r="BI305" s="108"/>
      <c r="BJ305" s="108"/>
      <c r="BK305" s="108"/>
      <c r="BL305" s="108"/>
      <c r="BM305" s="108"/>
      <c r="BN305" s="108"/>
      <c r="BO305" s="108"/>
      <c r="BP305" s="108"/>
      <c r="BQ305" s="108"/>
      <c r="BR305" s="108"/>
      <c r="BS305" s="108"/>
      <c r="BT305" s="108"/>
      <c r="BU305" s="108"/>
      <c r="BV305" s="108"/>
      <c r="BW305" s="108"/>
      <c r="BX305" s="108"/>
      <c r="BY305" s="108"/>
      <c r="BZ305" s="108"/>
      <c r="CA305" s="108"/>
      <c r="CB305" s="108"/>
      <c r="CC305" s="108"/>
      <c r="CD305" s="108"/>
      <c r="CE305" s="108"/>
      <c r="CF305" s="108"/>
      <c r="CG305" s="109"/>
      <c r="CH305" s="121"/>
      <c r="CI305" s="121"/>
      <c r="CJ305" s="121"/>
      <c r="CK305" s="121"/>
      <c r="CL305" s="71"/>
      <c r="CM305" s="27">
        <f>LEN(H305)</f>
        <v>34</v>
      </c>
      <c r="CN305" s="11"/>
      <c r="CO305" s="72"/>
      <c r="CP305" s="72"/>
      <c r="CQ305" s="72">
        <f t="shared" si="262"/>
        <v>0</v>
      </c>
      <c r="CR305" s="72"/>
    </row>
    <row r="306" spans="1:96" s="63" customFormat="1" ht="14.1" customHeight="1" x14ac:dyDescent="0.3">
      <c r="A306" s="64">
        <f t="shared" si="242"/>
        <v>306</v>
      </c>
      <c r="B306" s="81"/>
      <c r="C306" s="81"/>
      <c r="D306" s="81"/>
      <c r="E306" s="81"/>
      <c r="F306" s="104"/>
      <c r="G306" s="83" t="s">
        <v>55</v>
      </c>
      <c r="H306" s="107" t="str">
        <f>'[1]טופס 106 חודשי'!$H$306</f>
        <v xml:space="preserve">שכבת חוב (Tranch) בדירוג BBB- ועד A+ </v>
      </c>
      <c r="I306" s="81"/>
      <c r="J306" s="73">
        <f t="shared" si="252"/>
        <v>0</v>
      </c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  <c r="AC306" s="108"/>
      <c r="AD306" s="108"/>
      <c r="AE306" s="108"/>
      <c r="AF306" s="108"/>
      <c r="AG306" s="108"/>
      <c r="AH306" s="108"/>
      <c r="AI306" s="108"/>
      <c r="AJ306" s="108"/>
      <c r="AK306" s="108"/>
      <c r="AL306" s="108"/>
      <c r="AM306" s="108"/>
      <c r="AN306" s="108"/>
      <c r="AO306" s="108"/>
      <c r="AP306" s="108"/>
      <c r="AQ306" s="108"/>
      <c r="AR306" s="108"/>
      <c r="AS306" s="108"/>
      <c r="AT306" s="108"/>
      <c r="AU306" s="108"/>
      <c r="AV306" s="108"/>
      <c r="AW306" s="108"/>
      <c r="AX306" s="108"/>
      <c r="AY306" s="108"/>
      <c r="AZ306" s="108"/>
      <c r="BA306" s="108"/>
      <c r="BB306" s="108"/>
      <c r="BC306" s="108"/>
      <c r="BD306" s="108"/>
      <c r="BE306" s="108"/>
      <c r="BF306" s="108"/>
      <c r="BG306" s="108"/>
      <c r="BH306" s="108"/>
      <c r="BI306" s="108"/>
      <c r="BJ306" s="108"/>
      <c r="BK306" s="108"/>
      <c r="BL306" s="108"/>
      <c r="BM306" s="108"/>
      <c r="BN306" s="108"/>
      <c r="BO306" s="108"/>
      <c r="BP306" s="108"/>
      <c r="BQ306" s="108"/>
      <c r="BR306" s="108"/>
      <c r="BS306" s="108"/>
      <c r="BT306" s="108"/>
      <c r="BU306" s="108"/>
      <c r="BV306" s="108"/>
      <c r="BW306" s="108"/>
      <c r="BX306" s="108"/>
      <c r="BY306" s="108"/>
      <c r="BZ306" s="108"/>
      <c r="CA306" s="108"/>
      <c r="CB306" s="108"/>
      <c r="CC306" s="108"/>
      <c r="CD306" s="108"/>
      <c r="CE306" s="108"/>
      <c r="CF306" s="108"/>
      <c r="CG306" s="109"/>
      <c r="CH306" s="121"/>
      <c r="CI306" s="121"/>
      <c r="CJ306" s="121"/>
      <c r="CK306" s="121"/>
      <c r="CL306" s="71"/>
      <c r="CM306" s="27"/>
      <c r="CN306" s="11"/>
      <c r="CO306" s="72"/>
      <c r="CP306" s="72"/>
      <c r="CQ306" s="72">
        <f t="shared" si="262"/>
        <v>0</v>
      </c>
      <c r="CR306" s="72"/>
    </row>
    <row r="307" spans="1:96" s="63" customFormat="1" ht="14.1" customHeight="1" x14ac:dyDescent="0.3">
      <c r="A307" s="64">
        <f t="shared" si="242"/>
        <v>307</v>
      </c>
      <c r="B307" s="81"/>
      <c r="C307" s="81"/>
      <c r="D307" s="81"/>
      <c r="E307" s="81"/>
      <c r="F307" s="104"/>
      <c r="G307" s="83" t="s">
        <v>44</v>
      </c>
      <c r="H307" s="107" t="str">
        <f>'[1]טופס 106 חודשי'!$H$307</f>
        <v>שכבת חוב (Tranch) בדירוג BB ומטה</v>
      </c>
      <c r="I307" s="81"/>
      <c r="J307" s="73">
        <f t="shared" si="252"/>
        <v>0</v>
      </c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8"/>
      <c r="AE307" s="108"/>
      <c r="AF307" s="108"/>
      <c r="AG307" s="108"/>
      <c r="AH307" s="108"/>
      <c r="AI307" s="108"/>
      <c r="AJ307" s="108"/>
      <c r="AK307" s="108"/>
      <c r="AL307" s="108"/>
      <c r="AM307" s="108"/>
      <c r="AN307" s="108"/>
      <c r="AO307" s="108"/>
      <c r="AP307" s="108"/>
      <c r="AQ307" s="108"/>
      <c r="AR307" s="108"/>
      <c r="AS307" s="108"/>
      <c r="AT307" s="108"/>
      <c r="AU307" s="108"/>
      <c r="AV307" s="108"/>
      <c r="AW307" s="108"/>
      <c r="AX307" s="108"/>
      <c r="AY307" s="108"/>
      <c r="AZ307" s="108"/>
      <c r="BA307" s="108"/>
      <c r="BB307" s="108"/>
      <c r="BC307" s="108"/>
      <c r="BD307" s="108"/>
      <c r="BE307" s="108"/>
      <c r="BF307" s="108"/>
      <c r="BG307" s="108"/>
      <c r="BH307" s="108"/>
      <c r="BI307" s="108"/>
      <c r="BJ307" s="108"/>
      <c r="BK307" s="108"/>
      <c r="BL307" s="108"/>
      <c r="BM307" s="108"/>
      <c r="BN307" s="108"/>
      <c r="BO307" s="108"/>
      <c r="BP307" s="108"/>
      <c r="BQ307" s="108"/>
      <c r="BR307" s="108"/>
      <c r="BS307" s="108"/>
      <c r="BT307" s="108"/>
      <c r="BU307" s="108"/>
      <c r="BV307" s="108"/>
      <c r="BW307" s="108"/>
      <c r="BX307" s="108"/>
      <c r="BY307" s="108"/>
      <c r="BZ307" s="108"/>
      <c r="CA307" s="108"/>
      <c r="CB307" s="108"/>
      <c r="CC307" s="108"/>
      <c r="CD307" s="108"/>
      <c r="CE307" s="108"/>
      <c r="CF307" s="108"/>
      <c r="CG307" s="109"/>
      <c r="CH307" s="121"/>
      <c r="CI307" s="121"/>
      <c r="CJ307" s="121"/>
      <c r="CK307" s="121"/>
      <c r="CL307" s="71"/>
      <c r="CM307" s="27"/>
      <c r="CN307" s="11"/>
      <c r="CO307" s="72"/>
      <c r="CP307" s="72"/>
      <c r="CQ307" s="72">
        <f t="shared" si="262"/>
        <v>0</v>
      </c>
      <c r="CR307" s="72"/>
    </row>
    <row r="308" spans="1:96" s="63" customFormat="1" ht="14.1" customHeight="1" x14ac:dyDescent="0.3">
      <c r="A308" s="64">
        <f t="shared" si="242"/>
        <v>308</v>
      </c>
      <c r="B308" s="81"/>
      <c r="C308" s="81"/>
      <c r="D308" s="81"/>
      <c r="E308" s="81"/>
      <c r="F308" s="104"/>
      <c r="G308" s="83" t="s">
        <v>46</v>
      </c>
      <c r="H308" s="107" t="str">
        <f>'[1]טופס 106 חודשי'!$H$308</f>
        <v>שכבת הון (Equity Tranch)</v>
      </c>
      <c r="I308" s="81"/>
      <c r="J308" s="73">
        <f t="shared" si="252"/>
        <v>0</v>
      </c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  <c r="AC308" s="108"/>
      <c r="AD308" s="108"/>
      <c r="AE308" s="108"/>
      <c r="AF308" s="108"/>
      <c r="AG308" s="108"/>
      <c r="AH308" s="108"/>
      <c r="AI308" s="108"/>
      <c r="AJ308" s="108"/>
      <c r="AK308" s="108"/>
      <c r="AL308" s="108"/>
      <c r="AM308" s="108"/>
      <c r="AN308" s="108"/>
      <c r="AO308" s="108"/>
      <c r="AP308" s="108"/>
      <c r="AQ308" s="108"/>
      <c r="AR308" s="108"/>
      <c r="AS308" s="108"/>
      <c r="AT308" s="108"/>
      <c r="AU308" s="108"/>
      <c r="AV308" s="108"/>
      <c r="AW308" s="108"/>
      <c r="AX308" s="108"/>
      <c r="AY308" s="108"/>
      <c r="AZ308" s="108"/>
      <c r="BA308" s="108"/>
      <c r="BB308" s="108"/>
      <c r="BC308" s="108"/>
      <c r="BD308" s="108"/>
      <c r="BE308" s="108"/>
      <c r="BF308" s="108"/>
      <c r="BG308" s="108"/>
      <c r="BH308" s="108"/>
      <c r="BI308" s="108"/>
      <c r="BJ308" s="108"/>
      <c r="BK308" s="108"/>
      <c r="BL308" s="108"/>
      <c r="BM308" s="108"/>
      <c r="BN308" s="108"/>
      <c r="BO308" s="108"/>
      <c r="BP308" s="108"/>
      <c r="BQ308" s="108"/>
      <c r="BR308" s="108"/>
      <c r="BS308" s="108"/>
      <c r="BT308" s="108"/>
      <c r="BU308" s="108"/>
      <c r="BV308" s="108"/>
      <c r="BW308" s="108"/>
      <c r="BX308" s="108"/>
      <c r="BY308" s="108"/>
      <c r="BZ308" s="108"/>
      <c r="CA308" s="108"/>
      <c r="CB308" s="108"/>
      <c r="CC308" s="108"/>
      <c r="CD308" s="108"/>
      <c r="CE308" s="108"/>
      <c r="CF308" s="108"/>
      <c r="CG308" s="109"/>
      <c r="CH308" s="121"/>
      <c r="CI308" s="121"/>
      <c r="CJ308" s="121"/>
      <c r="CK308" s="121"/>
      <c r="CL308" s="71"/>
      <c r="CM308" s="27"/>
      <c r="CN308" s="11"/>
      <c r="CO308" s="72"/>
      <c r="CP308" s="72"/>
      <c r="CQ308" s="72">
        <f t="shared" si="262"/>
        <v>0</v>
      </c>
      <c r="CR308" s="72"/>
    </row>
    <row r="309" spans="1:96" ht="14.1" customHeight="1" x14ac:dyDescent="0.3">
      <c r="A309" s="64">
        <f t="shared" si="242"/>
        <v>309</v>
      </c>
      <c r="B309" s="81"/>
      <c r="C309" s="81"/>
      <c r="D309" s="81"/>
      <c r="E309" s="81"/>
      <c r="F309" s="101" t="s">
        <v>53</v>
      </c>
      <c r="G309" s="81"/>
      <c r="H309" s="81"/>
      <c r="I309" s="81"/>
      <c r="J309" s="126">
        <f t="shared" si="252"/>
        <v>0</v>
      </c>
      <c r="K309" s="127">
        <f>SUM(K310:K335)/2</f>
        <v>0</v>
      </c>
      <c r="L309" s="127">
        <f t="shared" ref="L309:CG309" si="265">SUM(L310:L335)/2</f>
        <v>0</v>
      </c>
      <c r="M309" s="127">
        <f t="shared" si="265"/>
        <v>0</v>
      </c>
      <c r="N309" s="127">
        <f t="shared" si="265"/>
        <v>0</v>
      </c>
      <c r="O309" s="127">
        <f t="shared" si="265"/>
        <v>0</v>
      </c>
      <c r="P309" s="127">
        <f t="shared" si="265"/>
        <v>0</v>
      </c>
      <c r="Q309" s="127">
        <f t="shared" si="265"/>
        <v>0</v>
      </c>
      <c r="R309" s="127">
        <f t="shared" si="265"/>
        <v>0</v>
      </c>
      <c r="S309" s="127">
        <f t="shared" si="265"/>
        <v>0</v>
      </c>
      <c r="T309" s="127">
        <f t="shared" si="265"/>
        <v>0</v>
      </c>
      <c r="U309" s="127">
        <f t="shared" si="265"/>
        <v>0</v>
      </c>
      <c r="V309" s="127">
        <f t="shared" si="265"/>
        <v>0</v>
      </c>
      <c r="W309" s="127">
        <f t="shared" si="265"/>
        <v>0</v>
      </c>
      <c r="X309" s="127">
        <f t="shared" si="265"/>
        <v>0</v>
      </c>
      <c r="Y309" s="127">
        <f t="shared" si="265"/>
        <v>0</v>
      </c>
      <c r="Z309" s="127">
        <f t="shared" si="265"/>
        <v>0</v>
      </c>
      <c r="AA309" s="127">
        <f t="shared" si="265"/>
        <v>0</v>
      </c>
      <c r="AB309" s="127">
        <f t="shared" si="265"/>
        <v>0</v>
      </c>
      <c r="AC309" s="127">
        <f t="shared" si="265"/>
        <v>0</v>
      </c>
      <c r="AD309" s="127">
        <f t="shared" si="265"/>
        <v>0</v>
      </c>
      <c r="AE309" s="127">
        <f t="shared" si="265"/>
        <v>0</v>
      </c>
      <c r="AF309" s="127">
        <f t="shared" si="265"/>
        <v>0</v>
      </c>
      <c r="AG309" s="127">
        <f t="shared" si="265"/>
        <v>0</v>
      </c>
      <c r="AH309" s="127">
        <f t="shared" si="265"/>
        <v>0</v>
      </c>
      <c r="AI309" s="127">
        <f t="shared" si="265"/>
        <v>0</v>
      </c>
      <c r="AJ309" s="127">
        <f t="shared" si="265"/>
        <v>0</v>
      </c>
      <c r="AK309" s="127">
        <f t="shared" si="265"/>
        <v>0</v>
      </c>
      <c r="AL309" s="127">
        <f t="shared" si="265"/>
        <v>0</v>
      </c>
      <c r="AM309" s="127">
        <f t="shared" si="265"/>
        <v>0</v>
      </c>
      <c r="AN309" s="127">
        <f t="shared" si="265"/>
        <v>0</v>
      </c>
      <c r="AO309" s="127">
        <f t="shared" si="265"/>
        <v>0</v>
      </c>
      <c r="AP309" s="127">
        <f t="shared" si="265"/>
        <v>0</v>
      </c>
      <c r="AQ309" s="127">
        <f t="shared" si="265"/>
        <v>0</v>
      </c>
      <c r="AR309" s="127">
        <f t="shared" si="265"/>
        <v>0</v>
      </c>
      <c r="AS309" s="127">
        <f t="shared" si="265"/>
        <v>0</v>
      </c>
      <c r="AT309" s="127">
        <f t="shared" si="265"/>
        <v>0</v>
      </c>
      <c r="AU309" s="127">
        <f t="shared" si="265"/>
        <v>0</v>
      </c>
      <c r="AV309" s="127">
        <f t="shared" si="265"/>
        <v>0</v>
      </c>
      <c r="AW309" s="127">
        <f t="shared" si="265"/>
        <v>0</v>
      </c>
      <c r="AX309" s="127">
        <f t="shared" si="265"/>
        <v>0</v>
      </c>
      <c r="AY309" s="127">
        <f t="shared" si="265"/>
        <v>0</v>
      </c>
      <c r="AZ309" s="127">
        <f t="shared" si="265"/>
        <v>0</v>
      </c>
      <c r="BA309" s="127">
        <f t="shared" si="265"/>
        <v>0</v>
      </c>
      <c r="BB309" s="127">
        <f t="shared" si="265"/>
        <v>0</v>
      </c>
      <c r="BC309" s="127">
        <f t="shared" ref="BC309:CF309" si="266">SUM(BC310:BC335)/2</f>
        <v>0</v>
      </c>
      <c r="BD309" s="127">
        <f t="shared" si="266"/>
        <v>0</v>
      </c>
      <c r="BE309" s="127">
        <f t="shared" si="266"/>
        <v>0</v>
      </c>
      <c r="BF309" s="127">
        <f t="shared" si="266"/>
        <v>0</v>
      </c>
      <c r="BG309" s="127">
        <f t="shared" si="266"/>
        <v>0</v>
      </c>
      <c r="BH309" s="127">
        <f t="shared" si="266"/>
        <v>0</v>
      </c>
      <c r="BI309" s="127">
        <f t="shared" si="266"/>
        <v>0</v>
      </c>
      <c r="BJ309" s="127">
        <f t="shared" si="266"/>
        <v>0</v>
      </c>
      <c r="BK309" s="127">
        <f t="shared" si="266"/>
        <v>0</v>
      </c>
      <c r="BL309" s="127">
        <f t="shared" si="266"/>
        <v>0</v>
      </c>
      <c r="BM309" s="127">
        <f t="shared" si="266"/>
        <v>0</v>
      </c>
      <c r="BN309" s="127">
        <f t="shared" si="266"/>
        <v>0</v>
      </c>
      <c r="BO309" s="127">
        <f t="shared" si="266"/>
        <v>0</v>
      </c>
      <c r="BP309" s="127">
        <f t="shared" si="266"/>
        <v>0</v>
      </c>
      <c r="BQ309" s="127">
        <f t="shared" si="266"/>
        <v>0</v>
      </c>
      <c r="BR309" s="127">
        <f t="shared" si="266"/>
        <v>0</v>
      </c>
      <c r="BS309" s="127">
        <f t="shared" si="266"/>
        <v>0</v>
      </c>
      <c r="BT309" s="127">
        <f t="shared" si="266"/>
        <v>0</v>
      </c>
      <c r="BU309" s="127">
        <f t="shared" si="266"/>
        <v>0</v>
      </c>
      <c r="BV309" s="127">
        <f t="shared" si="266"/>
        <v>0</v>
      </c>
      <c r="BW309" s="127">
        <f t="shared" si="266"/>
        <v>0</v>
      </c>
      <c r="BX309" s="127">
        <f t="shared" si="266"/>
        <v>0</v>
      </c>
      <c r="BY309" s="127">
        <f t="shared" si="266"/>
        <v>0</v>
      </c>
      <c r="BZ309" s="127">
        <f t="shared" si="266"/>
        <v>0</v>
      </c>
      <c r="CA309" s="127">
        <f t="shared" si="266"/>
        <v>0</v>
      </c>
      <c r="CB309" s="127">
        <f t="shared" si="266"/>
        <v>0</v>
      </c>
      <c r="CC309" s="127">
        <f t="shared" si="266"/>
        <v>0</v>
      </c>
      <c r="CD309" s="127">
        <f t="shared" si="266"/>
        <v>0</v>
      </c>
      <c r="CE309" s="127">
        <f t="shared" si="266"/>
        <v>0</v>
      </c>
      <c r="CF309" s="127">
        <f t="shared" si="266"/>
        <v>0</v>
      </c>
      <c r="CG309" s="127">
        <f t="shared" si="265"/>
        <v>0</v>
      </c>
      <c r="CH309" s="70">
        <f t="shared" ref="CH309:CK309" si="267">SUM(CH310:CH335)/2</f>
        <v>0</v>
      </c>
      <c r="CI309" s="70">
        <f t="shared" si="267"/>
        <v>0</v>
      </c>
      <c r="CJ309" s="70">
        <f t="shared" si="267"/>
        <v>0</v>
      </c>
      <c r="CK309" s="70">
        <f t="shared" si="267"/>
        <v>0</v>
      </c>
      <c r="CL309" s="8"/>
      <c r="CM309" s="87"/>
      <c r="CN309" s="21"/>
      <c r="CQ309" s="72"/>
    </row>
    <row r="310" spans="1:96" ht="14.1" customHeight="1" x14ac:dyDescent="0.3">
      <c r="A310" s="64">
        <f t="shared" si="242"/>
        <v>310</v>
      </c>
      <c r="B310" s="81"/>
      <c r="C310" s="81"/>
      <c r="D310" s="81"/>
      <c r="E310" s="81"/>
      <c r="F310" s="104" t="s">
        <v>40</v>
      </c>
      <c r="G310" s="105" t="s">
        <v>177</v>
      </c>
      <c r="H310" s="81"/>
      <c r="I310" s="81"/>
      <c r="J310" s="73">
        <f t="shared" si="252"/>
        <v>0</v>
      </c>
      <c r="K310" s="102">
        <f>SUM(K311:K316)</f>
        <v>0</v>
      </c>
      <c r="L310" s="102">
        <f t="shared" ref="L310:CG310" si="268">SUM(L311:L316)</f>
        <v>0</v>
      </c>
      <c r="M310" s="102">
        <f t="shared" si="268"/>
        <v>0</v>
      </c>
      <c r="N310" s="102">
        <f t="shared" si="268"/>
        <v>0</v>
      </c>
      <c r="O310" s="102">
        <f t="shared" si="268"/>
        <v>0</v>
      </c>
      <c r="P310" s="102">
        <f t="shared" si="268"/>
        <v>0</v>
      </c>
      <c r="Q310" s="102">
        <f t="shared" si="268"/>
        <v>0</v>
      </c>
      <c r="R310" s="102">
        <f t="shared" si="268"/>
        <v>0</v>
      </c>
      <c r="S310" s="102">
        <f t="shared" si="268"/>
        <v>0</v>
      </c>
      <c r="T310" s="102">
        <f t="shared" si="268"/>
        <v>0</v>
      </c>
      <c r="U310" s="102">
        <f t="shared" si="268"/>
        <v>0</v>
      </c>
      <c r="V310" s="102">
        <f t="shared" si="268"/>
        <v>0</v>
      </c>
      <c r="W310" s="102">
        <f t="shared" si="268"/>
        <v>0</v>
      </c>
      <c r="X310" s="102">
        <f t="shared" si="268"/>
        <v>0</v>
      </c>
      <c r="Y310" s="102">
        <f t="shared" si="268"/>
        <v>0</v>
      </c>
      <c r="Z310" s="102">
        <f t="shared" si="268"/>
        <v>0</v>
      </c>
      <c r="AA310" s="102">
        <f t="shared" si="268"/>
        <v>0</v>
      </c>
      <c r="AB310" s="102">
        <f t="shared" si="268"/>
        <v>0</v>
      </c>
      <c r="AC310" s="102">
        <f t="shared" si="268"/>
        <v>0</v>
      </c>
      <c r="AD310" s="102">
        <f t="shared" si="268"/>
        <v>0</v>
      </c>
      <c r="AE310" s="102">
        <f t="shared" si="268"/>
        <v>0</v>
      </c>
      <c r="AF310" s="102">
        <f t="shared" si="268"/>
        <v>0</v>
      </c>
      <c r="AG310" s="102">
        <f t="shared" si="268"/>
        <v>0</v>
      </c>
      <c r="AH310" s="102">
        <f t="shared" si="268"/>
        <v>0</v>
      </c>
      <c r="AI310" s="102">
        <f t="shared" si="268"/>
        <v>0</v>
      </c>
      <c r="AJ310" s="102">
        <f t="shared" si="268"/>
        <v>0</v>
      </c>
      <c r="AK310" s="102">
        <f t="shared" si="268"/>
        <v>0</v>
      </c>
      <c r="AL310" s="102">
        <f t="shared" si="268"/>
        <v>0</v>
      </c>
      <c r="AM310" s="102">
        <f t="shared" si="268"/>
        <v>0</v>
      </c>
      <c r="AN310" s="102">
        <f t="shared" si="268"/>
        <v>0</v>
      </c>
      <c r="AO310" s="102">
        <f t="shared" si="268"/>
        <v>0</v>
      </c>
      <c r="AP310" s="102">
        <f t="shared" si="268"/>
        <v>0</v>
      </c>
      <c r="AQ310" s="102">
        <f t="shared" si="268"/>
        <v>0</v>
      </c>
      <c r="AR310" s="102">
        <f t="shared" si="268"/>
        <v>0</v>
      </c>
      <c r="AS310" s="102">
        <f t="shared" si="268"/>
        <v>0</v>
      </c>
      <c r="AT310" s="102">
        <f t="shared" si="268"/>
        <v>0</v>
      </c>
      <c r="AU310" s="102">
        <f t="shared" si="268"/>
        <v>0</v>
      </c>
      <c r="AV310" s="102">
        <f t="shared" si="268"/>
        <v>0</v>
      </c>
      <c r="AW310" s="102">
        <f t="shared" si="268"/>
        <v>0</v>
      </c>
      <c r="AX310" s="102">
        <f t="shared" si="268"/>
        <v>0</v>
      </c>
      <c r="AY310" s="102">
        <f t="shared" si="268"/>
        <v>0</v>
      </c>
      <c r="AZ310" s="102">
        <f t="shared" si="268"/>
        <v>0</v>
      </c>
      <c r="BA310" s="102">
        <f t="shared" si="268"/>
        <v>0</v>
      </c>
      <c r="BB310" s="102">
        <f t="shared" si="268"/>
        <v>0</v>
      </c>
      <c r="BC310" s="102">
        <f t="shared" si="268"/>
        <v>0</v>
      </c>
      <c r="BD310" s="102">
        <f t="shared" si="268"/>
        <v>0</v>
      </c>
      <c r="BE310" s="102">
        <f t="shared" si="268"/>
        <v>0</v>
      </c>
      <c r="BF310" s="102">
        <f t="shared" si="268"/>
        <v>0</v>
      </c>
      <c r="BG310" s="102">
        <f t="shared" si="268"/>
        <v>0</v>
      </c>
      <c r="BH310" s="102">
        <f t="shared" si="268"/>
        <v>0</v>
      </c>
      <c r="BI310" s="102">
        <f t="shared" si="268"/>
        <v>0</v>
      </c>
      <c r="BJ310" s="102">
        <f t="shared" si="268"/>
        <v>0</v>
      </c>
      <c r="BK310" s="102">
        <f t="shared" si="268"/>
        <v>0</v>
      </c>
      <c r="BL310" s="102">
        <f t="shared" si="268"/>
        <v>0</v>
      </c>
      <c r="BM310" s="102">
        <f t="shared" si="268"/>
        <v>0</v>
      </c>
      <c r="BN310" s="102">
        <f t="shared" si="268"/>
        <v>0</v>
      </c>
      <c r="BO310" s="102">
        <f t="shared" si="268"/>
        <v>0</v>
      </c>
      <c r="BP310" s="102">
        <f t="shared" si="268"/>
        <v>0</v>
      </c>
      <c r="BQ310" s="102">
        <f t="shared" si="268"/>
        <v>0</v>
      </c>
      <c r="BR310" s="102">
        <f t="shared" si="268"/>
        <v>0</v>
      </c>
      <c r="BS310" s="102">
        <f t="shared" si="268"/>
        <v>0</v>
      </c>
      <c r="BT310" s="102">
        <f t="shared" si="268"/>
        <v>0</v>
      </c>
      <c r="BU310" s="102">
        <f t="shared" si="268"/>
        <v>0</v>
      </c>
      <c r="BV310" s="102">
        <f t="shared" si="268"/>
        <v>0</v>
      </c>
      <c r="BW310" s="102">
        <f t="shared" si="268"/>
        <v>0</v>
      </c>
      <c r="BX310" s="102">
        <f t="shared" si="268"/>
        <v>0</v>
      </c>
      <c r="BY310" s="102">
        <f t="shared" si="268"/>
        <v>0</v>
      </c>
      <c r="BZ310" s="102">
        <f t="shared" si="268"/>
        <v>0</v>
      </c>
      <c r="CA310" s="102">
        <f t="shared" si="268"/>
        <v>0</v>
      </c>
      <c r="CB310" s="102">
        <f t="shared" si="268"/>
        <v>0</v>
      </c>
      <c r="CC310" s="102">
        <f t="shared" si="268"/>
        <v>0</v>
      </c>
      <c r="CD310" s="102">
        <f t="shared" si="268"/>
        <v>0</v>
      </c>
      <c r="CE310" s="102">
        <f t="shared" si="268"/>
        <v>0</v>
      </c>
      <c r="CF310" s="102">
        <f t="shared" si="268"/>
        <v>0</v>
      </c>
      <c r="CG310" s="103">
        <f t="shared" si="268"/>
        <v>0</v>
      </c>
      <c r="CH310" s="120">
        <f t="shared" ref="CH310:CK310" si="269">SUM(CH311:CH316)</f>
        <v>0</v>
      </c>
      <c r="CI310" s="120">
        <f t="shared" si="269"/>
        <v>0</v>
      </c>
      <c r="CJ310" s="120">
        <f t="shared" si="269"/>
        <v>0</v>
      </c>
      <c r="CK310" s="120">
        <f t="shared" si="269"/>
        <v>0</v>
      </c>
      <c r="CL310" s="8"/>
      <c r="CM310" s="87"/>
      <c r="CN310" s="21"/>
      <c r="CQ310" s="72"/>
    </row>
    <row r="311" spans="1:96" ht="14.1" customHeight="1" x14ac:dyDescent="0.3">
      <c r="A311" s="64">
        <f t="shared" si="242"/>
        <v>311</v>
      </c>
      <c r="B311" s="81"/>
      <c r="C311" s="81"/>
      <c r="D311" s="81"/>
      <c r="E311" s="81"/>
      <c r="F311" s="104"/>
      <c r="G311" s="83" t="s">
        <v>42</v>
      </c>
      <c r="H311" s="107" t="s">
        <v>178</v>
      </c>
      <c r="I311" s="81"/>
      <c r="J311" s="73">
        <f t="shared" si="252"/>
        <v>0</v>
      </c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8"/>
      <c r="AE311" s="108"/>
      <c r="AF311" s="108"/>
      <c r="AG311" s="108"/>
      <c r="AH311" s="108"/>
      <c r="AI311" s="108"/>
      <c r="AJ311" s="108"/>
      <c r="AK311" s="108"/>
      <c r="AL311" s="108"/>
      <c r="AM311" s="108"/>
      <c r="AN311" s="108"/>
      <c r="AO311" s="108"/>
      <c r="AP311" s="108"/>
      <c r="AQ311" s="108"/>
      <c r="AR311" s="108"/>
      <c r="AS311" s="108"/>
      <c r="AT311" s="108"/>
      <c r="AU311" s="108"/>
      <c r="AV311" s="108"/>
      <c r="AW311" s="108"/>
      <c r="AX311" s="108"/>
      <c r="AY311" s="108"/>
      <c r="AZ311" s="108"/>
      <c r="BA311" s="108"/>
      <c r="BB311" s="108"/>
      <c r="BC311" s="108"/>
      <c r="BD311" s="108"/>
      <c r="BE311" s="108"/>
      <c r="BF311" s="108"/>
      <c r="BG311" s="108"/>
      <c r="BH311" s="108"/>
      <c r="BI311" s="108"/>
      <c r="BJ311" s="108"/>
      <c r="BK311" s="108"/>
      <c r="BL311" s="108"/>
      <c r="BM311" s="108"/>
      <c r="BN311" s="108"/>
      <c r="BO311" s="108"/>
      <c r="BP311" s="108"/>
      <c r="BQ311" s="108"/>
      <c r="BR311" s="108"/>
      <c r="BS311" s="108"/>
      <c r="BT311" s="108"/>
      <c r="BU311" s="108"/>
      <c r="BV311" s="108"/>
      <c r="BW311" s="108"/>
      <c r="BX311" s="108"/>
      <c r="BY311" s="108"/>
      <c r="BZ311" s="108"/>
      <c r="CA311" s="108"/>
      <c r="CB311" s="108"/>
      <c r="CC311" s="108"/>
      <c r="CD311" s="108"/>
      <c r="CE311" s="108"/>
      <c r="CF311" s="108"/>
      <c r="CG311" s="109"/>
      <c r="CH311" s="121"/>
      <c r="CI311" s="121"/>
      <c r="CJ311" s="121"/>
      <c r="CK311" s="121"/>
      <c r="CL311" s="8"/>
      <c r="CM311" s="87"/>
      <c r="CN311" s="21"/>
      <c r="CQ311" s="72"/>
    </row>
    <row r="312" spans="1:96" ht="14.1" customHeight="1" x14ac:dyDescent="0.3">
      <c r="A312" s="64">
        <f t="shared" si="242"/>
        <v>312</v>
      </c>
      <c r="B312" s="81"/>
      <c r="C312" s="81"/>
      <c r="D312" s="81"/>
      <c r="E312" s="81"/>
      <c r="F312" s="104"/>
      <c r="G312" s="83" t="s">
        <v>55</v>
      </c>
      <c r="H312" s="107" t="s">
        <v>179</v>
      </c>
      <c r="I312" s="81"/>
      <c r="J312" s="73">
        <f t="shared" si="252"/>
        <v>0</v>
      </c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  <c r="AG312" s="108"/>
      <c r="AH312" s="108"/>
      <c r="AI312" s="108"/>
      <c r="AJ312" s="108"/>
      <c r="AK312" s="108"/>
      <c r="AL312" s="108"/>
      <c r="AM312" s="108"/>
      <c r="AN312" s="108"/>
      <c r="AO312" s="108"/>
      <c r="AP312" s="108"/>
      <c r="AQ312" s="108"/>
      <c r="AR312" s="108"/>
      <c r="AS312" s="108"/>
      <c r="AT312" s="108"/>
      <c r="AU312" s="108"/>
      <c r="AV312" s="108"/>
      <c r="AW312" s="108"/>
      <c r="AX312" s="108"/>
      <c r="AY312" s="108"/>
      <c r="AZ312" s="108"/>
      <c r="BA312" s="108"/>
      <c r="BB312" s="108"/>
      <c r="BC312" s="108"/>
      <c r="BD312" s="108"/>
      <c r="BE312" s="108"/>
      <c r="BF312" s="108"/>
      <c r="BG312" s="108"/>
      <c r="BH312" s="108"/>
      <c r="BI312" s="108"/>
      <c r="BJ312" s="108"/>
      <c r="BK312" s="108"/>
      <c r="BL312" s="108"/>
      <c r="BM312" s="108"/>
      <c r="BN312" s="108"/>
      <c r="BO312" s="108"/>
      <c r="BP312" s="108"/>
      <c r="BQ312" s="108"/>
      <c r="BR312" s="108"/>
      <c r="BS312" s="108"/>
      <c r="BT312" s="108"/>
      <c r="BU312" s="108"/>
      <c r="BV312" s="108"/>
      <c r="BW312" s="108"/>
      <c r="BX312" s="108"/>
      <c r="BY312" s="108"/>
      <c r="BZ312" s="108"/>
      <c r="CA312" s="108"/>
      <c r="CB312" s="108"/>
      <c r="CC312" s="108"/>
      <c r="CD312" s="108"/>
      <c r="CE312" s="108"/>
      <c r="CF312" s="108"/>
      <c r="CG312" s="109"/>
      <c r="CH312" s="121"/>
      <c r="CI312" s="121"/>
      <c r="CJ312" s="121"/>
      <c r="CK312" s="121"/>
      <c r="CL312" s="8"/>
      <c r="CM312" s="87"/>
      <c r="CN312" s="21"/>
      <c r="CQ312" s="72"/>
    </row>
    <row r="313" spans="1:96" ht="14.1" customHeight="1" x14ac:dyDescent="0.3">
      <c r="A313" s="64">
        <f t="shared" si="242"/>
        <v>313</v>
      </c>
      <c r="B313" s="81"/>
      <c r="C313" s="81"/>
      <c r="D313" s="81"/>
      <c r="E313" s="81"/>
      <c r="F313" s="104"/>
      <c r="G313" s="83" t="s">
        <v>44</v>
      </c>
      <c r="H313" s="107" t="s">
        <v>180</v>
      </c>
      <c r="I313" s="81"/>
      <c r="J313" s="73">
        <f t="shared" si="252"/>
        <v>0</v>
      </c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  <c r="AG313" s="108"/>
      <c r="AH313" s="108"/>
      <c r="AI313" s="108"/>
      <c r="AJ313" s="108"/>
      <c r="AK313" s="108"/>
      <c r="AL313" s="108"/>
      <c r="AM313" s="108"/>
      <c r="AN313" s="108"/>
      <c r="AO313" s="108"/>
      <c r="AP313" s="108"/>
      <c r="AQ313" s="108"/>
      <c r="AR313" s="108"/>
      <c r="AS313" s="108"/>
      <c r="AT313" s="108"/>
      <c r="AU313" s="108"/>
      <c r="AV313" s="108"/>
      <c r="AW313" s="108"/>
      <c r="AX313" s="108"/>
      <c r="AY313" s="108"/>
      <c r="AZ313" s="108"/>
      <c r="BA313" s="108"/>
      <c r="BB313" s="108"/>
      <c r="BC313" s="108"/>
      <c r="BD313" s="108"/>
      <c r="BE313" s="108"/>
      <c r="BF313" s="108"/>
      <c r="BG313" s="108"/>
      <c r="BH313" s="108"/>
      <c r="BI313" s="108"/>
      <c r="BJ313" s="108"/>
      <c r="BK313" s="108"/>
      <c r="BL313" s="108"/>
      <c r="BM313" s="108"/>
      <c r="BN313" s="108"/>
      <c r="BO313" s="108"/>
      <c r="BP313" s="108"/>
      <c r="BQ313" s="108"/>
      <c r="BR313" s="108"/>
      <c r="BS313" s="108"/>
      <c r="BT313" s="108"/>
      <c r="BU313" s="108"/>
      <c r="BV313" s="108"/>
      <c r="BW313" s="108"/>
      <c r="BX313" s="108"/>
      <c r="BY313" s="108"/>
      <c r="BZ313" s="108"/>
      <c r="CA313" s="108"/>
      <c r="CB313" s="108"/>
      <c r="CC313" s="108"/>
      <c r="CD313" s="108"/>
      <c r="CE313" s="108"/>
      <c r="CF313" s="108"/>
      <c r="CG313" s="109"/>
      <c r="CH313" s="121"/>
      <c r="CI313" s="121"/>
      <c r="CJ313" s="121"/>
      <c r="CK313" s="121"/>
      <c r="CL313" s="8"/>
      <c r="CM313" s="87"/>
      <c r="CN313" s="21"/>
      <c r="CQ313" s="72"/>
    </row>
    <row r="314" spans="1:96" ht="14.1" customHeight="1" x14ac:dyDescent="0.3">
      <c r="A314" s="64">
        <f t="shared" si="242"/>
        <v>314</v>
      </c>
      <c r="B314" s="81"/>
      <c r="C314" s="81"/>
      <c r="D314" s="81"/>
      <c r="E314" s="81"/>
      <c r="F314" s="104"/>
      <c r="G314" s="83" t="s">
        <v>46</v>
      </c>
      <c r="H314" s="107" t="s">
        <v>181</v>
      </c>
      <c r="I314" s="81"/>
      <c r="J314" s="73">
        <f t="shared" si="252"/>
        <v>0</v>
      </c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  <c r="AG314" s="108"/>
      <c r="AH314" s="108"/>
      <c r="AI314" s="108"/>
      <c r="AJ314" s="108"/>
      <c r="AK314" s="108"/>
      <c r="AL314" s="108"/>
      <c r="AM314" s="108"/>
      <c r="AN314" s="108"/>
      <c r="AO314" s="108"/>
      <c r="AP314" s="108"/>
      <c r="AQ314" s="108"/>
      <c r="AR314" s="108"/>
      <c r="AS314" s="108"/>
      <c r="AT314" s="108"/>
      <c r="AU314" s="108"/>
      <c r="AV314" s="108"/>
      <c r="AW314" s="108"/>
      <c r="AX314" s="108"/>
      <c r="AY314" s="108"/>
      <c r="AZ314" s="108"/>
      <c r="BA314" s="108"/>
      <c r="BB314" s="108"/>
      <c r="BC314" s="108"/>
      <c r="BD314" s="108"/>
      <c r="BE314" s="108"/>
      <c r="BF314" s="108"/>
      <c r="BG314" s="108"/>
      <c r="BH314" s="108"/>
      <c r="BI314" s="108"/>
      <c r="BJ314" s="108"/>
      <c r="BK314" s="108"/>
      <c r="BL314" s="108"/>
      <c r="BM314" s="108"/>
      <c r="BN314" s="108"/>
      <c r="BO314" s="108"/>
      <c r="BP314" s="108"/>
      <c r="BQ314" s="108"/>
      <c r="BR314" s="108"/>
      <c r="BS314" s="108"/>
      <c r="BT314" s="108"/>
      <c r="BU314" s="108"/>
      <c r="BV314" s="108"/>
      <c r="BW314" s="108"/>
      <c r="BX314" s="108"/>
      <c r="BY314" s="108"/>
      <c r="BZ314" s="108"/>
      <c r="CA314" s="108"/>
      <c r="CB314" s="108"/>
      <c r="CC314" s="108"/>
      <c r="CD314" s="108"/>
      <c r="CE314" s="108"/>
      <c r="CF314" s="108"/>
      <c r="CG314" s="109"/>
      <c r="CH314" s="121"/>
      <c r="CI314" s="121"/>
      <c r="CJ314" s="121"/>
      <c r="CK314" s="121"/>
      <c r="CL314" s="8"/>
      <c r="CM314" s="87"/>
      <c r="CN314" s="21"/>
      <c r="CQ314" s="72"/>
    </row>
    <row r="315" spans="1:96" ht="14.1" customHeight="1" x14ac:dyDescent="0.3">
      <c r="A315" s="64">
        <f t="shared" si="242"/>
        <v>315</v>
      </c>
      <c r="B315" s="81"/>
      <c r="C315" s="81"/>
      <c r="D315" s="81"/>
      <c r="E315" s="81"/>
      <c r="F315" s="91"/>
      <c r="G315" s="83" t="s">
        <v>48</v>
      </c>
      <c r="H315" s="107" t="s">
        <v>182</v>
      </c>
      <c r="I315" s="83"/>
      <c r="J315" s="73">
        <f t="shared" si="252"/>
        <v>0</v>
      </c>
      <c r="K315" s="84"/>
      <c r="L315" s="108"/>
      <c r="M315" s="108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5"/>
      <c r="CH315" s="122"/>
      <c r="CI315" s="122"/>
      <c r="CJ315" s="122"/>
      <c r="CK315" s="122"/>
      <c r="CL315" s="8"/>
      <c r="CM315" s="87"/>
      <c r="CN315" s="21"/>
      <c r="CQ315" s="72"/>
    </row>
    <row r="316" spans="1:96" ht="14.1" customHeight="1" x14ac:dyDescent="0.3">
      <c r="A316" s="64">
        <f t="shared" si="242"/>
        <v>316</v>
      </c>
      <c r="B316" s="81"/>
      <c r="C316" s="81"/>
      <c r="D316" s="81"/>
      <c r="E316" s="81"/>
      <c r="F316" s="91"/>
      <c r="G316" s="83" t="s">
        <v>50</v>
      </c>
      <c r="H316" s="107" t="s">
        <v>183</v>
      </c>
      <c r="I316" s="83"/>
      <c r="J316" s="73">
        <f t="shared" si="252"/>
        <v>0</v>
      </c>
      <c r="K316" s="84"/>
      <c r="L316" s="108"/>
      <c r="M316" s="108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5"/>
      <c r="CH316" s="122"/>
      <c r="CI316" s="122"/>
      <c r="CJ316" s="122"/>
      <c r="CK316" s="122"/>
      <c r="CL316" s="8"/>
      <c r="CM316" s="87"/>
      <c r="CN316" s="21"/>
      <c r="CQ316" s="72"/>
    </row>
    <row r="317" spans="1:96" ht="14.1" customHeight="1" x14ac:dyDescent="0.3">
      <c r="A317" s="64">
        <f t="shared" si="242"/>
        <v>317</v>
      </c>
      <c r="B317" s="81"/>
      <c r="C317" s="81"/>
      <c r="D317" s="81"/>
      <c r="E317" s="81"/>
      <c r="F317" s="104" t="s">
        <v>52</v>
      </c>
      <c r="G317" s="105" t="s">
        <v>184</v>
      </c>
      <c r="H317" s="81"/>
      <c r="I317" s="81"/>
      <c r="J317" s="73">
        <f t="shared" si="252"/>
        <v>0</v>
      </c>
      <c r="K317" s="102">
        <f>SUM(K318:K323)</f>
        <v>0</v>
      </c>
      <c r="L317" s="102">
        <f t="shared" ref="L317:CG317" si="270">SUM(L318:L323)</f>
        <v>0</v>
      </c>
      <c r="M317" s="102">
        <f t="shared" si="270"/>
        <v>0</v>
      </c>
      <c r="N317" s="102">
        <f t="shared" si="270"/>
        <v>0</v>
      </c>
      <c r="O317" s="102">
        <f t="shared" si="270"/>
        <v>0</v>
      </c>
      <c r="P317" s="102">
        <f t="shared" si="270"/>
        <v>0</v>
      </c>
      <c r="Q317" s="102">
        <f t="shared" si="270"/>
        <v>0</v>
      </c>
      <c r="R317" s="102">
        <f t="shared" si="270"/>
        <v>0</v>
      </c>
      <c r="S317" s="102">
        <f t="shared" si="270"/>
        <v>0</v>
      </c>
      <c r="T317" s="102">
        <f t="shared" si="270"/>
        <v>0</v>
      </c>
      <c r="U317" s="102">
        <f t="shared" si="270"/>
        <v>0</v>
      </c>
      <c r="V317" s="102">
        <f t="shared" si="270"/>
        <v>0</v>
      </c>
      <c r="W317" s="102">
        <f t="shared" si="270"/>
        <v>0</v>
      </c>
      <c r="X317" s="102">
        <f t="shared" si="270"/>
        <v>0</v>
      </c>
      <c r="Y317" s="102">
        <f t="shared" si="270"/>
        <v>0</v>
      </c>
      <c r="Z317" s="102">
        <f t="shared" si="270"/>
        <v>0</v>
      </c>
      <c r="AA317" s="102">
        <f t="shared" si="270"/>
        <v>0</v>
      </c>
      <c r="AB317" s="102">
        <f t="shared" si="270"/>
        <v>0</v>
      </c>
      <c r="AC317" s="102">
        <f t="shared" si="270"/>
        <v>0</v>
      </c>
      <c r="AD317" s="102">
        <f t="shared" si="270"/>
        <v>0</v>
      </c>
      <c r="AE317" s="102">
        <f t="shared" si="270"/>
        <v>0</v>
      </c>
      <c r="AF317" s="102">
        <f t="shared" si="270"/>
        <v>0</v>
      </c>
      <c r="AG317" s="102">
        <f t="shared" si="270"/>
        <v>0</v>
      </c>
      <c r="AH317" s="102">
        <f t="shared" si="270"/>
        <v>0</v>
      </c>
      <c r="AI317" s="102">
        <f t="shared" si="270"/>
        <v>0</v>
      </c>
      <c r="AJ317" s="102">
        <f t="shared" si="270"/>
        <v>0</v>
      </c>
      <c r="AK317" s="102">
        <f t="shared" si="270"/>
        <v>0</v>
      </c>
      <c r="AL317" s="102">
        <f t="shared" si="270"/>
        <v>0</v>
      </c>
      <c r="AM317" s="102">
        <f t="shared" si="270"/>
        <v>0</v>
      </c>
      <c r="AN317" s="102">
        <f t="shared" si="270"/>
        <v>0</v>
      </c>
      <c r="AO317" s="102">
        <f t="shared" si="270"/>
        <v>0</v>
      </c>
      <c r="AP317" s="102">
        <f t="shared" si="270"/>
        <v>0</v>
      </c>
      <c r="AQ317" s="102">
        <f t="shared" si="270"/>
        <v>0</v>
      </c>
      <c r="AR317" s="102">
        <f t="shared" si="270"/>
        <v>0</v>
      </c>
      <c r="AS317" s="102">
        <f t="shared" si="270"/>
        <v>0</v>
      </c>
      <c r="AT317" s="102">
        <f t="shared" si="270"/>
        <v>0</v>
      </c>
      <c r="AU317" s="102">
        <f t="shared" si="270"/>
        <v>0</v>
      </c>
      <c r="AV317" s="102">
        <f t="shared" si="270"/>
        <v>0</v>
      </c>
      <c r="AW317" s="102">
        <f t="shared" si="270"/>
        <v>0</v>
      </c>
      <c r="AX317" s="102">
        <f t="shared" si="270"/>
        <v>0</v>
      </c>
      <c r="AY317" s="102">
        <f t="shared" si="270"/>
        <v>0</v>
      </c>
      <c r="AZ317" s="102">
        <f t="shared" si="270"/>
        <v>0</v>
      </c>
      <c r="BA317" s="102">
        <f t="shared" si="270"/>
        <v>0</v>
      </c>
      <c r="BB317" s="102">
        <f t="shared" si="270"/>
        <v>0</v>
      </c>
      <c r="BC317" s="102">
        <f t="shared" si="270"/>
        <v>0</v>
      </c>
      <c r="BD317" s="102">
        <f t="shared" si="270"/>
        <v>0</v>
      </c>
      <c r="BE317" s="102">
        <f t="shared" si="270"/>
        <v>0</v>
      </c>
      <c r="BF317" s="102">
        <f t="shared" si="270"/>
        <v>0</v>
      </c>
      <c r="BG317" s="102">
        <f t="shared" si="270"/>
        <v>0</v>
      </c>
      <c r="BH317" s="102">
        <f t="shared" si="270"/>
        <v>0</v>
      </c>
      <c r="BI317" s="102">
        <f t="shared" si="270"/>
        <v>0</v>
      </c>
      <c r="BJ317" s="102">
        <f t="shared" si="270"/>
        <v>0</v>
      </c>
      <c r="BK317" s="102">
        <f t="shared" si="270"/>
        <v>0</v>
      </c>
      <c r="BL317" s="102">
        <f t="shared" si="270"/>
        <v>0</v>
      </c>
      <c r="BM317" s="102">
        <f t="shared" si="270"/>
        <v>0</v>
      </c>
      <c r="BN317" s="102">
        <f t="shared" si="270"/>
        <v>0</v>
      </c>
      <c r="BO317" s="102">
        <f t="shared" si="270"/>
        <v>0</v>
      </c>
      <c r="BP317" s="102">
        <f t="shared" si="270"/>
        <v>0</v>
      </c>
      <c r="BQ317" s="102">
        <f t="shared" si="270"/>
        <v>0</v>
      </c>
      <c r="BR317" s="102">
        <f t="shared" si="270"/>
        <v>0</v>
      </c>
      <c r="BS317" s="102">
        <f t="shared" si="270"/>
        <v>0</v>
      </c>
      <c r="BT317" s="102">
        <f t="shared" si="270"/>
        <v>0</v>
      </c>
      <c r="BU317" s="102">
        <f t="shared" si="270"/>
        <v>0</v>
      </c>
      <c r="BV317" s="102">
        <f t="shared" si="270"/>
        <v>0</v>
      </c>
      <c r="BW317" s="102">
        <f t="shared" si="270"/>
        <v>0</v>
      </c>
      <c r="BX317" s="102">
        <f t="shared" si="270"/>
        <v>0</v>
      </c>
      <c r="BY317" s="102">
        <f t="shared" si="270"/>
        <v>0</v>
      </c>
      <c r="BZ317" s="102">
        <f t="shared" si="270"/>
        <v>0</v>
      </c>
      <c r="CA317" s="102">
        <f t="shared" si="270"/>
        <v>0</v>
      </c>
      <c r="CB317" s="102">
        <f t="shared" si="270"/>
        <v>0</v>
      </c>
      <c r="CC317" s="102">
        <f t="shared" si="270"/>
        <v>0</v>
      </c>
      <c r="CD317" s="102">
        <f t="shared" si="270"/>
        <v>0</v>
      </c>
      <c r="CE317" s="102">
        <f t="shared" si="270"/>
        <v>0</v>
      </c>
      <c r="CF317" s="102">
        <f t="shared" si="270"/>
        <v>0</v>
      </c>
      <c r="CG317" s="103">
        <f t="shared" si="270"/>
        <v>0</v>
      </c>
      <c r="CH317" s="120">
        <f t="shared" ref="CH317:CK317" si="271">SUM(CH318:CH323)</f>
        <v>0</v>
      </c>
      <c r="CI317" s="120">
        <f t="shared" si="271"/>
        <v>0</v>
      </c>
      <c r="CJ317" s="120">
        <f t="shared" si="271"/>
        <v>0</v>
      </c>
      <c r="CK317" s="120">
        <f t="shared" si="271"/>
        <v>0</v>
      </c>
      <c r="CL317" s="8"/>
      <c r="CM317" s="87"/>
      <c r="CN317" s="21"/>
      <c r="CQ317" s="72"/>
    </row>
    <row r="318" spans="1:96" ht="14.1" customHeight="1" x14ac:dyDescent="0.3">
      <c r="A318" s="64">
        <f t="shared" si="242"/>
        <v>318</v>
      </c>
      <c r="B318" s="81"/>
      <c r="C318" s="81"/>
      <c r="D318" s="81"/>
      <c r="E318" s="81"/>
      <c r="F318" s="104"/>
      <c r="G318" s="83" t="s">
        <v>42</v>
      </c>
      <c r="H318" s="107" t="s">
        <v>178</v>
      </c>
      <c r="I318" s="81"/>
      <c r="J318" s="73">
        <f t="shared" si="252"/>
        <v>0</v>
      </c>
      <c r="K318" s="84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  <c r="AC318" s="108"/>
      <c r="AD318" s="108"/>
      <c r="AE318" s="108"/>
      <c r="AF318" s="108"/>
      <c r="AG318" s="108"/>
      <c r="AH318" s="108"/>
      <c r="AI318" s="108"/>
      <c r="AJ318" s="108"/>
      <c r="AK318" s="108"/>
      <c r="AL318" s="108"/>
      <c r="AM318" s="108"/>
      <c r="AN318" s="108"/>
      <c r="AO318" s="108"/>
      <c r="AP318" s="108"/>
      <c r="AQ318" s="108"/>
      <c r="AR318" s="108"/>
      <c r="AS318" s="108"/>
      <c r="AT318" s="108"/>
      <c r="AU318" s="108"/>
      <c r="AV318" s="108"/>
      <c r="AW318" s="108"/>
      <c r="AX318" s="108"/>
      <c r="AY318" s="108"/>
      <c r="AZ318" s="108"/>
      <c r="BA318" s="108"/>
      <c r="BB318" s="108"/>
      <c r="BC318" s="108"/>
      <c r="BD318" s="108"/>
      <c r="BE318" s="108"/>
      <c r="BF318" s="108"/>
      <c r="BG318" s="108"/>
      <c r="BH318" s="108"/>
      <c r="BI318" s="108"/>
      <c r="BJ318" s="108"/>
      <c r="BK318" s="108"/>
      <c r="BL318" s="108"/>
      <c r="BM318" s="108"/>
      <c r="BN318" s="108"/>
      <c r="BO318" s="108"/>
      <c r="BP318" s="108"/>
      <c r="BQ318" s="108"/>
      <c r="BR318" s="108"/>
      <c r="BS318" s="108"/>
      <c r="BT318" s="108"/>
      <c r="BU318" s="108"/>
      <c r="BV318" s="108"/>
      <c r="BW318" s="108"/>
      <c r="BX318" s="108"/>
      <c r="BY318" s="108"/>
      <c r="BZ318" s="108"/>
      <c r="CA318" s="108"/>
      <c r="CB318" s="108"/>
      <c r="CC318" s="108"/>
      <c r="CD318" s="108"/>
      <c r="CE318" s="108"/>
      <c r="CF318" s="108"/>
      <c r="CG318" s="109"/>
      <c r="CH318" s="121"/>
      <c r="CI318" s="121"/>
      <c r="CJ318" s="121"/>
      <c r="CK318" s="121"/>
      <c r="CL318" s="8"/>
      <c r="CM318" s="87"/>
      <c r="CN318" s="21"/>
      <c r="CQ318" s="72"/>
    </row>
    <row r="319" spans="1:96" ht="14.1" customHeight="1" x14ac:dyDescent="0.3">
      <c r="A319" s="64">
        <f t="shared" si="242"/>
        <v>319</v>
      </c>
      <c r="B319" s="81"/>
      <c r="C319" s="81"/>
      <c r="D319" s="81"/>
      <c r="E319" s="81"/>
      <c r="F319" s="104"/>
      <c r="G319" s="83" t="s">
        <v>55</v>
      </c>
      <c r="H319" s="107" t="s">
        <v>179</v>
      </c>
      <c r="I319" s="81"/>
      <c r="J319" s="73">
        <f t="shared" si="252"/>
        <v>0</v>
      </c>
      <c r="K319" s="84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  <c r="AA319" s="108"/>
      <c r="AB319" s="108"/>
      <c r="AC319" s="108"/>
      <c r="AD319" s="108"/>
      <c r="AE319" s="108"/>
      <c r="AF319" s="108"/>
      <c r="AG319" s="108"/>
      <c r="AH319" s="108"/>
      <c r="AI319" s="108"/>
      <c r="AJ319" s="108"/>
      <c r="AK319" s="108"/>
      <c r="AL319" s="108"/>
      <c r="AM319" s="108"/>
      <c r="AN319" s="108"/>
      <c r="AO319" s="108"/>
      <c r="AP319" s="108"/>
      <c r="AQ319" s="108"/>
      <c r="AR319" s="108"/>
      <c r="AS319" s="108"/>
      <c r="AT319" s="108"/>
      <c r="AU319" s="108"/>
      <c r="AV319" s="108"/>
      <c r="AW319" s="108"/>
      <c r="AX319" s="108"/>
      <c r="AY319" s="108"/>
      <c r="AZ319" s="108"/>
      <c r="BA319" s="108"/>
      <c r="BB319" s="108"/>
      <c r="BC319" s="108"/>
      <c r="BD319" s="108"/>
      <c r="BE319" s="108"/>
      <c r="BF319" s="108"/>
      <c r="BG319" s="108"/>
      <c r="BH319" s="108"/>
      <c r="BI319" s="108"/>
      <c r="BJ319" s="108"/>
      <c r="BK319" s="108"/>
      <c r="BL319" s="108"/>
      <c r="BM319" s="108"/>
      <c r="BN319" s="108"/>
      <c r="BO319" s="108"/>
      <c r="BP319" s="108"/>
      <c r="BQ319" s="108"/>
      <c r="BR319" s="108"/>
      <c r="BS319" s="108"/>
      <c r="BT319" s="108"/>
      <c r="BU319" s="108"/>
      <c r="BV319" s="108"/>
      <c r="BW319" s="108"/>
      <c r="BX319" s="108"/>
      <c r="BY319" s="108"/>
      <c r="BZ319" s="108"/>
      <c r="CA319" s="108"/>
      <c r="CB319" s="108"/>
      <c r="CC319" s="108"/>
      <c r="CD319" s="108"/>
      <c r="CE319" s="108"/>
      <c r="CF319" s="108"/>
      <c r="CG319" s="109"/>
      <c r="CH319" s="121"/>
      <c r="CI319" s="121"/>
      <c r="CJ319" s="121"/>
      <c r="CK319" s="121"/>
      <c r="CL319" s="8"/>
      <c r="CM319" s="87"/>
      <c r="CN319" s="21"/>
      <c r="CQ319" s="72"/>
    </row>
    <row r="320" spans="1:96" ht="14.1" customHeight="1" x14ac:dyDescent="0.3">
      <c r="A320" s="64">
        <f t="shared" si="242"/>
        <v>320</v>
      </c>
      <c r="B320" s="81"/>
      <c r="C320" s="81"/>
      <c r="D320" s="81"/>
      <c r="E320" s="81"/>
      <c r="F320" s="104"/>
      <c r="G320" s="83" t="s">
        <v>44</v>
      </c>
      <c r="H320" s="107" t="s">
        <v>180</v>
      </c>
      <c r="I320" s="81"/>
      <c r="J320" s="73">
        <f t="shared" si="252"/>
        <v>0</v>
      </c>
      <c r="K320" s="84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  <c r="AA320" s="108"/>
      <c r="AB320" s="108"/>
      <c r="AC320" s="108"/>
      <c r="AD320" s="108"/>
      <c r="AE320" s="108"/>
      <c r="AF320" s="108"/>
      <c r="AG320" s="108"/>
      <c r="AH320" s="108"/>
      <c r="AI320" s="108"/>
      <c r="AJ320" s="108"/>
      <c r="AK320" s="108"/>
      <c r="AL320" s="108"/>
      <c r="AM320" s="108"/>
      <c r="AN320" s="108"/>
      <c r="AO320" s="108"/>
      <c r="AP320" s="108"/>
      <c r="AQ320" s="108"/>
      <c r="AR320" s="108"/>
      <c r="AS320" s="108"/>
      <c r="AT320" s="108"/>
      <c r="AU320" s="108"/>
      <c r="AV320" s="108"/>
      <c r="AW320" s="108"/>
      <c r="AX320" s="108"/>
      <c r="AY320" s="108"/>
      <c r="AZ320" s="108"/>
      <c r="BA320" s="108"/>
      <c r="BB320" s="108"/>
      <c r="BC320" s="108"/>
      <c r="BD320" s="108"/>
      <c r="BE320" s="108"/>
      <c r="BF320" s="108"/>
      <c r="BG320" s="108"/>
      <c r="BH320" s="108"/>
      <c r="BI320" s="108"/>
      <c r="BJ320" s="108"/>
      <c r="BK320" s="108"/>
      <c r="BL320" s="108"/>
      <c r="BM320" s="108"/>
      <c r="BN320" s="108"/>
      <c r="BO320" s="108"/>
      <c r="BP320" s="108"/>
      <c r="BQ320" s="108"/>
      <c r="BR320" s="108"/>
      <c r="BS320" s="108"/>
      <c r="BT320" s="108"/>
      <c r="BU320" s="108"/>
      <c r="BV320" s="108"/>
      <c r="BW320" s="108"/>
      <c r="BX320" s="108"/>
      <c r="BY320" s="108"/>
      <c r="BZ320" s="108"/>
      <c r="CA320" s="108"/>
      <c r="CB320" s="108"/>
      <c r="CC320" s="108"/>
      <c r="CD320" s="108"/>
      <c r="CE320" s="108"/>
      <c r="CF320" s="108"/>
      <c r="CG320" s="109"/>
      <c r="CH320" s="121"/>
      <c r="CI320" s="121"/>
      <c r="CJ320" s="121"/>
      <c r="CK320" s="121"/>
      <c r="CL320" s="8"/>
      <c r="CM320" s="87"/>
      <c r="CN320" s="21"/>
      <c r="CQ320" s="72"/>
    </row>
    <row r="321" spans="1:96" ht="14.1" customHeight="1" x14ac:dyDescent="0.3">
      <c r="A321" s="64">
        <f t="shared" si="242"/>
        <v>321</v>
      </c>
      <c r="B321" s="81"/>
      <c r="C321" s="81"/>
      <c r="D321" s="81"/>
      <c r="E321" s="81"/>
      <c r="F321" s="104"/>
      <c r="G321" s="83" t="s">
        <v>46</v>
      </c>
      <c r="H321" s="107" t="s">
        <v>181</v>
      </c>
      <c r="I321" s="81"/>
      <c r="J321" s="73">
        <f t="shared" si="252"/>
        <v>0</v>
      </c>
      <c r="K321" s="84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  <c r="AA321" s="108"/>
      <c r="AB321" s="108"/>
      <c r="AC321" s="108"/>
      <c r="AD321" s="108"/>
      <c r="AE321" s="108"/>
      <c r="AF321" s="108"/>
      <c r="AG321" s="108"/>
      <c r="AH321" s="108"/>
      <c r="AI321" s="108"/>
      <c r="AJ321" s="108"/>
      <c r="AK321" s="108"/>
      <c r="AL321" s="108"/>
      <c r="AM321" s="108"/>
      <c r="AN321" s="108"/>
      <c r="AO321" s="108"/>
      <c r="AP321" s="108"/>
      <c r="AQ321" s="108"/>
      <c r="AR321" s="108"/>
      <c r="AS321" s="108"/>
      <c r="AT321" s="108"/>
      <c r="AU321" s="108"/>
      <c r="AV321" s="108"/>
      <c r="AW321" s="108"/>
      <c r="AX321" s="108"/>
      <c r="AY321" s="108"/>
      <c r="AZ321" s="108"/>
      <c r="BA321" s="108"/>
      <c r="BB321" s="108"/>
      <c r="BC321" s="108"/>
      <c r="BD321" s="108"/>
      <c r="BE321" s="108"/>
      <c r="BF321" s="108"/>
      <c r="BG321" s="108"/>
      <c r="BH321" s="108"/>
      <c r="BI321" s="108"/>
      <c r="BJ321" s="108"/>
      <c r="BK321" s="108"/>
      <c r="BL321" s="108"/>
      <c r="BM321" s="108"/>
      <c r="BN321" s="108"/>
      <c r="BO321" s="108"/>
      <c r="BP321" s="108"/>
      <c r="BQ321" s="108"/>
      <c r="BR321" s="108"/>
      <c r="BS321" s="108"/>
      <c r="BT321" s="108"/>
      <c r="BU321" s="108"/>
      <c r="BV321" s="108"/>
      <c r="BW321" s="108"/>
      <c r="BX321" s="108"/>
      <c r="BY321" s="108"/>
      <c r="BZ321" s="108"/>
      <c r="CA321" s="108"/>
      <c r="CB321" s="108"/>
      <c r="CC321" s="108"/>
      <c r="CD321" s="108"/>
      <c r="CE321" s="108"/>
      <c r="CF321" s="108"/>
      <c r="CG321" s="109"/>
      <c r="CH321" s="121"/>
      <c r="CI321" s="121"/>
      <c r="CJ321" s="121"/>
      <c r="CK321" s="121"/>
      <c r="CL321" s="8"/>
      <c r="CM321" s="87"/>
      <c r="CN321" s="21"/>
      <c r="CQ321" s="72"/>
    </row>
    <row r="322" spans="1:96" ht="14.1" customHeight="1" x14ac:dyDescent="0.3">
      <c r="A322" s="64">
        <f t="shared" si="242"/>
        <v>322</v>
      </c>
      <c r="B322" s="81"/>
      <c r="C322" s="81"/>
      <c r="D322" s="81"/>
      <c r="E322" s="81"/>
      <c r="F322" s="104"/>
      <c r="G322" s="83" t="s">
        <v>48</v>
      </c>
      <c r="H322" s="107" t="s">
        <v>182</v>
      </c>
      <c r="I322" s="83"/>
      <c r="J322" s="73">
        <f t="shared" si="252"/>
        <v>0</v>
      </c>
      <c r="K322" s="84"/>
      <c r="L322" s="108"/>
      <c r="M322" s="108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84"/>
      <c r="BB322" s="84"/>
      <c r="BC322" s="84"/>
      <c r="BD322" s="84"/>
      <c r="BE322" s="84"/>
      <c r="BF322" s="84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5"/>
      <c r="CH322" s="122"/>
      <c r="CI322" s="122"/>
      <c r="CJ322" s="122"/>
      <c r="CK322" s="122"/>
      <c r="CL322" s="8"/>
      <c r="CM322" s="87"/>
      <c r="CN322" s="21"/>
      <c r="CQ322" s="72"/>
    </row>
    <row r="323" spans="1:96" ht="14.1" customHeight="1" x14ac:dyDescent="0.3">
      <c r="A323" s="64">
        <f t="shared" si="242"/>
        <v>323</v>
      </c>
      <c r="B323" s="81"/>
      <c r="C323" s="81"/>
      <c r="D323" s="81"/>
      <c r="E323" s="81"/>
      <c r="F323" s="91"/>
      <c r="G323" s="83" t="s">
        <v>50</v>
      </c>
      <c r="H323" s="107" t="s">
        <v>183</v>
      </c>
      <c r="I323" s="83"/>
      <c r="J323" s="73">
        <f t="shared" si="252"/>
        <v>0</v>
      </c>
      <c r="K323" s="84"/>
      <c r="L323" s="108"/>
      <c r="M323" s="108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84"/>
      <c r="BB323" s="84"/>
      <c r="BC323" s="84"/>
      <c r="BD323" s="84"/>
      <c r="BE323" s="84"/>
      <c r="BF323" s="84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5"/>
      <c r="CH323" s="122"/>
      <c r="CI323" s="122"/>
      <c r="CJ323" s="122"/>
      <c r="CK323" s="122"/>
      <c r="CL323" s="8"/>
      <c r="CM323" s="87"/>
      <c r="CN323" s="21"/>
      <c r="CQ323" s="72"/>
    </row>
    <row r="324" spans="1:96" ht="14.1" customHeight="1" x14ac:dyDescent="0.3">
      <c r="A324" s="64">
        <f t="shared" si="242"/>
        <v>324</v>
      </c>
      <c r="B324" s="81"/>
      <c r="C324" s="81"/>
      <c r="D324" s="81"/>
      <c r="E324" s="81"/>
      <c r="F324" s="104" t="s">
        <v>74</v>
      </c>
      <c r="G324" s="105" t="s">
        <v>185</v>
      </c>
      <c r="H324" s="81"/>
      <c r="I324" s="81"/>
      <c r="J324" s="73">
        <f t="shared" si="252"/>
        <v>0</v>
      </c>
      <c r="K324" s="102">
        <f>SUM(K325:K330)</f>
        <v>0</v>
      </c>
      <c r="L324" s="102">
        <f t="shared" ref="L324:CG324" si="272">SUM(L325:L330)</f>
        <v>0</v>
      </c>
      <c r="M324" s="102">
        <f t="shared" si="272"/>
        <v>0</v>
      </c>
      <c r="N324" s="102">
        <f t="shared" si="272"/>
        <v>0</v>
      </c>
      <c r="O324" s="102">
        <f t="shared" si="272"/>
        <v>0</v>
      </c>
      <c r="P324" s="102">
        <f t="shared" si="272"/>
        <v>0</v>
      </c>
      <c r="Q324" s="102">
        <f t="shared" si="272"/>
        <v>0</v>
      </c>
      <c r="R324" s="102">
        <f t="shared" si="272"/>
        <v>0</v>
      </c>
      <c r="S324" s="102">
        <f t="shared" si="272"/>
        <v>0</v>
      </c>
      <c r="T324" s="102">
        <f t="shared" si="272"/>
        <v>0</v>
      </c>
      <c r="U324" s="102">
        <f t="shared" si="272"/>
        <v>0</v>
      </c>
      <c r="V324" s="102">
        <f t="shared" si="272"/>
        <v>0</v>
      </c>
      <c r="W324" s="102">
        <f t="shared" si="272"/>
        <v>0</v>
      </c>
      <c r="X324" s="102">
        <f t="shared" si="272"/>
        <v>0</v>
      </c>
      <c r="Y324" s="102">
        <f t="shared" si="272"/>
        <v>0</v>
      </c>
      <c r="Z324" s="102">
        <f t="shared" si="272"/>
        <v>0</v>
      </c>
      <c r="AA324" s="102">
        <f t="shared" si="272"/>
        <v>0</v>
      </c>
      <c r="AB324" s="102">
        <f t="shared" si="272"/>
        <v>0</v>
      </c>
      <c r="AC324" s="102">
        <f t="shared" si="272"/>
        <v>0</v>
      </c>
      <c r="AD324" s="102">
        <f t="shared" si="272"/>
        <v>0</v>
      </c>
      <c r="AE324" s="102">
        <f t="shared" si="272"/>
        <v>0</v>
      </c>
      <c r="AF324" s="102">
        <f t="shared" si="272"/>
        <v>0</v>
      </c>
      <c r="AG324" s="102">
        <f t="shared" si="272"/>
        <v>0</v>
      </c>
      <c r="AH324" s="102">
        <f t="shared" si="272"/>
        <v>0</v>
      </c>
      <c r="AI324" s="102">
        <f t="shared" si="272"/>
        <v>0</v>
      </c>
      <c r="AJ324" s="102">
        <f t="shared" si="272"/>
        <v>0</v>
      </c>
      <c r="AK324" s="102">
        <f t="shared" si="272"/>
        <v>0</v>
      </c>
      <c r="AL324" s="102">
        <f t="shared" si="272"/>
        <v>0</v>
      </c>
      <c r="AM324" s="102">
        <f t="shared" si="272"/>
        <v>0</v>
      </c>
      <c r="AN324" s="102">
        <f t="shared" si="272"/>
        <v>0</v>
      </c>
      <c r="AO324" s="102">
        <f t="shared" si="272"/>
        <v>0</v>
      </c>
      <c r="AP324" s="102">
        <f t="shared" si="272"/>
        <v>0</v>
      </c>
      <c r="AQ324" s="102">
        <f t="shared" si="272"/>
        <v>0</v>
      </c>
      <c r="AR324" s="102">
        <f t="shared" si="272"/>
        <v>0</v>
      </c>
      <c r="AS324" s="102">
        <f t="shared" si="272"/>
        <v>0</v>
      </c>
      <c r="AT324" s="102">
        <f t="shared" si="272"/>
        <v>0</v>
      </c>
      <c r="AU324" s="102">
        <f t="shared" si="272"/>
        <v>0</v>
      </c>
      <c r="AV324" s="102">
        <f t="shared" si="272"/>
        <v>0</v>
      </c>
      <c r="AW324" s="102">
        <f t="shared" si="272"/>
        <v>0</v>
      </c>
      <c r="AX324" s="102">
        <f t="shared" si="272"/>
        <v>0</v>
      </c>
      <c r="AY324" s="102">
        <f t="shared" si="272"/>
        <v>0</v>
      </c>
      <c r="AZ324" s="102">
        <f t="shared" si="272"/>
        <v>0</v>
      </c>
      <c r="BA324" s="102">
        <f t="shared" si="272"/>
        <v>0</v>
      </c>
      <c r="BB324" s="102">
        <f t="shared" si="272"/>
        <v>0</v>
      </c>
      <c r="BC324" s="102">
        <f t="shared" si="272"/>
        <v>0</v>
      </c>
      <c r="BD324" s="102">
        <f t="shared" si="272"/>
        <v>0</v>
      </c>
      <c r="BE324" s="102">
        <f t="shared" si="272"/>
        <v>0</v>
      </c>
      <c r="BF324" s="102">
        <f t="shared" si="272"/>
        <v>0</v>
      </c>
      <c r="BG324" s="102">
        <f t="shared" si="272"/>
        <v>0</v>
      </c>
      <c r="BH324" s="102">
        <f t="shared" si="272"/>
        <v>0</v>
      </c>
      <c r="BI324" s="102">
        <f t="shared" si="272"/>
        <v>0</v>
      </c>
      <c r="BJ324" s="102">
        <f t="shared" si="272"/>
        <v>0</v>
      </c>
      <c r="BK324" s="102">
        <f t="shared" si="272"/>
        <v>0</v>
      </c>
      <c r="BL324" s="102">
        <f t="shared" si="272"/>
        <v>0</v>
      </c>
      <c r="BM324" s="102">
        <f t="shared" si="272"/>
        <v>0</v>
      </c>
      <c r="BN324" s="102">
        <f t="shared" si="272"/>
        <v>0</v>
      </c>
      <c r="BO324" s="102">
        <f t="shared" si="272"/>
        <v>0</v>
      </c>
      <c r="BP324" s="102">
        <f t="shared" si="272"/>
        <v>0</v>
      </c>
      <c r="BQ324" s="102">
        <f t="shared" si="272"/>
        <v>0</v>
      </c>
      <c r="BR324" s="102">
        <f t="shared" si="272"/>
        <v>0</v>
      </c>
      <c r="BS324" s="102">
        <f t="shared" si="272"/>
        <v>0</v>
      </c>
      <c r="BT324" s="102">
        <f t="shared" si="272"/>
        <v>0</v>
      </c>
      <c r="BU324" s="102">
        <f t="shared" si="272"/>
        <v>0</v>
      </c>
      <c r="BV324" s="102">
        <f t="shared" si="272"/>
        <v>0</v>
      </c>
      <c r="BW324" s="102">
        <f t="shared" si="272"/>
        <v>0</v>
      </c>
      <c r="BX324" s="102">
        <f t="shared" si="272"/>
        <v>0</v>
      </c>
      <c r="BY324" s="102">
        <f t="shared" si="272"/>
        <v>0</v>
      </c>
      <c r="BZ324" s="102">
        <f t="shared" si="272"/>
        <v>0</v>
      </c>
      <c r="CA324" s="102">
        <f t="shared" si="272"/>
        <v>0</v>
      </c>
      <c r="CB324" s="102">
        <f t="shared" si="272"/>
        <v>0</v>
      </c>
      <c r="CC324" s="102">
        <f t="shared" si="272"/>
        <v>0</v>
      </c>
      <c r="CD324" s="102">
        <f t="shared" si="272"/>
        <v>0</v>
      </c>
      <c r="CE324" s="102">
        <f t="shared" si="272"/>
        <v>0</v>
      </c>
      <c r="CF324" s="102">
        <f t="shared" si="272"/>
        <v>0</v>
      </c>
      <c r="CG324" s="103">
        <f t="shared" si="272"/>
        <v>0</v>
      </c>
      <c r="CH324" s="120">
        <f t="shared" ref="CH324:CK324" si="273">SUM(CH325:CH330)</f>
        <v>0</v>
      </c>
      <c r="CI324" s="120">
        <f t="shared" si="273"/>
        <v>0</v>
      </c>
      <c r="CJ324" s="120">
        <f t="shared" si="273"/>
        <v>0</v>
      </c>
      <c r="CK324" s="120">
        <f t="shared" si="273"/>
        <v>0</v>
      </c>
      <c r="CL324" s="8"/>
      <c r="CM324" s="87"/>
      <c r="CN324" s="21"/>
      <c r="CQ324" s="72"/>
    </row>
    <row r="325" spans="1:96" ht="14.1" customHeight="1" x14ac:dyDescent="0.3">
      <c r="A325" s="64">
        <f t="shared" si="242"/>
        <v>325</v>
      </c>
      <c r="B325" s="81"/>
      <c r="C325" s="81"/>
      <c r="D325" s="81"/>
      <c r="E325" s="81"/>
      <c r="F325" s="104"/>
      <c r="G325" s="83" t="s">
        <v>42</v>
      </c>
      <c r="H325" s="107" t="s">
        <v>178</v>
      </c>
      <c r="I325" s="81"/>
      <c r="J325" s="73">
        <f t="shared" si="252"/>
        <v>0</v>
      </c>
      <c r="K325" s="84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  <c r="AA325" s="108"/>
      <c r="AB325" s="108"/>
      <c r="AC325" s="108"/>
      <c r="AD325" s="108"/>
      <c r="AE325" s="108"/>
      <c r="AF325" s="108"/>
      <c r="AG325" s="108"/>
      <c r="AH325" s="108"/>
      <c r="AI325" s="108"/>
      <c r="AJ325" s="108"/>
      <c r="AK325" s="108"/>
      <c r="AL325" s="108"/>
      <c r="AM325" s="108"/>
      <c r="AN325" s="108"/>
      <c r="AO325" s="108"/>
      <c r="AP325" s="108"/>
      <c r="AQ325" s="108"/>
      <c r="AR325" s="108"/>
      <c r="AS325" s="108"/>
      <c r="AT325" s="108"/>
      <c r="AU325" s="108"/>
      <c r="AV325" s="108"/>
      <c r="AW325" s="108"/>
      <c r="AX325" s="108"/>
      <c r="AY325" s="108"/>
      <c r="AZ325" s="108"/>
      <c r="BA325" s="108"/>
      <c r="BB325" s="108"/>
      <c r="BC325" s="108"/>
      <c r="BD325" s="108"/>
      <c r="BE325" s="108"/>
      <c r="BF325" s="108"/>
      <c r="BG325" s="108"/>
      <c r="BH325" s="108"/>
      <c r="BI325" s="108"/>
      <c r="BJ325" s="108"/>
      <c r="BK325" s="108"/>
      <c r="BL325" s="108"/>
      <c r="BM325" s="108"/>
      <c r="BN325" s="108"/>
      <c r="BO325" s="108"/>
      <c r="BP325" s="108"/>
      <c r="BQ325" s="108"/>
      <c r="BR325" s="108"/>
      <c r="BS325" s="108"/>
      <c r="BT325" s="108"/>
      <c r="BU325" s="108"/>
      <c r="BV325" s="108"/>
      <c r="BW325" s="108"/>
      <c r="BX325" s="108"/>
      <c r="BY325" s="108"/>
      <c r="BZ325" s="108"/>
      <c r="CA325" s="108"/>
      <c r="CB325" s="108"/>
      <c r="CC325" s="108"/>
      <c r="CD325" s="108"/>
      <c r="CE325" s="108"/>
      <c r="CF325" s="108"/>
      <c r="CG325" s="109"/>
      <c r="CH325" s="121"/>
      <c r="CI325" s="121"/>
      <c r="CJ325" s="121"/>
      <c r="CK325" s="121"/>
      <c r="CL325" s="8"/>
      <c r="CM325" s="87"/>
      <c r="CN325" s="21"/>
      <c r="CQ325" s="72"/>
    </row>
    <row r="326" spans="1:96" ht="14.1" customHeight="1" x14ac:dyDescent="0.3">
      <c r="A326" s="64">
        <f t="shared" si="242"/>
        <v>326</v>
      </c>
      <c r="B326" s="81"/>
      <c r="C326" s="81"/>
      <c r="D326" s="81"/>
      <c r="E326" s="81"/>
      <c r="F326" s="104"/>
      <c r="G326" s="83" t="s">
        <v>55</v>
      </c>
      <c r="H326" s="107" t="s">
        <v>179</v>
      </c>
      <c r="I326" s="81"/>
      <c r="J326" s="73">
        <f t="shared" si="252"/>
        <v>0</v>
      </c>
      <c r="K326" s="84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  <c r="AA326" s="108"/>
      <c r="AB326" s="108"/>
      <c r="AC326" s="108"/>
      <c r="AD326" s="108"/>
      <c r="AE326" s="108"/>
      <c r="AF326" s="108"/>
      <c r="AG326" s="108"/>
      <c r="AH326" s="108"/>
      <c r="AI326" s="108"/>
      <c r="AJ326" s="108"/>
      <c r="AK326" s="108"/>
      <c r="AL326" s="108"/>
      <c r="AM326" s="108"/>
      <c r="AN326" s="108"/>
      <c r="AO326" s="108"/>
      <c r="AP326" s="108"/>
      <c r="AQ326" s="108"/>
      <c r="AR326" s="108"/>
      <c r="AS326" s="108"/>
      <c r="AT326" s="108"/>
      <c r="AU326" s="108"/>
      <c r="AV326" s="108"/>
      <c r="AW326" s="108"/>
      <c r="AX326" s="108"/>
      <c r="AY326" s="108"/>
      <c r="AZ326" s="108"/>
      <c r="BA326" s="108"/>
      <c r="BB326" s="108"/>
      <c r="BC326" s="108"/>
      <c r="BD326" s="108"/>
      <c r="BE326" s="108"/>
      <c r="BF326" s="108"/>
      <c r="BG326" s="108"/>
      <c r="BH326" s="108"/>
      <c r="BI326" s="108"/>
      <c r="BJ326" s="108"/>
      <c r="BK326" s="108"/>
      <c r="BL326" s="108"/>
      <c r="BM326" s="108"/>
      <c r="BN326" s="108"/>
      <c r="BO326" s="108"/>
      <c r="BP326" s="108"/>
      <c r="BQ326" s="108"/>
      <c r="BR326" s="108"/>
      <c r="BS326" s="108"/>
      <c r="BT326" s="108"/>
      <c r="BU326" s="108"/>
      <c r="BV326" s="108"/>
      <c r="BW326" s="108"/>
      <c r="BX326" s="108"/>
      <c r="BY326" s="108"/>
      <c r="BZ326" s="108"/>
      <c r="CA326" s="108"/>
      <c r="CB326" s="108"/>
      <c r="CC326" s="108"/>
      <c r="CD326" s="108"/>
      <c r="CE326" s="108"/>
      <c r="CF326" s="108"/>
      <c r="CG326" s="109"/>
      <c r="CH326" s="121"/>
      <c r="CI326" s="121"/>
      <c r="CJ326" s="121"/>
      <c r="CK326" s="121"/>
      <c r="CL326" s="8"/>
      <c r="CM326" s="87"/>
      <c r="CN326" s="21"/>
      <c r="CQ326" s="72"/>
    </row>
    <row r="327" spans="1:96" ht="14.1" customHeight="1" x14ac:dyDescent="0.3">
      <c r="A327" s="64">
        <f t="shared" si="242"/>
        <v>327</v>
      </c>
      <c r="B327" s="81"/>
      <c r="C327" s="81"/>
      <c r="D327" s="81"/>
      <c r="E327" s="81"/>
      <c r="F327" s="104"/>
      <c r="G327" s="83" t="s">
        <v>44</v>
      </c>
      <c r="H327" s="107" t="s">
        <v>180</v>
      </c>
      <c r="I327" s="81"/>
      <c r="J327" s="73">
        <f t="shared" si="252"/>
        <v>0</v>
      </c>
      <c r="K327" s="84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  <c r="AA327" s="108"/>
      <c r="AB327" s="108"/>
      <c r="AC327" s="108"/>
      <c r="AD327" s="108"/>
      <c r="AE327" s="108"/>
      <c r="AF327" s="108"/>
      <c r="AG327" s="108"/>
      <c r="AH327" s="108"/>
      <c r="AI327" s="108"/>
      <c r="AJ327" s="108"/>
      <c r="AK327" s="108"/>
      <c r="AL327" s="108"/>
      <c r="AM327" s="108"/>
      <c r="AN327" s="108"/>
      <c r="AO327" s="108"/>
      <c r="AP327" s="108"/>
      <c r="AQ327" s="108"/>
      <c r="AR327" s="108"/>
      <c r="AS327" s="108"/>
      <c r="AT327" s="108"/>
      <c r="AU327" s="108"/>
      <c r="AV327" s="108"/>
      <c r="AW327" s="108"/>
      <c r="AX327" s="108"/>
      <c r="AY327" s="108"/>
      <c r="AZ327" s="108"/>
      <c r="BA327" s="108"/>
      <c r="BB327" s="108"/>
      <c r="BC327" s="108"/>
      <c r="BD327" s="108"/>
      <c r="BE327" s="108"/>
      <c r="BF327" s="108"/>
      <c r="BG327" s="108"/>
      <c r="BH327" s="108"/>
      <c r="BI327" s="108"/>
      <c r="BJ327" s="108"/>
      <c r="BK327" s="108"/>
      <c r="BL327" s="108"/>
      <c r="BM327" s="108"/>
      <c r="BN327" s="108"/>
      <c r="BO327" s="108"/>
      <c r="BP327" s="108"/>
      <c r="BQ327" s="108"/>
      <c r="BR327" s="108"/>
      <c r="BS327" s="108"/>
      <c r="BT327" s="108"/>
      <c r="BU327" s="108"/>
      <c r="BV327" s="108"/>
      <c r="BW327" s="108"/>
      <c r="BX327" s="108"/>
      <c r="BY327" s="108"/>
      <c r="BZ327" s="108"/>
      <c r="CA327" s="108"/>
      <c r="CB327" s="108"/>
      <c r="CC327" s="108"/>
      <c r="CD327" s="108"/>
      <c r="CE327" s="108"/>
      <c r="CF327" s="108"/>
      <c r="CG327" s="109"/>
      <c r="CH327" s="121"/>
      <c r="CI327" s="121"/>
      <c r="CJ327" s="121"/>
      <c r="CK327" s="121"/>
      <c r="CL327" s="8"/>
      <c r="CM327" s="87"/>
      <c r="CN327" s="21"/>
      <c r="CQ327" s="72"/>
    </row>
    <row r="328" spans="1:96" ht="14.1" customHeight="1" x14ac:dyDescent="0.3">
      <c r="A328" s="64">
        <f t="shared" si="242"/>
        <v>328</v>
      </c>
      <c r="B328" s="81"/>
      <c r="C328" s="81"/>
      <c r="D328" s="81"/>
      <c r="E328" s="81"/>
      <c r="F328" s="104"/>
      <c r="G328" s="83" t="s">
        <v>46</v>
      </c>
      <c r="H328" s="107" t="s">
        <v>181</v>
      </c>
      <c r="I328" s="81"/>
      <c r="J328" s="73">
        <f t="shared" si="252"/>
        <v>0</v>
      </c>
      <c r="K328" s="84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  <c r="AA328" s="108"/>
      <c r="AB328" s="108"/>
      <c r="AC328" s="108"/>
      <c r="AD328" s="108"/>
      <c r="AE328" s="108"/>
      <c r="AF328" s="108"/>
      <c r="AG328" s="108"/>
      <c r="AH328" s="108"/>
      <c r="AI328" s="108"/>
      <c r="AJ328" s="108"/>
      <c r="AK328" s="108"/>
      <c r="AL328" s="108"/>
      <c r="AM328" s="108"/>
      <c r="AN328" s="108"/>
      <c r="AO328" s="108"/>
      <c r="AP328" s="108"/>
      <c r="AQ328" s="108"/>
      <c r="AR328" s="108"/>
      <c r="AS328" s="108"/>
      <c r="AT328" s="108"/>
      <c r="AU328" s="108"/>
      <c r="AV328" s="108"/>
      <c r="AW328" s="108"/>
      <c r="AX328" s="108"/>
      <c r="AY328" s="108"/>
      <c r="AZ328" s="108"/>
      <c r="BA328" s="108"/>
      <c r="BB328" s="108"/>
      <c r="BC328" s="108"/>
      <c r="BD328" s="108"/>
      <c r="BE328" s="108"/>
      <c r="BF328" s="108"/>
      <c r="BG328" s="108"/>
      <c r="BH328" s="108"/>
      <c r="BI328" s="108"/>
      <c r="BJ328" s="108"/>
      <c r="BK328" s="108"/>
      <c r="BL328" s="108"/>
      <c r="BM328" s="108"/>
      <c r="BN328" s="108"/>
      <c r="BO328" s="108"/>
      <c r="BP328" s="108"/>
      <c r="BQ328" s="108"/>
      <c r="BR328" s="108"/>
      <c r="BS328" s="108"/>
      <c r="BT328" s="108"/>
      <c r="BU328" s="108"/>
      <c r="BV328" s="108"/>
      <c r="BW328" s="108"/>
      <c r="BX328" s="108"/>
      <c r="BY328" s="108"/>
      <c r="BZ328" s="108"/>
      <c r="CA328" s="108"/>
      <c r="CB328" s="108"/>
      <c r="CC328" s="108"/>
      <c r="CD328" s="108"/>
      <c r="CE328" s="108"/>
      <c r="CF328" s="108"/>
      <c r="CG328" s="109"/>
      <c r="CH328" s="121"/>
      <c r="CI328" s="121"/>
      <c r="CJ328" s="121"/>
      <c r="CK328" s="121"/>
      <c r="CL328" s="8"/>
      <c r="CM328" s="87"/>
      <c r="CN328" s="21"/>
      <c r="CQ328" s="72"/>
    </row>
    <row r="329" spans="1:96" ht="14.1" customHeight="1" x14ac:dyDescent="0.3">
      <c r="A329" s="64">
        <f t="shared" si="242"/>
        <v>329</v>
      </c>
      <c r="B329" s="81"/>
      <c r="C329" s="81"/>
      <c r="D329" s="81"/>
      <c r="E329" s="81"/>
      <c r="F329" s="91"/>
      <c r="G329" s="83" t="s">
        <v>48</v>
      </c>
      <c r="H329" s="107" t="s">
        <v>182</v>
      </c>
      <c r="I329" s="83"/>
      <c r="J329" s="73">
        <f t="shared" si="252"/>
        <v>0</v>
      </c>
      <c r="K329" s="84"/>
      <c r="L329" s="108"/>
      <c r="M329" s="108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84"/>
      <c r="BE329" s="84"/>
      <c r="BF329" s="84"/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5"/>
      <c r="CH329" s="122"/>
      <c r="CI329" s="122"/>
      <c r="CJ329" s="122"/>
      <c r="CK329" s="122"/>
      <c r="CL329" s="8"/>
      <c r="CM329" s="87"/>
      <c r="CN329" s="21"/>
      <c r="CQ329" s="72"/>
    </row>
    <row r="330" spans="1:96" ht="14.1" customHeight="1" x14ac:dyDescent="0.3">
      <c r="A330" s="64">
        <f t="shared" si="242"/>
        <v>330</v>
      </c>
      <c r="B330" s="81"/>
      <c r="C330" s="81"/>
      <c r="D330" s="81"/>
      <c r="E330" s="81"/>
      <c r="F330" s="91"/>
      <c r="G330" s="83" t="s">
        <v>50</v>
      </c>
      <c r="H330" s="107" t="s">
        <v>183</v>
      </c>
      <c r="I330" s="83"/>
      <c r="J330" s="73">
        <f t="shared" si="252"/>
        <v>0</v>
      </c>
      <c r="K330" s="84"/>
      <c r="L330" s="108"/>
      <c r="M330" s="108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84"/>
      <c r="BE330" s="84"/>
      <c r="BF330" s="84"/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5"/>
      <c r="CH330" s="122"/>
      <c r="CI330" s="122"/>
      <c r="CJ330" s="122"/>
      <c r="CK330" s="122"/>
      <c r="CL330" s="8"/>
      <c r="CM330" s="87"/>
      <c r="CN330" s="21"/>
      <c r="CQ330" s="72"/>
    </row>
    <row r="331" spans="1:96" ht="14.1" customHeight="1" x14ac:dyDescent="0.3">
      <c r="A331" s="64">
        <f t="shared" ref="A331:A394" si="274">A330+1</f>
        <v>331</v>
      </c>
      <c r="B331" s="81"/>
      <c r="C331" s="81"/>
      <c r="D331" s="81"/>
      <c r="E331" s="81"/>
      <c r="F331" s="104" t="s">
        <v>76</v>
      </c>
      <c r="G331" s="105" t="s">
        <v>186</v>
      </c>
      <c r="H331" s="81"/>
      <c r="I331" s="81"/>
      <c r="J331" s="73">
        <f t="shared" si="252"/>
        <v>0</v>
      </c>
      <c r="K331" s="102">
        <f>SUM(K332:K335)</f>
        <v>0</v>
      </c>
      <c r="L331" s="102">
        <f t="shared" ref="L331:CG331" si="275">SUM(L332:L335)</f>
        <v>0</v>
      </c>
      <c r="M331" s="102">
        <f t="shared" si="275"/>
        <v>0</v>
      </c>
      <c r="N331" s="102">
        <f t="shared" si="275"/>
        <v>0</v>
      </c>
      <c r="O331" s="102">
        <f t="shared" si="275"/>
        <v>0</v>
      </c>
      <c r="P331" s="102">
        <f t="shared" si="275"/>
        <v>0</v>
      </c>
      <c r="Q331" s="102">
        <f t="shared" si="275"/>
        <v>0</v>
      </c>
      <c r="R331" s="102">
        <f t="shared" si="275"/>
        <v>0</v>
      </c>
      <c r="S331" s="102">
        <f t="shared" si="275"/>
        <v>0</v>
      </c>
      <c r="T331" s="102">
        <f t="shared" si="275"/>
        <v>0</v>
      </c>
      <c r="U331" s="102">
        <f t="shared" si="275"/>
        <v>0</v>
      </c>
      <c r="V331" s="102">
        <f t="shared" si="275"/>
        <v>0</v>
      </c>
      <c r="W331" s="102">
        <f t="shared" si="275"/>
        <v>0</v>
      </c>
      <c r="X331" s="102">
        <f t="shared" si="275"/>
        <v>0</v>
      </c>
      <c r="Y331" s="102">
        <f t="shared" si="275"/>
        <v>0</v>
      </c>
      <c r="Z331" s="102">
        <f t="shared" si="275"/>
        <v>0</v>
      </c>
      <c r="AA331" s="102">
        <f t="shared" si="275"/>
        <v>0</v>
      </c>
      <c r="AB331" s="102">
        <f t="shared" si="275"/>
        <v>0</v>
      </c>
      <c r="AC331" s="102">
        <f t="shared" si="275"/>
        <v>0</v>
      </c>
      <c r="AD331" s="102">
        <f t="shared" si="275"/>
        <v>0</v>
      </c>
      <c r="AE331" s="102">
        <f t="shared" si="275"/>
        <v>0</v>
      </c>
      <c r="AF331" s="102">
        <f t="shared" si="275"/>
        <v>0</v>
      </c>
      <c r="AG331" s="102">
        <f t="shared" si="275"/>
        <v>0</v>
      </c>
      <c r="AH331" s="102">
        <f t="shared" si="275"/>
        <v>0</v>
      </c>
      <c r="AI331" s="102">
        <f t="shared" si="275"/>
        <v>0</v>
      </c>
      <c r="AJ331" s="102">
        <f t="shared" si="275"/>
        <v>0</v>
      </c>
      <c r="AK331" s="102">
        <f t="shared" si="275"/>
        <v>0</v>
      </c>
      <c r="AL331" s="102">
        <f t="shared" si="275"/>
        <v>0</v>
      </c>
      <c r="AM331" s="102">
        <f t="shared" si="275"/>
        <v>0</v>
      </c>
      <c r="AN331" s="102">
        <f t="shared" si="275"/>
        <v>0</v>
      </c>
      <c r="AO331" s="102">
        <f t="shared" si="275"/>
        <v>0</v>
      </c>
      <c r="AP331" s="102">
        <f t="shared" si="275"/>
        <v>0</v>
      </c>
      <c r="AQ331" s="102">
        <f t="shared" si="275"/>
        <v>0</v>
      </c>
      <c r="AR331" s="102">
        <f t="shared" si="275"/>
        <v>0</v>
      </c>
      <c r="AS331" s="102">
        <f t="shared" si="275"/>
        <v>0</v>
      </c>
      <c r="AT331" s="102">
        <f t="shared" si="275"/>
        <v>0</v>
      </c>
      <c r="AU331" s="102">
        <f t="shared" si="275"/>
        <v>0</v>
      </c>
      <c r="AV331" s="102">
        <f t="shared" si="275"/>
        <v>0</v>
      </c>
      <c r="AW331" s="102">
        <f t="shared" si="275"/>
        <v>0</v>
      </c>
      <c r="AX331" s="102">
        <f t="shared" si="275"/>
        <v>0</v>
      </c>
      <c r="AY331" s="102">
        <f t="shared" si="275"/>
        <v>0</v>
      </c>
      <c r="AZ331" s="102">
        <f t="shared" si="275"/>
        <v>0</v>
      </c>
      <c r="BA331" s="102">
        <f t="shared" si="275"/>
        <v>0</v>
      </c>
      <c r="BB331" s="102">
        <f t="shared" si="275"/>
        <v>0</v>
      </c>
      <c r="BC331" s="102">
        <f t="shared" si="275"/>
        <v>0</v>
      </c>
      <c r="BD331" s="102">
        <f t="shared" si="275"/>
        <v>0</v>
      </c>
      <c r="BE331" s="102">
        <f t="shared" si="275"/>
        <v>0</v>
      </c>
      <c r="BF331" s="102">
        <f t="shared" si="275"/>
        <v>0</v>
      </c>
      <c r="BG331" s="102">
        <f t="shared" si="275"/>
        <v>0</v>
      </c>
      <c r="BH331" s="102">
        <f t="shared" si="275"/>
        <v>0</v>
      </c>
      <c r="BI331" s="102">
        <f t="shared" si="275"/>
        <v>0</v>
      </c>
      <c r="BJ331" s="102">
        <f t="shared" si="275"/>
        <v>0</v>
      </c>
      <c r="BK331" s="102">
        <f t="shared" si="275"/>
        <v>0</v>
      </c>
      <c r="BL331" s="102">
        <f t="shared" si="275"/>
        <v>0</v>
      </c>
      <c r="BM331" s="102">
        <f t="shared" si="275"/>
        <v>0</v>
      </c>
      <c r="BN331" s="102">
        <f t="shared" si="275"/>
        <v>0</v>
      </c>
      <c r="BO331" s="102">
        <f t="shared" si="275"/>
        <v>0</v>
      </c>
      <c r="BP331" s="102">
        <f t="shared" si="275"/>
        <v>0</v>
      </c>
      <c r="BQ331" s="102">
        <f t="shared" si="275"/>
        <v>0</v>
      </c>
      <c r="BR331" s="102">
        <f t="shared" si="275"/>
        <v>0</v>
      </c>
      <c r="BS331" s="102">
        <f t="shared" si="275"/>
        <v>0</v>
      </c>
      <c r="BT331" s="102">
        <f t="shared" si="275"/>
        <v>0</v>
      </c>
      <c r="BU331" s="102">
        <f t="shared" si="275"/>
        <v>0</v>
      </c>
      <c r="BV331" s="102">
        <f t="shared" si="275"/>
        <v>0</v>
      </c>
      <c r="BW331" s="102">
        <f t="shared" si="275"/>
        <v>0</v>
      </c>
      <c r="BX331" s="102">
        <f t="shared" si="275"/>
        <v>0</v>
      </c>
      <c r="BY331" s="102">
        <f t="shared" si="275"/>
        <v>0</v>
      </c>
      <c r="BZ331" s="102">
        <f t="shared" si="275"/>
        <v>0</v>
      </c>
      <c r="CA331" s="102">
        <f t="shared" si="275"/>
        <v>0</v>
      </c>
      <c r="CB331" s="102">
        <f t="shared" si="275"/>
        <v>0</v>
      </c>
      <c r="CC331" s="102">
        <f t="shared" si="275"/>
        <v>0</v>
      </c>
      <c r="CD331" s="102">
        <f t="shared" si="275"/>
        <v>0</v>
      </c>
      <c r="CE331" s="102">
        <f t="shared" si="275"/>
        <v>0</v>
      </c>
      <c r="CF331" s="102">
        <f t="shared" si="275"/>
        <v>0</v>
      </c>
      <c r="CG331" s="103">
        <f t="shared" si="275"/>
        <v>0</v>
      </c>
      <c r="CH331" s="120">
        <f t="shared" ref="CH331:CK331" si="276">SUM(CH332:CH335)</f>
        <v>0</v>
      </c>
      <c r="CI331" s="120">
        <f t="shared" si="276"/>
        <v>0</v>
      </c>
      <c r="CJ331" s="120">
        <f t="shared" si="276"/>
        <v>0</v>
      </c>
      <c r="CK331" s="120">
        <f t="shared" si="276"/>
        <v>0</v>
      </c>
      <c r="CL331" s="8"/>
      <c r="CM331" s="87"/>
      <c r="CN331" s="21"/>
      <c r="CQ331" s="72"/>
    </row>
    <row r="332" spans="1:96" ht="14.1" customHeight="1" x14ac:dyDescent="0.3">
      <c r="A332" s="64">
        <f t="shared" si="274"/>
        <v>332</v>
      </c>
      <c r="B332" s="81"/>
      <c r="C332" s="81"/>
      <c r="D332" s="81"/>
      <c r="E332" s="81"/>
      <c r="F332" s="104"/>
      <c r="G332" s="83" t="s">
        <v>42</v>
      </c>
      <c r="H332" s="107" t="str">
        <f>'[1]טופס 106 חודשי'!$H$305</f>
        <v>שכבת חוב (Tranch) בדירוג AA- ומעלה</v>
      </c>
      <c r="I332" s="81"/>
      <c r="J332" s="73">
        <f t="shared" si="252"/>
        <v>0</v>
      </c>
      <c r="K332" s="84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  <c r="AA332" s="108"/>
      <c r="AB332" s="108"/>
      <c r="AC332" s="108"/>
      <c r="AD332" s="108"/>
      <c r="AE332" s="108"/>
      <c r="AF332" s="108"/>
      <c r="AG332" s="108"/>
      <c r="AH332" s="108"/>
      <c r="AI332" s="108"/>
      <c r="AJ332" s="108"/>
      <c r="AK332" s="108"/>
      <c r="AL332" s="108"/>
      <c r="AM332" s="108"/>
      <c r="AN332" s="108"/>
      <c r="AO332" s="108"/>
      <c r="AP332" s="108"/>
      <c r="AQ332" s="108"/>
      <c r="AR332" s="108"/>
      <c r="AS332" s="108"/>
      <c r="AT332" s="108"/>
      <c r="AU332" s="108"/>
      <c r="AV332" s="108"/>
      <c r="AW332" s="108"/>
      <c r="AX332" s="108"/>
      <c r="AY332" s="108"/>
      <c r="AZ332" s="108"/>
      <c r="BA332" s="108"/>
      <c r="BB332" s="108"/>
      <c r="BC332" s="108"/>
      <c r="BD332" s="108"/>
      <c r="BE332" s="108"/>
      <c r="BF332" s="108"/>
      <c r="BG332" s="108"/>
      <c r="BH332" s="108"/>
      <c r="BI332" s="108"/>
      <c r="BJ332" s="108"/>
      <c r="BK332" s="108"/>
      <c r="BL332" s="108"/>
      <c r="BM332" s="108"/>
      <c r="BN332" s="108"/>
      <c r="BO332" s="108"/>
      <c r="BP332" s="108"/>
      <c r="BQ332" s="108"/>
      <c r="BR332" s="108"/>
      <c r="BS332" s="108"/>
      <c r="BT332" s="108"/>
      <c r="BU332" s="108"/>
      <c r="BV332" s="108"/>
      <c r="BW332" s="108"/>
      <c r="BX332" s="108"/>
      <c r="BY332" s="108"/>
      <c r="BZ332" s="108"/>
      <c r="CA332" s="108"/>
      <c r="CB332" s="108"/>
      <c r="CC332" s="108"/>
      <c r="CD332" s="108"/>
      <c r="CE332" s="108"/>
      <c r="CF332" s="108"/>
      <c r="CG332" s="109"/>
      <c r="CH332" s="121"/>
      <c r="CI332" s="121"/>
      <c r="CJ332" s="121"/>
      <c r="CK332" s="121"/>
      <c r="CL332" s="8"/>
      <c r="CM332" s="87"/>
      <c r="CN332" s="21"/>
      <c r="CQ332" s="72"/>
    </row>
    <row r="333" spans="1:96" ht="14.1" customHeight="1" x14ac:dyDescent="0.3">
      <c r="A333" s="64">
        <f t="shared" si="274"/>
        <v>333</v>
      </c>
      <c r="B333" s="81"/>
      <c r="C333" s="81"/>
      <c r="D333" s="81"/>
      <c r="E333" s="81"/>
      <c r="F333" s="104"/>
      <c r="G333" s="83" t="s">
        <v>55</v>
      </c>
      <c r="H333" s="107" t="str">
        <f>'[1]טופס 106 חודשי'!$H$306</f>
        <v xml:space="preserve">שכבת חוב (Tranch) בדירוג BBB- ועד A+ </v>
      </c>
      <c r="I333" s="81"/>
      <c r="J333" s="73">
        <f t="shared" si="252"/>
        <v>0</v>
      </c>
      <c r="K333" s="84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  <c r="AA333" s="108"/>
      <c r="AB333" s="108"/>
      <c r="AC333" s="108"/>
      <c r="AD333" s="108"/>
      <c r="AE333" s="108"/>
      <c r="AF333" s="108"/>
      <c r="AG333" s="108"/>
      <c r="AH333" s="108"/>
      <c r="AI333" s="108"/>
      <c r="AJ333" s="108"/>
      <c r="AK333" s="108"/>
      <c r="AL333" s="108"/>
      <c r="AM333" s="108"/>
      <c r="AN333" s="108"/>
      <c r="AO333" s="108"/>
      <c r="AP333" s="108"/>
      <c r="AQ333" s="108"/>
      <c r="AR333" s="108"/>
      <c r="AS333" s="108"/>
      <c r="AT333" s="108"/>
      <c r="AU333" s="108"/>
      <c r="AV333" s="108"/>
      <c r="AW333" s="108"/>
      <c r="AX333" s="108"/>
      <c r="AY333" s="108"/>
      <c r="AZ333" s="108"/>
      <c r="BA333" s="108"/>
      <c r="BB333" s="108"/>
      <c r="BC333" s="108"/>
      <c r="BD333" s="108"/>
      <c r="BE333" s="108"/>
      <c r="BF333" s="108"/>
      <c r="BG333" s="108"/>
      <c r="BH333" s="108"/>
      <c r="BI333" s="108"/>
      <c r="BJ333" s="108"/>
      <c r="BK333" s="108"/>
      <c r="BL333" s="108"/>
      <c r="BM333" s="108"/>
      <c r="BN333" s="108"/>
      <c r="BO333" s="108"/>
      <c r="BP333" s="108"/>
      <c r="BQ333" s="108"/>
      <c r="BR333" s="108"/>
      <c r="BS333" s="108"/>
      <c r="BT333" s="108"/>
      <c r="BU333" s="108"/>
      <c r="BV333" s="108"/>
      <c r="BW333" s="108"/>
      <c r="BX333" s="108"/>
      <c r="BY333" s="108"/>
      <c r="BZ333" s="108"/>
      <c r="CA333" s="108"/>
      <c r="CB333" s="108"/>
      <c r="CC333" s="108"/>
      <c r="CD333" s="108"/>
      <c r="CE333" s="108"/>
      <c r="CF333" s="108"/>
      <c r="CG333" s="109"/>
      <c r="CH333" s="121"/>
      <c r="CI333" s="121"/>
      <c r="CJ333" s="121"/>
      <c r="CK333" s="121"/>
      <c r="CL333" s="8"/>
      <c r="CM333" s="87"/>
      <c r="CN333" s="21"/>
      <c r="CQ333" s="72"/>
    </row>
    <row r="334" spans="1:96" ht="14.1" customHeight="1" x14ac:dyDescent="0.3">
      <c r="A334" s="64">
        <f t="shared" si="274"/>
        <v>334</v>
      </c>
      <c r="B334" s="81"/>
      <c r="C334" s="81"/>
      <c r="D334" s="81"/>
      <c r="E334" s="81"/>
      <c r="F334" s="104"/>
      <c r="G334" s="83" t="s">
        <v>44</v>
      </c>
      <c r="H334" s="107" t="str">
        <f>'[1]טופס 106 חודשי'!$H$307</f>
        <v>שכבת חוב (Tranch) בדירוג BB ומטה</v>
      </c>
      <c r="I334" s="81"/>
      <c r="J334" s="73">
        <f t="shared" si="252"/>
        <v>0</v>
      </c>
      <c r="K334" s="84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  <c r="AA334" s="108"/>
      <c r="AB334" s="108"/>
      <c r="AC334" s="108"/>
      <c r="AD334" s="108"/>
      <c r="AE334" s="108"/>
      <c r="AF334" s="108"/>
      <c r="AG334" s="108"/>
      <c r="AH334" s="108"/>
      <c r="AI334" s="108"/>
      <c r="AJ334" s="108"/>
      <c r="AK334" s="108"/>
      <c r="AL334" s="108"/>
      <c r="AM334" s="108"/>
      <c r="AN334" s="108"/>
      <c r="AO334" s="108"/>
      <c r="AP334" s="108"/>
      <c r="AQ334" s="108"/>
      <c r="AR334" s="108"/>
      <c r="AS334" s="108"/>
      <c r="AT334" s="108"/>
      <c r="AU334" s="108"/>
      <c r="AV334" s="108"/>
      <c r="AW334" s="108"/>
      <c r="AX334" s="108"/>
      <c r="AY334" s="108"/>
      <c r="AZ334" s="108"/>
      <c r="BA334" s="108"/>
      <c r="BB334" s="108"/>
      <c r="BC334" s="108"/>
      <c r="BD334" s="108"/>
      <c r="BE334" s="108"/>
      <c r="BF334" s="108"/>
      <c r="BG334" s="108"/>
      <c r="BH334" s="108"/>
      <c r="BI334" s="108"/>
      <c r="BJ334" s="108"/>
      <c r="BK334" s="108"/>
      <c r="BL334" s="108"/>
      <c r="BM334" s="108"/>
      <c r="BN334" s="108"/>
      <c r="BO334" s="108"/>
      <c r="BP334" s="108"/>
      <c r="BQ334" s="108"/>
      <c r="BR334" s="108"/>
      <c r="BS334" s="108"/>
      <c r="BT334" s="108"/>
      <c r="BU334" s="108"/>
      <c r="BV334" s="108"/>
      <c r="BW334" s="108"/>
      <c r="BX334" s="108"/>
      <c r="BY334" s="108"/>
      <c r="BZ334" s="108"/>
      <c r="CA334" s="108"/>
      <c r="CB334" s="108"/>
      <c r="CC334" s="108"/>
      <c r="CD334" s="108"/>
      <c r="CE334" s="108"/>
      <c r="CF334" s="108"/>
      <c r="CG334" s="109"/>
      <c r="CH334" s="121"/>
      <c r="CI334" s="121"/>
      <c r="CJ334" s="121"/>
      <c r="CK334" s="121"/>
      <c r="CL334" s="8"/>
      <c r="CM334" s="87"/>
      <c r="CN334" s="21"/>
      <c r="CQ334" s="72"/>
    </row>
    <row r="335" spans="1:96" ht="14.1" customHeight="1" x14ac:dyDescent="0.3">
      <c r="A335" s="64">
        <f t="shared" si="274"/>
        <v>335</v>
      </c>
      <c r="B335" s="81"/>
      <c r="C335" s="81"/>
      <c r="D335" s="81"/>
      <c r="E335" s="81"/>
      <c r="F335" s="104"/>
      <c r="G335" s="83" t="s">
        <v>46</v>
      </c>
      <c r="H335" s="107" t="str">
        <f>'[1]טופס 106 חודשי'!$H$308</f>
        <v>שכבת הון (Equity Tranch)</v>
      </c>
      <c r="I335" s="81"/>
      <c r="J335" s="73">
        <f t="shared" si="252"/>
        <v>0</v>
      </c>
      <c r="K335" s="84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  <c r="AA335" s="108"/>
      <c r="AB335" s="108"/>
      <c r="AC335" s="108"/>
      <c r="AD335" s="108"/>
      <c r="AE335" s="108"/>
      <c r="AF335" s="108"/>
      <c r="AG335" s="108"/>
      <c r="AH335" s="108"/>
      <c r="AI335" s="108"/>
      <c r="AJ335" s="108"/>
      <c r="AK335" s="108"/>
      <c r="AL335" s="108"/>
      <c r="AM335" s="108"/>
      <c r="AN335" s="108"/>
      <c r="AO335" s="108"/>
      <c r="AP335" s="108"/>
      <c r="AQ335" s="108"/>
      <c r="AR335" s="108"/>
      <c r="AS335" s="108"/>
      <c r="AT335" s="108"/>
      <c r="AU335" s="108"/>
      <c r="AV335" s="108"/>
      <c r="AW335" s="108"/>
      <c r="AX335" s="108"/>
      <c r="AY335" s="108"/>
      <c r="AZ335" s="108"/>
      <c r="BA335" s="108"/>
      <c r="BB335" s="108"/>
      <c r="BC335" s="108"/>
      <c r="BD335" s="108"/>
      <c r="BE335" s="108"/>
      <c r="BF335" s="108"/>
      <c r="BG335" s="108"/>
      <c r="BH335" s="108"/>
      <c r="BI335" s="108"/>
      <c r="BJ335" s="108"/>
      <c r="BK335" s="108"/>
      <c r="BL335" s="108"/>
      <c r="BM335" s="108"/>
      <c r="BN335" s="108"/>
      <c r="BO335" s="108"/>
      <c r="BP335" s="108"/>
      <c r="BQ335" s="108"/>
      <c r="BR335" s="108"/>
      <c r="BS335" s="108"/>
      <c r="BT335" s="108"/>
      <c r="BU335" s="108"/>
      <c r="BV335" s="108"/>
      <c r="BW335" s="108"/>
      <c r="BX335" s="108"/>
      <c r="BY335" s="108"/>
      <c r="BZ335" s="108"/>
      <c r="CA335" s="108"/>
      <c r="CB335" s="108"/>
      <c r="CC335" s="108"/>
      <c r="CD335" s="108"/>
      <c r="CE335" s="108"/>
      <c r="CF335" s="108"/>
      <c r="CG335" s="109"/>
      <c r="CH335" s="121"/>
      <c r="CI335" s="121"/>
      <c r="CJ335" s="121"/>
      <c r="CK335" s="121"/>
      <c r="CL335" s="8"/>
      <c r="CM335" s="87"/>
      <c r="CN335" s="21"/>
      <c r="CQ335" s="72"/>
    </row>
    <row r="336" spans="1:96" s="63" customFormat="1" ht="14.1" customHeight="1" x14ac:dyDescent="0.3">
      <c r="A336" s="64">
        <f t="shared" si="274"/>
        <v>336</v>
      </c>
      <c r="B336" s="81"/>
      <c r="C336" s="81"/>
      <c r="D336" s="81"/>
      <c r="E336" s="81" t="s">
        <v>22</v>
      </c>
      <c r="F336" s="111" t="s">
        <v>35</v>
      </c>
      <c r="G336" s="81"/>
      <c r="H336" s="81"/>
      <c r="I336" s="81"/>
      <c r="J336" s="73">
        <f t="shared" ref="J336:J363" si="277">SUM(K336:CG336)</f>
        <v>0</v>
      </c>
      <c r="K336" s="70">
        <f>SUM(K337,K364)</f>
        <v>0</v>
      </c>
      <c r="L336" s="70">
        <f t="shared" ref="L336:CG336" si="278">SUM(L337,L364)</f>
        <v>0</v>
      </c>
      <c r="M336" s="70">
        <f t="shared" si="278"/>
        <v>0</v>
      </c>
      <c r="N336" s="70">
        <f t="shared" si="278"/>
        <v>0</v>
      </c>
      <c r="O336" s="70">
        <f t="shared" si="278"/>
        <v>0</v>
      </c>
      <c r="P336" s="70">
        <f t="shared" si="278"/>
        <v>0</v>
      </c>
      <c r="Q336" s="70">
        <f t="shared" si="278"/>
        <v>0</v>
      </c>
      <c r="R336" s="70">
        <f t="shared" si="278"/>
        <v>0</v>
      </c>
      <c r="S336" s="70">
        <f t="shared" si="278"/>
        <v>0</v>
      </c>
      <c r="T336" s="70">
        <f t="shared" si="278"/>
        <v>0</v>
      </c>
      <c r="U336" s="70">
        <f t="shared" si="278"/>
        <v>0</v>
      </c>
      <c r="V336" s="70">
        <f t="shared" si="278"/>
        <v>0</v>
      </c>
      <c r="W336" s="70">
        <f t="shared" si="278"/>
        <v>0</v>
      </c>
      <c r="X336" s="70">
        <f t="shared" si="278"/>
        <v>0</v>
      </c>
      <c r="Y336" s="70">
        <f t="shared" si="278"/>
        <v>0</v>
      </c>
      <c r="Z336" s="70">
        <f t="shared" si="278"/>
        <v>0</v>
      </c>
      <c r="AA336" s="70">
        <f t="shared" si="278"/>
        <v>0</v>
      </c>
      <c r="AB336" s="70">
        <f t="shared" si="278"/>
        <v>0</v>
      </c>
      <c r="AC336" s="70">
        <f t="shared" si="278"/>
        <v>0</v>
      </c>
      <c r="AD336" s="70">
        <f t="shared" si="278"/>
        <v>0</v>
      </c>
      <c r="AE336" s="70">
        <f t="shared" si="278"/>
        <v>0</v>
      </c>
      <c r="AF336" s="70">
        <f t="shared" si="278"/>
        <v>0</v>
      </c>
      <c r="AG336" s="70">
        <f t="shared" si="278"/>
        <v>0</v>
      </c>
      <c r="AH336" s="70">
        <f t="shared" si="278"/>
        <v>0</v>
      </c>
      <c r="AI336" s="70">
        <f t="shared" si="278"/>
        <v>0</v>
      </c>
      <c r="AJ336" s="70">
        <f t="shared" si="278"/>
        <v>0</v>
      </c>
      <c r="AK336" s="70">
        <f t="shared" si="278"/>
        <v>0</v>
      </c>
      <c r="AL336" s="70">
        <f t="shared" si="278"/>
        <v>0</v>
      </c>
      <c r="AM336" s="70">
        <f t="shared" si="278"/>
        <v>0</v>
      </c>
      <c r="AN336" s="70">
        <f t="shared" si="278"/>
        <v>0</v>
      </c>
      <c r="AO336" s="70">
        <f t="shared" si="278"/>
        <v>0</v>
      </c>
      <c r="AP336" s="70">
        <f t="shared" si="278"/>
        <v>0</v>
      </c>
      <c r="AQ336" s="70">
        <f t="shared" si="278"/>
        <v>0</v>
      </c>
      <c r="AR336" s="70">
        <f t="shared" si="278"/>
        <v>0</v>
      </c>
      <c r="AS336" s="70">
        <f t="shared" si="278"/>
        <v>0</v>
      </c>
      <c r="AT336" s="70">
        <f t="shared" si="278"/>
        <v>0</v>
      </c>
      <c r="AU336" s="70">
        <f t="shared" si="278"/>
        <v>0</v>
      </c>
      <c r="AV336" s="70">
        <f t="shared" si="278"/>
        <v>0</v>
      </c>
      <c r="AW336" s="70">
        <f t="shared" si="278"/>
        <v>0</v>
      </c>
      <c r="AX336" s="70">
        <f t="shared" si="278"/>
        <v>0</v>
      </c>
      <c r="AY336" s="70">
        <f t="shared" si="278"/>
        <v>0</v>
      </c>
      <c r="AZ336" s="70">
        <f t="shared" si="278"/>
        <v>0</v>
      </c>
      <c r="BA336" s="70">
        <f t="shared" si="278"/>
        <v>0</v>
      </c>
      <c r="BB336" s="70">
        <f t="shared" si="278"/>
        <v>0</v>
      </c>
      <c r="BC336" s="70">
        <f t="shared" si="278"/>
        <v>0</v>
      </c>
      <c r="BD336" s="70">
        <f t="shared" si="278"/>
        <v>0</v>
      </c>
      <c r="BE336" s="70">
        <f t="shared" si="278"/>
        <v>0</v>
      </c>
      <c r="BF336" s="70">
        <f t="shared" si="278"/>
        <v>0</v>
      </c>
      <c r="BG336" s="70">
        <f t="shared" si="278"/>
        <v>0</v>
      </c>
      <c r="BH336" s="70">
        <f t="shared" si="278"/>
        <v>0</v>
      </c>
      <c r="BI336" s="70">
        <f t="shared" si="278"/>
        <v>0</v>
      </c>
      <c r="BJ336" s="70">
        <f t="shared" si="278"/>
        <v>0</v>
      </c>
      <c r="BK336" s="70">
        <f t="shared" si="278"/>
        <v>0</v>
      </c>
      <c r="BL336" s="70">
        <f t="shared" si="278"/>
        <v>0</v>
      </c>
      <c r="BM336" s="70">
        <f t="shared" si="278"/>
        <v>0</v>
      </c>
      <c r="BN336" s="70">
        <f t="shared" si="278"/>
        <v>0</v>
      </c>
      <c r="BO336" s="70">
        <f t="shared" si="278"/>
        <v>0</v>
      </c>
      <c r="BP336" s="70">
        <f t="shared" si="278"/>
        <v>0</v>
      </c>
      <c r="BQ336" s="70">
        <f t="shared" si="278"/>
        <v>0</v>
      </c>
      <c r="BR336" s="70">
        <f t="shared" si="278"/>
        <v>0</v>
      </c>
      <c r="BS336" s="70">
        <f t="shared" si="278"/>
        <v>0</v>
      </c>
      <c r="BT336" s="70">
        <f t="shared" si="278"/>
        <v>0</v>
      </c>
      <c r="BU336" s="70">
        <f t="shared" si="278"/>
        <v>0</v>
      </c>
      <c r="BV336" s="70">
        <f t="shared" si="278"/>
        <v>0</v>
      </c>
      <c r="BW336" s="70">
        <f t="shared" si="278"/>
        <v>0</v>
      </c>
      <c r="BX336" s="70">
        <f t="shared" si="278"/>
        <v>0</v>
      </c>
      <c r="BY336" s="70">
        <f t="shared" si="278"/>
        <v>0</v>
      </c>
      <c r="BZ336" s="70">
        <f t="shared" si="278"/>
        <v>0</v>
      </c>
      <c r="CA336" s="70">
        <f t="shared" si="278"/>
        <v>0</v>
      </c>
      <c r="CB336" s="70">
        <f t="shared" si="278"/>
        <v>0</v>
      </c>
      <c r="CC336" s="70">
        <f t="shared" si="278"/>
        <v>0</v>
      </c>
      <c r="CD336" s="70">
        <f t="shared" si="278"/>
        <v>0</v>
      </c>
      <c r="CE336" s="70">
        <f t="shared" si="278"/>
        <v>0</v>
      </c>
      <c r="CF336" s="70">
        <f t="shared" si="278"/>
        <v>0</v>
      </c>
      <c r="CG336" s="74">
        <f t="shared" si="278"/>
        <v>0</v>
      </c>
      <c r="CH336" s="70">
        <f t="shared" ref="CH336:CK336" si="279">SUM(CH337,CH364)</f>
        <v>0</v>
      </c>
      <c r="CI336" s="70">
        <f t="shared" si="279"/>
        <v>0</v>
      </c>
      <c r="CJ336" s="70">
        <f t="shared" si="279"/>
        <v>0</v>
      </c>
      <c r="CK336" s="70">
        <f t="shared" si="279"/>
        <v>0</v>
      </c>
      <c r="CL336" s="71"/>
      <c r="CM336" s="27"/>
      <c r="CN336" s="11"/>
      <c r="CO336" s="72"/>
      <c r="CP336" s="72"/>
      <c r="CQ336" s="72">
        <f>IF(J336&gt;0,1,0)</f>
        <v>0</v>
      </c>
      <c r="CR336" s="72"/>
    </row>
    <row r="337" spans="1:96" s="63" customFormat="1" ht="14.1" customHeight="1" x14ac:dyDescent="0.3">
      <c r="A337" s="64">
        <f t="shared" si="274"/>
        <v>337</v>
      </c>
      <c r="B337" s="81"/>
      <c r="C337" s="81"/>
      <c r="D337" s="81"/>
      <c r="E337" s="81"/>
      <c r="F337" s="104" t="s">
        <v>41</v>
      </c>
      <c r="G337" s="83"/>
      <c r="H337" s="107"/>
      <c r="I337" s="81"/>
      <c r="J337" s="73">
        <f t="shared" si="277"/>
        <v>0</v>
      </c>
      <c r="K337" s="102">
        <f t="shared" ref="K337:CG337" si="280">SUM(K338:K363)/2</f>
        <v>0</v>
      </c>
      <c r="L337" s="102">
        <f t="shared" si="280"/>
        <v>0</v>
      </c>
      <c r="M337" s="102">
        <f t="shared" si="280"/>
        <v>0</v>
      </c>
      <c r="N337" s="102">
        <f t="shared" si="280"/>
        <v>0</v>
      </c>
      <c r="O337" s="102">
        <f t="shared" si="280"/>
        <v>0</v>
      </c>
      <c r="P337" s="102">
        <f t="shared" si="280"/>
        <v>0</v>
      </c>
      <c r="Q337" s="102">
        <f t="shared" si="280"/>
        <v>0</v>
      </c>
      <c r="R337" s="102">
        <f t="shared" si="280"/>
        <v>0</v>
      </c>
      <c r="S337" s="102">
        <f t="shared" si="280"/>
        <v>0</v>
      </c>
      <c r="T337" s="102">
        <f t="shared" si="280"/>
        <v>0</v>
      </c>
      <c r="U337" s="102">
        <f t="shared" si="280"/>
        <v>0</v>
      </c>
      <c r="V337" s="102">
        <f t="shared" si="280"/>
        <v>0</v>
      </c>
      <c r="W337" s="102">
        <f t="shared" si="280"/>
        <v>0</v>
      </c>
      <c r="X337" s="102">
        <f t="shared" si="280"/>
        <v>0</v>
      </c>
      <c r="Y337" s="102">
        <f t="shared" si="280"/>
        <v>0</v>
      </c>
      <c r="Z337" s="102">
        <f t="shared" si="280"/>
        <v>0</v>
      </c>
      <c r="AA337" s="102">
        <f t="shared" si="280"/>
        <v>0</v>
      </c>
      <c r="AB337" s="102">
        <f t="shared" si="280"/>
        <v>0</v>
      </c>
      <c r="AC337" s="102">
        <f t="shared" si="280"/>
        <v>0</v>
      </c>
      <c r="AD337" s="102">
        <f t="shared" si="280"/>
        <v>0</v>
      </c>
      <c r="AE337" s="102">
        <f t="shared" si="280"/>
        <v>0</v>
      </c>
      <c r="AF337" s="102">
        <f t="shared" si="280"/>
        <v>0</v>
      </c>
      <c r="AG337" s="102">
        <f t="shared" si="280"/>
        <v>0</v>
      </c>
      <c r="AH337" s="102">
        <f t="shared" si="280"/>
        <v>0</v>
      </c>
      <c r="AI337" s="102">
        <f t="shared" si="280"/>
        <v>0</v>
      </c>
      <c r="AJ337" s="102">
        <f t="shared" si="280"/>
        <v>0</v>
      </c>
      <c r="AK337" s="102">
        <f t="shared" si="280"/>
        <v>0</v>
      </c>
      <c r="AL337" s="102">
        <f t="shared" si="280"/>
        <v>0</v>
      </c>
      <c r="AM337" s="102">
        <f t="shared" si="280"/>
        <v>0</v>
      </c>
      <c r="AN337" s="102">
        <f t="shared" si="280"/>
        <v>0</v>
      </c>
      <c r="AO337" s="102">
        <f t="shared" si="280"/>
        <v>0</v>
      </c>
      <c r="AP337" s="102">
        <f t="shared" si="280"/>
        <v>0</v>
      </c>
      <c r="AQ337" s="102">
        <f t="shared" si="280"/>
        <v>0</v>
      </c>
      <c r="AR337" s="102">
        <f t="shared" si="280"/>
        <v>0</v>
      </c>
      <c r="AS337" s="102">
        <f t="shared" si="280"/>
        <v>0</v>
      </c>
      <c r="AT337" s="102">
        <f t="shared" si="280"/>
        <v>0</v>
      </c>
      <c r="AU337" s="102">
        <f t="shared" si="280"/>
        <v>0</v>
      </c>
      <c r="AV337" s="102">
        <f t="shared" si="280"/>
        <v>0</v>
      </c>
      <c r="AW337" s="102">
        <f t="shared" si="280"/>
        <v>0</v>
      </c>
      <c r="AX337" s="102">
        <f t="shared" si="280"/>
        <v>0</v>
      </c>
      <c r="AY337" s="102">
        <f t="shared" si="280"/>
        <v>0</v>
      </c>
      <c r="AZ337" s="102">
        <f t="shared" si="280"/>
        <v>0</v>
      </c>
      <c r="BA337" s="102">
        <f t="shared" si="280"/>
        <v>0</v>
      </c>
      <c r="BB337" s="102">
        <f t="shared" si="280"/>
        <v>0</v>
      </c>
      <c r="BC337" s="102">
        <f t="shared" ref="BC337:CA337" si="281">SUM(BC338:BC363)/2</f>
        <v>0</v>
      </c>
      <c r="BD337" s="102">
        <f t="shared" si="281"/>
        <v>0</v>
      </c>
      <c r="BE337" s="102">
        <f t="shared" si="281"/>
        <v>0</v>
      </c>
      <c r="BF337" s="102">
        <f t="shared" si="281"/>
        <v>0</v>
      </c>
      <c r="BG337" s="102">
        <f t="shared" si="281"/>
        <v>0</v>
      </c>
      <c r="BH337" s="102">
        <f t="shared" si="281"/>
        <v>0</v>
      </c>
      <c r="BI337" s="102">
        <f t="shared" si="281"/>
        <v>0</v>
      </c>
      <c r="BJ337" s="102">
        <f t="shared" si="281"/>
        <v>0</v>
      </c>
      <c r="BK337" s="102">
        <f t="shared" si="281"/>
        <v>0</v>
      </c>
      <c r="BL337" s="102">
        <f t="shared" si="281"/>
        <v>0</v>
      </c>
      <c r="BM337" s="102">
        <f t="shared" si="281"/>
        <v>0</v>
      </c>
      <c r="BN337" s="102">
        <f t="shared" si="281"/>
        <v>0</v>
      </c>
      <c r="BO337" s="102">
        <f t="shared" si="281"/>
        <v>0</v>
      </c>
      <c r="BP337" s="102">
        <f t="shared" si="281"/>
        <v>0</v>
      </c>
      <c r="BQ337" s="102">
        <f t="shared" si="281"/>
        <v>0</v>
      </c>
      <c r="BR337" s="102">
        <f t="shared" si="281"/>
        <v>0</v>
      </c>
      <c r="BS337" s="102">
        <f t="shared" si="281"/>
        <v>0</v>
      </c>
      <c r="BT337" s="102">
        <f t="shared" si="281"/>
        <v>0</v>
      </c>
      <c r="BU337" s="102">
        <f t="shared" si="281"/>
        <v>0</v>
      </c>
      <c r="BV337" s="102">
        <f t="shared" si="281"/>
        <v>0</v>
      </c>
      <c r="BW337" s="102">
        <f t="shared" si="281"/>
        <v>0</v>
      </c>
      <c r="BX337" s="102">
        <f t="shared" si="281"/>
        <v>0</v>
      </c>
      <c r="BY337" s="102">
        <f t="shared" si="281"/>
        <v>0</v>
      </c>
      <c r="BZ337" s="102">
        <f t="shared" si="281"/>
        <v>0</v>
      </c>
      <c r="CA337" s="102">
        <f t="shared" si="281"/>
        <v>0</v>
      </c>
      <c r="CB337" s="102">
        <f t="shared" ref="CB337:CF337" si="282">SUM(CB338:CB363)/2</f>
        <v>0</v>
      </c>
      <c r="CC337" s="102">
        <f t="shared" si="282"/>
        <v>0</v>
      </c>
      <c r="CD337" s="102">
        <f t="shared" si="282"/>
        <v>0</v>
      </c>
      <c r="CE337" s="102">
        <f t="shared" si="282"/>
        <v>0</v>
      </c>
      <c r="CF337" s="102">
        <f t="shared" si="282"/>
        <v>0</v>
      </c>
      <c r="CG337" s="103">
        <f t="shared" si="280"/>
        <v>0</v>
      </c>
      <c r="CH337" s="120">
        <f t="shared" ref="CH337:CK337" si="283">SUM(CH338:CH363)/2</f>
        <v>0</v>
      </c>
      <c r="CI337" s="120">
        <f t="shared" si="283"/>
        <v>0</v>
      </c>
      <c r="CJ337" s="120">
        <f t="shared" si="283"/>
        <v>0</v>
      </c>
      <c r="CK337" s="120">
        <f t="shared" si="283"/>
        <v>0</v>
      </c>
      <c r="CL337" s="71"/>
      <c r="CM337" s="27"/>
      <c r="CN337" s="11"/>
      <c r="CO337" s="72"/>
      <c r="CP337" s="72"/>
      <c r="CQ337" s="72"/>
      <c r="CR337" s="72"/>
    </row>
    <row r="338" spans="1:96" s="63" customFormat="1" ht="14.1" customHeight="1" x14ac:dyDescent="0.3">
      <c r="A338" s="64">
        <f t="shared" si="274"/>
        <v>338</v>
      </c>
      <c r="B338" s="81"/>
      <c r="C338" s="81"/>
      <c r="D338" s="81"/>
      <c r="E338" s="81"/>
      <c r="F338" s="104" t="s">
        <v>40</v>
      </c>
      <c r="G338" s="83" t="s">
        <v>177</v>
      </c>
      <c r="H338" s="107"/>
      <c r="I338" s="81"/>
      <c r="J338" s="73">
        <f t="shared" si="277"/>
        <v>0</v>
      </c>
      <c r="K338" s="102">
        <f>SUM(K339:K344)</f>
        <v>0</v>
      </c>
      <c r="L338" s="102">
        <f t="shared" ref="L338:CG338" si="284">SUM(L339:L344)</f>
        <v>0</v>
      </c>
      <c r="M338" s="102">
        <f t="shared" si="284"/>
        <v>0</v>
      </c>
      <c r="N338" s="102">
        <f t="shared" si="284"/>
        <v>0</v>
      </c>
      <c r="O338" s="102">
        <f t="shared" si="284"/>
        <v>0</v>
      </c>
      <c r="P338" s="102">
        <f t="shared" si="284"/>
        <v>0</v>
      </c>
      <c r="Q338" s="102">
        <f t="shared" si="284"/>
        <v>0</v>
      </c>
      <c r="R338" s="102">
        <f t="shared" si="284"/>
        <v>0</v>
      </c>
      <c r="S338" s="102">
        <f t="shared" si="284"/>
        <v>0</v>
      </c>
      <c r="T338" s="102">
        <f t="shared" si="284"/>
        <v>0</v>
      </c>
      <c r="U338" s="102">
        <f t="shared" si="284"/>
        <v>0</v>
      </c>
      <c r="V338" s="102">
        <f t="shared" si="284"/>
        <v>0</v>
      </c>
      <c r="W338" s="102">
        <f t="shared" si="284"/>
        <v>0</v>
      </c>
      <c r="X338" s="102">
        <f t="shared" si="284"/>
        <v>0</v>
      </c>
      <c r="Y338" s="102">
        <f t="shared" si="284"/>
        <v>0</v>
      </c>
      <c r="Z338" s="102">
        <f t="shared" si="284"/>
        <v>0</v>
      </c>
      <c r="AA338" s="102">
        <f t="shared" si="284"/>
        <v>0</v>
      </c>
      <c r="AB338" s="102">
        <f t="shared" si="284"/>
        <v>0</v>
      </c>
      <c r="AC338" s="102">
        <f t="shared" si="284"/>
        <v>0</v>
      </c>
      <c r="AD338" s="102">
        <f t="shared" si="284"/>
        <v>0</v>
      </c>
      <c r="AE338" s="102">
        <f t="shared" si="284"/>
        <v>0</v>
      </c>
      <c r="AF338" s="102">
        <f t="shared" si="284"/>
        <v>0</v>
      </c>
      <c r="AG338" s="102">
        <f t="shared" si="284"/>
        <v>0</v>
      </c>
      <c r="AH338" s="102">
        <f t="shared" si="284"/>
        <v>0</v>
      </c>
      <c r="AI338" s="102">
        <f t="shared" si="284"/>
        <v>0</v>
      </c>
      <c r="AJ338" s="102">
        <f t="shared" si="284"/>
        <v>0</v>
      </c>
      <c r="AK338" s="102">
        <f t="shared" si="284"/>
        <v>0</v>
      </c>
      <c r="AL338" s="102">
        <f t="shared" si="284"/>
        <v>0</v>
      </c>
      <c r="AM338" s="102">
        <f t="shared" si="284"/>
        <v>0</v>
      </c>
      <c r="AN338" s="102">
        <f t="shared" si="284"/>
        <v>0</v>
      </c>
      <c r="AO338" s="102">
        <f t="shared" si="284"/>
        <v>0</v>
      </c>
      <c r="AP338" s="102">
        <f t="shared" si="284"/>
        <v>0</v>
      </c>
      <c r="AQ338" s="102">
        <f t="shared" si="284"/>
        <v>0</v>
      </c>
      <c r="AR338" s="102">
        <f t="shared" si="284"/>
        <v>0</v>
      </c>
      <c r="AS338" s="102">
        <f t="shared" si="284"/>
        <v>0</v>
      </c>
      <c r="AT338" s="102">
        <f t="shared" si="284"/>
        <v>0</v>
      </c>
      <c r="AU338" s="102">
        <f t="shared" si="284"/>
        <v>0</v>
      </c>
      <c r="AV338" s="102">
        <f t="shared" si="284"/>
        <v>0</v>
      </c>
      <c r="AW338" s="102">
        <f t="shared" si="284"/>
        <v>0</v>
      </c>
      <c r="AX338" s="102">
        <f t="shared" si="284"/>
        <v>0</v>
      </c>
      <c r="AY338" s="102">
        <f t="shared" si="284"/>
        <v>0</v>
      </c>
      <c r="AZ338" s="102">
        <f t="shared" si="284"/>
        <v>0</v>
      </c>
      <c r="BA338" s="102">
        <f t="shared" si="284"/>
        <v>0</v>
      </c>
      <c r="BB338" s="102">
        <f t="shared" si="284"/>
        <v>0</v>
      </c>
      <c r="BC338" s="102">
        <f t="shared" si="284"/>
        <v>0</v>
      </c>
      <c r="BD338" s="102">
        <f t="shared" si="284"/>
        <v>0</v>
      </c>
      <c r="BE338" s="102">
        <f t="shared" si="284"/>
        <v>0</v>
      </c>
      <c r="BF338" s="102">
        <f t="shared" si="284"/>
        <v>0</v>
      </c>
      <c r="BG338" s="102">
        <f t="shared" si="284"/>
        <v>0</v>
      </c>
      <c r="BH338" s="102">
        <f t="shared" si="284"/>
        <v>0</v>
      </c>
      <c r="BI338" s="102">
        <f t="shared" si="284"/>
        <v>0</v>
      </c>
      <c r="BJ338" s="102">
        <f t="shared" si="284"/>
        <v>0</v>
      </c>
      <c r="BK338" s="102">
        <f t="shared" si="284"/>
        <v>0</v>
      </c>
      <c r="BL338" s="102">
        <f t="shared" si="284"/>
        <v>0</v>
      </c>
      <c r="BM338" s="102">
        <f t="shared" si="284"/>
        <v>0</v>
      </c>
      <c r="BN338" s="102">
        <f t="shared" si="284"/>
        <v>0</v>
      </c>
      <c r="BO338" s="102">
        <f t="shared" si="284"/>
        <v>0</v>
      </c>
      <c r="BP338" s="102">
        <f t="shared" si="284"/>
        <v>0</v>
      </c>
      <c r="BQ338" s="102">
        <f t="shared" si="284"/>
        <v>0</v>
      </c>
      <c r="BR338" s="102">
        <f t="shared" si="284"/>
        <v>0</v>
      </c>
      <c r="BS338" s="102">
        <f t="shared" si="284"/>
        <v>0</v>
      </c>
      <c r="BT338" s="102">
        <f t="shared" si="284"/>
        <v>0</v>
      </c>
      <c r="BU338" s="102">
        <f t="shared" si="284"/>
        <v>0</v>
      </c>
      <c r="BV338" s="102">
        <f t="shared" si="284"/>
        <v>0</v>
      </c>
      <c r="BW338" s="102">
        <f t="shared" si="284"/>
        <v>0</v>
      </c>
      <c r="BX338" s="102">
        <f t="shared" si="284"/>
        <v>0</v>
      </c>
      <c r="BY338" s="102">
        <f t="shared" si="284"/>
        <v>0</v>
      </c>
      <c r="BZ338" s="102">
        <f t="shared" si="284"/>
        <v>0</v>
      </c>
      <c r="CA338" s="102">
        <f t="shared" si="284"/>
        <v>0</v>
      </c>
      <c r="CB338" s="102">
        <f t="shared" si="284"/>
        <v>0</v>
      </c>
      <c r="CC338" s="102">
        <f t="shared" si="284"/>
        <v>0</v>
      </c>
      <c r="CD338" s="102">
        <f t="shared" si="284"/>
        <v>0</v>
      </c>
      <c r="CE338" s="102">
        <f t="shared" si="284"/>
        <v>0</v>
      </c>
      <c r="CF338" s="102">
        <f t="shared" si="284"/>
        <v>0</v>
      </c>
      <c r="CG338" s="103">
        <f t="shared" si="284"/>
        <v>0</v>
      </c>
      <c r="CH338" s="120">
        <f t="shared" ref="CH338:CK338" si="285">SUM(CH339:CH344)</f>
        <v>0</v>
      </c>
      <c r="CI338" s="120">
        <f t="shared" si="285"/>
        <v>0</v>
      </c>
      <c r="CJ338" s="120">
        <f t="shared" si="285"/>
        <v>0</v>
      </c>
      <c r="CK338" s="120">
        <f t="shared" si="285"/>
        <v>0</v>
      </c>
      <c r="CL338" s="71"/>
      <c r="CM338" s="27"/>
      <c r="CN338" s="11"/>
      <c r="CO338" s="72"/>
      <c r="CP338" s="72"/>
      <c r="CQ338" s="72">
        <f>IF(J338&gt;0,1,0)</f>
        <v>0</v>
      </c>
      <c r="CR338" s="72"/>
    </row>
    <row r="339" spans="1:96" s="63" customFormat="1" ht="14.1" customHeight="1" x14ac:dyDescent="0.3">
      <c r="A339" s="64">
        <f t="shared" si="274"/>
        <v>339</v>
      </c>
      <c r="B339" s="81"/>
      <c r="C339" s="81"/>
      <c r="D339" s="81"/>
      <c r="E339" s="81"/>
      <c r="F339" s="104"/>
      <c r="G339" s="83" t="s">
        <v>42</v>
      </c>
      <c r="H339" s="107" t="s">
        <v>178</v>
      </c>
      <c r="I339" s="81"/>
      <c r="J339" s="73">
        <f t="shared" si="277"/>
        <v>0</v>
      </c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  <c r="AA339" s="108"/>
      <c r="AB339" s="108"/>
      <c r="AC339" s="108"/>
      <c r="AD339" s="108"/>
      <c r="AE339" s="108"/>
      <c r="AF339" s="108"/>
      <c r="AG339" s="108"/>
      <c r="AH339" s="108"/>
      <c r="AI339" s="108"/>
      <c r="AJ339" s="108"/>
      <c r="AK339" s="108"/>
      <c r="AL339" s="108"/>
      <c r="AM339" s="108"/>
      <c r="AN339" s="108"/>
      <c r="AO339" s="108"/>
      <c r="AP339" s="108"/>
      <c r="AQ339" s="108"/>
      <c r="AR339" s="108"/>
      <c r="AS339" s="108"/>
      <c r="AT339" s="108"/>
      <c r="AU339" s="108"/>
      <c r="AV339" s="108"/>
      <c r="AW339" s="108"/>
      <c r="AX339" s="108"/>
      <c r="AY339" s="108"/>
      <c r="AZ339" s="108"/>
      <c r="BA339" s="108"/>
      <c r="BB339" s="108"/>
      <c r="BC339" s="108"/>
      <c r="BD339" s="108"/>
      <c r="BE339" s="108"/>
      <c r="BF339" s="108"/>
      <c r="BG339" s="108"/>
      <c r="BH339" s="108"/>
      <c r="BI339" s="108"/>
      <c r="BJ339" s="108"/>
      <c r="BK339" s="108"/>
      <c r="BL339" s="108"/>
      <c r="BM339" s="108"/>
      <c r="BN339" s="108"/>
      <c r="BO339" s="108"/>
      <c r="BP339" s="108"/>
      <c r="BQ339" s="108"/>
      <c r="BR339" s="108"/>
      <c r="BS339" s="108"/>
      <c r="BT339" s="108"/>
      <c r="BU339" s="108"/>
      <c r="BV339" s="108"/>
      <c r="BW339" s="108"/>
      <c r="BX339" s="108"/>
      <c r="BY339" s="108"/>
      <c r="BZ339" s="108"/>
      <c r="CA339" s="108"/>
      <c r="CB339" s="108"/>
      <c r="CC339" s="108"/>
      <c r="CD339" s="108"/>
      <c r="CE339" s="108"/>
      <c r="CF339" s="108"/>
      <c r="CG339" s="109"/>
      <c r="CH339" s="121"/>
      <c r="CI339" s="121"/>
      <c r="CJ339" s="121"/>
      <c r="CK339" s="121"/>
      <c r="CL339" s="71"/>
      <c r="CM339" s="27">
        <v>1</v>
      </c>
      <c r="CN339" s="11"/>
      <c r="CO339" s="72"/>
      <c r="CP339" s="72"/>
      <c r="CQ339" s="72">
        <f>IF(J339&gt;0,1,0)</f>
        <v>0</v>
      </c>
      <c r="CR339" s="72"/>
    </row>
    <row r="340" spans="1:96" s="63" customFormat="1" ht="14.1" customHeight="1" x14ac:dyDescent="0.3">
      <c r="A340" s="64">
        <f t="shared" si="274"/>
        <v>340</v>
      </c>
      <c r="B340" s="81"/>
      <c r="C340" s="81"/>
      <c r="D340" s="81"/>
      <c r="E340" s="81"/>
      <c r="F340" s="104"/>
      <c r="G340" s="83" t="s">
        <v>55</v>
      </c>
      <c r="H340" s="107" t="s">
        <v>179</v>
      </c>
      <c r="I340" s="81"/>
      <c r="J340" s="73">
        <f t="shared" si="277"/>
        <v>0</v>
      </c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  <c r="AA340" s="108"/>
      <c r="AB340" s="108"/>
      <c r="AC340" s="108"/>
      <c r="AD340" s="108"/>
      <c r="AE340" s="108"/>
      <c r="AF340" s="108"/>
      <c r="AG340" s="108"/>
      <c r="AH340" s="108"/>
      <c r="AI340" s="108"/>
      <c r="AJ340" s="108"/>
      <c r="AK340" s="108"/>
      <c r="AL340" s="108"/>
      <c r="AM340" s="108"/>
      <c r="AN340" s="108"/>
      <c r="AO340" s="108"/>
      <c r="AP340" s="108"/>
      <c r="AQ340" s="108"/>
      <c r="AR340" s="108"/>
      <c r="AS340" s="108"/>
      <c r="AT340" s="108"/>
      <c r="AU340" s="108"/>
      <c r="AV340" s="108"/>
      <c r="AW340" s="108"/>
      <c r="AX340" s="108"/>
      <c r="AY340" s="108"/>
      <c r="AZ340" s="108"/>
      <c r="BA340" s="108"/>
      <c r="BB340" s="108"/>
      <c r="BC340" s="108"/>
      <c r="BD340" s="108"/>
      <c r="BE340" s="108"/>
      <c r="BF340" s="108"/>
      <c r="BG340" s="108"/>
      <c r="BH340" s="108"/>
      <c r="BI340" s="108"/>
      <c r="BJ340" s="108"/>
      <c r="BK340" s="108"/>
      <c r="BL340" s="108"/>
      <c r="BM340" s="108"/>
      <c r="BN340" s="108"/>
      <c r="BO340" s="108"/>
      <c r="BP340" s="108"/>
      <c r="BQ340" s="108"/>
      <c r="BR340" s="108"/>
      <c r="BS340" s="108"/>
      <c r="BT340" s="108"/>
      <c r="BU340" s="108"/>
      <c r="BV340" s="108"/>
      <c r="BW340" s="108"/>
      <c r="BX340" s="108"/>
      <c r="BY340" s="108"/>
      <c r="BZ340" s="108"/>
      <c r="CA340" s="108"/>
      <c r="CB340" s="108"/>
      <c r="CC340" s="108"/>
      <c r="CD340" s="108"/>
      <c r="CE340" s="108"/>
      <c r="CF340" s="108"/>
      <c r="CG340" s="109"/>
      <c r="CH340" s="121"/>
      <c r="CI340" s="121"/>
      <c r="CJ340" s="121"/>
      <c r="CK340" s="121"/>
      <c r="CL340" s="71"/>
      <c r="CM340" s="27">
        <v>1</v>
      </c>
      <c r="CN340" s="11"/>
      <c r="CO340" s="72"/>
      <c r="CP340" s="72"/>
      <c r="CQ340" s="72"/>
      <c r="CR340" s="72"/>
    </row>
    <row r="341" spans="1:96" s="63" customFormat="1" ht="14.1" customHeight="1" x14ac:dyDescent="0.3">
      <c r="A341" s="64">
        <f t="shared" si="274"/>
        <v>341</v>
      </c>
      <c r="B341" s="81"/>
      <c r="C341" s="81"/>
      <c r="D341" s="81"/>
      <c r="E341" s="81"/>
      <c r="F341" s="104"/>
      <c r="G341" s="83" t="s">
        <v>44</v>
      </c>
      <c r="H341" s="107" t="s">
        <v>180</v>
      </c>
      <c r="I341" s="81"/>
      <c r="J341" s="73">
        <f t="shared" si="277"/>
        <v>0</v>
      </c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8"/>
      <c r="AE341" s="108"/>
      <c r="AF341" s="108"/>
      <c r="AG341" s="108"/>
      <c r="AH341" s="108"/>
      <c r="AI341" s="108"/>
      <c r="AJ341" s="108"/>
      <c r="AK341" s="108"/>
      <c r="AL341" s="108"/>
      <c r="AM341" s="108"/>
      <c r="AN341" s="108"/>
      <c r="AO341" s="108"/>
      <c r="AP341" s="108"/>
      <c r="AQ341" s="108"/>
      <c r="AR341" s="108"/>
      <c r="AS341" s="108"/>
      <c r="AT341" s="108"/>
      <c r="AU341" s="108"/>
      <c r="AV341" s="108"/>
      <c r="AW341" s="108"/>
      <c r="AX341" s="108"/>
      <c r="AY341" s="108"/>
      <c r="AZ341" s="108"/>
      <c r="BA341" s="108"/>
      <c r="BB341" s="108"/>
      <c r="BC341" s="108"/>
      <c r="BD341" s="108"/>
      <c r="BE341" s="108"/>
      <c r="BF341" s="108"/>
      <c r="BG341" s="108"/>
      <c r="BH341" s="108"/>
      <c r="BI341" s="108"/>
      <c r="BJ341" s="108"/>
      <c r="BK341" s="108"/>
      <c r="BL341" s="108"/>
      <c r="BM341" s="108"/>
      <c r="BN341" s="108"/>
      <c r="BO341" s="108"/>
      <c r="BP341" s="108"/>
      <c r="BQ341" s="108"/>
      <c r="BR341" s="108"/>
      <c r="BS341" s="108"/>
      <c r="BT341" s="108"/>
      <c r="BU341" s="108"/>
      <c r="BV341" s="108"/>
      <c r="BW341" s="108"/>
      <c r="BX341" s="108"/>
      <c r="BY341" s="108"/>
      <c r="BZ341" s="108"/>
      <c r="CA341" s="108"/>
      <c r="CB341" s="108"/>
      <c r="CC341" s="108"/>
      <c r="CD341" s="108"/>
      <c r="CE341" s="108"/>
      <c r="CF341" s="108"/>
      <c r="CG341" s="109"/>
      <c r="CH341" s="121"/>
      <c r="CI341" s="121"/>
      <c r="CJ341" s="121"/>
      <c r="CK341" s="121"/>
      <c r="CL341" s="71"/>
      <c r="CM341" s="27"/>
      <c r="CN341" s="11"/>
      <c r="CO341" s="72"/>
      <c r="CP341" s="72"/>
      <c r="CQ341" s="72">
        <f>IF(J341&gt;0,1,0)</f>
        <v>0</v>
      </c>
      <c r="CR341" s="72"/>
    </row>
    <row r="342" spans="1:96" s="63" customFormat="1" ht="14.1" customHeight="1" x14ac:dyDescent="0.3">
      <c r="A342" s="64">
        <f t="shared" si="274"/>
        <v>342</v>
      </c>
      <c r="B342" s="81"/>
      <c r="C342" s="81"/>
      <c r="D342" s="81"/>
      <c r="E342" s="81"/>
      <c r="F342" s="104"/>
      <c r="G342" s="83" t="s">
        <v>46</v>
      </c>
      <c r="H342" s="107" t="s">
        <v>181</v>
      </c>
      <c r="I342" s="81"/>
      <c r="J342" s="73">
        <f t="shared" si="277"/>
        <v>0</v>
      </c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  <c r="AA342" s="108"/>
      <c r="AB342" s="108"/>
      <c r="AC342" s="108"/>
      <c r="AD342" s="108"/>
      <c r="AE342" s="108"/>
      <c r="AF342" s="108"/>
      <c r="AG342" s="108"/>
      <c r="AH342" s="108"/>
      <c r="AI342" s="108"/>
      <c r="AJ342" s="108"/>
      <c r="AK342" s="108"/>
      <c r="AL342" s="108"/>
      <c r="AM342" s="108"/>
      <c r="AN342" s="108"/>
      <c r="AO342" s="108"/>
      <c r="AP342" s="108"/>
      <c r="AQ342" s="108"/>
      <c r="AR342" s="108"/>
      <c r="AS342" s="108"/>
      <c r="AT342" s="108"/>
      <c r="AU342" s="108"/>
      <c r="AV342" s="108"/>
      <c r="AW342" s="108"/>
      <c r="AX342" s="108"/>
      <c r="AY342" s="108"/>
      <c r="AZ342" s="108"/>
      <c r="BA342" s="108"/>
      <c r="BB342" s="108"/>
      <c r="BC342" s="108"/>
      <c r="BD342" s="108"/>
      <c r="BE342" s="108"/>
      <c r="BF342" s="108"/>
      <c r="BG342" s="108"/>
      <c r="BH342" s="108"/>
      <c r="BI342" s="108"/>
      <c r="BJ342" s="108"/>
      <c r="BK342" s="108"/>
      <c r="BL342" s="108"/>
      <c r="BM342" s="108"/>
      <c r="BN342" s="108"/>
      <c r="BO342" s="108"/>
      <c r="BP342" s="108"/>
      <c r="BQ342" s="108"/>
      <c r="BR342" s="108"/>
      <c r="BS342" s="108"/>
      <c r="BT342" s="108"/>
      <c r="BU342" s="108"/>
      <c r="BV342" s="108"/>
      <c r="BW342" s="108"/>
      <c r="BX342" s="108"/>
      <c r="BY342" s="108"/>
      <c r="BZ342" s="108"/>
      <c r="CA342" s="108"/>
      <c r="CB342" s="108"/>
      <c r="CC342" s="108"/>
      <c r="CD342" s="108"/>
      <c r="CE342" s="108"/>
      <c r="CF342" s="108"/>
      <c r="CG342" s="109"/>
      <c r="CH342" s="121"/>
      <c r="CI342" s="121"/>
      <c r="CJ342" s="121"/>
      <c r="CK342" s="121"/>
      <c r="CL342" s="71"/>
      <c r="CM342" s="27"/>
      <c r="CN342" s="11"/>
      <c r="CO342" s="72"/>
      <c r="CP342" s="72"/>
      <c r="CQ342" s="72">
        <f>IF(J342&gt;0,1,0)</f>
        <v>0</v>
      </c>
      <c r="CR342" s="72"/>
    </row>
    <row r="343" spans="1:96" s="63" customFormat="1" ht="14.1" customHeight="1" x14ac:dyDescent="0.3">
      <c r="A343" s="64">
        <f t="shared" si="274"/>
        <v>343</v>
      </c>
      <c r="B343" s="81"/>
      <c r="C343" s="81"/>
      <c r="D343" s="81"/>
      <c r="E343" s="81"/>
      <c r="F343" s="104"/>
      <c r="G343" s="83" t="s">
        <v>48</v>
      </c>
      <c r="H343" s="107" t="s">
        <v>182</v>
      </c>
      <c r="I343" s="81"/>
      <c r="J343" s="73">
        <f t="shared" si="277"/>
        <v>0</v>
      </c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  <c r="AA343" s="108"/>
      <c r="AB343" s="108"/>
      <c r="AC343" s="108"/>
      <c r="AD343" s="108"/>
      <c r="AE343" s="108"/>
      <c r="AF343" s="108"/>
      <c r="AG343" s="108"/>
      <c r="AH343" s="108"/>
      <c r="AI343" s="108"/>
      <c r="AJ343" s="108"/>
      <c r="AK343" s="108"/>
      <c r="AL343" s="108"/>
      <c r="AM343" s="108"/>
      <c r="AN343" s="108"/>
      <c r="AO343" s="108"/>
      <c r="AP343" s="108"/>
      <c r="AQ343" s="108"/>
      <c r="AR343" s="108"/>
      <c r="AS343" s="108"/>
      <c r="AT343" s="108"/>
      <c r="AU343" s="108"/>
      <c r="AV343" s="108"/>
      <c r="AW343" s="108"/>
      <c r="AX343" s="108"/>
      <c r="AY343" s="108"/>
      <c r="AZ343" s="108"/>
      <c r="BA343" s="108"/>
      <c r="BB343" s="108"/>
      <c r="BC343" s="108"/>
      <c r="BD343" s="108"/>
      <c r="BE343" s="108"/>
      <c r="BF343" s="108"/>
      <c r="BG343" s="108"/>
      <c r="BH343" s="108"/>
      <c r="BI343" s="108"/>
      <c r="BJ343" s="108"/>
      <c r="BK343" s="108"/>
      <c r="BL343" s="108"/>
      <c r="BM343" s="108"/>
      <c r="BN343" s="108"/>
      <c r="BO343" s="108"/>
      <c r="BP343" s="108"/>
      <c r="BQ343" s="108"/>
      <c r="BR343" s="108"/>
      <c r="BS343" s="108"/>
      <c r="BT343" s="108"/>
      <c r="BU343" s="108"/>
      <c r="BV343" s="108"/>
      <c r="BW343" s="108"/>
      <c r="BX343" s="108"/>
      <c r="BY343" s="108"/>
      <c r="BZ343" s="108"/>
      <c r="CA343" s="108"/>
      <c r="CB343" s="108"/>
      <c r="CC343" s="108"/>
      <c r="CD343" s="108"/>
      <c r="CE343" s="108"/>
      <c r="CF343" s="108"/>
      <c r="CG343" s="109"/>
      <c r="CH343" s="121"/>
      <c r="CI343" s="121"/>
      <c r="CJ343" s="121"/>
      <c r="CK343" s="121"/>
      <c r="CL343" s="71"/>
      <c r="CM343" s="27"/>
      <c r="CN343" s="11"/>
      <c r="CO343" s="72"/>
      <c r="CP343" s="72"/>
      <c r="CQ343" s="72">
        <f>IF(J343&gt;0,1,0)</f>
        <v>0</v>
      </c>
      <c r="CR343" s="72"/>
    </row>
    <row r="344" spans="1:96" s="63" customFormat="1" ht="14.1" customHeight="1" x14ac:dyDescent="0.3">
      <c r="A344" s="64">
        <f t="shared" si="274"/>
        <v>344</v>
      </c>
      <c r="B344" s="81"/>
      <c r="C344" s="81"/>
      <c r="D344" s="81"/>
      <c r="E344" s="81"/>
      <c r="F344" s="104"/>
      <c r="G344" s="83" t="s">
        <v>50</v>
      </c>
      <c r="H344" s="107" t="s">
        <v>183</v>
      </c>
      <c r="I344" s="81"/>
      <c r="J344" s="73">
        <f t="shared" si="277"/>
        <v>0</v>
      </c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  <c r="AA344" s="108"/>
      <c r="AB344" s="108"/>
      <c r="AC344" s="108"/>
      <c r="AD344" s="108"/>
      <c r="AE344" s="108"/>
      <c r="AF344" s="108"/>
      <c r="AG344" s="108"/>
      <c r="AH344" s="108"/>
      <c r="AI344" s="108"/>
      <c r="AJ344" s="108"/>
      <c r="AK344" s="108"/>
      <c r="AL344" s="108"/>
      <c r="AM344" s="108"/>
      <c r="AN344" s="108"/>
      <c r="AO344" s="108"/>
      <c r="AP344" s="108"/>
      <c r="AQ344" s="108"/>
      <c r="AR344" s="108"/>
      <c r="AS344" s="108"/>
      <c r="AT344" s="108"/>
      <c r="AU344" s="108"/>
      <c r="AV344" s="108"/>
      <c r="AW344" s="108"/>
      <c r="AX344" s="108"/>
      <c r="AY344" s="108"/>
      <c r="AZ344" s="108"/>
      <c r="BA344" s="108"/>
      <c r="BB344" s="108"/>
      <c r="BC344" s="108"/>
      <c r="BD344" s="108"/>
      <c r="BE344" s="108"/>
      <c r="BF344" s="108"/>
      <c r="BG344" s="108"/>
      <c r="BH344" s="108"/>
      <c r="BI344" s="108"/>
      <c r="BJ344" s="108"/>
      <c r="BK344" s="108"/>
      <c r="BL344" s="108"/>
      <c r="BM344" s="108"/>
      <c r="BN344" s="108"/>
      <c r="BO344" s="108"/>
      <c r="BP344" s="108"/>
      <c r="BQ344" s="108"/>
      <c r="BR344" s="108"/>
      <c r="BS344" s="108"/>
      <c r="BT344" s="108"/>
      <c r="BU344" s="108"/>
      <c r="BV344" s="108"/>
      <c r="BW344" s="108"/>
      <c r="BX344" s="108"/>
      <c r="BY344" s="108"/>
      <c r="BZ344" s="108"/>
      <c r="CA344" s="108"/>
      <c r="CB344" s="108"/>
      <c r="CC344" s="108"/>
      <c r="CD344" s="108"/>
      <c r="CE344" s="108"/>
      <c r="CF344" s="108"/>
      <c r="CG344" s="109"/>
      <c r="CH344" s="121"/>
      <c r="CI344" s="121"/>
      <c r="CJ344" s="121"/>
      <c r="CK344" s="121"/>
      <c r="CL344" s="71"/>
      <c r="CM344" s="27">
        <f>LEN(H344)</f>
        <v>14</v>
      </c>
      <c r="CN344" s="11"/>
      <c r="CO344" s="72"/>
      <c r="CP344" s="72"/>
      <c r="CQ344" s="72">
        <f>IF(J344&gt;0,1,0)</f>
        <v>0</v>
      </c>
      <c r="CR344" s="72"/>
    </row>
    <row r="345" spans="1:96" s="63" customFormat="1" ht="14.1" customHeight="1" x14ac:dyDescent="0.3">
      <c r="A345" s="64">
        <f t="shared" si="274"/>
        <v>345</v>
      </c>
      <c r="B345" s="81"/>
      <c r="C345" s="81"/>
      <c r="D345" s="81"/>
      <c r="E345" s="81"/>
      <c r="F345" s="104" t="s">
        <v>52</v>
      </c>
      <c r="G345" s="83" t="s">
        <v>184</v>
      </c>
      <c r="H345" s="107"/>
      <c r="I345" s="81"/>
      <c r="J345" s="73">
        <f t="shared" si="277"/>
        <v>0</v>
      </c>
      <c r="K345" s="102">
        <f>SUM(K346:K351)</f>
        <v>0</v>
      </c>
      <c r="L345" s="102">
        <f t="shared" ref="L345:CG345" si="286">SUM(L346:L351)</f>
        <v>0</v>
      </c>
      <c r="M345" s="102">
        <f t="shared" si="286"/>
        <v>0</v>
      </c>
      <c r="N345" s="102">
        <f t="shared" si="286"/>
        <v>0</v>
      </c>
      <c r="O345" s="102">
        <f t="shared" si="286"/>
        <v>0</v>
      </c>
      <c r="P345" s="102">
        <f t="shared" si="286"/>
        <v>0</v>
      </c>
      <c r="Q345" s="102">
        <f t="shared" si="286"/>
        <v>0</v>
      </c>
      <c r="R345" s="102">
        <f t="shared" si="286"/>
        <v>0</v>
      </c>
      <c r="S345" s="102">
        <f t="shared" si="286"/>
        <v>0</v>
      </c>
      <c r="T345" s="102">
        <f t="shared" si="286"/>
        <v>0</v>
      </c>
      <c r="U345" s="102">
        <f t="shared" si="286"/>
        <v>0</v>
      </c>
      <c r="V345" s="102">
        <f t="shared" si="286"/>
        <v>0</v>
      </c>
      <c r="W345" s="102">
        <f t="shared" si="286"/>
        <v>0</v>
      </c>
      <c r="X345" s="102">
        <f t="shared" si="286"/>
        <v>0</v>
      </c>
      <c r="Y345" s="102">
        <f t="shared" si="286"/>
        <v>0</v>
      </c>
      <c r="Z345" s="102">
        <f t="shared" si="286"/>
        <v>0</v>
      </c>
      <c r="AA345" s="102">
        <f t="shared" si="286"/>
        <v>0</v>
      </c>
      <c r="AB345" s="102">
        <f t="shared" si="286"/>
        <v>0</v>
      </c>
      <c r="AC345" s="102">
        <f t="shared" si="286"/>
        <v>0</v>
      </c>
      <c r="AD345" s="102">
        <f t="shared" si="286"/>
        <v>0</v>
      </c>
      <c r="AE345" s="102">
        <f t="shared" si="286"/>
        <v>0</v>
      </c>
      <c r="AF345" s="102">
        <f t="shared" si="286"/>
        <v>0</v>
      </c>
      <c r="AG345" s="102">
        <f t="shared" si="286"/>
        <v>0</v>
      </c>
      <c r="AH345" s="102">
        <f t="shared" si="286"/>
        <v>0</v>
      </c>
      <c r="AI345" s="102">
        <f t="shared" si="286"/>
        <v>0</v>
      </c>
      <c r="AJ345" s="102">
        <f t="shared" si="286"/>
        <v>0</v>
      </c>
      <c r="AK345" s="102">
        <f t="shared" si="286"/>
        <v>0</v>
      </c>
      <c r="AL345" s="102">
        <f t="shared" si="286"/>
        <v>0</v>
      </c>
      <c r="AM345" s="102">
        <f t="shared" si="286"/>
        <v>0</v>
      </c>
      <c r="AN345" s="102">
        <f t="shared" si="286"/>
        <v>0</v>
      </c>
      <c r="AO345" s="102">
        <f t="shared" si="286"/>
        <v>0</v>
      </c>
      <c r="AP345" s="102">
        <f t="shared" si="286"/>
        <v>0</v>
      </c>
      <c r="AQ345" s="102">
        <f t="shared" si="286"/>
        <v>0</v>
      </c>
      <c r="AR345" s="102">
        <f t="shared" si="286"/>
        <v>0</v>
      </c>
      <c r="AS345" s="102">
        <f t="shared" si="286"/>
        <v>0</v>
      </c>
      <c r="AT345" s="102">
        <f t="shared" si="286"/>
        <v>0</v>
      </c>
      <c r="AU345" s="102">
        <f t="shared" si="286"/>
        <v>0</v>
      </c>
      <c r="AV345" s="102">
        <f t="shared" si="286"/>
        <v>0</v>
      </c>
      <c r="AW345" s="102">
        <f t="shared" si="286"/>
        <v>0</v>
      </c>
      <c r="AX345" s="102">
        <f t="shared" si="286"/>
        <v>0</v>
      </c>
      <c r="AY345" s="102">
        <f t="shared" si="286"/>
        <v>0</v>
      </c>
      <c r="AZ345" s="102">
        <f t="shared" si="286"/>
        <v>0</v>
      </c>
      <c r="BA345" s="102">
        <f t="shared" si="286"/>
        <v>0</v>
      </c>
      <c r="BB345" s="102">
        <f t="shared" si="286"/>
        <v>0</v>
      </c>
      <c r="BC345" s="102">
        <f t="shared" si="286"/>
        <v>0</v>
      </c>
      <c r="BD345" s="102">
        <f t="shared" si="286"/>
        <v>0</v>
      </c>
      <c r="BE345" s="102">
        <f t="shared" si="286"/>
        <v>0</v>
      </c>
      <c r="BF345" s="102">
        <f t="shared" si="286"/>
        <v>0</v>
      </c>
      <c r="BG345" s="102">
        <f t="shared" si="286"/>
        <v>0</v>
      </c>
      <c r="BH345" s="102">
        <f t="shared" si="286"/>
        <v>0</v>
      </c>
      <c r="BI345" s="102">
        <f t="shared" si="286"/>
        <v>0</v>
      </c>
      <c r="BJ345" s="102">
        <f t="shared" si="286"/>
        <v>0</v>
      </c>
      <c r="BK345" s="102">
        <f t="shared" si="286"/>
        <v>0</v>
      </c>
      <c r="BL345" s="102">
        <f t="shared" si="286"/>
        <v>0</v>
      </c>
      <c r="BM345" s="102">
        <f t="shared" si="286"/>
        <v>0</v>
      </c>
      <c r="BN345" s="102">
        <f t="shared" si="286"/>
        <v>0</v>
      </c>
      <c r="BO345" s="102">
        <f t="shared" si="286"/>
        <v>0</v>
      </c>
      <c r="BP345" s="102">
        <f t="shared" si="286"/>
        <v>0</v>
      </c>
      <c r="BQ345" s="102">
        <f t="shared" si="286"/>
        <v>0</v>
      </c>
      <c r="BR345" s="102">
        <f t="shared" si="286"/>
        <v>0</v>
      </c>
      <c r="BS345" s="102">
        <f t="shared" si="286"/>
        <v>0</v>
      </c>
      <c r="BT345" s="102">
        <f t="shared" si="286"/>
        <v>0</v>
      </c>
      <c r="BU345" s="102">
        <f t="shared" si="286"/>
        <v>0</v>
      </c>
      <c r="BV345" s="102">
        <f t="shared" si="286"/>
        <v>0</v>
      </c>
      <c r="BW345" s="102">
        <f t="shared" si="286"/>
        <v>0</v>
      </c>
      <c r="BX345" s="102">
        <f t="shared" si="286"/>
        <v>0</v>
      </c>
      <c r="BY345" s="102">
        <f t="shared" si="286"/>
        <v>0</v>
      </c>
      <c r="BZ345" s="102">
        <f t="shared" si="286"/>
        <v>0</v>
      </c>
      <c r="CA345" s="102">
        <f t="shared" si="286"/>
        <v>0</v>
      </c>
      <c r="CB345" s="102">
        <f t="shared" si="286"/>
        <v>0</v>
      </c>
      <c r="CC345" s="102">
        <f t="shared" si="286"/>
        <v>0</v>
      </c>
      <c r="CD345" s="102">
        <f t="shared" si="286"/>
        <v>0</v>
      </c>
      <c r="CE345" s="102">
        <f t="shared" si="286"/>
        <v>0</v>
      </c>
      <c r="CF345" s="102">
        <f t="shared" si="286"/>
        <v>0</v>
      </c>
      <c r="CG345" s="103">
        <f t="shared" si="286"/>
        <v>0</v>
      </c>
      <c r="CH345" s="120">
        <f t="shared" ref="CH345:CK345" si="287">SUM(CH346:CH351)</f>
        <v>0</v>
      </c>
      <c r="CI345" s="120">
        <f t="shared" si="287"/>
        <v>0</v>
      </c>
      <c r="CJ345" s="120">
        <f t="shared" si="287"/>
        <v>0</v>
      </c>
      <c r="CK345" s="120">
        <f t="shared" si="287"/>
        <v>0</v>
      </c>
      <c r="CL345" s="71"/>
      <c r="CM345" s="27"/>
      <c r="CN345" s="11"/>
      <c r="CO345" s="72"/>
      <c r="CP345" s="72"/>
      <c r="CQ345" s="72"/>
      <c r="CR345" s="72"/>
    </row>
    <row r="346" spans="1:96" s="63" customFormat="1" ht="14.1" customHeight="1" x14ac:dyDescent="0.3">
      <c r="A346" s="64">
        <f t="shared" si="274"/>
        <v>346</v>
      </c>
      <c r="B346" s="81"/>
      <c r="C346" s="81"/>
      <c r="D346" s="81"/>
      <c r="E346" s="81"/>
      <c r="F346" s="104"/>
      <c r="G346" s="83" t="s">
        <v>42</v>
      </c>
      <c r="H346" s="107" t="s">
        <v>178</v>
      </c>
      <c r="I346" s="81"/>
      <c r="J346" s="73">
        <f t="shared" si="277"/>
        <v>0</v>
      </c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  <c r="AA346" s="108"/>
      <c r="AB346" s="108"/>
      <c r="AC346" s="108"/>
      <c r="AD346" s="108"/>
      <c r="AE346" s="108"/>
      <c r="AF346" s="108"/>
      <c r="AG346" s="108"/>
      <c r="AH346" s="108"/>
      <c r="AI346" s="108"/>
      <c r="AJ346" s="108"/>
      <c r="AK346" s="108"/>
      <c r="AL346" s="108"/>
      <c r="AM346" s="108"/>
      <c r="AN346" s="108"/>
      <c r="AO346" s="108"/>
      <c r="AP346" s="108"/>
      <c r="AQ346" s="108"/>
      <c r="AR346" s="108"/>
      <c r="AS346" s="108"/>
      <c r="AT346" s="108"/>
      <c r="AU346" s="108"/>
      <c r="AV346" s="108"/>
      <c r="AW346" s="108"/>
      <c r="AX346" s="108"/>
      <c r="AY346" s="108"/>
      <c r="AZ346" s="108"/>
      <c r="BA346" s="108"/>
      <c r="BB346" s="108"/>
      <c r="BC346" s="108"/>
      <c r="BD346" s="108"/>
      <c r="BE346" s="108"/>
      <c r="BF346" s="108"/>
      <c r="BG346" s="108"/>
      <c r="BH346" s="108"/>
      <c r="BI346" s="108"/>
      <c r="BJ346" s="108"/>
      <c r="BK346" s="108"/>
      <c r="BL346" s="108"/>
      <c r="BM346" s="108"/>
      <c r="BN346" s="108"/>
      <c r="BO346" s="108"/>
      <c r="BP346" s="108"/>
      <c r="BQ346" s="108"/>
      <c r="BR346" s="108"/>
      <c r="BS346" s="108"/>
      <c r="BT346" s="108"/>
      <c r="BU346" s="108"/>
      <c r="BV346" s="108"/>
      <c r="BW346" s="108"/>
      <c r="BX346" s="108"/>
      <c r="BY346" s="108"/>
      <c r="BZ346" s="108"/>
      <c r="CA346" s="108"/>
      <c r="CB346" s="108"/>
      <c r="CC346" s="108"/>
      <c r="CD346" s="108"/>
      <c r="CE346" s="108"/>
      <c r="CF346" s="108"/>
      <c r="CG346" s="109"/>
      <c r="CH346" s="121"/>
      <c r="CI346" s="121"/>
      <c r="CJ346" s="121"/>
      <c r="CK346" s="121"/>
      <c r="CL346" s="71"/>
      <c r="CM346" s="27"/>
      <c r="CN346" s="11"/>
      <c r="CO346" s="72"/>
      <c r="CP346" s="72"/>
      <c r="CQ346" s="72"/>
      <c r="CR346" s="72"/>
    </row>
    <row r="347" spans="1:96" s="63" customFormat="1" ht="14.1" customHeight="1" x14ac:dyDescent="0.3">
      <c r="A347" s="64">
        <f t="shared" si="274"/>
        <v>347</v>
      </c>
      <c r="B347" s="81"/>
      <c r="C347" s="81"/>
      <c r="D347" s="81"/>
      <c r="E347" s="81"/>
      <c r="F347" s="104"/>
      <c r="G347" s="83" t="s">
        <v>55</v>
      </c>
      <c r="H347" s="107" t="s">
        <v>179</v>
      </c>
      <c r="I347" s="81"/>
      <c r="J347" s="73">
        <f t="shared" si="277"/>
        <v>0</v>
      </c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  <c r="AA347" s="108"/>
      <c r="AB347" s="108"/>
      <c r="AC347" s="108"/>
      <c r="AD347" s="108"/>
      <c r="AE347" s="108"/>
      <c r="AF347" s="108"/>
      <c r="AG347" s="108"/>
      <c r="AH347" s="108"/>
      <c r="AI347" s="108"/>
      <c r="AJ347" s="108"/>
      <c r="AK347" s="108"/>
      <c r="AL347" s="108"/>
      <c r="AM347" s="108"/>
      <c r="AN347" s="108"/>
      <c r="AO347" s="108"/>
      <c r="AP347" s="108"/>
      <c r="AQ347" s="108"/>
      <c r="AR347" s="108"/>
      <c r="AS347" s="108"/>
      <c r="AT347" s="108"/>
      <c r="AU347" s="108"/>
      <c r="AV347" s="108"/>
      <c r="AW347" s="108"/>
      <c r="AX347" s="108"/>
      <c r="AY347" s="108"/>
      <c r="AZ347" s="108"/>
      <c r="BA347" s="108"/>
      <c r="BB347" s="108"/>
      <c r="BC347" s="108"/>
      <c r="BD347" s="108"/>
      <c r="BE347" s="108"/>
      <c r="BF347" s="108"/>
      <c r="BG347" s="108"/>
      <c r="BH347" s="108"/>
      <c r="BI347" s="108"/>
      <c r="BJ347" s="108"/>
      <c r="BK347" s="108"/>
      <c r="BL347" s="108"/>
      <c r="BM347" s="108"/>
      <c r="BN347" s="108"/>
      <c r="BO347" s="108"/>
      <c r="BP347" s="108"/>
      <c r="BQ347" s="108"/>
      <c r="BR347" s="108"/>
      <c r="BS347" s="108"/>
      <c r="BT347" s="108"/>
      <c r="BU347" s="108"/>
      <c r="BV347" s="108"/>
      <c r="BW347" s="108"/>
      <c r="BX347" s="108"/>
      <c r="BY347" s="108"/>
      <c r="BZ347" s="108"/>
      <c r="CA347" s="108"/>
      <c r="CB347" s="108"/>
      <c r="CC347" s="108"/>
      <c r="CD347" s="108"/>
      <c r="CE347" s="108"/>
      <c r="CF347" s="108"/>
      <c r="CG347" s="109"/>
      <c r="CH347" s="121"/>
      <c r="CI347" s="121"/>
      <c r="CJ347" s="121"/>
      <c r="CK347" s="121"/>
      <c r="CL347" s="71"/>
      <c r="CM347" s="27"/>
      <c r="CN347" s="11"/>
      <c r="CO347" s="72"/>
      <c r="CP347" s="72"/>
      <c r="CQ347" s="72"/>
      <c r="CR347" s="72"/>
    </row>
    <row r="348" spans="1:96" s="63" customFormat="1" ht="14.1" customHeight="1" x14ac:dyDescent="0.3">
      <c r="A348" s="64">
        <f t="shared" si="274"/>
        <v>348</v>
      </c>
      <c r="B348" s="81"/>
      <c r="C348" s="81"/>
      <c r="D348" s="81"/>
      <c r="E348" s="81"/>
      <c r="F348" s="104"/>
      <c r="G348" s="83" t="s">
        <v>44</v>
      </c>
      <c r="H348" s="107" t="s">
        <v>180</v>
      </c>
      <c r="I348" s="81"/>
      <c r="J348" s="73">
        <f t="shared" si="277"/>
        <v>0</v>
      </c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  <c r="AA348" s="108"/>
      <c r="AB348" s="108"/>
      <c r="AC348" s="108"/>
      <c r="AD348" s="108"/>
      <c r="AE348" s="108"/>
      <c r="AF348" s="108"/>
      <c r="AG348" s="108"/>
      <c r="AH348" s="108"/>
      <c r="AI348" s="108"/>
      <c r="AJ348" s="108"/>
      <c r="AK348" s="108"/>
      <c r="AL348" s="108"/>
      <c r="AM348" s="108"/>
      <c r="AN348" s="108"/>
      <c r="AO348" s="108"/>
      <c r="AP348" s="108"/>
      <c r="AQ348" s="108"/>
      <c r="AR348" s="108"/>
      <c r="AS348" s="108"/>
      <c r="AT348" s="108"/>
      <c r="AU348" s="108"/>
      <c r="AV348" s="108"/>
      <c r="AW348" s="108"/>
      <c r="AX348" s="108"/>
      <c r="AY348" s="108"/>
      <c r="AZ348" s="108"/>
      <c r="BA348" s="108"/>
      <c r="BB348" s="108"/>
      <c r="BC348" s="108"/>
      <c r="BD348" s="108"/>
      <c r="BE348" s="108"/>
      <c r="BF348" s="108"/>
      <c r="BG348" s="108"/>
      <c r="BH348" s="108"/>
      <c r="BI348" s="108"/>
      <c r="BJ348" s="108"/>
      <c r="BK348" s="108"/>
      <c r="BL348" s="108"/>
      <c r="BM348" s="108"/>
      <c r="BN348" s="108"/>
      <c r="BO348" s="108"/>
      <c r="BP348" s="108"/>
      <c r="BQ348" s="108"/>
      <c r="BR348" s="108"/>
      <c r="BS348" s="108"/>
      <c r="BT348" s="108"/>
      <c r="BU348" s="108"/>
      <c r="BV348" s="108"/>
      <c r="BW348" s="108"/>
      <c r="BX348" s="108"/>
      <c r="BY348" s="108"/>
      <c r="BZ348" s="108"/>
      <c r="CA348" s="108"/>
      <c r="CB348" s="108"/>
      <c r="CC348" s="108"/>
      <c r="CD348" s="108"/>
      <c r="CE348" s="108"/>
      <c r="CF348" s="108"/>
      <c r="CG348" s="109"/>
      <c r="CH348" s="121"/>
      <c r="CI348" s="121"/>
      <c r="CJ348" s="121"/>
      <c r="CK348" s="121"/>
      <c r="CL348" s="71"/>
      <c r="CM348" s="27"/>
      <c r="CN348" s="11"/>
      <c r="CO348" s="72"/>
      <c r="CP348" s="72"/>
      <c r="CQ348" s="72"/>
      <c r="CR348" s="72"/>
    </row>
    <row r="349" spans="1:96" s="63" customFormat="1" ht="14.1" customHeight="1" x14ac:dyDescent="0.3">
      <c r="A349" s="64">
        <f t="shared" si="274"/>
        <v>349</v>
      </c>
      <c r="B349" s="81"/>
      <c r="C349" s="81"/>
      <c r="D349" s="81"/>
      <c r="E349" s="81"/>
      <c r="F349" s="104"/>
      <c r="G349" s="83" t="s">
        <v>46</v>
      </c>
      <c r="H349" s="107" t="s">
        <v>181</v>
      </c>
      <c r="I349" s="81"/>
      <c r="J349" s="73">
        <f t="shared" si="277"/>
        <v>0</v>
      </c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  <c r="AA349" s="108"/>
      <c r="AB349" s="108"/>
      <c r="AC349" s="108"/>
      <c r="AD349" s="108"/>
      <c r="AE349" s="108"/>
      <c r="AF349" s="108"/>
      <c r="AG349" s="108"/>
      <c r="AH349" s="108"/>
      <c r="AI349" s="108"/>
      <c r="AJ349" s="108"/>
      <c r="AK349" s="108"/>
      <c r="AL349" s="108"/>
      <c r="AM349" s="108"/>
      <c r="AN349" s="108"/>
      <c r="AO349" s="108"/>
      <c r="AP349" s="108"/>
      <c r="AQ349" s="108"/>
      <c r="AR349" s="108"/>
      <c r="AS349" s="108"/>
      <c r="AT349" s="108"/>
      <c r="AU349" s="108"/>
      <c r="AV349" s="108"/>
      <c r="AW349" s="108"/>
      <c r="AX349" s="108"/>
      <c r="AY349" s="108"/>
      <c r="AZ349" s="108"/>
      <c r="BA349" s="108"/>
      <c r="BB349" s="108"/>
      <c r="BC349" s="108"/>
      <c r="BD349" s="108"/>
      <c r="BE349" s="108"/>
      <c r="BF349" s="108"/>
      <c r="BG349" s="108"/>
      <c r="BH349" s="108"/>
      <c r="BI349" s="108"/>
      <c r="BJ349" s="108"/>
      <c r="BK349" s="108"/>
      <c r="BL349" s="108"/>
      <c r="BM349" s="108"/>
      <c r="BN349" s="108"/>
      <c r="BO349" s="108"/>
      <c r="BP349" s="108"/>
      <c r="BQ349" s="108"/>
      <c r="BR349" s="108"/>
      <c r="BS349" s="108"/>
      <c r="BT349" s="108"/>
      <c r="BU349" s="108"/>
      <c r="BV349" s="108"/>
      <c r="BW349" s="108"/>
      <c r="BX349" s="108"/>
      <c r="BY349" s="108"/>
      <c r="BZ349" s="108"/>
      <c r="CA349" s="108"/>
      <c r="CB349" s="108"/>
      <c r="CC349" s="108"/>
      <c r="CD349" s="108"/>
      <c r="CE349" s="108"/>
      <c r="CF349" s="108"/>
      <c r="CG349" s="109"/>
      <c r="CH349" s="121"/>
      <c r="CI349" s="121"/>
      <c r="CJ349" s="121"/>
      <c r="CK349" s="121"/>
      <c r="CL349" s="71"/>
      <c r="CM349" s="27"/>
      <c r="CN349" s="11"/>
      <c r="CO349" s="72"/>
      <c r="CP349" s="72"/>
      <c r="CQ349" s="72">
        <f>IF(J349&gt;0,1,0)</f>
        <v>0</v>
      </c>
      <c r="CR349" s="72"/>
    </row>
    <row r="350" spans="1:96" s="63" customFormat="1" ht="14.1" customHeight="1" x14ac:dyDescent="0.3">
      <c r="A350" s="64">
        <f t="shared" si="274"/>
        <v>350</v>
      </c>
      <c r="B350" s="81"/>
      <c r="C350" s="81"/>
      <c r="D350" s="81"/>
      <c r="E350" s="81"/>
      <c r="F350" s="104"/>
      <c r="G350" s="83" t="s">
        <v>48</v>
      </c>
      <c r="H350" s="107" t="s">
        <v>182</v>
      </c>
      <c r="I350" s="81"/>
      <c r="J350" s="73">
        <f t="shared" si="277"/>
        <v>0</v>
      </c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108"/>
      <c r="AT350" s="108"/>
      <c r="AU350" s="108"/>
      <c r="AV350" s="108"/>
      <c r="AW350" s="108"/>
      <c r="AX350" s="108"/>
      <c r="AY350" s="108"/>
      <c r="AZ350" s="108"/>
      <c r="BA350" s="108"/>
      <c r="BB350" s="108"/>
      <c r="BC350" s="108"/>
      <c r="BD350" s="108"/>
      <c r="BE350" s="108"/>
      <c r="BF350" s="108"/>
      <c r="BG350" s="108"/>
      <c r="BH350" s="108"/>
      <c r="BI350" s="108"/>
      <c r="BJ350" s="108"/>
      <c r="BK350" s="108"/>
      <c r="BL350" s="108"/>
      <c r="BM350" s="108"/>
      <c r="BN350" s="108"/>
      <c r="BO350" s="108"/>
      <c r="BP350" s="108"/>
      <c r="BQ350" s="108"/>
      <c r="BR350" s="108"/>
      <c r="BS350" s="108"/>
      <c r="BT350" s="108"/>
      <c r="BU350" s="108"/>
      <c r="BV350" s="108"/>
      <c r="BW350" s="108"/>
      <c r="BX350" s="108"/>
      <c r="BY350" s="108"/>
      <c r="BZ350" s="108"/>
      <c r="CA350" s="108"/>
      <c r="CB350" s="108"/>
      <c r="CC350" s="108"/>
      <c r="CD350" s="108"/>
      <c r="CE350" s="108"/>
      <c r="CF350" s="108"/>
      <c r="CG350" s="109"/>
      <c r="CH350" s="121"/>
      <c r="CI350" s="121"/>
      <c r="CJ350" s="121"/>
      <c r="CK350" s="121"/>
      <c r="CL350" s="71"/>
      <c r="CM350" s="27"/>
      <c r="CN350" s="11"/>
      <c r="CO350" s="72"/>
      <c r="CP350" s="72"/>
      <c r="CQ350" s="72">
        <v>1</v>
      </c>
      <c r="CR350" s="72"/>
    </row>
    <row r="351" spans="1:96" s="63" customFormat="1" ht="14.1" customHeight="1" x14ac:dyDescent="0.3">
      <c r="A351" s="64">
        <f t="shared" si="274"/>
        <v>351</v>
      </c>
      <c r="B351" s="81"/>
      <c r="C351" s="81"/>
      <c r="D351" s="81"/>
      <c r="E351" s="81"/>
      <c r="F351" s="104"/>
      <c r="G351" s="83" t="s">
        <v>50</v>
      </c>
      <c r="H351" s="107" t="s">
        <v>183</v>
      </c>
      <c r="I351" s="81"/>
      <c r="J351" s="73">
        <f t="shared" si="277"/>
        <v>0</v>
      </c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  <c r="AA351" s="108"/>
      <c r="AB351" s="108"/>
      <c r="AC351" s="108"/>
      <c r="AD351" s="108"/>
      <c r="AE351" s="108"/>
      <c r="AF351" s="108"/>
      <c r="AG351" s="108"/>
      <c r="AH351" s="108"/>
      <c r="AI351" s="108"/>
      <c r="AJ351" s="108"/>
      <c r="AK351" s="108"/>
      <c r="AL351" s="108"/>
      <c r="AM351" s="108"/>
      <c r="AN351" s="108"/>
      <c r="AO351" s="108"/>
      <c r="AP351" s="108"/>
      <c r="AQ351" s="108"/>
      <c r="AR351" s="108"/>
      <c r="AS351" s="108"/>
      <c r="AT351" s="108"/>
      <c r="AU351" s="108"/>
      <c r="AV351" s="108"/>
      <c r="AW351" s="108"/>
      <c r="AX351" s="108"/>
      <c r="AY351" s="108"/>
      <c r="AZ351" s="108"/>
      <c r="BA351" s="108"/>
      <c r="BB351" s="108"/>
      <c r="BC351" s="108"/>
      <c r="BD351" s="108"/>
      <c r="BE351" s="108"/>
      <c r="BF351" s="108"/>
      <c r="BG351" s="108"/>
      <c r="BH351" s="108"/>
      <c r="BI351" s="108"/>
      <c r="BJ351" s="108"/>
      <c r="BK351" s="108"/>
      <c r="BL351" s="108"/>
      <c r="BM351" s="108"/>
      <c r="BN351" s="108"/>
      <c r="BO351" s="108"/>
      <c r="BP351" s="108"/>
      <c r="BQ351" s="108"/>
      <c r="BR351" s="108"/>
      <c r="BS351" s="108"/>
      <c r="BT351" s="108"/>
      <c r="BU351" s="108"/>
      <c r="BV351" s="108"/>
      <c r="BW351" s="108"/>
      <c r="BX351" s="108"/>
      <c r="BY351" s="108"/>
      <c r="BZ351" s="108"/>
      <c r="CA351" s="108"/>
      <c r="CB351" s="108"/>
      <c r="CC351" s="108"/>
      <c r="CD351" s="108"/>
      <c r="CE351" s="108"/>
      <c r="CF351" s="108"/>
      <c r="CG351" s="109"/>
      <c r="CH351" s="121"/>
      <c r="CI351" s="121"/>
      <c r="CJ351" s="121"/>
      <c r="CK351" s="121"/>
      <c r="CL351" s="71"/>
      <c r="CM351" s="27"/>
      <c r="CN351" s="11"/>
      <c r="CO351" s="72"/>
      <c r="CP351" s="72"/>
      <c r="CQ351" s="72">
        <f t="shared" ref="CQ351:CQ361" si="288">IF(J351&gt;0,1,0)</f>
        <v>0</v>
      </c>
      <c r="CR351" s="72"/>
    </row>
    <row r="352" spans="1:96" s="63" customFormat="1" ht="14.1" customHeight="1" x14ac:dyDescent="0.3">
      <c r="A352" s="64">
        <f t="shared" si="274"/>
        <v>352</v>
      </c>
      <c r="B352" s="81"/>
      <c r="C352" s="81"/>
      <c r="D352" s="81"/>
      <c r="E352" s="81"/>
      <c r="F352" s="104" t="s">
        <v>74</v>
      </c>
      <c r="G352" s="83" t="s">
        <v>185</v>
      </c>
      <c r="H352" s="107"/>
      <c r="I352" s="81"/>
      <c r="J352" s="73">
        <f t="shared" si="277"/>
        <v>0</v>
      </c>
      <c r="K352" s="102">
        <f>SUM(K353:K358)</f>
        <v>0</v>
      </c>
      <c r="L352" s="102">
        <f t="shared" ref="L352:CG352" si="289">SUM(L353:L358)</f>
        <v>0</v>
      </c>
      <c r="M352" s="102">
        <f t="shared" si="289"/>
        <v>0</v>
      </c>
      <c r="N352" s="102">
        <f t="shared" si="289"/>
        <v>0</v>
      </c>
      <c r="O352" s="102">
        <f t="shared" si="289"/>
        <v>0</v>
      </c>
      <c r="P352" s="102">
        <f t="shared" si="289"/>
        <v>0</v>
      </c>
      <c r="Q352" s="102">
        <f t="shared" si="289"/>
        <v>0</v>
      </c>
      <c r="R352" s="102">
        <f t="shared" si="289"/>
        <v>0</v>
      </c>
      <c r="S352" s="102">
        <f t="shared" si="289"/>
        <v>0</v>
      </c>
      <c r="T352" s="102">
        <f t="shared" si="289"/>
        <v>0</v>
      </c>
      <c r="U352" s="102">
        <f t="shared" si="289"/>
        <v>0</v>
      </c>
      <c r="V352" s="102">
        <f t="shared" si="289"/>
        <v>0</v>
      </c>
      <c r="W352" s="102">
        <f t="shared" si="289"/>
        <v>0</v>
      </c>
      <c r="X352" s="102">
        <f t="shared" si="289"/>
        <v>0</v>
      </c>
      <c r="Y352" s="102">
        <f t="shared" si="289"/>
        <v>0</v>
      </c>
      <c r="Z352" s="102">
        <f t="shared" si="289"/>
        <v>0</v>
      </c>
      <c r="AA352" s="102">
        <f t="shared" si="289"/>
        <v>0</v>
      </c>
      <c r="AB352" s="102">
        <f t="shared" si="289"/>
        <v>0</v>
      </c>
      <c r="AC352" s="102">
        <f t="shared" si="289"/>
        <v>0</v>
      </c>
      <c r="AD352" s="102">
        <f t="shared" si="289"/>
        <v>0</v>
      </c>
      <c r="AE352" s="102">
        <f t="shared" si="289"/>
        <v>0</v>
      </c>
      <c r="AF352" s="102">
        <f t="shared" si="289"/>
        <v>0</v>
      </c>
      <c r="AG352" s="102">
        <f t="shared" si="289"/>
        <v>0</v>
      </c>
      <c r="AH352" s="102">
        <f t="shared" si="289"/>
        <v>0</v>
      </c>
      <c r="AI352" s="102">
        <f t="shared" si="289"/>
        <v>0</v>
      </c>
      <c r="AJ352" s="102">
        <f t="shared" si="289"/>
        <v>0</v>
      </c>
      <c r="AK352" s="102">
        <f t="shared" si="289"/>
        <v>0</v>
      </c>
      <c r="AL352" s="102">
        <f t="shared" si="289"/>
        <v>0</v>
      </c>
      <c r="AM352" s="102">
        <f t="shared" si="289"/>
        <v>0</v>
      </c>
      <c r="AN352" s="102">
        <f t="shared" si="289"/>
        <v>0</v>
      </c>
      <c r="AO352" s="102">
        <f t="shared" si="289"/>
        <v>0</v>
      </c>
      <c r="AP352" s="102">
        <f t="shared" si="289"/>
        <v>0</v>
      </c>
      <c r="AQ352" s="102">
        <f t="shared" si="289"/>
        <v>0</v>
      </c>
      <c r="AR352" s="102">
        <f t="shared" si="289"/>
        <v>0</v>
      </c>
      <c r="AS352" s="102">
        <f t="shared" si="289"/>
        <v>0</v>
      </c>
      <c r="AT352" s="102">
        <f t="shared" si="289"/>
        <v>0</v>
      </c>
      <c r="AU352" s="102">
        <f t="shared" si="289"/>
        <v>0</v>
      </c>
      <c r="AV352" s="102">
        <f t="shared" si="289"/>
        <v>0</v>
      </c>
      <c r="AW352" s="102">
        <f t="shared" si="289"/>
        <v>0</v>
      </c>
      <c r="AX352" s="102">
        <f t="shared" si="289"/>
        <v>0</v>
      </c>
      <c r="AY352" s="102">
        <f t="shared" si="289"/>
        <v>0</v>
      </c>
      <c r="AZ352" s="102">
        <f t="shared" si="289"/>
        <v>0</v>
      </c>
      <c r="BA352" s="102">
        <f t="shared" si="289"/>
        <v>0</v>
      </c>
      <c r="BB352" s="102">
        <f t="shared" si="289"/>
        <v>0</v>
      </c>
      <c r="BC352" s="102">
        <f t="shared" si="289"/>
        <v>0</v>
      </c>
      <c r="BD352" s="102">
        <f t="shared" si="289"/>
        <v>0</v>
      </c>
      <c r="BE352" s="102">
        <f t="shared" si="289"/>
        <v>0</v>
      </c>
      <c r="BF352" s="102">
        <f t="shared" si="289"/>
        <v>0</v>
      </c>
      <c r="BG352" s="102">
        <f t="shared" si="289"/>
        <v>0</v>
      </c>
      <c r="BH352" s="102">
        <f t="shared" si="289"/>
        <v>0</v>
      </c>
      <c r="BI352" s="102">
        <f t="shared" si="289"/>
        <v>0</v>
      </c>
      <c r="BJ352" s="102">
        <f t="shared" si="289"/>
        <v>0</v>
      </c>
      <c r="BK352" s="102">
        <f t="shared" si="289"/>
        <v>0</v>
      </c>
      <c r="BL352" s="102">
        <f t="shared" si="289"/>
        <v>0</v>
      </c>
      <c r="BM352" s="102">
        <f t="shared" si="289"/>
        <v>0</v>
      </c>
      <c r="BN352" s="102">
        <f t="shared" si="289"/>
        <v>0</v>
      </c>
      <c r="BO352" s="102">
        <f t="shared" si="289"/>
        <v>0</v>
      </c>
      <c r="BP352" s="102">
        <f t="shared" si="289"/>
        <v>0</v>
      </c>
      <c r="BQ352" s="102">
        <f t="shared" si="289"/>
        <v>0</v>
      </c>
      <c r="BR352" s="102">
        <f t="shared" si="289"/>
        <v>0</v>
      </c>
      <c r="BS352" s="102">
        <f t="shared" si="289"/>
        <v>0</v>
      </c>
      <c r="BT352" s="102">
        <f t="shared" si="289"/>
        <v>0</v>
      </c>
      <c r="BU352" s="102">
        <f t="shared" si="289"/>
        <v>0</v>
      </c>
      <c r="BV352" s="102">
        <f t="shared" si="289"/>
        <v>0</v>
      </c>
      <c r="BW352" s="102">
        <f t="shared" si="289"/>
        <v>0</v>
      </c>
      <c r="BX352" s="102">
        <f t="shared" si="289"/>
        <v>0</v>
      </c>
      <c r="BY352" s="102">
        <f t="shared" si="289"/>
        <v>0</v>
      </c>
      <c r="BZ352" s="102">
        <f t="shared" si="289"/>
        <v>0</v>
      </c>
      <c r="CA352" s="102">
        <f t="shared" si="289"/>
        <v>0</v>
      </c>
      <c r="CB352" s="102">
        <f t="shared" si="289"/>
        <v>0</v>
      </c>
      <c r="CC352" s="102">
        <f t="shared" si="289"/>
        <v>0</v>
      </c>
      <c r="CD352" s="102">
        <f t="shared" si="289"/>
        <v>0</v>
      </c>
      <c r="CE352" s="102">
        <f t="shared" si="289"/>
        <v>0</v>
      </c>
      <c r="CF352" s="102">
        <f t="shared" si="289"/>
        <v>0</v>
      </c>
      <c r="CG352" s="103">
        <f t="shared" si="289"/>
        <v>0</v>
      </c>
      <c r="CH352" s="120">
        <f t="shared" ref="CH352:CK352" si="290">SUM(CH353:CH358)</f>
        <v>0</v>
      </c>
      <c r="CI352" s="120">
        <f t="shared" si="290"/>
        <v>0</v>
      </c>
      <c r="CJ352" s="120">
        <f t="shared" si="290"/>
        <v>0</v>
      </c>
      <c r="CK352" s="120">
        <f t="shared" si="290"/>
        <v>0</v>
      </c>
      <c r="CL352" s="71"/>
      <c r="CM352" s="27"/>
      <c r="CN352" s="11"/>
      <c r="CO352" s="72"/>
      <c r="CP352" s="72"/>
      <c r="CQ352" s="72">
        <f t="shared" si="288"/>
        <v>0</v>
      </c>
      <c r="CR352" s="72"/>
    </row>
    <row r="353" spans="1:96" s="63" customFormat="1" ht="14.1" customHeight="1" x14ac:dyDescent="0.3">
      <c r="A353" s="64">
        <f t="shared" si="274"/>
        <v>353</v>
      </c>
      <c r="B353" s="81"/>
      <c r="C353" s="81"/>
      <c r="D353" s="81"/>
      <c r="E353" s="81"/>
      <c r="F353" s="104"/>
      <c r="G353" s="83" t="s">
        <v>42</v>
      </c>
      <c r="H353" s="107" t="s">
        <v>178</v>
      </c>
      <c r="I353" s="81"/>
      <c r="J353" s="73">
        <f t="shared" si="277"/>
        <v>0</v>
      </c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  <c r="AB353" s="108"/>
      <c r="AC353" s="108"/>
      <c r="AD353" s="108"/>
      <c r="AE353" s="108"/>
      <c r="AF353" s="108"/>
      <c r="AG353" s="108"/>
      <c r="AH353" s="108"/>
      <c r="AI353" s="108"/>
      <c r="AJ353" s="108"/>
      <c r="AK353" s="108"/>
      <c r="AL353" s="108"/>
      <c r="AM353" s="108"/>
      <c r="AN353" s="108"/>
      <c r="AO353" s="108"/>
      <c r="AP353" s="108"/>
      <c r="AQ353" s="108"/>
      <c r="AR353" s="108"/>
      <c r="AS353" s="108"/>
      <c r="AT353" s="108"/>
      <c r="AU353" s="108"/>
      <c r="AV353" s="108"/>
      <c r="AW353" s="108"/>
      <c r="AX353" s="108"/>
      <c r="AY353" s="108"/>
      <c r="AZ353" s="108"/>
      <c r="BA353" s="108"/>
      <c r="BB353" s="108"/>
      <c r="BC353" s="108"/>
      <c r="BD353" s="108"/>
      <c r="BE353" s="108"/>
      <c r="BF353" s="108"/>
      <c r="BG353" s="108"/>
      <c r="BH353" s="108"/>
      <c r="BI353" s="108"/>
      <c r="BJ353" s="108"/>
      <c r="BK353" s="108"/>
      <c r="BL353" s="108"/>
      <c r="BM353" s="108"/>
      <c r="BN353" s="108"/>
      <c r="BO353" s="108"/>
      <c r="BP353" s="108"/>
      <c r="BQ353" s="108"/>
      <c r="BR353" s="108"/>
      <c r="BS353" s="108"/>
      <c r="BT353" s="108"/>
      <c r="BU353" s="108"/>
      <c r="BV353" s="108"/>
      <c r="BW353" s="108"/>
      <c r="BX353" s="108"/>
      <c r="BY353" s="108"/>
      <c r="BZ353" s="108"/>
      <c r="CA353" s="108"/>
      <c r="CB353" s="108"/>
      <c r="CC353" s="108"/>
      <c r="CD353" s="108"/>
      <c r="CE353" s="108"/>
      <c r="CF353" s="108"/>
      <c r="CG353" s="109"/>
      <c r="CH353" s="121"/>
      <c r="CI353" s="121"/>
      <c r="CJ353" s="121"/>
      <c r="CK353" s="121"/>
      <c r="CL353" s="71"/>
      <c r="CM353" s="27"/>
      <c r="CN353" s="11"/>
      <c r="CO353" s="72"/>
      <c r="CP353" s="72"/>
      <c r="CQ353" s="72">
        <f t="shared" si="288"/>
        <v>0</v>
      </c>
      <c r="CR353" s="72"/>
    </row>
    <row r="354" spans="1:96" s="63" customFormat="1" ht="14.1" customHeight="1" x14ac:dyDescent="0.3">
      <c r="A354" s="64">
        <f t="shared" si="274"/>
        <v>354</v>
      </c>
      <c r="B354" s="81"/>
      <c r="C354" s="81"/>
      <c r="D354" s="81"/>
      <c r="E354" s="81"/>
      <c r="F354" s="104"/>
      <c r="G354" s="83" t="s">
        <v>55</v>
      </c>
      <c r="H354" s="107" t="s">
        <v>179</v>
      </c>
      <c r="I354" s="81"/>
      <c r="J354" s="73">
        <f t="shared" si="277"/>
        <v>0</v>
      </c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  <c r="AB354" s="108"/>
      <c r="AC354" s="108"/>
      <c r="AD354" s="108"/>
      <c r="AE354" s="108"/>
      <c r="AF354" s="108"/>
      <c r="AG354" s="108"/>
      <c r="AH354" s="108"/>
      <c r="AI354" s="108"/>
      <c r="AJ354" s="108"/>
      <c r="AK354" s="108"/>
      <c r="AL354" s="108"/>
      <c r="AM354" s="108"/>
      <c r="AN354" s="108"/>
      <c r="AO354" s="108"/>
      <c r="AP354" s="108"/>
      <c r="AQ354" s="108"/>
      <c r="AR354" s="108"/>
      <c r="AS354" s="108"/>
      <c r="AT354" s="108"/>
      <c r="AU354" s="108"/>
      <c r="AV354" s="108"/>
      <c r="AW354" s="108"/>
      <c r="AX354" s="108"/>
      <c r="AY354" s="108"/>
      <c r="AZ354" s="108"/>
      <c r="BA354" s="108"/>
      <c r="BB354" s="108"/>
      <c r="BC354" s="108"/>
      <c r="BD354" s="108"/>
      <c r="BE354" s="108"/>
      <c r="BF354" s="108"/>
      <c r="BG354" s="108"/>
      <c r="BH354" s="108"/>
      <c r="BI354" s="108"/>
      <c r="BJ354" s="108"/>
      <c r="BK354" s="108"/>
      <c r="BL354" s="108"/>
      <c r="BM354" s="108"/>
      <c r="BN354" s="108"/>
      <c r="BO354" s="108"/>
      <c r="BP354" s="108"/>
      <c r="BQ354" s="108"/>
      <c r="BR354" s="108"/>
      <c r="BS354" s="108"/>
      <c r="BT354" s="108"/>
      <c r="BU354" s="108"/>
      <c r="BV354" s="108"/>
      <c r="BW354" s="108"/>
      <c r="BX354" s="108"/>
      <c r="BY354" s="108"/>
      <c r="BZ354" s="108"/>
      <c r="CA354" s="108"/>
      <c r="CB354" s="108"/>
      <c r="CC354" s="108"/>
      <c r="CD354" s="108"/>
      <c r="CE354" s="108"/>
      <c r="CF354" s="108"/>
      <c r="CG354" s="109"/>
      <c r="CH354" s="121"/>
      <c r="CI354" s="121"/>
      <c r="CJ354" s="121"/>
      <c r="CK354" s="121"/>
      <c r="CL354" s="71"/>
      <c r="CM354" s="27"/>
      <c r="CN354" s="11"/>
      <c r="CO354" s="72"/>
      <c r="CP354" s="72"/>
      <c r="CQ354" s="72">
        <f t="shared" si="288"/>
        <v>0</v>
      </c>
      <c r="CR354" s="72"/>
    </row>
    <row r="355" spans="1:96" s="63" customFormat="1" ht="14.1" customHeight="1" x14ac:dyDescent="0.3">
      <c r="A355" s="64">
        <f t="shared" si="274"/>
        <v>355</v>
      </c>
      <c r="B355" s="81"/>
      <c r="C355" s="81"/>
      <c r="D355" s="81"/>
      <c r="E355" s="81"/>
      <c r="F355" s="104"/>
      <c r="G355" s="83" t="s">
        <v>44</v>
      </c>
      <c r="H355" s="107" t="s">
        <v>180</v>
      </c>
      <c r="I355" s="81"/>
      <c r="J355" s="73">
        <f t="shared" si="277"/>
        <v>0</v>
      </c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  <c r="AB355" s="108"/>
      <c r="AC355" s="108"/>
      <c r="AD355" s="108"/>
      <c r="AE355" s="108"/>
      <c r="AF355" s="108"/>
      <c r="AG355" s="108"/>
      <c r="AH355" s="108"/>
      <c r="AI355" s="108"/>
      <c r="AJ355" s="108"/>
      <c r="AK355" s="108"/>
      <c r="AL355" s="108"/>
      <c r="AM355" s="108"/>
      <c r="AN355" s="108"/>
      <c r="AO355" s="108"/>
      <c r="AP355" s="108"/>
      <c r="AQ355" s="108"/>
      <c r="AR355" s="108"/>
      <c r="AS355" s="108"/>
      <c r="AT355" s="108"/>
      <c r="AU355" s="108"/>
      <c r="AV355" s="108"/>
      <c r="AW355" s="108"/>
      <c r="AX355" s="108"/>
      <c r="AY355" s="108"/>
      <c r="AZ355" s="108"/>
      <c r="BA355" s="108"/>
      <c r="BB355" s="108"/>
      <c r="BC355" s="108"/>
      <c r="BD355" s="108"/>
      <c r="BE355" s="108"/>
      <c r="BF355" s="108"/>
      <c r="BG355" s="108"/>
      <c r="BH355" s="108"/>
      <c r="BI355" s="108"/>
      <c r="BJ355" s="108"/>
      <c r="BK355" s="108"/>
      <c r="BL355" s="108"/>
      <c r="BM355" s="108"/>
      <c r="BN355" s="108"/>
      <c r="BO355" s="108"/>
      <c r="BP355" s="108"/>
      <c r="BQ355" s="108"/>
      <c r="BR355" s="108"/>
      <c r="BS355" s="108"/>
      <c r="BT355" s="108"/>
      <c r="BU355" s="108"/>
      <c r="BV355" s="108"/>
      <c r="BW355" s="108"/>
      <c r="BX355" s="108"/>
      <c r="BY355" s="108"/>
      <c r="BZ355" s="108"/>
      <c r="CA355" s="108"/>
      <c r="CB355" s="108"/>
      <c r="CC355" s="108"/>
      <c r="CD355" s="108"/>
      <c r="CE355" s="108"/>
      <c r="CF355" s="108"/>
      <c r="CG355" s="109"/>
      <c r="CH355" s="121"/>
      <c r="CI355" s="121"/>
      <c r="CJ355" s="121"/>
      <c r="CK355" s="121"/>
      <c r="CL355" s="71"/>
      <c r="CM355" s="27"/>
      <c r="CN355" s="11"/>
      <c r="CO355" s="72"/>
      <c r="CP355" s="72"/>
      <c r="CQ355" s="72">
        <f t="shared" si="288"/>
        <v>0</v>
      </c>
      <c r="CR355" s="72"/>
    </row>
    <row r="356" spans="1:96" s="63" customFormat="1" ht="14.1" customHeight="1" x14ac:dyDescent="0.3">
      <c r="A356" s="64">
        <f t="shared" si="274"/>
        <v>356</v>
      </c>
      <c r="B356" s="81"/>
      <c r="C356" s="81"/>
      <c r="D356" s="81"/>
      <c r="E356" s="81"/>
      <c r="F356" s="104"/>
      <c r="G356" s="83" t="s">
        <v>46</v>
      </c>
      <c r="H356" s="107" t="s">
        <v>181</v>
      </c>
      <c r="I356" s="81"/>
      <c r="J356" s="73">
        <f t="shared" si="277"/>
        <v>0</v>
      </c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  <c r="AB356" s="108"/>
      <c r="AC356" s="108"/>
      <c r="AD356" s="108"/>
      <c r="AE356" s="108"/>
      <c r="AF356" s="108"/>
      <c r="AG356" s="108"/>
      <c r="AH356" s="108"/>
      <c r="AI356" s="108"/>
      <c r="AJ356" s="108"/>
      <c r="AK356" s="108"/>
      <c r="AL356" s="108"/>
      <c r="AM356" s="108"/>
      <c r="AN356" s="108"/>
      <c r="AO356" s="108"/>
      <c r="AP356" s="108"/>
      <c r="AQ356" s="108"/>
      <c r="AR356" s="108"/>
      <c r="AS356" s="108"/>
      <c r="AT356" s="108"/>
      <c r="AU356" s="108"/>
      <c r="AV356" s="108"/>
      <c r="AW356" s="108"/>
      <c r="AX356" s="108"/>
      <c r="AY356" s="108"/>
      <c r="AZ356" s="108"/>
      <c r="BA356" s="108"/>
      <c r="BB356" s="108"/>
      <c r="BC356" s="108"/>
      <c r="BD356" s="108"/>
      <c r="BE356" s="108"/>
      <c r="BF356" s="108"/>
      <c r="BG356" s="108"/>
      <c r="BH356" s="108"/>
      <c r="BI356" s="108"/>
      <c r="BJ356" s="108"/>
      <c r="BK356" s="108"/>
      <c r="BL356" s="108"/>
      <c r="BM356" s="108"/>
      <c r="BN356" s="108"/>
      <c r="BO356" s="108"/>
      <c r="BP356" s="108"/>
      <c r="BQ356" s="108"/>
      <c r="BR356" s="108"/>
      <c r="BS356" s="108"/>
      <c r="BT356" s="108"/>
      <c r="BU356" s="108"/>
      <c r="BV356" s="108"/>
      <c r="BW356" s="108"/>
      <c r="BX356" s="108"/>
      <c r="BY356" s="108"/>
      <c r="BZ356" s="108"/>
      <c r="CA356" s="108"/>
      <c r="CB356" s="108"/>
      <c r="CC356" s="108"/>
      <c r="CD356" s="108"/>
      <c r="CE356" s="108"/>
      <c r="CF356" s="108"/>
      <c r="CG356" s="109"/>
      <c r="CH356" s="121"/>
      <c r="CI356" s="121"/>
      <c r="CJ356" s="121"/>
      <c r="CK356" s="121"/>
      <c r="CL356" s="71"/>
      <c r="CM356" s="27"/>
      <c r="CN356" s="11"/>
      <c r="CO356" s="72"/>
      <c r="CP356" s="72"/>
      <c r="CQ356" s="72">
        <f t="shared" si="288"/>
        <v>0</v>
      </c>
      <c r="CR356" s="72"/>
    </row>
    <row r="357" spans="1:96" s="63" customFormat="1" ht="14.1" customHeight="1" x14ac:dyDescent="0.3">
      <c r="A357" s="64">
        <f t="shared" si="274"/>
        <v>357</v>
      </c>
      <c r="B357" s="81"/>
      <c r="C357" s="81"/>
      <c r="D357" s="81"/>
      <c r="E357" s="81"/>
      <c r="F357" s="104"/>
      <c r="G357" s="83" t="s">
        <v>48</v>
      </c>
      <c r="H357" s="107" t="s">
        <v>182</v>
      </c>
      <c r="I357" s="81"/>
      <c r="J357" s="73">
        <f t="shared" si="277"/>
        <v>0</v>
      </c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  <c r="AB357" s="108"/>
      <c r="AC357" s="108"/>
      <c r="AD357" s="108"/>
      <c r="AE357" s="108"/>
      <c r="AF357" s="108"/>
      <c r="AG357" s="108"/>
      <c r="AH357" s="108"/>
      <c r="AI357" s="108"/>
      <c r="AJ357" s="108"/>
      <c r="AK357" s="108"/>
      <c r="AL357" s="108"/>
      <c r="AM357" s="108"/>
      <c r="AN357" s="108"/>
      <c r="AO357" s="108"/>
      <c r="AP357" s="108"/>
      <c r="AQ357" s="108"/>
      <c r="AR357" s="108"/>
      <c r="AS357" s="108"/>
      <c r="AT357" s="108"/>
      <c r="AU357" s="108"/>
      <c r="AV357" s="108"/>
      <c r="AW357" s="108"/>
      <c r="AX357" s="108"/>
      <c r="AY357" s="108"/>
      <c r="AZ357" s="108"/>
      <c r="BA357" s="108"/>
      <c r="BB357" s="108"/>
      <c r="BC357" s="108"/>
      <c r="BD357" s="108"/>
      <c r="BE357" s="108"/>
      <c r="BF357" s="108"/>
      <c r="BG357" s="108"/>
      <c r="BH357" s="108"/>
      <c r="BI357" s="108"/>
      <c r="BJ357" s="108"/>
      <c r="BK357" s="108"/>
      <c r="BL357" s="108"/>
      <c r="BM357" s="108"/>
      <c r="BN357" s="108"/>
      <c r="BO357" s="108"/>
      <c r="BP357" s="108"/>
      <c r="BQ357" s="108"/>
      <c r="BR357" s="108"/>
      <c r="BS357" s="108"/>
      <c r="BT357" s="108"/>
      <c r="BU357" s="108"/>
      <c r="BV357" s="108"/>
      <c r="BW357" s="108"/>
      <c r="BX357" s="108"/>
      <c r="BY357" s="108"/>
      <c r="BZ357" s="108"/>
      <c r="CA357" s="108"/>
      <c r="CB357" s="108"/>
      <c r="CC357" s="108"/>
      <c r="CD357" s="108"/>
      <c r="CE357" s="108"/>
      <c r="CF357" s="108"/>
      <c r="CG357" s="109"/>
      <c r="CH357" s="121"/>
      <c r="CI357" s="121"/>
      <c r="CJ357" s="121"/>
      <c r="CK357" s="121"/>
      <c r="CL357" s="71"/>
      <c r="CM357" s="27"/>
      <c r="CN357" s="11"/>
      <c r="CO357" s="72"/>
      <c r="CP357" s="72"/>
      <c r="CQ357" s="72">
        <f t="shared" si="288"/>
        <v>0</v>
      </c>
      <c r="CR357" s="72"/>
    </row>
    <row r="358" spans="1:96" s="63" customFormat="1" ht="14.1" customHeight="1" x14ac:dyDescent="0.3">
      <c r="A358" s="64">
        <f t="shared" si="274"/>
        <v>358</v>
      </c>
      <c r="B358" s="81"/>
      <c r="C358" s="81"/>
      <c r="D358" s="81"/>
      <c r="E358" s="81"/>
      <c r="F358" s="104"/>
      <c r="G358" s="83" t="s">
        <v>50</v>
      </c>
      <c r="H358" s="107" t="s">
        <v>183</v>
      </c>
      <c r="I358" s="81"/>
      <c r="J358" s="73">
        <f t="shared" si="277"/>
        <v>0</v>
      </c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  <c r="AB358" s="108"/>
      <c r="AC358" s="108"/>
      <c r="AD358" s="108"/>
      <c r="AE358" s="108"/>
      <c r="AF358" s="108"/>
      <c r="AG358" s="108"/>
      <c r="AH358" s="108"/>
      <c r="AI358" s="108"/>
      <c r="AJ358" s="108"/>
      <c r="AK358" s="108"/>
      <c r="AL358" s="108"/>
      <c r="AM358" s="108"/>
      <c r="AN358" s="108"/>
      <c r="AO358" s="108"/>
      <c r="AP358" s="108"/>
      <c r="AQ358" s="108"/>
      <c r="AR358" s="108"/>
      <c r="AS358" s="108"/>
      <c r="AT358" s="108"/>
      <c r="AU358" s="108"/>
      <c r="AV358" s="108"/>
      <c r="AW358" s="108"/>
      <c r="AX358" s="108"/>
      <c r="AY358" s="108"/>
      <c r="AZ358" s="108"/>
      <c r="BA358" s="108"/>
      <c r="BB358" s="108"/>
      <c r="BC358" s="108"/>
      <c r="BD358" s="108"/>
      <c r="BE358" s="108"/>
      <c r="BF358" s="108"/>
      <c r="BG358" s="108"/>
      <c r="BH358" s="108"/>
      <c r="BI358" s="108"/>
      <c r="BJ358" s="108"/>
      <c r="BK358" s="108"/>
      <c r="BL358" s="108"/>
      <c r="BM358" s="108"/>
      <c r="BN358" s="108"/>
      <c r="BO358" s="108"/>
      <c r="BP358" s="108"/>
      <c r="BQ358" s="108"/>
      <c r="BR358" s="108"/>
      <c r="BS358" s="108"/>
      <c r="BT358" s="108"/>
      <c r="BU358" s="108"/>
      <c r="BV358" s="108"/>
      <c r="BW358" s="108"/>
      <c r="BX358" s="108"/>
      <c r="BY358" s="108"/>
      <c r="BZ358" s="108"/>
      <c r="CA358" s="108"/>
      <c r="CB358" s="108"/>
      <c r="CC358" s="108"/>
      <c r="CD358" s="108"/>
      <c r="CE358" s="108"/>
      <c r="CF358" s="108"/>
      <c r="CG358" s="109"/>
      <c r="CH358" s="121"/>
      <c r="CI358" s="121"/>
      <c r="CJ358" s="121"/>
      <c r="CK358" s="121"/>
      <c r="CL358" s="71"/>
      <c r="CM358" s="27"/>
      <c r="CN358" s="11"/>
      <c r="CO358" s="72"/>
      <c r="CP358" s="72"/>
      <c r="CQ358" s="72">
        <f t="shared" si="288"/>
        <v>0</v>
      </c>
      <c r="CR358" s="72"/>
    </row>
    <row r="359" spans="1:96" s="63" customFormat="1" ht="14.1" customHeight="1" x14ac:dyDescent="0.3">
      <c r="A359" s="64">
        <f t="shared" si="274"/>
        <v>359</v>
      </c>
      <c r="B359" s="81"/>
      <c r="C359" s="81"/>
      <c r="D359" s="81"/>
      <c r="E359" s="81"/>
      <c r="F359" s="104" t="s">
        <v>76</v>
      </c>
      <c r="G359" s="83" t="s">
        <v>186</v>
      </c>
      <c r="H359" s="107"/>
      <c r="I359" s="81"/>
      <c r="J359" s="73">
        <f t="shared" si="277"/>
        <v>0</v>
      </c>
      <c r="K359" s="102">
        <f>SUM(K360:K363)</f>
        <v>0</v>
      </c>
      <c r="L359" s="102">
        <f t="shared" ref="L359:CG359" si="291">SUM(L360:L363)</f>
        <v>0</v>
      </c>
      <c r="M359" s="102">
        <f t="shared" si="291"/>
        <v>0</v>
      </c>
      <c r="N359" s="102">
        <f t="shared" si="291"/>
        <v>0</v>
      </c>
      <c r="O359" s="102">
        <f t="shared" si="291"/>
        <v>0</v>
      </c>
      <c r="P359" s="102">
        <f t="shared" si="291"/>
        <v>0</v>
      </c>
      <c r="Q359" s="102">
        <f t="shared" si="291"/>
        <v>0</v>
      </c>
      <c r="R359" s="102">
        <f t="shared" si="291"/>
        <v>0</v>
      </c>
      <c r="S359" s="102">
        <f t="shared" si="291"/>
        <v>0</v>
      </c>
      <c r="T359" s="102">
        <f t="shared" si="291"/>
        <v>0</v>
      </c>
      <c r="U359" s="102">
        <f t="shared" si="291"/>
        <v>0</v>
      </c>
      <c r="V359" s="102">
        <f t="shared" si="291"/>
        <v>0</v>
      </c>
      <c r="W359" s="102">
        <f t="shared" si="291"/>
        <v>0</v>
      </c>
      <c r="X359" s="102">
        <f t="shared" si="291"/>
        <v>0</v>
      </c>
      <c r="Y359" s="102">
        <f t="shared" si="291"/>
        <v>0</v>
      </c>
      <c r="Z359" s="102">
        <f t="shared" si="291"/>
        <v>0</v>
      </c>
      <c r="AA359" s="102">
        <f t="shared" si="291"/>
        <v>0</v>
      </c>
      <c r="AB359" s="102">
        <f t="shared" si="291"/>
        <v>0</v>
      </c>
      <c r="AC359" s="102">
        <f t="shared" si="291"/>
        <v>0</v>
      </c>
      <c r="AD359" s="102">
        <f t="shared" si="291"/>
        <v>0</v>
      </c>
      <c r="AE359" s="102">
        <f t="shared" si="291"/>
        <v>0</v>
      </c>
      <c r="AF359" s="102">
        <f t="shared" si="291"/>
        <v>0</v>
      </c>
      <c r="AG359" s="102">
        <f t="shared" si="291"/>
        <v>0</v>
      </c>
      <c r="AH359" s="102">
        <f t="shared" si="291"/>
        <v>0</v>
      </c>
      <c r="AI359" s="102">
        <f t="shared" si="291"/>
        <v>0</v>
      </c>
      <c r="AJ359" s="102">
        <f t="shared" si="291"/>
        <v>0</v>
      </c>
      <c r="AK359" s="102">
        <f t="shared" si="291"/>
        <v>0</v>
      </c>
      <c r="AL359" s="102">
        <f t="shared" si="291"/>
        <v>0</v>
      </c>
      <c r="AM359" s="102">
        <f t="shared" si="291"/>
        <v>0</v>
      </c>
      <c r="AN359" s="102">
        <f t="shared" si="291"/>
        <v>0</v>
      </c>
      <c r="AO359" s="102">
        <f t="shared" si="291"/>
        <v>0</v>
      </c>
      <c r="AP359" s="102">
        <f t="shared" si="291"/>
        <v>0</v>
      </c>
      <c r="AQ359" s="102">
        <f t="shared" si="291"/>
        <v>0</v>
      </c>
      <c r="AR359" s="102">
        <f t="shared" si="291"/>
        <v>0</v>
      </c>
      <c r="AS359" s="102">
        <f t="shared" si="291"/>
        <v>0</v>
      </c>
      <c r="AT359" s="102">
        <f t="shared" si="291"/>
        <v>0</v>
      </c>
      <c r="AU359" s="102">
        <f t="shared" si="291"/>
        <v>0</v>
      </c>
      <c r="AV359" s="102">
        <f t="shared" si="291"/>
        <v>0</v>
      </c>
      <c r="AW359" s="102">
        <f t="shared" si="291"/>
        <v>0</v>
      </c>
      <c r="AX359" s="102">
        <f t="shared" si="291"/>
        <v>0</v>
      </c>
      <c r="AY359" s="102">
        <f t="shared" si="291"/>
        <v>0</v>
      </c>
      <c r="AZ359" s="102">
        <f t="shared" si="291"/>
        <v>0</v>
      </c>
      <c r="BA359" s="102">
        <f t="shared" si="291"/>
        <v>0</v>
      </c>
      <c r="BB359" s="102">
        <f t="shared" si="291"/>
        <v>0</v>
      </c>
      <c r="BC359" s="102">
        <f t="shared" si="291"/>
        <v>0</v>
      </c>
      <c r="BD359" s="102">
        <f t="shared" si="291"/>
        <v>0</v>
      </c>
      <c r="BE359" s="102">
        <f t="shared" si="291"/>
        <v>0</v>
      </c>
      <c r="BF359" s="102">
        <f t="shared" si="291"/>
        <v>0</v>
      </c>
      <c r="BG359" s="102">
        <f t="shared" si="291"/>
        <v>0</v>
      </c>
      <c r="BH359" s="102">
        <f t="shared" si="291"/>
        <v>0</v>
      </c>
      <c r="BI359" s="102">
        <f t="shared" si="291"/>
        <v>0</v>
      </c>
      <c r="BJ359" s="102">
        <f t="shared" si="291"/>
        <v>0</v>
      </c>
      <c r="BK359" s="102">
        <f t="shared" si="291"/>
        <v>0</v>
      </c>
      <c r="BL359" s="102">
        <f t="shared" si="291"/>
        <v>0</v>
      </c>
      <c r="BM359" s="102">
        <f t="shared" si="291"/>
        <v>0</v>
      </c>
      <c r="BN359" s="102">
        <f t="shared" si="291"/>
        <v>0</v>
      </c>
      <c r="BO359" s="102">
        <f t="shared" si="291"/>
        <v>0</v>
      </c>
      <c r="BP359" s="102">
        <f t="shared" si="291"/>
        <v>0</v>
      </c>
      <c r="BQ359" s="102">
        <f t="shared" si="291"/>
        <v>0</v>
      </c>
      <c r="BR359" s="102">
        <f t="shared" si="291"/>
        <v>0</v>
      </c>
      <c r="BS359" s="102">
        <f t="shared" si="291"/>
        <v>0</v>
      </c>
      <c r="BT359" s="102">
        <f t="shared" si="291"/>
        <v>0</v>
      </c>
      <c r="BU359" s="102">
        <f t="shared" si="291"/>
        <v>0</v>
      </c>
      <c r="BV359" s="102">
        <f t="shared" si="291"/>
        <v>0</v>
      </c>
      <c r="BW359" s="102">
        <f t="shared" si="291"/>
        <v>0</v>
      </c>
      <c r="BX359" s="102">
        <f t="shared" si="291"/>
        <v>0</v>
      </c>
      <c r="BY359" s="102">
        <f t="shared" si="291"/>
        <v>0</v>
      </c>
      <c r="BZ359" s="102">
        <f t="shared" si="291"/>
        <v>0</v>
      </c>
      <c r="CA359" s="102">
        <f t="shared" si="291"/>
        <v>0</v>
      </c>
      <c r="CB359" s="102">
        <f t="shared" si="291"/>
        <v>0</v>
      </c>
      <c r="CC359" s="102">
        <f t="shared" si="291"/>
        <v>0</v>
      </c>
      <c r="CD359" s="102">
        <f t="shared" si="291"/>
        <v>0</v>
      </c>
      <c r="CE359" s="102">
        <f t="shared" si="291"/>
        <v>0</v>
      </c>
      <c r="CF359" s="102">
        <f t="shared" si="291"/>
        <v>0</v>
      </c>
      <c r="CG359" s="103">
        <f t="shared" si="291"/>
        <v>0</v>
      </c>
      <c r="CH359" s="120">
        <f t="shared" ref="CH359:CK359" si="292">SUM(CH360:CH363)</f>
        <v>0</v>
      </c>
      <c r="CI359" s="120">
        <f t="shared" si="292"/>
        <v>0</v>
      </c>
      <c r="CJ359" s="120">
        <f t="shared" si="292"/>
        <v>0</v>
      </c>
      <c r="CK359" s="120">
        <f t="shared" si="292"/>
        <v>0</v>
      </c>
      <c r="CL359" s="71"/>
      <c r="CM359" s="27"/>
      <c r="CN359" s="11"/>
      <c r="CO359" s="72"/>
      <c r="CP359" s="72"/>
      <c r="CQ359" s="72">
        <f t="shared" si="288"/>
        <v>0</v>
      </c>
      <c r="CR359" s="72"/>
    </row>
    <row r="360" spans="1:96" s="63" customFormat="1" ht="14.1" customHeight="1" x14ac:dyDescent="0.3">
      <c r="A360" s="64">
        <f t="shared" si="274"/>
        <v>360</v>
      </c>
      <c r="B360" s="81"/>
      <c r="C360" s="81"/>
      <c r="D360" s="81"/>
      <c r="E360" s="81"/>
      <c r="F360" s="104"/>
      <c r="G360" s="83" t="s">
        <v>42</v>
      </c>
      <c r="H360" s="107" t="str">
        <f>'[1]טופס 106 חודשי'!$H$305</f>
        <v>שכבת חוב (Tranch) בדירוג AA- ומעלה</v>
      </c>
      <c r="I360" s="81"/>
      <c r="J360" s="73">
        <f t="shared" si="277"/>
        <v>0</v>
      </c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  <c r="AB360" s="108"/>
      <c r="AC360" s="108"/>
      <c r="AD360" s="108"/>
      <c r="AE360" s="108"/>
      <c r="AF360" s="108"/>
      <c r="AG360" s="108"/>
      <c r="AH360" s="108"/>
      <c r="AI360" s="108"/>
      <c r="AJ360" s="108"/>
      <c r="AK360" s="108"/>
      <c r="AL360" s="108"/>
      <c r="AM360" s="108"/>
      <c r="AN360" s="108"/>
      <c r="AO360" s="108"/>
      <c r="AP360" s="108"/>
      <c r="AQ360" s="108"/>
      <c r="AR360" s="108"/>
      <c r="AS360" s="108"/>
      <c r="AT360" s="108"/>
      <c r="AU360" s="108"/>
      <c r="AV360" s="108"/>
      <c r="AW360" s="108"/>
      <c r="AX360" s="108"/>
      <c r="AY360" s="108"/>
      <c r="AZ360" s="108"/>
      <c r="BA360" s="108"/>
      <c r="BB360" s="108"/>
      <c r="BC360" s="108"/>
      <c r="BD360" s="108"/>
      <c r="BE360" s="108"/>
      <c r="BF360" s="108"/>
      <c r="BG360" s="108"/>
      <c r="BH360" s="108"/>
      <c r="BI360" s="108"/>
      <c r="BJ360" s="108"/>
      <c r="BK360" s="108"/>
      <c r="BL360" s="108"/>
      <c r="BM360" s="108"/>
      <c r="BN360" s="108"/>
      <c r="BO360" s="108"/>
      <c r="BP360" s="108"/>
      <c r="BQ360" s="108"/>
      <c r="BR360" s="108"/>
      <c r="BS360" s="108"/>
      <c r="BT360" s="108"/>
      <c r="BU360" s="108"/>
      <c r="BV360" s="108"/>
      <c r="BW360" s="108"/>
      <c r="BX360" s="108"/>
      <c r="BY360" s="108"/>
      <c r="BZ360" s="108"/>
      <c r="CA360" s="108"/>
      <c r="CB360" s="108"/>
      <c r="CC360" s="108"/>
      <c r="CD360" s="108"/>
      <c r="CE360" s="108"/>
      <c r="CF360" s="108"/>
      <c r="CG360" s="109"/>
      <c r="CH360" s="121"/>
      <c r="CI360" s="121"/>
      <c r="CJ360" s="121"/>
      <c r="CK360" s="121"/>
      <c r="CL360" s="71"/>
      <c r="CM360" s="27"/>
      <c r="CN360" s="11"/>
      <c r="CO360" s="72"/>
      <c r="CP360" s="72"/>
      <c r="CQ360" s="72">
        <f t="shared" si="288"/>
        <v>0</v>
      </c>
      <c r="CR360" s="72"/>
    </row>
    <row r="361" spans="1:96" s="63" customFormat="1" ht="14.1" customHeight="1" x14ac:dyDescent="0.3">
      <c r="A361" s="64">
        <f t="shared" si="274"/>
        <v>361</v>
      </c>
      <c r="B361" s="81"/>
      <c r="C361" s="81"/>
      <c r="D361" s="81"/>
      <c r="E361" s="81"/>
      <c r="F361" s="104"/>
      <c r="G361" s="83" t="s">
        <v>55</v>
      </c>
      <c r="H361" s="107" t="str">
        <f>'[1]טופס 106 חודשי'!$H$306</f>
        <v xml:space="preserve">שכבת חוב (Tranch) בדירוג BBB- ועד A+ </v>
      </c>
      <c r="I361" s="81"/>
      <c r="J361" s="73">
        <f t="shared" si="277"/>
        <v>0</v>
      </c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  <c r="AA361" s="108"/>
      <c r="AB361" s="108"/>
      <c r="AC361" s="108"/>
      <c r="AD361" s="108"/>
      <c r="AE361" s="108"/>
      <c r="AF361" s="108"/>
      <c r="AG361" s="108"/>
      <c r="AH361" s="108"/>
      <c r="AI361" s="108"/>
      <c r="AJ361" s="108"/>
      <c r="AK361" s="108"/>
      <c r="AL361" s="108"/>
      <c r="AM361" s="108"/>
      <c r="AN361" s="108"/>
      <c r="AO361" s="108"/>
      <c r="AP361" s="108"/>
      <c r="AQ361" s="108"/>
      <c r="AR361" s="108"/>
      <c r="AS361" s="108"/>
      <c r="AT361" s="108"/>
      <c r="AU361" s="108"/>
      <c r="AV361" s="108"/>
      <c r="AW361" s="108"/>
      <c r="AX361" s="108"/>
      <c r="AY361" s="108"/>
      <c r="AZ361" s="108"/>
      <c r="BA361" s="108"/>
      <c r="BB361" s="108"/>
      <c r="BC361" s="108"/>
      <c r="BD361" s="108"/>
      <c r="BE361" s="108"/>
      <c r="BF361" s="108"/>
      <c r="BG361" s="108"/>
      <c r="BH361" s="108"/>
      <c r="BI361" s="108"/>
      <c r="BJ361" s="108"/>
      <c r="BK361" s="108"/>
      <c r="BL361" s="108"/>
      <c r="BM361" s="108"/>
      <c r="BN361" s="108"/>
      <c r="BO361" s="108"/>
      <c r="BP361" s="108"/>
      <c r="BQ361" s="108"/>
      <c r="BR361" s="108"/>
      <c r="BS361" s="108"/>
      <c r="BT361" s="108"/>
      <c r="BU361" s="108"/>
      <c r="BV361" s="108"/>
      <c r="BW361" s="108"/>
      <c r="BX361" s="108"/>
      <c r="BY361" s="108"/>
      <c r="BZ361" s="108"/>
      <c r="CA361" s="108"/>
      <c r="CB361" s="108"/>
      <c r="CC361" s="108"/>
      <c r="CD361" s="108"/>
      <c r="CE361" s="108"/>
      <c r="CF361" s="108"/>
      <c r="CG361" s="109"/>
      <c r="CH361" s="121"/>
      <c r="CI361" s="121"/>
      <c r="CJ361" s="121"/>
      <c r="CK361" s="121"/>
      <c r="CL361" s="71"/>
      <c r="CM361" s="27"/>
      <c r="CN361" s="11"/>
      <c r="CO361" s="72"/>
      <c r="CP361" s="72"/>
      <c r="CQ361" s="72">
        <f t="shared" si="288"/>
        <v>0</v>
      </c>
      <c r="CR361" s="72"/>
    </row>
    <row r="362" spans="1:96" s="63" customFormat="1" ht="14.1" customHeight="1" x14ac:dyDescent="0.3">
      <c r="A362" s="64">
        <f t="shared" si="274"/>
        <v>362</v>
      </c>
      <c r="B362" s="81"/>
      <c r="C362" s="81"/>
      <c r="D362" s="81"/>
      <c r="E362" s="81"/>
      <c r="F362" s="104"/>
      <c r="G362" s="83" t="s">
        <v>44</v>
      </c>
      <c r="H362" s="107" t="str">
        <f>'[1]טופס 106 חודשי'!$H$307</f>
        <v>שכבת חוב (Tranch) בדירוג BB ומטה</v>
      </c>
      <c r="I362" s="81"/>
      <c r="J362" s="73">
        <f t="shared" si="277"/>
        <v>0</v>
      </c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  <c r="AA362" s="108"/>
      <c r="AB362" s="108"/>
      <c r="AC362" s="108"/>
      <c r="AD362" s="108"/>
      <c r="AE362" s="108"/>
      <c r="AF362" s="108"/>
      <c r="AG362" s="108"/>
      <c r="AH362" s="108"/>
      <c r="AI362" s="108"/>
      <c r="AJ362" s="108"/>
      <c r="AK362" s="108"/>
      <c r="AL362" s="108"/>
      <c r="AM362" s="108"/>
      <c r="AN362" s="108"/>
      <c r="AO362" s="108"/>
      <c r="AP362" s="108"/>
      <c r="AQ362" s="108"/>
      <c r="AR362" s="108"/>
      <c r="AS362" s="108"/>
      <c r="AT362" s="108"/>
      <c r="AU362" s="108"/>
      <c r="AV362" s="108"/>
      <c r="AW362" s="108"/>
      <c r="AX362" s="108"/>
      <c r="AY362" s="108"/>
      <c r="AZ362" s="108"/>
      <c r="BA362" s="108"/>
      <c r="BB362" s="108"/>
      <c r="BC362" s="108"/>
      <c r="BD362" s="108"/>
      <c r="BE362" s="108"/>
      <c r="BF362" s="108"/>
      <c r="BG362" s="108"/>
      <c r="BH362" s="108"/>
      <c r="BI362" s="108"/>
      <c r="BJ362" s="108"/>
      <c r="BK362" s="108"/>
      <c r="BL362" s="108"/>
      <c r="BM362" s="108"/>
      <c r="BN362" s="108"/>
      <c r="BO362" s="108"/>
      <c r="BP362" s="108"/>
      <c r="BQ362" s="108"/>
      <c r="BR362" s="108"/>
      <c r="BS362" s="108"/>
      <c r="BT362" s="108"/>
      <c r="BU362" s="108"/>
      <c r="BV362" s="108"/>
      <c r="BW362" s="108"/>
      <c r="BX362" s="108"/>
      <c r="BY362" s="108"/>
      <c r="BZ362" s="108"/>
      <c r="CA362" s="108"/>
      <c r="CB362" s="108"/>
      <c r="CC362" s="108"/>
      <c r="CD362" s="108"/>
      <c r="CE362" s="108"/>
      <c r="CF362" s="108"/>
      <c r="CG362" s="109"/>
      <c r="CH362" s="121"/>
      <c r="CI362" s="121"/>
      <c r="CJ362" s="121"/>
      <c r="CK362" s="121"/>
      <c r="CL362" s="71"/>
      <c r="CM362" s="27"/>
      <c r="CN362" s="11"/>
      <c r="CO362" s="72"/>
      <c r="CP362" s="72"/>
      <c r="CQ362" s="72"/>
      <c r="CR362" s="72"/>
    </row>
    <row r="363" spans="1:96" s="63" customFormat="1" ht="14.1" customHeight="1" x14ac:dyDescent="0.3">
      <c r="A363" s="64">
        <f t="shared" si="274"/>
        <v>363</v>
      </c>
      <c r="B363" s="81"/>
      <c r="C363" s="81"/>
      <c r="D363" s="81"/>
      <c r="E363" s="81"/>
      <c r="F363" s="104"/>
      <c r="G363" s="83" t="s">
        <v>46</v>
      </c>
      <c r="H363" s="107" t="str">
        <f>'[1]טופס 106 חודשי'!$H$308</f>
        <v>שכבת הון (Equity Tranch)</v>
      </c>
      <c r="I363" s="81"/>
      <c r="J363" s="73">
        <f t="shared" si="277"/>
        <v>0</v>
      </c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  <c r="AA363" s="108"/>
      <c r="AB363" s="108"/>
      <c r="AC363" s="108"/>
      <c r="AD363" s="108"/>
      <c r="AE363" s="108"/>
      <c r="AF363" s="108"/>
      <c r="AG363" s="108"/>
      <c r="AH363" s="108"/>
      <c r="AI363" s="108"/>
      <c r="AJ363" s="108"/>
      <c r="AK363" s="108"/>
      <c r="AL363" s="108"/>
      <c r="AM363" s="108"/>
      <c r="AN363" s="108"/>
      <c r="AO363" s="108"/>
      <c r="AP363" s="108"/>
      <c r="AQ363" s="108"/>
      <c r="AR363" s="108"/>
      <c r="AS363" s="108"/>
      <c r="AT363" s="108"/>
      <c r="AU363" s="108"/>
      <c r="AV363" s="108"/>
      <c r="AW363" s="108"/>
      <c r="AX363" s="108"/>
      <c r="AY363" s="108"/>
      <c r="AZ363" s="108"/>
      <c r="BA363" s="108"/>
      <c r="BB363" s="108"/>
      <c r="BC363" s="108"/>
      <c r="BD363" s="108"/>
      <c r="BE363" s="108"/>
      <c r="BF363" s="108"/>
      <c r="BG363" s="108"/>
      <c r="BH363" s="108"/>
      <c r="BI363" s="108"/>
      <c r="BJ363" s="108"/>
      <c r="BK363" s="108"/>
      <c r="BL363" s="108"/>
      <c r="BM363" s="108"/>
      <c r="BN363" s="108"/>
      <c r="BO363" s="108"/>
      <c r="BP363" s="108"/>
      <c r="BQ363" s="108"/>
      <c r="BR363" s="108"/>
      <c r="BS363" s="108"/>
      <c r="BT363" s="108"/>
      <c r="BU363" s="108"/>
      <c r="BV363" s="108"/>
      <c r="BW363" s="108"/>
      <c r="BX363" s="108"/>
      <c r="BY363" s="108"/>
      <c r="BZ363" s="108"/>
      <c r="CA363" s="108"/>
      <c r="CB363" s="108"/>
      <c r="CC363" s="108"/>
      <c r="CD363" s="108"/>
      <c r="CE363" s="108"/>
      <c r="CF363" s="108"/>
      <c r="CG363" s="109"/>
      <c r="CH363" s="121"/>
      <c r="CI363" s="121"/>
      <c r="CJ363" s="121"/>
      <c r="CK363" s="121"/>
      <c r="CL363" s="71"/>
      <c r="CM363" s="27"/>
      <c r="CN363" s="11"/>
      <c r="CO363" s="72"/>
      <c r="CP363" s="72"/>
      <c r="CQ363" s="72">
        <f>IF(J363&gt;0,1,0)</f>
        <v>0</v>
      </c>
      <c r="CR363" s="72"/>
    </row>
    <row r="364" spans="1:96" ht="14.1" customHeight="1" x14ac:dyDescent="0.3">
      <c r="A364" s="64">
        <f t="shared" si="274"/>
        <v>364</v>
      </c>
      <c r="B364" s="81"/>
      <c r="C364" s="81"/>
      <c r="D364" s="81"/>
      <c r="E364" s="81"/>
      <c r="F364" s="111" t="s">
        <v>53</v>
      </c>
      <c r="G364" s="81"/>
      <c r="H364" s="81"/>
      <c r="I364" s="81"/>
      <c r="J364" s="126">
        <f t="shared" ref="J364:J390" si="293">SUM(K364:CG364)</f>
        <v>0</v>
      </c>
      <c r="K364" s="127">
        <f>SUM(K365:K390)/2</f>
        <v>0</v>
      </c>
      <c r="L364" s="127">
        <f t="shared" ref="L364:CG364" si="294">SUM(L365:L390)/2</f>
        <v>0</v>
      </c>
      <c r="M364" s="127">
        <f t="shared" si="294"/>
        <v>0</v>
      </c>
      <c r="N364" s="127">
        <f t="shared" si="294"/>
        <v>0</v>
      </c>
      <c r="O364" s="127">
        <f t="shared" si="294"/>
        <v>0</v>
      </c>
      <c r="P364" s="127">
        <f t="shared" si="294"/>
        <v>0</v>
      </c>
      <c r="Q364" s="127">
        <f t="shared" si="294"/>
        <v>0</v>
      </c>
      <c r="R364" s="127">
        <f t="shared" si="294"/>
        <v>0</v>
      </c>
      <c r="S364" s="127">
        <f t="shared" si="294"/>
        <v>0</v>
      </c>
      <c r="T364" s="127">
        <f t="shared" si="294"/>
        <v>0</v>
      </c>
      <c r="U364" s="127">
        <f t="shared" si="294"/>
        <v>0</v>
      </c>
      <c r="V364" s="127">
        <f t="shared" si="294"/>
        <v>0</v>
      </c>
      <c r="W364" s="127">
        <f t="shared" si="294"/>
        <v>0</v>
      </c>
      <c r="X364" s="127">
        <f t="shared" si="294"/>
        <v>0</v>
      </c>
      <c r="Y364" s="127">
        <f t="shared" si="294"/>
        <v>0</v>
      </c>
      <c r="Z364" s="127">
        <f t="shared" si="294"/>
        <v>0</v>
      </c>
      <c r="AA364" s="127">
        <f t="shared" si="294"/>
        <v>0</v>
      </c>
      <c r="AB364" s="127">
        <f t="shared" si="294"/>
        <v>0</v>
      </c>
      <c r="AC364" s="127">
        <f t="shared" si="294"/>
        <v>0</v>
      </c>
      <c r="AD364" s="127">
        <f t="shared" si="294"/>
        <v>0</v>
      </c>
      <c r="AE364" s="127">
        <f t="shared" si="294"/>
        <v>0</v>
      </c>
      <c r="AF364" s="127">
        <f t="shared" si="294"/>
        <v>0</v>
      </c>
      <c r="AG364" s="127">
        <f t="shared" si="294"/>
        <v>0</v>
      </c>
      <c r="AH364" s="127">
        <f t="shared" si="294"/>
        <v>0</v>
      </c>
      <c r="AI364" s="127">
        <f t="shared" si="294"/>
        <v>0</v>
      </c>
      <c r="AJ364" s="127">
        <f t="shared" si="294"/>
        <v>0</v>
      </c>
      <c r="AK364" s="127">
        <f t="shared" si="294"/>
        <v>0</v>
      </c>
      <c r="AL364" s="127">
        <f t="shared" si="294"/>
        <v>0</v>
      </c>
      <c r="AM364" s="127">
        <f t="shared" si="294"/>
        <v>0</v>
      </c>
      <c r="AN364" s="127">
        <f t="shared" si="294"/>
        <v>0</v>
      </c>
      <c r="AO364" s="127">
        <f t="shared" si="294"/>
        <v>0</v>
      </c>
      <c r="AP364" s="127">
        <f t="shared" si="294"/>
        <v>0</v>
      </c>
      <c r="AQ364" s="127">
        <f t="shared" si="294"/>
        <v>0</v>
      </c>
      <c r="AR364" s="127">
        <f t="shared" si="294"/>
        <v>0</v>
      </c>
      <c r="AS364" s="127">
        <f t="shared" si="294"/>
        <v>0</v>
      </c>
      <c r="AT364" s="127">
        <f t="shared" si="294"/>
        <v>0</v>
      </c>
      <c r="AU364" s="127">
        <f t="shared" si="294"/>
        <v>0</v>
      </c>
      <c r="AV364" s="127">
        <f t="shared" si="294"/>
        <v>0</v>
      </c>
      <c r="AW364" s="127">
        <f t="shared" si="294"/>
        <v>0</v>
      </c>
      <c r="AX364" s="127">
        <f t="shared" si="294"/>
        <v>0</v>
      </c>
      <c r="AY364" s="127">
        <f t="shared" si="294"/>
        <v>0</v>
      </c>
      <c r="AZ364" s="127">
        <f t="shared" si="294"/>
        <v>0</v>
      </c>
      <c r="BA364" s="127">
        <f t="shared" si="294"/>
        <v>0</v>
      </c>
      <c r="BB364" s="127">
        <f t="shared" si="294"/>
        <v>0</v>
      </c>
      <c r="BC364" s="127">
        <f t="shared" ref="BC364:CF364" si="295">SUM(BC365:BC390)/2</f>
        <v>0</v>
      </c>
      <c r="BD364" s="127">
        <f t="shared" si="295"/>
        <v>0</v>
      </c>
      <c r="BE364" s="127">
        <f t="shared" si="295"/>
        <v>0</v>
      </c>
      <c r="BF364" s="127">
        <f t="shared" si="295"/>
        <v>0</v>
      </c>
      <c r="BG364" s="127">
        <f t="shared" si="295"/>
        <v>0</v>
      </c>
      <c r="BH364" s="127">
        <f t="shared" si="295"/>
        <v>0</v>
      </c>
      <c r="BI364" s="127">
        <f t="shared" si="295"/>
        <v>0</v>
      </c>
      <c r="BJ364" s="127">
        <f t="shared" si="295"/>
        <v>0</v>
      </c>
      <c r="BK364" s="127">
        <f t="shared" si="295"/>
        <v>0</v>
      </c>
      <c r="BL364" s="127">
        <f t="shared" si="295"/>
        <v>0</v>
      </c>
      <c r="BM364" s="127">
        <f t="shared" si="295"/>
        <v>0</v>
      </c>
      <c r="BN364" s="127">
        <f t="shared" si="295"/>
        <v>0</v>
      </c>
      <c r="BO364" s="127">
        <f t="shared" si="295"/>
        <v>0</v>
      </c>
      <c r="BP364" s="127">
        <f t="shared" si="295"/>
        <v>0</v>
      </c>
      <c r="BQ364" s="127">
        <f t="shared" si="295"/>
        <v>0</v>
      </c>
      <c r="BR364" s="127">
        <f t="shared" si="295"/>
        <v>0</v>
      </c>
      <c r="BS364" s="127">
        <f t="shared" si="295"/>
        <v>0</v>
      </c>
      <c r="BT364" s="127">
        <f t="shared" si="295"/>
        <v>0</v>
      </c>
      <c r="BU364" s="127">
        <f t="shared" si="295"/>
        <v>0</v>
      </c>
      <c r="BV364" s="127">
        <f t="shared" si="295"/>
        <v>0</v>
      </c>
      <c r="BW364" s="127">
        <f t="shared" si="295"/>
        <v>0</v>
      </c>
      <c r="BX364" s="127">
        <f t="shared" si="295"/>
        <v>0</v>
      </c>
      <c r="BY364" s="127">
        <f t="shared" si="295"/>
        <v>0</v>
      </c>
      <c r="BZ364" s="127">
        <f t="shared" si="295"/>
        <v>0</v>
      </c>
      <c r="CA364" s="127">
        <f t="shared" si="295"/>
        <v>0</v>
      </c>
      <c r="CB364" s="127">
        <f t="shared" si="295"/>
        <v>0</v>
      </c>
      <c r="CC364" s="127">
        <f t="shared" si="295"/>
        <v>0</v>
      </c>
      <c r="CD364" s="127">
        <f t="shared" si="295"/>
        <v>0</v>
      </c>
      <c r="CE364" s="127">
        <f t="shared" si="295"/>
        <v>0</v>
      </c>
      <c r="CF364" s="127">
        <f t="shared" si="295"/>
        <v>0</v>
      </c>
      <c r="CG364" s="127">
        <f t="shared" si="294"/>
        <v>0</v>
      </c>
      <c r="CH364" s="70">
        <f t="shared" ref="CH364:CK364" si="296">SUM(CH365:CH390)/2</f>
        <v>0</v>
      </c>
      <c r="CI364" s="70">
        <f t="shared" si="296"/>
        <v>0</v>
      </c>
      <c r="CJ364" s="70">
        <f t="shared" si="296"/>
        <v>0</v>
      </c>
      <c r="CK364" s="70">
        <f t="shared" si="296"/>
        <v>0</v>
      </c>
      <c r="CL364" s="8"/>
      <c r="CM364" s="87"/>
      <c r="CN364" s="21"/>
      <c r="CQ364" s="72"/>
    </row>
    <row r="365" spans="1:96" ht="14.1" customHeight="1" x14ac:dyDescent="0.3">
      <c r="A365" s="64">
        <f t="shared" si="274"/>
        <v>365</v>
      </c>
      <c r="B365" s="81"/>
      <c r="C365" s="81"/>
      <c r="D365" s="81"/>
      <c r="E365" s="81"/>
      <c r="F365" s="104" t="s">
        <v>40</v>
      </c>
      <c r="G365" s="105" t="s">
        <v>177</v>
      </c>
      <c r="H365" s="81"/>
      <c r="I365" s="81"/>
      <c r="J365" s="73">
        <f t="shared" si="293"/>
        <v>0</v>
      </c>
      <c r="K365" s="102">
        <f>SUM(K366:K371)</f>
        <v>0</v>
      </c>
      <c r="L365" s="102">
        <f t="shared" ref="L365:CG365" si="297">SUM(L366:L371)</f>
        <v>0</v>
      </c>
      <c r="M365" s="102">
        <f t="shared" si="297"/>
        <v>0</v>
      </c>
      <c r="N365" s="102">
        <f t="shared" si="297"/>
        <v>0</v>
      </c>
      <c r="O365" s="102">
        <f t="shared" si="297"/>
        <v>0</v>
      </c>
      <c r="P365" s="102">
        <f t="shared" si="297"/>
        <v>0</v>
      </c>
      <c r="Q365" s="102">
        <f t="shared" si="297"/>
        <v>0</v>
      </c>
      <c r="R365" s="102">
        <f t="shared" si="297"/>
        <v>0</v>
      </c>
      <c r="S365" s="102">
        <f t="shared" si="297"/>
        <v>0</v>
      </c>
      <c r="T365" s="102">
        <f t="shared" si="297"/>
        <v>0</v>
      </c>
      <c r="U365" s="102">
        <f t="shared" si="297"/>
        <v>0</v>
      </c>
      <c r="V365" s="102">
        <f t="shared" si="297"/>
        <v>0</v>
      </c>
      <c r="W365" s="102">
        <f t="shared" si="297"/>
        <v>0</v>
      </c>
      <c r="X365" s="102">
        <f t="shared" si="297"/>
        <v>0</v>
      </c>
      <c r="Y365" s="102">
        <f t="shared" si="297"/>
        <v>0</v>
      </c>
      <c r="Z365" s="102">
        <f t="shared" si="297"/>
        <v>0</v>
      </c>
      <c r="AA365" s="102">
        <f t="shared" si="297"/>
        <v>0</v>
      </c>
      <c r="AB365" s="102">
        <f t="shared" si="297"/>
        <v>0</v>
      </c>
      <c r="AC365" s="102">
        <f t="shared" si="297"/>
        <v>0</v>
      </c>
      <c r="AD365" s="102">
        <f t="shared" si="297"/>
        <v>0</v>
      </c>
      <c r="AE365" s="102">
        <f t="shared" si="297"/>
        <v>0</v>
      </c>
      <c r="AF365" s="102">
        <f t="shared" si="297"/>
        <v>0</v>
      </c>
      <c r="AG365" s="102">
        <f t="shared" si="297"/>
        <v>0</v>
      </c>
      <c r="AH365" s="102">
        <f t="shared" si="297"/>
        <v>0</v>
      </c>
      <c r="AI365" s="102">
        <f t="shared" si="297"/>
        <v>0</v>
      </c>
      <c r="AJ365" s="102">
        <f t="shared" si="297"/>
        <v>0</v>
      </c>
      <c r="AK365" s="102">
        <f t="shared" si="297"/>
        <v>0</v>
      </c>
      <c r="AL365" s="102">
        <f t="shared" si="297"/>
        <v>0</v>
      </c>
      <c r="AM365" s="102">
        <f t="shared" si="297"/>
        <v>0</v>
      </c>
      <c r="AN365" s="102">
        <f t="shared" si="297"/>
        <v>0</v>
      </c>
      <c r="AO365" s="102">
        <f t="shared" si="297"/>
        <v>0</v>
      </c>
      <c r="AP365" s="102">
        <f t="shared" si="297"/>
        <v>0</v>
      </c>
      <c r="AQ365" s="102">
        <f t="shared" si="297"/>
        <v>0</v>
      </c>
      <c r="AR365" s="102">
        <f t="shared" si="297"/>
        <v>0</v>
      </c>
      <c r="AS365" s="102">
        <f t="shared" si="297"/>
        <v>0</v>
      </c>
      <c r="AT365" s="102">
        <f t="shared" si="297"/>
        <v>0</v>
      </c>
      <c r="AU365" s="102">
        <f t="shared" si="297"/>
        <v>0</v>
      </c>
      <c r="AV365" s="102">
        <f t="shared" si="297"/>
        <v>0</v>
      </c>
      <c r="AW365" s="102">
        <f t="shared" si="297"/>
        <v>0</v>
      </c>
      <c r="AX365" s="102">
        <f t="shared" si="297"/>
        <v>0</v>
      </c>
      <c r="AY365" s="102">
        <f t="shared" si="297"/>
        <v>0</v>
      </c>
      <c r="AZ365" s="102">
        <f t="shared" si="297"/>
        <v>0</v>
      </c>
      <c r="BA365" s="102">
        <f t="shared" si="297"/>
        <v>0</v>
      </c>
      <c r="BB365" s="102">
        <f t="shared" si="297"/>
        <v>0</v>
      </c>
      <c r="BC365" s="102">
        <f t="shared" si="297"/>
        <v>0</v>
      </c>
      <c r="BD365" s="102">
        <f t="shared" si="297"/>
        <v>0</v>
      </c>
      <c r="BE365" s="102">
        <f t="shared" si="297"/>
        <v>0</v>
      </c>
      <c r="BF365" s="102">
        <f t="shared" si="297"/>
        <v>0</v>
      </c>
      <c r="BG365" s="102">
        <f t="shared" si="297"/>
        <v>0</v>
      </c>
      <c r="BH365" s="102">
        <f t="shared" si="297"/>
        <v>0</v>
      </c>
      <c r="BI365" s="102">
        <f t="shared" si="297"/>
        <v>0</v>
      </c>
      <c r="BJ365" s="102">
        <f t="shared" si="297"/>
        <v>0</v>
      </c>
      <c r="BK365" s="102">
        <f t="shared" si="297"/>
        <v>0</v>
      </c>
      <c r="BL365" s="102">
        <f t="shared" si="297"/>
        <v>0</v>
      </c>
      <c r="BM365" s="102">
        <f t="shared" si="297"/>
        <v>0</v>
      </c>
      <c r="BN365" s="102">
        <f t="shared" si="297"/>
        <v>0</v>
      </c>
      <c r="BO365" s="102">
        <f t="shared" si="297"/>
        <v>0</v>
      </c>
      <c r="BP365" s="102">
        <f t="shared" si="297"/>
        <v>0</v>
      </c>
      <c r="BQ365" s="102">
        <f t="shared" si="297"/>
        <v>0</v>
      </c>
      <c r="BR365" s="102">
        <f t="shared" si="297"/>
        <v>0</v>
      </c>
      <c r="BS365" s="102">
        <f t="shared" si="297"/>
        <v>0</v>
      </c>
      <c r="BT365" s="102">
        <f t="shared" si="297"/>
        <v>0</v>
      </c>
      <c r="BU365" s="102">
        <f t="shared" si="297"/>
        <v>0</v>
      </c>
      <c r="BV365" s="102">
        <f t="shared" si="297"/>
        <v>0</v>
      </c>
      <c r="BW365" s="102">
        <f t="shared" si="297"/>
        <v>0</v>
      </c>
      <c r="BX365" s="102">
        <f t="shared" si="297"/>
        <v>0</v>
      </c>
      <c r="BY365" s="102">
        <f t="shared" si="297"/>
        <v>0</v>
      </c>
      <c r="BZ365" s="102">
        <f t="shared" si="297"/>
        <v>0</v>
      </c>
      <c r="CA365" s="102">
        <f t="shared" si="297"/>
        <v>0</v>
      </c>
      <c r="CB365" s="102">
        <f t="shared" si="297"/>
        <v>0</v>
      </c>
      <c r="CC365" s="102">
        <f t="shared" si="297"/>
        <v>0</v>
      </c>
      <c r="CD365" s="102">
        <f t="shared" si="297"/>
        <v>0</v>
      </c>
      <c r="CE365" s="102">
        <f t="shared" si="297"/>
        <v>0</v>
      </c>
      <c r="CF365" s="102">
        <f t="shared" si="297"/>
        <v>0</v>
      </c>
      <c r="CG365" s="103">
        <f t="shared" si="297"/>
        <v>0</v>
      </c>
      <c r="CH365" s="120">
        <f t="shared" ref="CH365:CK365" si="298">SUM(CH366:CH371)</f>
        <v>0</v>
      </c>
      <c r="CI365" s="120">
        <f t="shared" si="298"/>
        <v>0</v>
      </c>
      <c r="CJ365" s="120">
        <f t="shared" si="298"/>
        <v>0</v>
      </c>
      <c r="CK365" s="120">
        <f t="shared" si="298"/>
        <v>0</v>
      </c>
      <c r="CL365" s="8"/>
      <c r="CM365" s="87"/>
      <c r="CN365" s="21"/>
      <c r="CQ365" s="72"/>
    </row>
    <row r="366" spans="1:96" ht="14.1" customHeight="1" x14ac:dyDescent="0.3">
      <c r="A366" s="64">
        <f t="shared" si="274"/>
        <v>366</v>
      </c>
      <c r="B366" s="81"/>
      <c r="C366" s="81"/>
      <c r="D366" s="81"/>
      <c r="E366" s="81"/>
      <c r="F366" s="104"/>
      <c r="G366" s="83" t="s">
        <v>42</v>
      </c>
      <c r="H366" s="107" t="s">
        <v>178</v>
      </c>
      <c r="I366" s="81"/>
      <c r="J366" s="73">
        <f t="shared" si="293"/>
        <v>0</v>
      </c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  <c r="AA366" s="108"/>
      <c r="AB366" s="108"/>
      <c r="AC366" s="108"/>
      <c r="AD366" s="108"/>
      <c r="AE366" s="108"/>
      <c r="AF366" s="108"/>
      <c r="AG366" s="108"/>
      <c r="AH366" s="108"/>
      <c r="AI366" s="108"/>
      <c r="AJ366" s="108"/>
      <c r="AK366" s="108"/>
      <c r="AL366" s="108"/>
      <c r="AM366" s="108"/>
      <c r="AN366" s="108"/>
      <c r="AO366" s="108"/>
      <c r="AP366" s="108"/>
      <c r="AQ366" s="108"/>
      <c r="AR366" s="108"/>
      <c r="AS366" s="108"/>
      <c r="AT366" s="108"/>
      <c r="AU366" s="108"/>
      <c r="AV366" s="108"/>
      <c r="AW366" s="108"/>
      <c r="AX366" s="108"/>
      <c r="AY366" s="108"/>
      <c r="AZ366" s="108"/>
      <c r="BA366" s="108"/>
      <c r="BB366" s="108"/>
      <c r="BC366" s="108"/>
      <c r="BD366" s="108"/>
      <c r="BE366" s="108"/>
      <c r="BF366" s="108"/>
      <c r="BG366" s="108"/>
      <c r="BH366" s="108"/>
      <c r="BI366" s="108"/>
      <c r="BJ366" s="108"/>
      <c r="BK366" s="108"/>
      <c r="BL366" s="108"/>
      <c r="BM366" s="108"/>
      <c r="BN366" s="108"/>
      <c r="BO366" s="108"/>
      <c r="BP366" s="108"/>
      <c r="BQ366" s="108"/>
      <c r="BR366" s="108"/>
      <c r="BS366" s="108"/>
      <c r="BT366" s="108"/>
      <c r="BU366" s="108"/>
      <c r="BV366" s="108"/>
      <c r="BW366" s="108"/>
      <c r="BX366" s="108"/>
      <c r="BY366" s="108"/>
      <c r="BZ366" s="108"/>
      <c r="CA366" s="108"/>
      <c r="CB366" s="108"/>
      <c r="CC366" s="108"/>
      <c r="CD366" s="108"/>
      <c r="CE366" s="108"/>
      <c r="CF366" s="108"/>
      <c r="CG366" s="109"/>
      <c r="CH366" s="121"/>
      <c r="CI366" s="121"/>
      <c r="CJ366" s="121"/>
      <c r="CK366" s="121"/>
      <c r="CL366" s="8"/>
      <c r="CM366" s="87"/>
      <c r="CN366" s="21"/>
      <c r="CQ366" s="72"/>
    </row>
    <row r="367" spans="1:96" ht="14.1" customHeight="1" x14ac:dyDescent="0.3">
      <c r="A367" s="64">
        <f t="shared" si="274"/>
        <v>367</v>
      </c>
      <c r="B367" s="81"/>
      <c r="C367" s="81"/>
      <c r="D367" s="81"/>
      <c r="E367" s="81"/>
      <c r="F367" s="104"/>
      <c r="G367" s="83" t="s">
        <v>55</v>
      </c>
      <c r="H367" s="107" t="s">
        <v>179</v>
      </c>
      <c r="I367" s="81"/>
      <c r="J367" s="73">
        <f t="shared" si="293"/>
        <v>0</v>
      </c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  <c r="AA367" s="108"/>
      <c r="AB367" s="108"/>
      <c r="AC367" s="108"/>
      <c r="AD367" s="108"/>
      <c r="AE367" s="108"/>
      <c r="AF367" s="108"/>
      <c r="AG367" s="108"/>
      <c r="AH367" s="108"/>
      <c r="AI367" s="108"/>
      <c r="AJ367" s="108"/>
      <c r="AK367" s="108"/>
      <c r="AL367" s="108"/>
      <c r="AM367" s="108"/>
      <c r="AN367" s="108"/>
      <c r="AO367" s="108"/>
      <c r="AP367" s="108"/>
      <c r="AQ367" s="108"/>
      <c r="AR367" s="108"/>
      <c r="AS367" s="108"/>
      <c r="AT367" s="108"/>
      <c r="AU367" s="108"/>
      <c r="AV367" s="108"/>
      <c r="AW367" s="108"/>
      <c r="AX367" s="108"/>
      <c r="AY367" s="108"/>
      <c r="AZ367" s="108"/>
      <c r="BA367" s="108"/>
      <c r="BB367" s="108"/>
      <c r="BC367" s="108"/>
      <c r="BD367" s="108"/>
      <c r="BE367" s="108"/>
      <c r="BF367" s="108"/>
      <c r="BG367" s="108"/>
      <c r="BH367" s="108"/>
      <c r="BI367" s="108"/>
      <c r="BJ367" s="108"/>
      <c r="BK367" s="108"/>
      <c r="BL367" s="108"/>
      <c r="BM367" s="108"/>
      <c r="BN367" s="108"/>
      <c r="BO367" s="108"/>
      <c r="BP367" s="108"/>
      <c r="BQ367" s="108"/>
      <c r="BR367" s="108"/>
      <c r="BS367" s="108"/>
      <c r="BT367" s="108"/>
      <c r="BU367" s="108"/>
      <c r="BV367" s="108"/>
      <c r="BW367" s="108"/>
      <c r="BX367" s="108"/>
      <c r="BY367" s="108"/>
      <c r="BZ367" s="108"/>
      <c r="CA367" s="108"/>
      <c r="CB367" s="108"/>
      <c r="CC367" s="108"/>
      <c r="CD367" s="108"/>
      <c r="CE367" s="108"/>
      <c r="CF367" s="108"/>
      <c r="CG367" s="109"/>
      <c r="CH367" s="121"/>
      <c r="CI367" s="121"/>
      <c r="CJ367" s="121"/>
      <c r="CK367" s="121"/>
      <c r="CL367" s="8"/>
      <c r="CM367" s="87"/>
      <c r="CN367" s="21"/>
      <c r="CQ367" s="72"/>
    </row>
    <row r="368" spans="1:96" ht="14.1" customHeight="1" x14ac:dyDescent="0.3">
      <c r="A368" s="64">
        <f t="shared" si="274"/>
        <v>368</v>
      </c>
      <c r="B368" s="81"/>
      <c r="C368" s="81"/>
      <c r="D368" s="81"/>
      <c r="E368" s="81"/>
      <c r="F368" s="104"/>
      <c r="G368" s="83" t="s">
        <v>44</v>
      </c>
      <c r="H368" s="107" t="s">
        <v>180</v>
      </c>
      <c r="I368" s="81"/>
      <c r="J368" s="73">
        <f t="shared" si="293"/>
        <v>0</v>
      </c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  <c r="AA368" s="108"/>
      <c r="AB368" s="108"/>
      <c r="AC368" s="108"/>
      <c r="AD368" s="108"/>
      <c r="AE368" s="108"/>
      <c r="AF368" s="108"/>
      <c r="AG368" s="108"/>
      <c r="AH368" s="108"/>
      <c r="AI368" s="108"/>
      <c r="AJ368" s="108"/>
      <c r="AK368" s="108"/>
      <c r="AL368" s="108"/>
      <c r="AM368" s="108"/>
      <c r="AN368" s="108"/>
      <c r="AO368" s="108"/>
      <c r="AP368" s="108"/>
      <c r="AQ368" s="108"/>
      <c r="AR368" s="108"/>
      <c r="AS368" s="108"/>
      <c r="AT368" s="108"/>
      <c r="AU368" s="108"/>
      <c r="AV368" s="108"/>
      <c r="AW368" s="108"/>
      <c r="AX368" s="108"/>
      <c r="AY368" s="108"/>
      <c r="AZ368" s="108"/>
      <c r="BA368" s="108"/>
      <c r="BB368" s="108"/>
      <c r="BC368" s="108"/>
      <c r="BD368" s="108"/>
      <c r="BE368" s="108"/>
      <c r="BF368" s="108"/>
      <c r="BG368" s="108"/>
      <c r="BH368" s="108"/>
      <c r="BI368" s="108"/>
      <c r="BJ368" s="108"/>
      <c r="BK368" s="108"/>
      <c r="BL368" s="108"/>
      <c r="BM368" s="108"/>
      <c r="BN368" s="108"/>
      <c r="BO368" s="108"/>
      <c r="BP368" s="108"/>
      <c r="BQ368" s="108"/>
      <c r="BR368" s="108"/>
      <c r="BS368" s="108"/>
      <c r="BT368" s="108"/>
      <c r="BU368" s="108"/>
      <c r="BV368" s="108"/>
      <c r="BW368" s="108"/>
      <c r="BX368" s="108"/>
      <c r="BY368" s="108"/>
      <c r="BZ368" s="108"/>
      <c r="CA368" s="108"/>
      <c r="CB368" s="108"/>
      <c r="CC368" s="108"/>
      <c r="CD368" s="108"/>
      <c r="CE368" s="108"/>
      <c r="CF368" s="108"/>
      <c r="CG368" s="109"/>
      <c r="CH368" s="121"/>
      <c r="CI368" s="121"/>
      <c r="CJ368" s="121"/>
      <c r="CK368" s="121"/>
      <c r="CL368" s="8"/>
      <c r="CM368" s="87"/>
      <c r="CN368" s="21"/>
      <c r="CQ368" s="72"/>
    </row>
    <row r="369" spans="1:95" ht="14.1" customHeight="1" x14ac:dyDescent="0.3">
      <c r="A369" s="64">
        <f t="shared" si="274"/>
        <v>369</v>
      </c>
      <c r="B369" s="81"/>
      <c r="C369" s="81"/>
      <c r="D369" s="81"/>
      <c r="E369" s="81"/>
      <c r="F369" s="104"/>
      <c r="G369" s="83" t="s">
        <v>46</v>
      </c>
      <c r="H369" s="107" t="s">
        <v>181</v>
      </c>
      <c r="I369" s="81"/>
      <c r="J369" s="73">
        <f t="shared" si="293"/>
        <v>0</v>
      </c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  <c r="AA369" s="108"/>
      <c r="AB369" s="108"/>
      <c r="AC369" s="108"/>
      <c r="AD369" s="108"/>
      <c r="AE369" s="108"/>
      <c r="AF369" s="108"/>
      <c r="AG369" s="108"/>
      <c r="AH369" s="108"/>
      <c r="AI369" s="108"/>
      <c r="AJ369" s="108"/>
      <c r="AK369" s="108"/>
      <c r="AL369" s="108"/>
      <c r="AM369" s="108"/>
      <c r="AN369" s="108"/>
      <c r="AO369" s="108"/>
      <c r="AP369" s="108"/>
      <c r="AQ369" s="108"/>
      <c r="AR369" s="108"/>
      <c r="AS369" s="108"/>
      <c r="AT369" s="108"/>
      <c r="AU369" s="108"/>
      <c r="AV369" s="108"/>
      <c r="AW369" s="108"/>
      <c r="AX369" s="108"/>
      <c r="AY369" s="108"/>
      <c r="AZ369" s="108"/>
      <c r="BA369" s="108"/>
      <c r="BB369" s="108"/>
      <c r="BC369" s="108"/>
      <c r="BD369" s="108"/>
      <c r="BE369" s="108"/>
      <c r="BF369" s="108"/>
      <c r="BG369" s="108"/>
      <c r="BH369" s="108"/>
      <c r="BI369" s="108"/>
      <c r="BJ369" s="108"/>
      <c r="BK369" s="108"/>
      <c r="BL369" s="108"/>
      <c r="BM369" s="108"/>
      <c r="BN369" s="108"/>
      <c r="BO369" s="108"/>
      <c r="BP369" s="108"/>
      <c r="BQ369" s="108"/>
      <c r="BR369" s="108"/>
      <c r="BS369" s="108"/>
      <c r="BT369" s="108"/>
      <c r="BU369" s="108"/>
      <c r="BV369" s="108"/>
      <c r="BW369" s="108"/>
      <c r="BX369" s="108"/>
      <c r="BY369" s="108"/>
      <c r="BZ369" s="108"/>
      <c r="CA369" s="108"/>
      <c r="CB369" s="108"/>
      <c r="CC369" s="108"/>
      <c r="CD369" s="108"/>
      <c r="CE369" s="108"/>
      <c r="CF369" s="108"/>
      <c r="CG369" s="109"/>
      <c r="CH369" s="121"/>
      <c r="CI369" s="121"/>
      <c r="CJ369" s="121"/>
      <c r="CK369" s="121"/>
      <c r="CL369" s="8"/>
      <c r="CM369" s="87"/>
      <c r="CN369" s="21"/>
      <c r="CQ369" s="72"/>
    </row>
    <row r="370" spans="1:95" ht="14.1" customHeight="1" x14ac:dyDescent="0.3">
      <c r="A370" s="64">
        <f t="shared" si="274"/>
        <v>370</v>
      </c>
      <c r="B370" s="81"/>
      <c r="C370" s="81"/>
      <c r="D370" s="81"/>
      <c r="E370" s="81"/>
      <c r="F370" s="91"/>
      <c r="G370" s="83" t="s">
        <v>48</v>
      </c>
      <c r="H370" s="107" t="s">
        <v>182</v>
      </c>
      <c r="I370" s="83"/>
      <c r="J370" s="73">
        <f t="shared" si="293"/>
        <v>0</v>
      </c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5"/>
      <c r="CH370" s="122"/>
      <c r="CI370" s="122"/>
      <c r="CJ370" s="122"/>
      <c r="CK370" s="122"/>
      <c r="CL370" s="8"/>
      <c r="CM370" s="87"/>
      <c r="CN370" s="21"/>
      <c r="CQ370" s="72"/>
    </row>
    <row r="371" spans="1:95" ht="14.1" customHeight="1" x14ac:dyDescent="0.3">
      <c r="A371" s="64">
        <f t="shared" si="274"/>
        <v>371</v>
      </c>
      <c r="B371" s="81"/>
      <c r="C371" s="81"/>
      <c r="D371" s="81"/>
      <c r="E371" s="81"/>
      <c r="F371" s="91"/>
      <c r="G371" s="83" t="s">
        <v>50</v>
      </c>
      <c r="H371" s="107" t="s">
        <v>183</v>
      </c>
      <c r="I371" s="83"/>
      <c r="J371" s="73">
        <f t="shared" si="293"/>
        <v>0</v>
      </c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5"/>
      <c r="CH371" s="122"/>
      <c r="CI371" s="122"/>
      <c r="CJ371" s="122"/>
      <c r="CK371" s="122"/>
      <c r="CL371" s="8"/>
      <c r="CM371" s="87"/>
      <c r="CN371" s="21"/>
      <c r="CQ371" s="72"/>
    </row>
    <row r="372" spans="1:95" ht="14.1" customHeight="1" x14ac:dyDescent="0.3">
      <c r="A372" s="64">
        <f t="shared" si="274"/>
        <v>372</v>
      </c>
      <c r="B372" s="81"/>
      <c r="C372" s="81"/>
      <c r="D372" s="81"/>
      <c r="E372" s="81"/>
      <c r="F372" s="104" t="s">
        <v>52</v>
      </c>
      <c r="G372" s="105" t="s">
        <v>184</v>
      </c>
      <c r="H372" s="81"/>
      <c r="I372" s="81"/>
      <c r="J372" s="73">
        <f t="shared" si="293"/>
        <v>0</v>
      </c>
      <c r="K372" s="102">
        <f>SUM(K373:K378)</f>
        <v>0</v>
      </c>
      <c r="L372" s="102">
        <f t="shared" ref="L372:CG372" si="299">SUM(L373:L378)</f>
        <v>0</v>
      </c>
      <c r="M372" s="102">
        <f t="shared" si="299"/>
        <v>0</v>
      </c>
      <c r="N372" s="102">
        <f t="shared" si="299"/>
        <v>0</v>
      </c>
      <c r="O372" s="102">
        <f t="shared" si="299"/>
        <v>0</v>
      </c>
      <c r="P372" s="102">
        <f t="shared" si="299"/>
        <v>0</v>
      </c>
      <c r="Q372" s="102">
        <f t="shared" si="299"/>
        <v>0</v>
      </c>
      <c r="R372" s="102">
        <f t="shared" si="299"/>
        <v>0</v>
      </c>
      <c r="S372" s="102">
        <f t="shared" si="299"/>
        <v>0</v>
      </c>
      <c r="T372" s="102">
        <f t="shared" si="299"/>
        <v>0</v>
      </c>
      <c r="U372" s="102">
        <f t="shared" si="299"/>
        <v>0</v>
      </c>
      <c r="V372" s="102">
        <f t="shared" si="299"/>
        <v>0</v>
      </c>
      <c r="W372" s="102">
        <f t="shared" si="299"/>
        <v>0</v>
      </c>
      <c r="X372" s="102">
        <f t="shared" si="299"/>
        <v>0</v>
      </c>
      <c r="Y372" s="102">
        <f t="shared" si="299"/>
        <v>0</v>
      </c>
      <c r="Z372" s="102">
        <f t="shared" si="299"/>
        <v>0</v>
      </c>
      <c r="AA372" s="102">
        <f t="shared" si="299"/>
        <v>0</v>
      </c>
      <c r="AB372" s="102">
        <f t="shared" si="299"/>
        <v>0</v>
      </c>
      <c r="AC372" s="102">
        <f t="shared" si="299"/>
        <v>0</v>
      </c>
      <c r="AD372" s="102">
        <f t="shared" si="299"/>
        <v>0</v>
      </c>
      <c r="AE372" s="102">
        <f t="shared" si="299"/>
        <v>0</v>
      </c>
      <c r="AF372" s="102">
        <f t="shared" si="299"/>
        <v>0</v>
      </c>
      <c r="AG372" s="102">
        <f t="shared" si="299"/>
        <v>0</v>
      </c>
      <c r="AH372" s="102">
        <f t="shared" si="299"/>
        <v>0</v>
      </c>
      <c r="AI372" s="102">
        <f t="shared" si="299"/>
        <v>0</v>
      </c>
      <c r="AJ372" s="102">
        <f t="shared" si="299"/>
        <v>0</v>
      </c>
      <c r="AK372" s="102">
        <f t="shared" si="299"/>
        <v>0</v>
      </c>
      <c r="AL372" s="102">
        <f t="shared" si="299"/>
        <v>0</v>
      </c>
      <c r="AM372" s="102">
        <f t="shared" si="299"/>
        <v>0</v>
      </c>
      <c r="AN372" s="102">
        <f t="shared" si="299"/>
        <v>0</v>
      </c>
      <c r="AO372" s="102">
        <f t="shared" si="299"/>
        <v>0</v>
      </c>
      <c r="AP372" s="102">
        <f t="shared" si="299"/>
        <v>0</v>
      </c>
      <c r="AQ372" s="102">
        <f t="shared" si="299"/>
        <v>0</v>
      </c>
      <c r="AR372" s="102">
        <f t="shared" si="299"/>
        <v>0</v>
      </c>
      <c r="AS372" s="102">
        <f t="shared" si="299"/>
        <v>0</v>
      </c>
      <c r="AT372" s="102">
        <f t="shared" si="299"/>
        <v>0</v>
      </c>
      <c r="AU372" s="102">
        <f t="shared" si="299"/>
        <v>0</v>
      </c>
      <c r="AV372" s="102">
        <f t="shared" si="299"/>
        <v>0</v>
      </c>
      <c r="AW372" s="102">
        <f t="shared" si="299"/>
        <v>0</v>
      </c>
      <c r="AX372" s="102">
        <f t="shared" si="299"/>
        <v>0</v>
      </c>
      <c r="AY372" s="102">
        <f t="shared" si="299"/>
        <v>0</v>
      </c>
      <c r="AZ372" s="102">
        <f t="shared" si="299"/>
        <v>0</v>
      </c>
      <c r="BA372" s="102">
        <f t="shared" si="299"/>
        <v>0</v>
      </c>
      <c r="BB372" s="102">
        <f t="shared" si="299"/>
        <v>0</v>
      </c>
      <c r="BC372" s="102">
        <f t="shared" si="299"/>
        <v>0</v>
      </c>
      <c r="BD372" s="102">
        <f t="shared" si="299"/>
        <v>0</v>
      </c>
      <c r="BE372" s="102">
        <f t="shared" si="299"/>
        <v>0</v>
      </c>
      <c r="BF372" s="102">
        <f t="shared" si="299"/>
        <v>0</v>
      </c>
      <c r="BG372" s="102">
        <f t="shared" si="299"/>
        <v>0</v>
      </c>
      <c r="BH372" s="102">
        <f t="shared" si="299"/>
        <v>0</v>
      </c>
      <c r="BI372" s="102">
        <f t="shared" si="299"/>
        <v>0</v>
      </c>
      <c r="BJ372" s="102">
        <f t="shared" si="299"/>
        <v>0</v>
      </c>
      <c r="BK372" s="102">
        <f t="shared" si="299"/>
        <v>0</v>
      </c>
      <c r="BL372" s="102">
        <f t="shared" si="299"/>
        <v>0</v>
      </c>
      <c r="BM372" s="102">
        <f t="shared" si="299"/>
        <v>0</v>
      </c>
      <c r="BN372" s="102">
        <f t="shared" si="299"/>
        <v>0</v>
      </c>
      <c r="BO372" s="102">
        <f t="shared" si="299"/>
        <v>0</v>
      </c>
      <c r="BP372" s="102">
        <f t="shared" si="299"/>
        <v>0</v>
      </c>
      <c r="BQ372" s="102">
        <f t="shared" si="299"/>
        <v>0</v>
      </c>
      <c r="BR372" s="102">
        <f t="shared" si="299"/>
        <v>0</v>
      </c>
      <c r="BS372" s="102">
        <f t="shared" si="299"/>
        <v>0</v>
      </c>
      <c r="BT372" s="102">
        <f t="shared" si="299"/>
        <v>0</v>
      </c>
      <c r="BU372" s="102">
        <f t="shared" si="299"/>
        <v>0</v>
      </c>
      <c r="BV372" s="102">
        <f t="shared" si="299"/>
        <v>0</v>
      </c>
      <c r="BW372" s="102">
        <f t="shared" si="299"/>
        <v>0</v>
      </c>
      <c r="BX372" s="102">
        <f t="shared" si="299"/>
        <v>0</v>
      </c>
      <c r="BY372" s="102">
        <f t="shared" si="299"/>
        <v>0</v>
      </c>
      <c r="BZ372" s="102">
        <f t="shared" si="299"/>
        <v>0</v>
      </c>
      <c r="CA372" s="102">
        <f t="shared" si="299"/>
        <v>0</v>
      </c>
      <c r="CB372" s="102">
        <f t="shared" si="299"/>
        <v>0</v>
      </c>
      <c r="CC372" s="102">
        <f t="shared" si="299"/>
        <v>0</v>
      </c>
      <c r="CD372" s="102">
        <f t="shared" si="299"/>
        <v>0</v>
      </c>
      <c r="CE372" s="102">
        <f t="shared" si="299"/>
        <v>0</v>
      </c>
      <c r="CF372" s="102">
        <f t="shared" si="299"/>
        <v>0</v>
      </c>
      <c r="CG372" s="103">
        <f t="shared" si="299"/>
        <v>0</v>
      </c>
      <c r="CH372" s="120">
        <f t="shared" ref="CH372:CK372" si="300">SUM(CH373:CH378)</f>
        <v>0</v>
      </c>
      <c r="CI372" s="120">
        <f t="shared" si="300"/>
        <v>0</v>
      </c>
      <c r="CJ372" s="120">
        <f t="shared" si="300"/>
        <v>0</v>
      </c>
      <c r="CK372" s="120">
        <f t="shared" si="300"/>
        <v>0</v>
      </c>
      <c r="CL372" s="8"/>
      <c r="CM372" s="87"/>
      <c r="CN372" s="21"/>
      <c r="CQ372" s="72"/>
    </row>
    <row r="373" spans="1:95" ht="14.1" customHeight="1" x14ac:dyDescent="0.3">
      <c r="A373" s="64">
        <f t="shared" si="274"/>
        <v>373</v>
      </c>
      <c r="B373" s="81"/>
      <c r="C373" s="81"/>
      <c r="D373" s="81"/>
      <c r="E373" s="81"/>
      <c r="F373" s="104"/>
      <c r="G373" s="83" t="s">
        <v>42</v>
      </c>
      <c r="H373" s="107" t="s">
        <v>178</v>
      </c>
      <c r="I373" s="81"/>
      <c r="J373" s="73">
        <f t="shared" si="293"/>
        <v>0</v>
      </c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  <c r="AA373" s="108"/>
      <c r="AB373" s="108"/>
      <c r="AC373" s="108"/>
      <c r="AD373" s="108"/>
      <c r="AE373" s="108"/>
      <c r="AF373" s="108"/>
      <c r="AG373" s="108"/>
      <c r="AH373" s="108"/>
      <c r="AI373" s="108"/>
      <c r="AJ373" s="108"/>
      <c r="AK373" s="108"/>
      <c r="AL373" s="108"/>
      <c r="AM373" s="108"/>
      <c r="AN373" s="108"/>
      <c r="AO373" s="108"/>
      <c r="AP373" s="108"/>
      <c r="AQ373" s="108"/>
      <c r="AR373" s="108"/>
      <c r="AS373" s="108"/>
      <c r="AT373" s="108"/>
      <c r="AU373" s="108"/>
      <c r="AV373" s="108"/>
      <c r="AW373" s="108"/>
      <c r="AX373" s="108"/>
      <c r="AY373" s="108"/>
      <c r="AZ373" s="108"/>
      <c r="BA373" s="108"/>
      <c r="BB373" s="108"/>
      <c r="BC373" s="108"/>
      <c r="BD373" s="108"/>
      <c r="BE373" s="108"/>
      <c r="BF373" s="108"/>
      <c r="BG373" s="108"/>
      <c r="BH373" s="108"/>
      <c r="BI373" s="108"/>
      <c r="BJ373" s="108"/>
      <c r="BK373" s="108"/>
      <c r="BL373" s="108"/>
      <c r="BM373" s="108"/>
      <c r="BN373" s="108"/>
      <c r="BO373" s="108"/>
      <c r="BP373" s="108"/>
      <c r="BQ373" s="108"/>
      <c r="BR373" s="108"/>
      <c r="BS373" s="108"/>
      <c r="BT373" s="108"/>
      <c r="BU373" s="108"/>
      <c r="BV373" s="108"/>
      <c r="BW373" s="108"/>
      <c r="BX373" s="108"/>
      <c r="BY373" s="108"/>
      <c r="BZ373" s="108"/>
      <c r="CA373" s="108"/>
      <c r="CB373" s="108"/>
      <c r="CC373" s="108"/>
      <c r="CD373" s="108"/>
      <c r="CE373" s="108"/>
      <c r="CF373" s="108"/>
      <c r="CG373" s="109"/>
      <c r="CH373" s="121"/>
      <c r="CI373" s="121"/>
      <c r="CJ373" s="121"/>
      <c r="CK373" s="121"/>
      <c r="CL373" s="8"/>
      <c r="CM373" s="87"/>
      <c r="CN373" s="21"/>
      <c r="CQ373" s="72"/>
    </row>
    <row r="374" spans="1:95" ht="14.1" customHeight="1" x14ac:dyDescent="0.3">
      <c r="A374" s="64">
        <f t="shared" si="274"/>
        <v>374</v>
      </c>
      <c r="B374" s="81"/>
      <c r="C374" s="81"/>
      <c r="D374" s="81"/>
      <c r="E374" s="81"/>
      <c r="F374" s="104"/>
      <c r="G374" s="83" t="s">
        <v>55</v>
      </c>
      <c r="H374" s="107" t="s">
        <v>179</v>
      </c>
      <c r="I374" s="81"/>
      <c r="J374" s="73">
        <f t="shared" si="293"/>
        <v>0</v>
      </c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  <c r="AA374" s="108"/>
      <c r="AB374" s="108"/>
      <c r="AC374" s="108"/>
      <c r="AD374" s="108"/>
      <c r="AE374" s="108"/>
      <c r="AF374" s="108"/>
      <c r="AG374" s="108"/>
      <c r="AH374" s="108"/>
      <c r="AI374" s="108"/>
      <c r="AJ374" s="108"/>
      <c r="AK374" s="108"/>
      <c r="AL374" s="108"/>
      <c r="AM374" s="108"/>
      <c r="AN374" s="108"/>
      <c r="AO374" s="108"/>
      <c r="AP374" s="108"/>
      <c r="AQ374" s="108"/>
      <c r="AR374" s="108"/>
      <c r="AS374" s="108"/>
      <c r="AT374" s="108"/>
      <c r="AU374" s="108"/>
      <c r="AV374" s="108"/>
      <c r="AW374" s="108"/>
      <c r="AX374" s="108"/>
      <c r="AY374" s="108"/>
      <c r="AZ374" s="108"/>
      <c r="BA374" s="108"/>
      <c r="BB374" s="108"/>
      <c r="BC374" s="108"/>
      <c r="BD374" s="108"/>
      <c r="BE374" s="108"/>
      <c r="BF374" s="108"/>
      <c r="BG374" s="108"/>
      <c r="BH374" s="108"/>
      <c r="BI374" s="108"/>
      <c r="BJ374" s="108"/>
      <c r="BK374" s="108"/>
      <c r="BL374" s="108"/>
      <c r="BM374" s="108"/>
      <c r="BN374" s="108"/>
      <c r="BO374" s="108"/>
      <c r="BP374" s="108"/>
      <c r="BQ374" s="108"/>
      <c r="BR374" s="108"/>
      <c r="BS374" s="108"/>
      <c r="BT374" s="108"/>
      <c r="BU374" s="108"/>
      <c r="BV374" s="108"/>
      <c r="BW374" s="108"/>
      <c r="BX374" s="108"/>
      <c r="BY374" s="108"/>
      <c r="BZ374" s="108"/>
      <c r="CA374" s="108"/>
      <c r="CB374" s="108"/>
      <c r="CC374" s="108"/>
      <c r="CD374" s="108"/>
      <c r="CE374" s="108"/>
      <c r="CF374" s="108"/>
      <c r="CG374" s="109"/>
      <c r="CH374" s="121"/>
      <c r="CI374" s="121"/>
      <c r="CJ374" s="121"/>
      <c r="CK374" s="121"/>
      <c r="CL374" s="8"/>
      <c r="CM374" s="87"/>
      <c r="CN374" s="21"/>
      <c r="CQ374" s="72"/>
    </row>
    <row r="375" spans="1:95" ht="14.1" customHeight="1" x14ac:dyDescent="0.3">
      <c r="A375" s="64">
        <f t="shared" si="274"/>
        <v>375</v>
      </c>
      <c r="B375" s="81"/>
      <c r="C375" s="81"/>
      <c r="D375" s="81"/>
      <c r="E375" s="81"/>
      <c r="F375" s="104"/>
      <c r="G375" s="83" t="s">
        <v>44</v>
      </c>
      <c r="H375" s="107" t="s">
        <v>180</v>
      </c>
      <c r="I375" s="81"/>
      <c r="J375" s="73">
        <f t="shared" si="293"/>
        <v>0</v>
      </c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  <c r="AA375" s="108"/>
      <c r="AB375" s="108"/>
      <c r="AC375" s="108"/>
      <c r="AD375" s="108"/>
      <c r="AE375" s="108"/>
      <c r="AF375" s="108"/>
      <c r="AG375" s="108"/>
      <c r="AH375" s="108"/>
      <c r="AI375" s="108"/>
      <c r="AJ375" s="108"/>
      <c r="AK375" s="108"/>
      <c r="AL375" s="108"/>
      <c r="AM375" s="108"/>
      <c r="AN375" s="108"/>
      <c r="AO375" s="108"/>
      <c r="AP375" s="108"/>
      <c r="AQ375" s="108"/>
      <c r="AR375" s="108"/>
      <c r="AS375" s="108"/>
      <c r="AT375" s="108"/>
      <c r="AU375" s="108"/>
      <c r="AV375" s="108"/>
      <c r="AW375" s="108"/>
      <c r="AX375" s="108"/>
      <c r="AY375" s="108"/>
      <c r="AZ375" s="108"/>
      <c r="BA375" s="108"/>
      <c r="BB375" s="108"/>
      <c r="BC375" s="108"/>
      <c r="BD375" s="108"/>
      <c r="BE375" s="108"/>
      <c r="BF375" s="108"/>
      <c r="BG375" s="108"/>
      <c r="BH375" s="108"/>
      <c r="BI375" s="108"/>
      <c r="BJ375" s="108"/>
      <c r="BK375" s="108"/>
      <c r="BL375" s="108"/>
      <c r="BM375" s="108"/>
      <c r="BN375" s="108"/>
      <c r="BO375" s="108"/>
      <c r="BP375" s="108"/>
      <c r="BQ375" s="108"/>
      <c r="BR375" s="108"/>
      <c r="BS375" s="108"/>
      <c r="BT375" s="108"/>
      <c r="BU375" s="108"/>
      <c r="BV375" s="108"/>
      <c r="BW375" s="108"/>
      <c r="BX375" s="108"/>
      <c r="BY375" s="108"/>
      <c r="BZ375" s="108"/>
      <c r="CA375" s="108"/>
      <c r="CB375" s="108"/>
      <c r="CC375" s="108"/>
      <c r="CD375" s="108"/>
      <c r="CE375" s="108"/>
      <c r="CF375" s="108"/>
      <c r="CG375" s="109"/>
      <c r="CH375" s="121"/>
      <c r="CI375" s="121"/>
      <c r="CJ375" s="121"/>
      <c r="CK375" s="121"/>
      <c r="CL375" s="8"/>
      <c r="CM375" s="87"/>
      <c r="CN375" s="21"/>
      <c r="CQ375" s="72"/>
    </row>
    <row r="376" spans="1:95" ht="14.1" customHeight="1" x14ac:dyDescent="0.3">
      <c r="A376" s="64">
        <f t="shared" si="274"/>
        <v>376</v>
      </c>
      <c r="B376" s="81"/>
      <c r="C376" s="81"/>
      <c r="D376" s="81"/>
      <c r="E376" s="81"/>
      <c r="F376" s="104"/>
      <c r="G376" s="83" t="s">
        <v>46</v>
      </c>
      <c r="H376" s="107" t="s">
        <v>181</v>
      </c>
      <c r="I376" s="81"/>
      <c r="J376" s="73">
        <f t="shared" si="293"/>
        <v>0</v>
      </c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  <c r="AA376" s="108"/>
      <c r="AB376" s="108"/>
      <c r="AC376" s="108"/>
      <c r="AD376" s="108"/>
      <c r="AE376" s="108"/>
      <c r="AF376" s="108"/>
      <c r="AG376" s="108"/>
      <c r="AH376" s="108"/>
      <c r="AI376" s="108"/>
      <c r="AJ376" s="108"/>
      <c r="AK376" s="108"/>
      <c r="AL376" s="108"/>
      <c r="AM376" s="108"/>
      <c r="AN376" s="108"/>
      <c r="AO376" s="108"/>
      <c r="AP376" s="108"/>
      <c r="AQ376" s="108"/>
      <c r="AR376" s="108"/>
      <c r="AS376" s="108"/>
      <c r="AT376" s="108"/>
      <c r="AU376" s="108"/>
      <c r="AV376" s="108"/>
      <c r="AW376" s="108"/>
      <c r="AX376" s="108"/>
      <c r="AY376" s="108"/>
      <c r="AZ376" s="108"/>
      <c r="BA376" s="108"/>
      <c r="BB376" s="108"/>
      <c r="BC376" s="108"/>
      <c r="BD376" s="108"/>
      <c r="BE376" s="108"/>
      <c r="BF376" s="108"/>
      <c r="BG376" s="108"/>
      <c r="BH376" s="108"/>
      <c r="BI376" s="108"/>
      <c r="BJ376" s="108"/>
      <c r="BK376" s="108"/>
      <c r="BL376" s="108"/>
      <c r="BM376" s="108"/>
      <c r="BN376" s="108"/>
      <c r="BO376" s="108"/>
      <c r="BP376" s="108"/>
      <c r="BQ376" s="108"/>
      <c r="BR376" s="108"/>
      <c r="BS376" s="108"/>
      <c r="BT376" s="108"/>
      <c r="BU376" s="108"/>
      <c r="BV376" s="108"/>
      <c r="BW376" s="108"/>
      <c r="BX376" s="108"/>
      <c r="BY376" s="108"/>
      <c r="BZ376" s="108"/>
      <c r="CA376" s="108"/>
      <c r="CB376" s="108"/>
      <c r="CC376" s="108"/>
      <c r="CD376" s="108"/>
      <c r="CE376" s="108"/>
      <c r="CF376" s="108"/>
      <c r="CG376" s="109"/>
      <c r="CH376" s="121"/>
      <c r="CI376" s="121"/>
      <c r="CJ376" s="121"/>
      <c r="CK376" s="121"/>
      <c r="CL376" s="8"/>
      <c r="CM376" s="87"/>
      <c r="CN376" s="21"/>
      <c r="CQ376" s="72"/>
    </row>
    <row r="377" spans="1:95" ht="14.1" customHeight="1" x14ac:dyDescent="0.3">
      <c r="A377" s="64">
        <f t="shared" si="274"/>
        <v>377</v>
      </c>
      <c r="B377" s="81"/>
      <c r="C377" s="81"/>
      <c r="D377" s="81"/>
      <c r="E377" s="81"/>
      <c r="F377" s="104"/>
      <c r="G377" s="83" t="s">
        <v>48</v>
      </c>
      <c r="H377" s="107" t="s">
        <v>182</v>
      </c>
      <c r="I377" s="83"/>
      <c r="J377" s="73">
        <f t="shared" si="293"/>
        <v>0</v>
      </c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5"/>
      <c r="CH377" s="122"/>
      <c r="CI377" s="122"/>
      <c r="CJ377" s="122"/>
      <c r="CK377" s="122"/>
      <c r="CL377" s="8"/>
      <c r="CM377" s="87"/>
      <c r="CN377" s="21"/>
      <c r="CQ377" s="72"/>
    </row>
    <row r="378" spans="1:95" ht="14.1" customHeight="1" x14ac:dyDescent="0.3">
      <c r="A378" s="64">
        <f t="shared" si="274"/>
        <v>378</v>
      </c>
      <c r="B378" s="81"/>
      <c r="C378" s="81"/>
      <c r="D378" s="81"/>
      <c r="E378" s="81"/>
      <c r="F378" s="91"/>
      <c r="G378" s="83" t="s">
        <v>50</v>
      </c>
      <c r="H378" s="107" t="s">
        <v>183</v>
      </c>
      <c r="I378" s="83"/>
      <c r="J378" s="73">
        <f t="shared" si="293"/>
        <v>0</v>
      </c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5"/>
      <c r="CH378" s="122"/>
      <c r="CI378" s="122"/>
      <c r="CJ378" s="122"/>
      <c r="CK378" s="122"/>
      <c r="CL378" s="8"/>
      <c r="CM378" s="87"/>
      <c r="CN378" s="21"/>
      <c r="CQ378" s="72"/>
    </row>
    <row r="379" spans="1:95" ht="14.1" customHeight="1" x14ac:dyDescent="0.3">
      <c r="A379" s="64">
        <f t="shared" si="274"/>
        <v>379</v>
      </c>
      <c r="B379" s="81"/>
      <c r="C379" s="81"/>
      <c r="D379" s="81"/>
      <c r="E379" s="81"/>
      <c r="F379" s="104" t="s">
        <v>74</v>
      </c>
      <c r="G379" s="105" t="s">
        <v>185</v>
      </c>
      <c r="H379" s="81"/>
      <c r="I379" s="81"/>
      <c r="J379" s="73">
        <f t="shared" si="293"/>
        <v>0</v>
      </c>
      <c r="K379" s="102">
        <f>SUM(K380:K385)</f>
        <v>0</v>
      </c>
      <c r="L379" s="102">
        <f t="shared" ref="L379:CG379" si="301">SUM(L380:L385)</f>
        <v>0</v>
      </c>
      <c r="M379" s="102">
        <f t="shared" si="301"/>
        <v>0</v>
      </c>
      <c r="N379" s="102">
        <f t="shared" si="301"/>
        <v>0</v>
      </c>
      <c r="O379" s="102">
        <f t="shared" si="301"/>
        <v>0</v>
      </c>
      <c r="P379" s="102">
        <f t="shared" si="301"/>
        <v>0</v>
      </c>
      <c r="Q379" s="102">
        <f t="shared" si="301"/>
        <v>0</v>
      </c>
      <c r="R379" s="102">
        <f t="shared" si="301"/>
        <v>0</v>
      </c>
      <c r="S379" s="102">
        <f t="shared" si="301"/>
        <v>0</v>
      </c>
      <c r="T379" s="102">
        <f t="shared" si="301"/>
        <v>0</v>
      </c>
      <c r="U379" s="102">
        <f t="shared" si="301"/>
        <v>0</v>
      </c>
      <c r="V379" s="102">
        <f t="shared" si="301"/>
        <v>0</v>
      </c>
      <c r="W379" s="102">
        <f t="shared" si="301"/>
        <v>0</v>
      </c>
      <c r="X379" s="102">
        <f t="shared" si="301"/>
        <v>0</v>
      </c>
      <c r="Y379" s="102">
        <f t="shared" si="301"/>
        <v>0</v>
      </c>
      <c r="Z379" s="102">
        <f t="shared" si="301"/>
        <v>0</v>
      </c>
      <c r="AA379" s="102">
        <f t="shared" si="301"/>
        <v>0</v>
      </c>
      <c r="AB379" s="102">
        <f t="shared" si="301"/>
        <v>0</v>
      </c>
      <c r="AC379" s="102">
        <f t="shared" si="301"/>
        <v>0</v>
      </c>
      <c r="AD379" s="102">
        <f t="shared" si="301"/>
        <v>0</v>
      </c>
      <c r="AE379" s="102">
        <f t="shared" si="301"/>
        <v>0</v>
      </c>
      <c r="AF379" s="102">
        <f t="shared" si="301"/>
        <v>0</v>
      </c>
      <c r="AG379" s="102">
        <f t="shared" si="301"/>
        <v>0</v>
      </c>
      <c r="AH379" s="102">
        <f t="shared" si="301"/>
        <v>0</v>
      </c>
      <c r="AI379" s="102">
        <f t="shared" si="301"/>
        <v>0</v>
      </c>
      <c r="AJ379" s="102">
        <f t="shared" si="301"/>
        <v>0</v>
      </c>
      <c r="AK379" s="102">
        <f t="shared" si="301"/>
        <v>0</v>
      </c>
      <c r="AL379" s="102">
        <f t="shared" si="301"/>
        <v>0</v>
      </c>
      <c r="AM379" s="102">
        <f t="shared" si="301"/>
        <v>0</v>
      </c>
      <c r="AN379" s="102">
        <f t="shared" si="301"/>
        <v>0</v>
      </c>
      <c r="AO379" s="102">
        <f t="shared" si="301"/>
        <v>0</v>
      </c>
      <c r="AP379" s="102">
        <f t="shared" si="301"/>
        <v>0</v>
      </c>
      <c r="AQ379" s="102">
        <f t="shared" si="301"/>
        <v>0</v>
      </c>
      <c r="AR379" s="102">
        <f t="shared" si="301"/>
        <v>0</v>
      </c>
      <c r="AS379" s="102">
        <f t="shared" si="301"/>
        <v>0</v>
      </c>
      <c r="AT379" s="102">
        <f t="shared" si="301"/>
        <v>0</v>
      </c>
      <c r="AU379" s="102">
        <f t="shared" si="301"/>
        <v>0</v>
      </c>
      <c r="AV379" s="102">
        <f t="shared" si="301"/>
        <v>0</v>
      </c>
      <c r="AW379" s="102">
        <f t="shared" si="301"/>
        <v>0</v>
      </c>
      <c r="AX379" s="102">
        <f t="shared" si="301"/>
        <v>0</v>
      </c>
      <c r="AY379" s="102">
        <f t="shared" si="301"/>
        <v>0</v>
      </c>
      <c r="AZ379" s="102">
        <f t="shared" si="301"/>
        <v>0</v>
      </c>
      <c r="BA379" s="102">
        <f t="shared" si="301"/>
        <v>0</v>
      </c>
      <c r="BB379" s="102">
        <f t="shared" si="301"/>
        <v>0</v>
      </c>
      <c r="BC379" s="102">
        <f t="shared" si="301"/>
        <v>0</v>
      </c>
      <c r="BD379" s="102">
        <f t="shared" si="301"/>
        <v>0</v>
      </c>
      <c r="BE379" s="102">
        <f t="shared" si="301"/>
        <v>0</v>
      </c>
      <c r="BF379" s="102">
        <f t="shared" si="301"/>
        <v>0</v>
      </c>
      <c r="BG379" s="102">
        <f t="shared" si="301"/>
        <v>0</v>
      </c>
      <c r="BH379" s="102">
        <f t="shared" si="301"/>
        <v>0</v>
      </c>
      <c r="BI379" s="102">
        <f t="shared" si="301"/>
        <v>0</v>
      </c>
      <c r="BJ379" s="102">
        <f t="shared" si="301"/>
        <v>0</v>
      </c>
      <c r="BK379" s="102">
        <f t="shared" si="301"/>
        <v>0</v>
      </c>
      <c r="BL379" s="102">
        <f t="shared" si="301"/>
        <v>0</v>
      </c>
      <c r="BM379" s="102">
        <f t="shared" si="301"/>
        <v>0</v>
      </c>
      <c r="BN379" s="102">
        <f t="shared" si="301"/>
        <v>0</v>
      </c>
      <c r="BO379" s="102">
        <f t="shared" si="301"/>
        <v>0</v>
      </c>
      <c r="BP379" s="102">
        <f t="shared" si="301"/>
        <v>0</v>
      </c>
      <c r="BQ379" s="102">
        <f t="shared" si="301"/>
        <v>0</v>
      </c>
      <c r="BR379" s="102">
        <f t="shared" si="301"/>
        <v>0</v>
      </c>
      <c r="BS379" s="102">
        <f t="shared" si="301"/>
        <v>0</v>
      </c>
      <c r="BT379" s="102">
        <f t="shared" si="301"/>
        <v>0</v>
      </c>
      <c r="BU379" s="102">
        <f t="shared" si="301"/>
        <v>0</v>
      </c>
      <c r="BV379" s="102">
        <f t="shared" si="301"/>
        <v>0</v>
      </c>
      <c r="BW379" s="102">
        <f t="shared" si="301"/>
        <v>0</v>
      </c>
      <c r="BX379" s="102">
        <f t="shared" si="301"/>
        <v>0</v>
      </c>
      <c r="BY379" s="102">
        <f t="shared" si="301"/>
        <v>0</v>
      </c>
      <c r="BZ379" s="102">
        <f t="shared" si="301"/>
        <v>0</v>
      </c>
      <c r="CA379" s="102">
        <f t="shared" si="301"/>
        <v>0</v>
      </c>
      <c r="CB379" s="102">
        <f t="shared" si="301"/>
        <v>0</v>
      </c>
      <c r="CC379" s="102">
        <f t="shared" si="301"/>
        <v>0</v>
      </c>
      <c r="CD379" s="102">
        <f t="shared" si="301"/>
        <v>0</v>
      </c>
      <c r="CE379" s="102">
        <f t="shared" si="301"/>
        <v>0</v>
      </c>
      <c r="CF379" s="102">
        <f t="shared" si="301"/>
        <v>0</v>
      </c>
      <c r="CG379" s="103">
        <f t="shared" si="301"/>
        <v>0</v>
      </c>
      <c r="CH379" s="120">
        <f t="shared" ref="CH379:CK379" si="302">SUM(CH380:CH385)</f>
        <v>0</v>
      </c>
      <c r="CI379" s="120">
        <f t="shared" si="302"/>
        <v>0</v>
      </c>
      <c r="CJ379" s="120">
        <f t="shared" si="302"/>
        <v>0</v>
      </c>
      <c r="CK379" s="120">
        <f t="shared" si="302"/>
        <v>0</v>
      </c>
      <c r="CL379" s="8"/>
      <c r="CM379" s="87"/>
      <c r="CN379" s="21"/>
      <c r="CQ379" s="72"/>
    </row>
    <row r="380" spans="1:95" ht="14.1" customHeight="1" x14ac:dyDescent="0.3">
      <c r="A380" s="64">
        <f t="shared" si="274"/>
        <v>380</v>
      </c>
      <c r="B380" s="81"/>
      <c r="C380" s="81"/>
      <c r="D380" s="81"/>
      <c r="E380" s="81"/>
      <c r="F380" s="104"/>
      <c r="G380" s="83" t="s">
        <v>42</v>
      </c>
      <c r="H380" s="107" t="s">
        <v>178</v>
      </c>
      <c r="I380" s="81"/>
      <c r="J380" s="73">
        <f t="shared" si="293"/>
        <v>0</v>
      </c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  <c r="AA380" s="108"/>
      <c r="AB380" s="108"/>
      <c r="AC380" s="108"/>
      <c r="AD380" s="108"/>
      <c r="AE380" s="108"/>
      <c r="AF380" s="108"/>
      <c r="AG380" s="108"/>
      <c r="AH380" s="108"/>
      <c r="AI380" s="108"/>
      <c r="AJ380" s="108"/>
      <c r="AK380" s="108"/>
      <c r="AL380" s="108"/>
      <c r="AM380" s="108"/>
      <c r="AN380" s="108"/>
      <c r="AO380" s="108"/>
      <c r="AP380" s="108"/>
      <c r="AQ380" s="108"/>
      <c r="AR380" s="108"/>
      <c r="AS380" s="108"/>
      <c r="AT380" s="108"/>
      <c r="AU380" s="108"/>
      <c r="AV380" s="108"/>
      <c r="AW380" s="108"/>
      <c r="AX380" s="108"/>
      <c r="AY380" s="108"/>
      <c r="AZ380" s="108"/>
      <c r="BA380" s="108"/>
      <c r="BB380" s="108"/>
      <c r="BC380" s="108"/>
      <c r="BD380" s="108"/>
      <c r="BE380" s="108"/>
      <c r="BF380" s="108"/>
      <c r="BG380" s="108"/>
      <c r="BH380" s="108"/>
      <c r="BI380" s="108"/>
      <c r="BJ380" s="108"/>
      <c r="BK380" s="108"/>
      <c r="BL380" s="108"/>
      <c r="BM380" s="108"/>
      <c r="BN380" s="108"/>
      <c r="BO380" s="108"/>
      <c r="BP380" s="108"/>
      <c r="BQ380" s="108"/>
      <c r="BR380" s="108"/>
      <c r="BS380" s="108"/>
      <c r="BT380" s="108"/>
      <c r="BU380" s="108"/>
      <c r="BV380" s="108"/>
      <c r="BW380" s="108"/>
      <c r="BX380" s="108"/>
      <c r="BY380" s="108"/>
      <c r="BZ380" s="108"/>
      <c r="CA380" s="108"/>
      <c r="CB380" s="108"/>
      <c r="CC380" s="108"/>
      <c r="CD380" s="108"/>
      <c r="CE380" s="108"/>
      <c r="CF380" s="108"/>
      <c r="CG380" s="109"/>
      <c r="CH380" s="121"/>
      <c r="CI380" s="121"/>
      <c r="CJ380" s="121"/>
      <c r="CK380" s="121"/>
      <c r="CL380" s="8"/>
      <c r="CM380" s="87"/>
      <c r="CN380" s="21"/>
      <c r="CQ380" s="72"/>
    </row>
    <row r="381" spans="1:95" ht="14.1" customHeight="1" x14ac:dyDescent="0.3">
      <c r="A381" s="64">
        <f t="shared" si="274"/>
        <v>381</v>
      </c>
      <c r="B381" s="81"/>
      <c r="C381" s="81"/>
      <c r="D381" s="81"/>
      <c r="E381" s="81"/>
      <c r="F381" s="104"/>
      <c r="G381" s="83" t="s">
        <v>55</v>
      </c>
      <c r="H381" s="107" t="s">
        <v>179</v>
      </c>
      <c r="I381" s="81"/>
      <c r="J381" s="73">
        <f t="shared" si="293"/>
        <v>0</v>
      </c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108"/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8"/>
      <c r="CA381" s="108"/>
      <c r="CB381" s="108"/>
      <c r="CC381" s="108"/>
      <c r="CD381" s="108"/>
      <c r="CE381" s="108"/>
      <c r="CF381" s="108"/>
      <c r="CG381" s="109"/>
      <c r="CH381" s="121"/>
      <c r="CI381" s="121"/>
      <c r="CJ381" s="121"/>
      <c r="CK381" s="121"/>
      <c r="CL381" s="8"/>
      <c r="CM381" s="87"/>
      <c r="CN381" s="21"/>
      <c r="CQ381" s="72"/>
    </row>
    <row r="382" spans="1:95" ht="14.1" customHeight="1" x14ac:dyDescent="0.3">
      <c r="A382" s="64">
        <f t="shared" si="274"/>
        <v>382</v>
      </c>
      <c r="B382" s="81"/>
      <c r="C382" s="81"/>
      <c r="D382" s="81"/>
      <c r="E382" s="81"/>
      <c r="F382" s="104"/>
      <c r="G382" s="83" t="s">
        <v>44</v>
      </c>
      <c r="H382" s="107" t="s">
        <v>180</v>
      </c>
      <c r="I382" s="81"/>
      <c r="J382" s="73">
        <f t="shared" si="293"/>
        <v>0</v>
      </c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108"/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8"/>
      <c r="CA382" s="108"/>
      <c r="CB382" s="108"/>
      <c r="CC382" s="108"/>
      <c r="CD382" s="108"/>
      <c r="CE382" s="108"/>
      <c r="CF382" s="108"/>
      <c r="CG382" s="109"/>
      <c r="CH382" s="121"/>
      <c r="CI382" s="121"/>
      <c r="CJ382" s="121"/>
      <c r="CK382" s="121"/>
      <c r="CL382" s="8"/>
      <c r="CM382" s="87"/>
      <c r="CN382" s="21"/>
      <c r="CQ382" s="72"/>
    </row>
    <row r="383" spans="1:95" ht="14.1" customHeight="1" x14ac:dyDescent="0.3">
      <c r="A383" s="64">
        <f t="shared" si="274"/>
        <v>383</v>
      </c>
      <c r="B383" s="81"/>
      <c r="C383" s="81"/>
      <c r="D383" s="81"/>
      <c r="E383" s="81"/>
      <c r="F383" s="104"/>
      <c r="G383" s="83" t="s">
        <v>46</v>
      </c>
      <c r="H383" s="107" t="s">
        <v>181</v>
      </c>
      <c r="I383" s="81"/>
      <c r="J383" s="73">
        <f t="shared" si="293"/>
        <v>0</v>
      </c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  <c r="AA383" s="108"/>
      <c r="AB383" s="108"/>
      <c r="AC383" s="108"/>
      <c r="AD383" s="108"/>
      <c r="AE383" s="108"/>
      <c r="AF383" s="108"/>
      <c r="AG383" s="108"/>
      <c r="AH383" s="108"/>
      <c r="AI383" s="108"/>
      <c r="AJ383" s="108"/>
      <c r="AK383" s="108"/>
      <c r="AL383" s="108"/>
      <c r="AM383" s="108"/>
      <c r="AN383" s="108"/>
      <c r="AO383" s="108"/>
      <c r="AP383" s="108"/>
      <c r="AQ383" s="108"/>
      <c r="AR383" s="108"/>
      <c r="AS383" s="108"/>
      <c r="AT383" s="108"/>
      <c r="AU383" s="108"/>
      <c r="AV383" s="108"/>
      <c r="AW383" s="108"/>
      <c r="AX383" s="108"/>
      <c r="AY383" s="108"/>
      <c r="AZ383" s="108"/>
      <c r="BA383" s="108"/>
      <c r="BB383" s="108"/>
      <c r="BC383" s="108"/>
      <c r="BD383" s="108"/>
      <c r="BE383" s="108"/>
      <c r="BF383" s="108"/>
      <c r="BG383" s="108"/>
      <c r="BH383" s="108"/>
      <c r="BI383" s="108"/>
      <c r="BJ383" s="108"/>
      <c r="BK383" s="108"/>
      <c r="BL383" s="108"/>
      <c r="BM383" s="108"/>
      <c r="BN383" s="108"/>
      <c r="BO383" s="108"/>
      <c r="BP383" s="108"/>
      <c r="BQ383" s="108"/>
      <c r="BR383" s="108"/>
      <c r="BS383" s="108"/>
      <c r="BT383" s="108"/>
      <c r="BU383" s="108"/>
      <c r="BV383" s="108"/>
      <c r="BW383" s="108"/>
      <c r="BX383" s="108"/>
      <c r="BY383" s="108"/>
      <c r="BZ383" s="108"/>
      <c r="CA383" s="108"/>
      <c r="CB383" s="108"/>
      <c r="CC383" s="108"/>
      <c r="CD383" s="108"/>
      <c r="CE383" s="108"/>
      <c r="CF383" s="108"/>
      <c r="CG383" s="109"/>
      <c r="CH383" s="121"/>
      <c r="CI383" s="121"/>
      <c r="CJ383" s="121"/>
      <c r="CK383" s="121"/>
      <c r="CL383" s="8"/>
      <c r="CM383" s="87"/>
      <c r="CN383" s="21"/>
      <c r="CQ383" s="72"/>
    </row>
    <row r="384" spans="1:95" ht="14.1" customHeight="1" x14ac:dyDescent="0.3">
      <c r="A384" s="64">
        <f t="shared" si="274"/>
        <v>384</v>
      </c>
      <c r="B384" s="81"/>
      <c r="C384" s="81"/>
      <c r="D384" s="81"/>
      <c r="E384" s="81"/>
      <c r="F384" s="91"/>
      <c r="G384" s="83" t="s">
        <v>48</v>
      </c>
      <c r="H384" s="107" t="s">
        <v>182</v>
      </c>
      <c r="I384" s="83"/>
      <c r="J384" s="73">
        <f t="shared" si="293"/>
        <v>0</v>
      </c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84"/>
      <c r="BB384" s="84"/>
      <c r="BC384" s="84"/>
      <c r="BD384" s="84"/>
      <c r="BE384" s="84"/>
      <c r="BF384" s="84"/>
      <c r="BG384" s="84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5"/>
      <c r="CH384" s="122"/>
      <c r="CI384" s="122"/>
      <c r="CJ384" s="122"/>
      <c r="CK384" s="122"/>
      <c r="CL384" s="8"/>
      <c r="CM384" s="87"/>
      <c r="CN384" s="21"/>
      <c r="CQ384" s="72"/>
    </row>
    <row r="385" spans="1:96" ht="14.1" customHeight="1" x14ac:dyDescent="0.3">
      <c r="A385" s="64">
        <f t="shared" si="274"/>
        <v>385</v>
      </c>
      <c r="B385" s="81"/>
      <c r="C385" s="81"/>
      <c r="D385" s="81"/>
      <c r="E385" s="81"/>
      <c r="F385" s="91"/>
      <c r="G385" s="83" t="s">
        <v>50</v>
      </c>
      <c r="H385" s="107" t="s">
        <v>183</v>
      </c>
      <c r="I385" s="83"/>
      <c r="J385" s="73">
        <f t="shared" si="293"/>
        <v>0</v>
      </c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84"/>
      <c r="BB385" s="84"/>
      <c r="BC385" s="84"/>
      <c r="BD385" s="84"/>
      <c r="BE385" s="84"/>
      <c r="BF385" s="84"/>
      <c r="BG385" s="84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5"/>
      <c r="CH385" s="122"/>
      <c r="CI385" s="122"/>
      <c r="CJ385" s="122"/>
      <c r="CK385" s="122"/>
      <c r="CL385" s="8"/>
      <c r="CM385" s="87"/>
      <c r="CN385" s="21"/>
      <c r="CQ385" s="72"/>
    </row>
    <row r="386" spans="1:96" ht="14.1" customHeight="1" x14ac:dyDescent="0.3">
      <c r="A386" s="64">
        <f t="shared" si="274"/>
        <v>386</v>
      </c>
      <c r="B386" s="81"/>
      <c r="C386" s="81"/>
      <c r="D386" s="81"/>
      <c r="E386" s="81"/>
      <c r="F386" s="104" t="s">
        <v>76</v>
      </c>
      <c r="G386" s="105" t="s">
        <v>186</v>
      </c>
      <c r="H386" s="81"/>
      <c r="I386" s="81"/>
      <c r="J386" s="73">
        <f t="shared" si="293"/>
        <v>0</v>
      </c>
      <c r="K386" s="102">
        <f>SUM(K387:K390)</f>
        <v>0</v>
      </c>
      <c r="L386" s="102">
        <f t="shared" ref="L386:CG386" si="303">SUM(L387:L390)</f>
        <v>0</v>
      </c>
      <c r="M386" s="102">
        <f t="shared" si="303"/>
        <v>0</v>
      </c>
      <c r="N386" s="102">
        <f t="shared" si="303"/>
        <v>0</v>
      </c>
      <c r="O386" s="102">
        <f t="shared" si="303"/>
        <v>0</v>
      </c>
      <c r="P386" s="102">
        <f t="shared" si="303"/>
        <v>0</v>
      </c>
      <c r="Q386" s="102">
        <f t="shared" si="303"/>
        <v>0</v>
      </c>
      <c r="R386" s="102">
        <f t="shared" si="303"/>
        <v>0</v>
      </c>
      <c r="S386" s="102">
        <f t="shared" si="303"/>
        <v>0</v>
      </c>
      <c r="T386" s="102">
        <f t="shared" si="303"/>
        <v>0</v>
      </c>
      <c r="U386" s="102">
        <f t="shared" si="303"/>
        <v>0</v>
      </c>
      <c r="V386" s="102">
        <f t="shared" si="303"/>
        <v>0</v>
      </c>
      <c r="W386" s="102">
        <f t="shared" si="303"/>
        <v>0</v>
      </c>
      <c r="X386" s="102">
        <f t="shared" si="303"/>
        <v>0</v>
      </c>
      <c r="Y386" s="102">
        <f t="shared" si="303"/>
        <v>0</v>
      </c>
      <c r="Z386" s="102">
        <f t="shared" si="303"/>
        <v>0</v>
      </c>
      <c r="AA386" s="102">
        <f t="shared" si="303"/>
        <v>0</v>
      </c>
      <c r="AB386" s="102">
        <f t="shared" si="303"/>
        <v>0</v>
      </c>
      <c r="AC386" s="102">
        <f t="shared" si="303"/>
        <v>0</v>
      </c>
      <c r="AD386" s="102">
        <f t="shared" si="303"/>
        <v>0</v>
      </c>
      <c r="AE386" s="102">
        <f t="shared" si="303"/>
        <v>0</v>
      </c>
      <c r="AF386" s="102">
        <f t="shared" si="303"/>
        <v>0</v>
      </c>
      <c r="AG386" s="102">
        <f t="shared" si="303"/>
        <v>0</v>
      </c>
      <c r="AH386" s="102">
        <f t="shared" si="303"/>
        <v>0</v>
      </c>
      <c r="AI386" s="102">
        <f t="shared" si="303"/>
        <v>0</v>
      </c>
      <c r="AJ386" s="102">
        <f t="shared" si="303"/>
        <v>0</v>
      </c>
      <c r="AK386" s="102">
        <f t="shared" si="303"/>
        <v>0</v>
      </c>
      <c r="AL386" s="102">
        <f t="shared" si="303"/>
        <v>0</v>
      </c>
      <c r="AM386" s="102">
        <f t="shared" si="303"/>
        <v>0</v>
      </c>
      <c r="AN386" s="102">
        <f t="shared" si="303"/>
        <v>0</v>
      </c>
      <c r="AO386" s="102">
        <f t="shared" si="303"/>
        <v>0</v>
      </c>
      <c r="AP386" s="102">
        <f t="shared" si="303"/>
        <v>0</v>
      </c>
      <c r="AQ386" s="102">
        <f t="shared" si="303"/>
        <v>0</v>
      </c>
      <c r="AR386" s="102">
        <f t="shared" si="303"/>
        <v>0</v>
      </c>
      <c r="AS386" s="102">
        <f t="shared" si="303"/>
        <v>0</v>
      </c>
      <c r="AT386" s="102">
        <f t="shared" si="303"/>
        <v>0</v>
      </c>
      <c r="AU386" s="102">
        <f t="shared" si="303"/>
        <v>0</v>
      </c>
      <c r="AV386" s="102">
        <f t="shared" si="303"/>
        <v>0</v>
      </c>
      <c r="AW386" s="102">
        <f t="shared" si="303"/>
        <v>0</v>
      </c>
      <c r="AX386" s="102">
        <f t="shared" si="303"/>
        <v>0</v>
      </c>
      <c r="AY386" s="102">
        <f t="shared" si="303"/>
        <v>0</v>
      </c>
      <c r="AZ386" s="102">
        <f t="shared" si="303"/>
        <v>0</v>
      </c>
      <c r="BA386" s="102">
        <f t="shared" si="303"/>
        <v>0</v>
      </c>
      <c r="BB386" s="102">
        <f t="shared" si="303"/>
        <v>0</v>
      </c>
      <c r="BC386" s="102">
        <f t="shared" si="303"/>
        <v>0</v>
      </c>
      <c r="BD386" s="102">
        <f t="shared" si="303"/>
        <v>0</v>
      </c>
      <c r="BE386" s="102">
        <f t="shared" si="303"/>
        <v>0</v>
      </c>
      <c r="BF386" s="102">
        <f t="shared" si="303"/>
        <v>0</v>
      </c>
      <c r="BG386" s="102">
        <f t="shared" si="303"/>
        <v>0</v>
      </c>
      <c r="BH386" s="102">
        <f t="shared" si="303"/>
        <v>0</v>
      </c>
      <c r="BI386" s="102">
        <f t="shared" si="303"/>
        <v>0</v>
      </c>
      <c r="BJ386" s="102">
        <f t="shared" si="303"/>
        <v>0</v>
      </c>
      <c r="BK386" s="102">
        <f t="shared" si="303"/>
        <v>0</v>
      </c>
      <c r="BL386" s="102">
        <f t="shared" si="303"/>
        <v>0</v>
      </c>
      <c r="BM386" s="102">
        <f t="shared" si="303"/>
        <v>0</v>
      </c>
      <c r="BN386" s="102">
        <f t="shared" si="303"/>
        <v>0</v>
      </c>
      <c r="BO386" s="102">
        <f t="shared" si="303"/>
        <v>0</v>
      </c>
      <c r="BP386" s="102">
        <f t="shared" si="303"/>
        <v>0</v>
      </c>
      <c r="BQ386" s="102">
        <f t="shared" si="303"/>
        <v>0</v>
      </c>
      <c r="BR386" s="102">
        <f t="shared" si="303"/>
        <v>0</v>
      </c>
      <c r="BS386" s="102">
        <f t="shared" si="303"/>
        <v>0</v>
      </c>
      <c r="BT386" s="102">
        <f t="shared" si="303"/>
        <v>0</v>
      </c>
      <c r="BU386" s="102">
        <f t="shared" si="303"/>
        <v>0</v>
      </c>
      <c r="BV386" s="102">
        <f t="shared" si="303"/>
        <v>0</v>
      </c>
      <c r="BW386" s="102">
        <f t="shared" si="303"/>
        <v>0</v>
      </c>
      <c r="BX386" s="102">
        <f t="shared" si="303"/>
        <v>0</v>
      </c>
      <c r="BY386" s="102">
        <f t="shared" si="303"/>
        <v>0</v>
      </c>
      <c r="BZ386" s="102">
        <f t="shared" si="303"/>
        <v>0</v>
      </c>
      <c r="CA386" s="102">
        <f t="shared" si="303"/>
        <v>0</v>
      </c>
      <c r="CB386" s="102">
        <f t="shared" si="303"/>
        <v>0</v>
      </c>
      <c r="CC386" s="102">
        <f t="shared" si="303"/>
        <v>0</v>
      </c>
      <c r="CD386" s="102">
        <f t="shared" si="303"/>
        <v>0</v>
      </c>
      <c r="CE386" s="102">
        <f t="shared" si="303"/>
        <v>0</v>
      </c>
      <c r="CF386" s="102">
        <f t="shared" si="303"/>
        <v>0</v>
      </c>
      <c r="CG386" s="103">
        <f t="shared" si="303"/>
        <v>0</v>
      </c>
      <c r="CH386" s="120">
        <f t="shared" ref="CH386:CK386" si="304">SUM(CH387:CH390)</f>
        <v>0</v>
      </c>
      <c r="CI386" s="120">
        <f t="shared" si="304"/>
        <v>0</v>
      </c>
      <c r="CJ386" s="120">
        <f t="shared" si="304"/>
        <v>0</v>
      </c>
      <c r="CK386" s="120">
        <f t="shared" si="304"/>
        <v>0</v>
      </c>
      <c r="CL386" s="8"/>
      <c r="CM386" s="87"/>
      <c r="CN386" s="21"/>
      <c r="CQ386" s="72"/>
    </row>
    <row r="387" spans="1:96" ht="14.1" customHeight="1" x14ac:dyDescent="0.3">
      <c r="A387" s="64">
        <f t="shared" si="274"/>
        <v>387</v>
      </c>
      <c r="B387" s="81"/>
      <c r="C387" s="81"/>
      <c r="D387" s="81"/>
      <c r="E387" s="81"/>
      <c r="F387" s="104"/>
      <c r="G387" s="83" t="s">
        <v>42</v>
      </c>
      <c r="H387" s="107" t="str">
        <f>'[1]טופס 106 חודשי'!$H$305</f>
        <v>שכבת חוב (Tranch) בדירוג AA- ומעלה</v>
      </c>
      <c r="I387" s="81"/>
      <c r="J387" s="73">
        <f t="shared" si="293"/>
        <v>0</v>
      </c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  <c r="AB387" s="108"/>
      <c r="AC387" s="108"/>
      <c r="AD387" s="108"/>
      <c r="AE387" s="108"/>
      <c r="AF387" s="108"/>
      <c r="AG387" s="108"/>
      <c r="AH387" s="108"/>
      <c r="AI387" s="108"/>
      <c r="AJ387" s="108"/>
      <c r="AK387" s="108"/>
      <c r="AL387" s="108"/>
      <c r="AM387" s="108"/>
      <c r="AN387" s="108"/>
      <c r="AO387" s="108"/>
      <c r="AP387" s="108"/>
      <c r="AQ387" s="108"/>
      <c r="AR387" s="108"/>
      <c r="AS387" s="108"/>
      <c r="AT387" s="108"/>
      <c r="AU387" s="108"/>
      <c r="AV387" s="108"/>
      <c r="AW387" s="108"/>
      <c r="AX387" s="108"/>
      <c r="AY387" s="108"/>
      <c r="AZ387" s="108"/>
      <c r="BA387" s="108"/>
      <c r="BB387" s="108"/>
      <c r="BC387" s="108"/>
      <c r="BD387" s="108"/>
      <c r="BE387" s="108"/>
      <c r="BF387" s="108"/>
      <c r="BG387" s="108"/>
      <c r="BH387" s="108"/>
      <c r="BI387" s="108"/>
      <c r="BJ387" s="108"/>
      <c r="BK387" s="108"/>
      <c r="BL387" s="108"/>
      <c r="BM387" s="108"/>
      <c r="BN387" s="108"/>
      <c r="BO387" s="108"/>
      <c r="BP387" s="108"/>
      <c r="BQ387" s="108"/>
      <c r="BR387" s="108"/>
      <c r="BS387" s="108"/>
      <c r="BT387" s="108"/>
      <c r="BU387" s="108"/>
      <c r="BV387" s="108"/>
      <c r="BW387" s="108"/>
      <c r="BX387" s="108"/>
      <c r="BY387" s="108"/>
      <c r="BZ387" s="108"/>
      <c r="CA387" s="108"/>
      <c r="CB387" s="108"/>
      <c r="CC387" s="108"/>
      <c r="CD387" s="108"/>
      <c r="CE387" s="108"/>
      <c r="CF387" s="108"/>
      <c r="CG387" s="109"/>
      <c r="CH387" s="121"/>
      <c r="CI387" s="121"/>
      <c r="CJ387" s="121"/>
      <c r="CK387" s="121"/>
      <c r="CL387" s="8"/>
      <c r="CM387" s="87"/>
      <c r="CN387" s="21"/>
      <c r="CQ387" s="72"/>
    </row>
    <row r="388" spans="1:96" ht="14.1" customHeight="1" x14ac:dyDescent="0.3">
      <c r="A388" s="64">
        <f t="shared" si="274"/>
        <v>388</v>
      </c>
      <c r="B388" s="81"/>
      <c r="C388" s="81"/>
      <c r="D388" s="81"/>
      <c r="E388" s="81"/>
      <c r="F388" s="104"/>
      <c r="G388" s="83" t="s">
        <v>55</v>
      </c>
      <c r="H388" s="107" t="str">
        <f>'[1]טופס 106 חודשי'!$H$306</f>
        <v xml:space="preserve">שכבת חוב (Tranch) בדירוג BBB- ועד A+ </v>
      </c>
      <c r="I388" s="81"/>
      <c r="J388" s="73">
        <f t="shared" si="293"/>
        <v>0</v>
      </c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  <c r="AA388" s="108"/>
      <c r="AB388" s="108"/>
      <c r="AC388" s="108"/>
      <c r="AD388" s="108"/>
      <c r="AE388" s="108"/>
      <c r="AF388" s="108"/>
      <c r="AG388" s="108"/>
      <c r="AH388" s="108"/>
      <c r="AI388" s="108"/>
      <c r="AJ388" s="108"/>
      <c r="AK388" s="108"/>
      <c r="AL388" s="108"/>
      <c r="AM388" s="108"/>
      <c r="AN388" s="108"/>
      <c r="AO388" s="108"/>
      <c r="AP388" s="108"/>
      <c r="AQ388" s="108"/>
      <c r="AR388" s="108"/>
      <c r="AS388" s="108"/>
      <c r="AT388" s="108"/>
      <c r="AU388" s="108"/>
      <c r="AV388" s="108"/>
      <c r="AW388" s="108"/>
      <c r="AX388" s="108"/>
      <c r="AY388" s="108"/>
      <c r="AZ388" s="108"/>
      <c r="BA388" s="108"/>
      <c r="BB388" s="108"/>
      <c r="BC388" s="108"/>
      <c r="BD388" s="108"/>
      <c r="BE388" s="108"/>
      <c r="BF388" s="108"/>
      <c r="BG388" s="108"/>
      <c r="BH388" s="108"/>
      <c r="BI388" s="108"/>
      <c r="BJ388" s="108"/>
      <c r="BK388" s="108"/>
      <c r="BL388" s="108"/>
      <c r="BM388" s="108"/>
      <c r="BN388" s="108"/>
      <c r="BO388" s="108"/>
      <c r="BP388" s="108"/>
      <c r="BQ388" s="108"/>
      <c r="BR388" s="108"/>
      <c r="BS388" s="108"/>
      <c r="BT388" s="108"/>
      <c r="BU388" s="108"/>
      <c r="BV388" s="108"/>
      <c r="BW388" s="108"/>
      <c r="BX388" s="108"/>
      <c r="BY388" s="108"/>
      <c r="BZ388" s="108"/>
      <c r="CA388" s="108"/>
      <c r="CB388" s="108"/>
      <c r="CC388" s="108"/>
      <c r="CD388" s="108"/>
      <c r="CE388" s="108"/>
      <c r="CF388" s="108"/>
      <c r="CG388" s="109"/>
      <c r="CH388" s="121"/>
      <c r="CI388" s="121"/>
      <c r="CJ388" s="121"/>
      <c r="CK388" s="121"/>
      <c r="CL388" s="8"/>
      <c r="CM388" s="87"/>
      <c r="CN388" s="21"/>
      <c r="CQ388" s="72"/>
    </row>
    <row r="389" spans="1:96" ht="14.1" customHeight="1" x14ac:dyDescent="0.3">
      <c r="A389" s="64">
        <f t="shared" si="274"/>
        <v>389</v>
      </c>
      <c r="B389" s="81"/>
      <c r="C389" s="81"/>
      <c r="D389" s="81"/>
      <c r="E389" s="81"/>
      <c r="F389" s="104"/>
      <c r="G389" s="83" t="s">
        <v>44</v>
      </c>
      <c r="H389" s="107" t="str">
        <f>'[1]טופס 106 חודשי'!$H$307</f>
        <v>שכבת חוב (Tranch) בדירוג BB ומטה</v>
      </c>
      <c r="I389" s="81"/>
      <c r="J389" s="73">
        <f t="shared" si="293"/>
        <v>0</v>
      </c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  <c r="AA389" s="108"/>
      <c r="AB389" s="108"/>
      <c r="AC389" s="108"/>
      <c r="AD389" s="108"/>
      <c r="AE389" s="108"/>
      <c r="AF389" s="108"/>
      <c r="AG389" s="108"/>
      <c r="AH389" s="108"/>
      <c r="AI389" s="108"/>
      <c r="AJ389" s="108"/>
      <c r="AK389" s="108"/>
      <c r="AL389" s="108"/>
      <c r="AM389" s="108"/>
      <c r="AN389" s="108"/>
      <c r="AO389" s="108"/>
      <c r="AP389" s="108"/>
      <c r="AQ389" s="108"/>
      <c r="AR389" s="108"/>
      <c r="AS389" s="108"/>
      <c r="AT389" s="108"/>
      <c r="AU389" s="108"/>
      <c r="AV389" s="108"/>
      <c r="AW389" s="108"/>
      <c r="AX389" s="108"/>
      <c r="AY389" s="108"/>
      <c r="AZ389" s="108"/>
      <c r="BA389" s="108"/>
      <c r="BB389" s="108"/>
      <c r="BC389" s="108"/>
      <c r="BD389" s="108"/>
      <c r="BE389" s="108"/>
      <c r="BF389" s="108"/>
      <c r="BG389" s="108"/>
      <c r="BH389" s="108"/>
      <c r="BI389" s="108"/>
      <c r="BJ389" s="108"/>
      <c r="BK389" s="108"/>
      <c r="BL389" s="108"/>
      <c r="BM389" s="108"/>
      <c r="BN389" s="108"/>
      <c r="BO389" s="108"/>
      <c r="BP389" s="108"/>
      <c r="BQ389" s="108"/>
      <c r="BR389" s="108"/>
      <c r="BS389" s="108"/>
      <c r="BT389" s="108"/>
      <c r="BU389" s="108"/>
      <c r="BV389" s="108"/>
      <c r="BW389" s="108"/>
      <c r="BX389" s="108"/>
      <c r="BY389" s="108"/>
      <c r="BZ389" s="108"/>
      <c r="CA389" s="108"/>
      <c r="CB389" s="108"/>
      <c r="CC389" s="108"/>
      <c r="CD389" s="108"/>
      <c r="CE389" s="108"/>
      <c r="CF389" s="108"/>
      <c r="CG389" s="109"/>
      <c r="CH389" s="121"/>
      <c r="CI389" s="121"/>
      <c r="CJ389" s="121"/>
      <c r="CK389" s="121"/>
      <c r="CL389" s="8"/>
      <c r="CM389" s="87"/>
      <c r="CN389" s="21"/>
      <c r="CQ389" s="72"/>
    </row>
    <row r="390" spans="1:96" ht="14.1" customHeight="1" x14ac:dyDescent="0.3">
      <c r="A390" s="64">
        <f t="shared" si="274"/>
        <v>390</v>
      </c>
      <c r="B390" s="81"/>
      <c r="C390" s="81"/>
      <c r="D390" s="81"/>
      <c r="E390" s="81"/>
      <c r="F390" s="104"/>
      <c r="G390" s="83" t="s">
        <v>46</v>
      </c>
      <c r="H390" s="107" t="str">
        <f>'[1]טופס 106 חודשי'!$H$308</f>
        <v>שכבת הון (Equity Tranch)</v>
      </c>
      <c r="I390" s="81"/>
      <c r="J390" s="73">
        <f t="shared" si="293"/>
        <v>0</v>
      </c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  <c r="AB390" s="108"/>
      <c r="AC390" s="108"/>
      <c r="AD390" s="108"/>
      <c r="AE390" s="108"/>
      <c r="AF390" s="108"/>
      <c r="AG390" s="108"/>
      <c r="AH390" s="108"/>
      <c r="AI390" s="108"/>
      <c r="AJ390" s="108"/>
      <c r="AK390" s="108"/>
      <c r="AL390" s="108"/>
      <c r="AM390" s="108"/>
      <c r="AN390" s="108"/>
      <c r="AO390" s="108"/>
      <c r="AP390" s="108"/>
      <c r="AQ390" s="108"/>
      <c r="AR390" s="108"/>
      <c r="AS390" s="108"/>
      <c r="AT390" s="108"/>
      <c r="AU390" s="108"/>
      <c r="AV390" s="108"/>
      <c r="AW390" s="108"/>
      <c r="AX390" s="108"/>
      <c r="AY390" s="108"/>
      <c r="AZ390" s="108"/>
      <c r="BA390" s="108"/>
      <c r="BB390" s="108"/>
      <c r="BC390" s="108"/>
      <c r="BD390" s="108"/>
      <c r="BE390" s="108"/>
      <c r="BF390" s="108"/>
      <c r="BG390" s="108"/>
      <c r="BH390" s="108"/>
      <c r="BI390" s="108"/>
      <c r="BJ390" s="108"/>
      <c r="BK390" s="108"/>
      <c r="BL390" s="108"/>
      <c r="BM390" s="108"/>
      <c r="BN390" s="108"/>
      <c r="BO390" s="108"/>
      <c r="BP390" s="108"/>
      <c r="BQ390" s="108"/>
      <c r="BR390" s="108"/>
      <c r="BS390" s="108"/>
      <c r="BT390" s="108"/>
      <c r="BU390" s="108"/>
      <c r="BV390" s="108"/>
      <c r="BW390" s="108"/>
      <c r="BX390" s="108"/>
      <c r="BY390" s="108"/>
      <c r="BZ390" s="108"/>
      <c r="CA390" s="108"/>
      <c r="CB390" s="108"/>
      <c r="CC390" s="108"/>
      <c r="CD390" s="108"/>
      <c r="CE390" s="108"/>
      <c r="CF390" s="108"/>
      <c r="CG390" s="109"/>
      <c r="CH390" s="121"/>
      <c r="CI390" s="121"/>
      <c r="CJ390" s="121"/>
      <c r="CK390" s="121"/>
      <c r="CL390" s="8"/>
      <c r="CM390" s="87"/>
      <c r="CN390" s="21"/>
      <c r="CQ390" s="72"/>
    </row>
    <row r="391" spans="1:96" ht="14.1" customHeight="1" x14ac:dyDescent="0.3">
      <c r="A391" s="64">
        <f t="shared" si="274"/>
        <v>391</v>
      </c>
      <c r="B391" s="91"/>
      <c r="C391" s="91"/>
      <c r="D391" s="91"/>
      <c r="E391" s="91"/>
      <c r="F391" s="91"/>
      <c r="G391" s="91"/>
      <c r="H391" s="91"/>
      <c r="I391" s="92"/>
      <c r="J391" s="93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4"/>
      <c r="AC391" s="94"/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4"/>
      <c r="BC391" s="94"/>
      <c r="BD391" s="94"/>
      <c r="BE391" s="94"/>
      <c r="BF391" s="94"/>
      <c r="BG391" s="94"/>
      <c r="BH391" s="94"/>
      <c r="BI391" s="94"/>
      <c r="BJ391" s="94"/>
      <c r="BK391" s="94"/>
      <c r="BL391" s="94"/>
      <c r="BM391" s="94"/>
      <c r="BN391" s="94"/>
      <c r="BO391" s="94"/>
      <c r="BP391" s="94"/>
      <c r="BQ391" s="94"/>
      <c r="BR391" s="94"/>
      <c r="BS391" s="94"/>
      <c r="BT391" s="94"/>
      <c r="BU391" s="94"/>
      <c r="BV391" s="94"/>
      <c r="BW391" s="94"/>
      <c r="BX391" s="94"/>
      <c r="BY391" s="94"/>
      <c r="BZ391" s="94"/>
      <c r="CA391" s="94"/>
      <c r="CB391" s="94"/>
      <c r="CC391" s="94"/>
      <c r="CD391" s="94"/>
      <c r="CE391" s="94"/>
      <c r="CF391" s="94"/>
      <c r="CG391" s="95"/>
      <c r="CH391" s="96"/>
      <c r="CI391" s="96"/>
      <c r="CJ391" s="96"/>
      <c r="CK391" s="96"/>
      <c r="CL391" s="8"/>
      <c r="CM391" s="87"/>
      <c r="CN391" s="21"/>
      <c r="CQ391" s="72">
        <f>IF(J391&gt;0,1,0)</f>
        <v>0</v>
      </c>
    </row>
    <row r="392" spans="1:96" ht="14.1" customHeight="1" x14ac:dyDescent="0.3">
      <c r="A392" s="64">
        <f t="shared" si="274"/>
        <v>392</v>
      </c>
      <c r="B392" s="65"/>
      <c r="C392" s="65" t="s">
        <v>187</v>
      </c>
      <c r="D392" s="78" t="s">
        <v>188</v>
      </c>
      <c r="E392" s="65"/>
      <c r="F392" s="66"/>
      <c r="G392" s="65"/>
      <c r="H392" s="65"/>
      <c r="I392" s="65"/>
      <c r="J392" s="73">
        <f t="shared" ref="J392:J454" si="305">SUM(K392:CG392)</f>
        <v>265616.7300000001</v>
      </c>
      <c r="K392" s="70">
        <f>SUM(K393,K411)</f>
        <v>0</v>
      </c>
      <c r="L392" s="70">
        <f t="shared" ref="L392:BW392" si="306">SUM(L393,L411)</f>
        <v>0</v>
      </c>
      <c r="M392" s="70">
        <f t="shared" si="306"/>
        <v>9327.2999999999993</v>
      </c>
      <c r="N392" s="70">
        <f t="shared" si="306"/>
        <v>0</v>
      </c>
      <c r="O392" s="70">
        <f t="shared" si="306"/>
        <v>3617.6</v>
      </c>
      <c r="P392" s="70">
        <f t="shared" si="306"/>
        <v>1959.27</v>
      </c>
      <c r="Q392" s="70">
        <f t="shared" si="306"/>
        <v>64688.310000000005</v>
      </c>
      <c r="R392" s="70">
        <f t="shared" si="306"/>
        <v>2366.4699999999998</v>
      </c>
      <c r="S392" s="70">
        <f t="shared" si="306"/>
        <v>3064.36</v>
      </c>
      <c r="T392" s="70">
        <f t="shared" si="306"/>
        <v>0</v>
      </c>
      <c r="U392" s="70">
        <f t="shared" si="306"/>
        <v>70133.740000000005</v>
      </c>
      <c r="V392" s="70">
        <f t="shared" si="306"/>
        <v>0</v>
      </c>
      <c r="W392" s="70">
        <f t="shared" si="306"/>
        <v>0</v>
      </c>
      <c r="X392" s="70">
        <f t="shared" si="306"/>
        <v>866.89</v>
      </c>
      <c r="Y392" s="70">
        <f t="shared" si="306"/>
        <v>1202.3499999999999</v>
      </c>
      <c r="Z392" s="70">
        <f t="shared" si="306"/>
        <v>0</v>
      </c>
      <c r="AA392" s="70">
        <f t="shared" si="306"/>
        <v>30558.39</v>
      </c>
      <c r="AB392" s="70">
        <f t="shared" si="306"/>
        <v>3818.47</v>
      </c>
      <c r="AC392" s="70">
        <f t="shared" si="306"/>
        <v>0</v>
      </c>
      <c r="AD392" s="70">
        <f t="shared" si="306"/>
        <v>44144.32</v>
      </c>
      <c r="AE392" s="70">
        <f t="shared" si="306"/>
        <v>1631.2399999999998</v>
      </c>
      <c r="AF392" s="70">
        <f t="shared" si="306"/>
        <v>858.85000000000014</v>
      </c>
      <c r="AG392" s="70">
        <f t="shared" si="306"/>
        <v>629.20000000000005</v>
      </c>
      <c r="AH392" s="70">
        <f t="shared" si="306"/>
        <v>1554.1399999999999</v>
      </c>
      <c r="AI392" s="70">
        <f t="shared" si="306"/>
        <v>0</v>
      </c>
      <c r="AJ392" s="70">
        <f t="shared" si="306"/>
        <v>511.86</v>
      </c>
      <c r="AK392" s="70">
        <f t="shared" si="306"/>
        <v>24683.97</v>
      </c>
      <c r="AL392" s="70">
        <f t="shared" si="306"/>
        <v>0</v>
      </c>
      <c r="AM392" s="70">
        <f t="shared" si="306"/>
        <v>0</v>
      </c>
      <c r="AN392" s="70">
        <f t="shared" si="306"/>
        <v>0</v>
      </c>
      <c r="AO392" s="70">
        <f t="shared" si="306"/>
        <v>0</v>
      </c>
      <c r="AP392" s="70">
        <f t="shared" si="306"/>
        <v>0</v>
      </c>
      <c r="AQ392" s="70">
        <f t="shared" si="306"/>
        <v>0</v>
      </c>
      <c r="AR392" s="70">
        <f t="shared" si="306"/>
        <v>0</v>
      </c>
      <c r="AS392" s="70">
        <f t="shared" si="306"/>
        <v>0</v>
      </c>
      <c r="AT392" s="70">
        <f t="shared" si="306"/>
        <v>0</v>
      </c>
      <c r="AU392" s="70">
        <f t="shared" si="306"/>
        <v>0</v>
      </c>
      <c r="AV392" s="70">
        <f t="shared" si="306"/>
        <v>0</v>
      </c>
      <c r="AW392" s="70">
        <f t="shared" si="306"/>
        <v>0</v>
      </c>
      <c r="AX392" s="70">
        <f t="shared" si="306"/>
        <v>0</v>
      </c>
      <c r="AY392" s="70">
        <f t="shared" si="306"/>
        <v>0</v>
      </c>
      <c r="AZ392" s="70">
        <f t="shared" si="306"/>
        <v>0</v>
      </c>
      <c r="BA392" s="70">
        <f t="shared" si="306"/>
        <v>0</v>
      </c>
      <c r="BB392" s="70">
        <f t="shared" si="306"/>
        <v>0</v>
      </c>
      <c r="BC392" s="70">
        <f t="shared" si="306"/>
        <v>0</v>
      </c>
      <c r="BD392" s="70">
        <f t="shared" si="306"/>
        <v>0</v>
      </c>
      <c r="BE392" s="70">
        <f t="shared" si="306"/>
        <v>0</v>
      </c>
      <c r="BF392" s="70">
        <f t="shared" si="306"/>
        <v>0</v>
      </c>
      <c r="BG392" s="70">
        <f t="shared" si="306"/>
        <v>0</v>
      </c>
      <c r="BH392" s="70">
        <f t="shared" si="306"/>
        <v>0</v>
      </c>
      <c r="BI392" s="70">
        <f t="shared" si="306"/>
        <v>0</v>
      </c>
      <c r="BJ392" s="70">
        <f t="shared" si="306"/>
        <v>0</v>
      </c>
      <c r="BK392" s="70">
        <f t="shared" si="306"/>
        <v>0</v>
      </c>
      <c r="BL392" s="70">
        <f t="shared" si="306"/>
        <v>0</v>
      </c>
      <c r="BM392" s="70">
        <f t="shared" si="306"/>
        <v>0</v>
      </c>
      <c r="BN392" s="70">
        <f t="shared" si="306"/>
        <v>0</v>
      </c>
      <c r="BO392" s="70">
        <f t="shared" si="306"/>
        <v>0</v>
      </c>
      <c r="BP392" s="70">
        <f t="shared" si="306"/>
        <v>0</v>
      </c>
      <c r="BQ392" s="70">
        <f t="shared" si="306"/>
        <v>0</v>
      </c>
      <c r="BR392" s="70">
        <f t="shared" si="306"/>
        <v>0</v>
      </c>
      <c r="BS392" s="70">
        <f t="shared" si="306"/>
        <v>0</v>
      </c>
      <c r="BT392" s="70">
        <f t="shared" si="306"/>
        <v>0</v>
      </c>
      <c r="BU392" s="70">
        <f t="shared" si="306"/>
        <v>0</v>
      </c>
      <c r="BV392" s="70">
        <f t="shared" si="306"/>
        <v>0</v>
      </c>
      <c r="BW392" s="70">
        <f t="shared" si="306"/>
        <v>0</v>
      </c>
      <c r="BX392" s="70">
        <f t="shared" ref="BX392:CV392" si="307">SUM(BX393,BX411)</f>
        <v>0</v>
      </c>
      <c r="BY392" s="70">
        <f t="shared" si="307"/>
        <v>0</v>
      </c>
      <c r="BZ392" s="70">
        <f t="shared" si="307"/>
        <v>0</v>
      </c>
      <c r="CA392" s="70">
        <f t="shared" si="307"/>
        <v>0</v>
      </c>
      <c r="CB392" s="70">
        <f t="shared" si="307"/>
        <v>0</v>
      </c>
      <c r="CC392" s="70">
        <f t="shared" si="307"/>
        <v>0</v>
      </c>
      <c r="CD392" s="70">
        <f t="shared" si="307"/>
        <v>0</v>
      </c>
      <c r="CE392" s="70">
        <f t="shared" si="307"/>
        <v>0</v>
      </c>
      <c r="CF392" s="70">
        <f t="shared" si="307"/>
        <v>0</v>
      </c>
      <c r="CG392" s="74">
        <f>SUM(CG393,CG411)</f>
        <v>0</v>
      </c>
      <c r="CH392" s="70">
        <f t="shared" ref="CH392:CK392" si="308">SUM(CH393,CH411)</f>
        <v>0</v>
      </c>
      <c r="CI392" s="70">
        <f t="shared" si="308"/>
        <v>0</v>
      </c>
      <c r="CJ392" s="70">
        <f t="shared" si="308"/>
        <v>0</v>
      </c>
      <c r="CK392" s="70">
        <f t="shared" si="308"/>
        <v>0</v>
      </c>
      <c r="CL392" s="8"/>
      <c r="CM392" s="87"/>
      <c r="CN392" s="21"/>
      <c r="CQ392" s="72"/>
    </row>
    <row r="393" spans="1:96" ht="14.1" customHeight="1" x14ac:dyDescent="0.3">
      <c r="A393" s="64">
        <f t="shared" si="274"/>
        <v>393</v>
      </c>
      <c r="B393" s="81"/>
      <c r="C393" s="81"/>
      <c r="D393" s="81" t="s">
        <v>189</v>
      </c>
      <c r="E393" s="111" t="s">
        <v>19</v>
      </c>
      <c r="F393" s="104"/>
      <c r="G393" s="81"/>
      <c r="H393" s="81"/>
      <c r="I393" s="81"/>
      <c r="J393" s="73">
        <f t="shared" si="305"/>
        <v>244804.56000000003</v>
      </c>
      <c r="K393" s="128">
        <f>SUM(K394:K396,K400,,K405:K406,K409:K410)</f>
        <v>0</v>
      </c>
      <c r="L393" s="128">
        <f t="shared" ref="L393:BW393" si="309">SUM(L394:L396,L400,,L405:L406,L409:L410)</f>
        <v>0</v>
      </c>
      <c r="M393" s="128">
        <f t="shared" si="309"/>
        <v>5466.1799999999994</v>
      </c>
      <c r="N393" s="128">
        <f t="shared" si="309"/>
        <v>0</v>
      </c>
      <c r="O393" s="128">
        <f t="shared" si="309"/>
        <v>2251.1799999999998</v>
      </c>
      <c r="P393" s="128">
        <f t="shared" si="309"/>
        <v>987.42000000000007</v>
      </c>
      <c r="Q393" s="128">
        <f t="shared" si="309"/>
        <v>52107.920000000006</v>
      </c>
      <c r="R393" s="128">
        <f t="shared" si="309"/>
        <v>2366.4699999999998</v>
      </c>
      <c r="S393" s="128">
        <f t="shared" si="309"/>
        <v>3064.36</v>
      </c>
      <c r="T393" s="128">
        <f t="shared" si="309"/>
        <v>0</v>
      </c>
      <c r="U393" s="128">
        <f t="shared" si="309"/>
        <v>70133.740000000005</v>
      </c>
      <c r="V393" s="128">
        <f t="shared" si="309"/>
        <v>0</v>
      </c>
      <c r="W393" s="128">
        <f t="shared" si="309"/>
        <v>0</v>
      </c>
      <c r="X393" s="128">
        <f t="shared" si="309"/>
        <v>866.89</v>
      </c>
      <c r="Y393" s="128">
        <f t="shared" si="309"/>
        <v>1202.3499999999999</v>
      </c>
      <c r="Z393" s="128">
        <f t="shared" si="309"/>
        <v>0</v>
      </c>
      <c r="AA393" s="128">
        <f t="shared" si="309"/>
        <v>30558.39</v>
      </c>
      <c r="AB393" s="128">
        <f t="shared" si="309"/>
        <v>3818.47</v>
      </c>
      <c r="AC393" s="128">
        <f t="shared" si="309"/>
        <v>0</v>
      </c>
      <c r="AD393" s="128">
        <f t="shared" si="309"/>
        <v>44144.32</v>
      </c>
      <c r="AE393" s="128">
        <f t="shared" si="309"/>
        <v>885.24999999999989</v>
      </c>
      <c r="AF393" s="128">
        <f t="shared" si="309"/>
        <v>530.10000000000014</v>
      </c>
      <c r="AG393" s="128">
        <f t="shared" si="309"/>
        <v>386.19</v>
      </c>
      <c r="AH393" s="128">
        <f t="shared" si="309"/>
        <v>839.5</v>
      </c>
      <c r="AI393" s="128">
        <f t="shared" si="309"/>
        <v>0</v>
      </c>
      <c r="AJ393" s="128">
        <f t="shared" si="309"/>
        <v>511.86</v>
      </c>
      <c r="AK393" s="128">
        <f t="shared" si="309"/>
        <v>24683.97</v>
      </c>
      <c r="AL393" s="128">
        <f t="shared" si="309"/>
        <v>0</v>
      </c>
      <c r="AM393" s="128">
        <f t="shared" si="309"/>
        <v>0</v>
      </c>
      <c r="AN393" s="128">
        <f t="shared" si="309"/>
        <v>0</v>
      </c>
      <c r="AO393" s="128">
        <f t="shared" si="309"/>
        <v>0</v>
      </c>
      <c r="AP393" s="128">
        <f t="shared" si="309"/>
        <v>0</v>
      </c>
      <c r="AQ393" s="128">
        <f t="shared" si="309"/>
        <v>0</v>
      </c>
      <c r="AR393" s="128">
        <f t="shared" si="309"/>
        <v>0</v>
      </c>
      <c r="AS393" s="128">
        <f t="shared" si="309"/>
        <v>0</v>
      </c>
      <c r="AT393" s="128">
        <f t="shared" si="309"/>
        <v>0</v>
      </c>
      <c r="AU393" s="128">
        <f t="shared" si="309"/>
        <v>0</v>
      </c>
      <c r="AV393" s="128">
        <f t="shared" si="309"/>
        <v>0</v>
      </c>
      <c r="AW393" s="128">
        <f t="shared" si="309"/>
        <v>0</v>
      </c>
      <c r="AX393" s="128">
        <f t="shared" si="309"/>
        <v>0</v>
      </c>
      <c r="AY393" s="128">
        <f t="shared" si="309"/>
        <v>0</v>
      </c>
      <c r="AZ393" s="128">
        <f t="shared" si="309"/>
        <v>0</v>
      </c>
      <c r="BA393" s="128">
        <f t="shared" si="309"/>
        <v>0</v>
      </c>
      <c r="BB393" s="128">
        <f t="shared" si="309"/>
        <v>0</v>
      </c>
      <c r="BC393" s="128">
        <f t="shared" si="309"/>
        <v>0</v>
      </c>
      <c r="BD393" s="128">
        <f t="shared" si="309"/>
        <v>0</v>
      </c>
      <c r="BE393" s="128">
        <f t="shared" si="309"/>
        <v>0</v>
      </c>
      <c r="BF393" s="128">
        <f t="shared" si="309"/>
        <v>0</v>
      </c>
      <c r="BG393" s="128">
        <f t="shared" si="309"/>
        <v>0</v>
      </c>
      <c r="BH393" s="128">
        <f t="shared" si="309"/>
        <v>0</v>
      </c>
      <c r="BI393" s="128">
        <f t="shared" si="309"/>
        <v>0</v>
      </c>
      <c r="BJ393" s="128">
        <f t="shared" si="309"/>
        <v>0</v>
      </c>
      <c r="BK393" s="128">
        <f t="shared" si="309"/>
        <v>0</v>
      </c>
      <c r="BL393" s="128">
        <f t="shared" si="309"/>
        <v>0</v>
      </c>
      <c r="BM393" s="128">
        <f t="shared" si="309"/>
        <v>0</v>
      </c>
      <c r="BN393" s="128">
        <f t="shared" si="309"/>
        <v>0</v>
      </c>
      <c r="BO393" s="128">
        <f t="shared" si="309"/>
        <v>0</v>
      </c>
      <c r="BP393" s="128">
        <f t="shared" si="309"/>
        <v>0</v>
      </c>
      <c r="BQ393" s="128">
        <f t="shared" si="309"/>
        <v>0</v>
      </c>
      <c r="BR393" s="128">
        <f t="shared" si="309"/>
        <v>0</v>
      </c>
      <c r="BS393" s="128">
        <f t="shared" si="309"/>
        <v>0</v>
      </c>
      <c r="BT393" s="128">
        <f t="shared" si="309"/>
        <v>0</v>
      </c>
      <c r="BU393" s="128">
        <f t="shared" si="309"/>
        <v>0</v>
      </c>
      <c r="BV393" s="128">
        <f t="shared" si="309"/>
        <v>0</v>
      </c>
      <c r="BW393" s="128">
        <f t="shared" si="309"/>
        <v>0</v>
      </c>
      <c r="BX393" s="128">
        <f t="shared" ref="BX393:CV393" si="310">SUM(BX394:BX396,BX400,,BX405:BX406,BX409:BX410)</f>
        <v>0</v>
      </c>
      <c r="BY393" s="128">
        <f t="shared" si="310"/>
        <v>0</v>
      </c>
      <c r="BZ393" s="128">
        <f t="shared" si="310"/>
        <v>0</v>
      </c>
      <c r="CA393" s="128">
        <f t="shared" si="310"/>
        <v>0</v>
      </c>
      <c r="CB393" s="128">
        <f t="shared" si="310"/>
        <v>0</v>
      </c>
      <c r="CC393" s="128">
        <f t="shared" si="310"/>
        <v>0</v>
      </c>
      <c r="CD393" s="128">
        <f t="shared" si="310"/>
        <v>0</v>
      </c>
      <c r="CE393" s="128">
        <f t="shared" si="310"/>
        <v>0</v>
      </c>
      <c r="CF393" s="128">
        <f t="shared" si="310"/>
        <v>0</v>
      </c>
      <c r="CG393" s="129">
        <f>SUM(CG394:CG396,CG400,,CG405:CG406,CG409:CG410)</f>
        <v>0</v>
      </c>
      <c r="CH393" s="128">
        <f t="shared" ref="CH393:CK393" si="311">SUM(CH394:CH396,CH400,,CH405:CH406,CH409:CH410)</f>
        <v>0</v>
      </c>
      <c r="CI393" s="128">
        <f t="shared" si="311"/>
        <v>0</v>
      </c>
      <c r="CJ393" s="128">
        <f t="shared" si="311"/>
        <v>0</v>
      </c>
      <c r="CK393" s="128">
        <f t="shared" si="311"/>
        <v>0</v>
      </c>
      <c r="CL393" s="8"/>
      <c r="CM393" s="87"/>
      <c r="CN393" s="21"/>
      <c r="CQ393" s="72"/>
    </row>
    <row r="394" spans="1:96" ht="14.1" customHeight="1" x14ac:dyDescent="0.3">
      <c r="A394" s="64">
        <f t="shared" si="274"/>
        <v>394</v>
      </c>
      <c r="B394" s="83"/>
      <c r="C394" s="83"/>
      <c r="D394" s="130"/>
      <c r="E394" s="83" t="s">
        <v>20</v>
      </c>
      <c r="F394" s="131" t="s">
        <v>190</v>
      </c>
      <c r="G394" s="83"/>
      <c r="H394" s="83"/>
      <c r="I394" s="83"/>
      <c r="J394" s="73">
        <f t="shared" si="305"/>
        <v>221929.25000000003</v>
      </c>
      <c r="K394" s="84"/>
      <c r="L394" s="84"/>
      <c r="M394" s="84">
        <v>794.95</v>
      </c>
      <c r="N394" s="84"/>
      <c r="O394" s="84">
        <v>2251.1799999999998</v>
      </c>
      <c r="P394" s="84"/>
      <c r="Q394" s="84">
        <v>38182.9</v>
      </c>
      <c r="R394" s="84">
        <v>2366.4699999999998</v>
      </c>
      <c r="S394" s="84">
        <v>3064.36</v>
      </c>
      <c r="T394" s="84"/>
      <c r="U394" s="84">
        <v>70133.740000000005</v>
      </c>
      <c r="V394" s="84"/>
      <c r="W394" s="84"/>
      <c r="X394" s="84"/>
      <c r="Y394" s="84">
        <v>1202.3499999999999</v>
      </c>
      <c r="Z394" s="84"/>
      <c r="AA394" s="84">
        <v>30558.39</v>
      </c>
      <c r="AB394" s="84">
        <v>3818.47</v>
      </c>
      <c r="AC394" s="84"/>
      <c r="AD394" s="84">
        <v>44144.32</v>
      </c>
      <c r="AE394" s="84">
        <v>111.17</v>
      </c>
      <c r="AF394" s="84">
        <v>58.31</v>
      </c>
      <c r="AG394" s="84">
        <v>46.81</v>
      </c>
      <c r="AH394" s="84"/>
      <c r="AI394" s="84"/>
      <c r="AJ394" s="84">
        <v>511.86</v>
      </c>
      <c r="AK394" s="84">
        <v>24683.97</v>
      </c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84"/>
      <c r="BB394" s="84"/>
      <c r="BC394" s="84"/>
      <c r="BD394" s="84"/>
      <c r="BE394" s="84"/>
      <c r="BF394" s="84"/>
      <c r="BG394" s="84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5"/>
      <c r="CH394" s="122"/>
      <c r="CI394" s="122"/>
      <c r="CJ394" s="122"/>
      <c r="CK394" s="122"/>
      <c r="CL394" s="8"/>
      <c r="CM394" s="87"/>
      <c r="CN394" s="21"/>
      <c r="CQ394" s="72">
        <f t="shared" ref="CQ394:CQ401" si="312">IF(J394&gt;0,1,0)</f>
        <v>1</v>
      </c>
    </row>
    <row r="395" spans="1:96" ht="14.1" customHeight="1" x14ac:dyDescent="0.3">
      <c r="A395" s="64">
        <f t="shared" ref="A395:A458" si="313">A394+1</f>
        <v>395</v>
      </c>
      <c r="B395" s="83"/>
      <c r="C395" s="83"/>
      <c r="D395" s="83"/>
      <c r="E395" s="83" t="s">
        <v>22</v>
      </c>
      <c r="F395" s="131" t="s">
        <v>191</v>
      </c>
      <c r="G395" s="83"/>
      <c r="H395" s="83"/>
      <c r="I395" s="83"/>
      <c r="J395" s="73">
        <f t="shared" si="305"/>
        <v>0</v>
      </c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84"/>
      <c r="BB395" s="84"/>
      <c r="BC395" s="84"/>
      <c r="BD395" s="84"/>
      <c r="BE395" s="84"/>
      <c r="BF395" s="84"/>
      <c r="BG395" s="84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5"/>
      <c r="CH395" s="122"/>
      <c r="CI395" s="122"/>
      <c r="CJ395" s="122"/>
      <c r="CK395" s="122"/>
      <c r="CL395" s="8"/>
      <c r="CM395" s="87"/>
      <c r="CN395" s="21"/>
      <c r="CQ395" s="72">
        <f t="shared" si="312"/>
        <v>0</v>
      </c>
    </row>
    <row r="396" spans="1:96" s="63" customFormat="1" ht="14.1" customHeight="1" x14ac:dyDescent="0.3">
      <c r="A396" s="64">
        <f t="shared" si="313"/>
        <v>396</v>
      </c>
      <c r="B396" s="83"/>
      <c r="C396" s="83"/>
      <c r="D396" s="83"/>
      <c r="E396" s="83" t="s">
        <v>24</v>
      </c>
      <c r="F396" s="131" t="s">
        <v>192</v>
      </c>
      <c r="G396" s="83"/>
      <c r="H396" s="83"/>
      <c r="I396" s="83"/>
      <c r="J396" s="73">
        <f t="shared" si="305"/>
        <v>0</v>
      </c>
      <c r="K396" s="88">
        <f>SUM(K397:K399)</f>
        <v>0</v>
      </c>
      <c r="L396" s="88">
        <f t="shared" ref="L396:BW396" si="314">SUM(L397:L399)</f>
        <v>0</v>
      </c>
      <c r="M396" s="88">
        <f t="shared" si="314"/>
        <v>0</v>
      </c>
      <c r="N396" s="88">
        <f t="shared" si="314"/>
        <v>0</v>
      </c>
      <c r="O396" s="88">
        <f t="shared" si="314"/>
        <v>0</v>
      </c>
      <c r="P396" s="88">
        <f t="shared" si="314"/>
        <v>0</v>
      </c>
      <c r="Q396" s="88">
        <f t="shared" si="314"/>
        <v>0</v>
      </c>
      <c r="R396" s="88">
        <f t="shared" si="314"/>
        <v>0</v>
      </c>
      <c r="S396" s="88">
        <f t="shared" si="314"/>
        <v>0</v>
      </c>
      <c r="T396" s="88">
        <f t="shared" si="314"/>
        <v>0</v>
      </c>
      <c r="U396" s="88">
        <f t="shared" si="314"/>
        <v>0</v>
      </c>
      <c r="V396" s="88">
        <f t="shared" si="314"/>
        <v>0</v>
      </c>
      <c r="W396" s="88">
        <f t="shared" si="314"/>
        <v>0</v>
      </c>
      <c r="X396" s="88">
        <f t="shared" si="314"/>
        <v>0</v>
      </c>
      <c r="Y396" s="88">
        <f t="shared" si="314"/>
        <v>0</v>
      </c>
      <c r="Z396" s="88">
        <f t="shared" si="314"/>
        <v>0</v>
      </c>
      <c r="AA396" s="88">
        <f t="shared" si="314"/>
        <v>0</v>
      </c>
      <c r="AB396" s="88">
        <f t="shared" si="314"/>
        <v>0</v>
      </c>
      <c r="AC396" s="88">
        <f t="shared" si="314"/>
        <v>0</v>
      </c>
      <c r="AD396" s="88">
        <f t="shared" si="314"/>
        <v>0</v>
      </c>
      <c r="AE396" s="88">
        <f t="shared" si="314"/>
        <v>0</v>
      </c>
      <c r="AF396" s="88">
        <f t="shared" si="314"/>
        <v>0</v>
      </c>
      <c r="AG396" s="88">
        <f t="shared" si="314"/>
        <v>0</v>
      </c>
      <c r="AH396" s="88">
        <f t="shared" si="314"/>
        <v>0</v>
      </c>
      <c r="AI396" s="88">
        <f t="shared" si="314"/>
        <v>0</v>
      </c>
      <c r="AJ396" s="88">
        <f t="shared" si="314"/>
        <v>0</v>
      </c>
      <c r="AK396" s="88">
        <f t="shared" si="314"/>
        <v>0</v>
      </c>
      <c r="AL396" s="88">
        <f t="shared" si="314"/>
        <v>0</v>
      </c>
      <c r="AM396" s="88">
        <f t="shared" si="314"/>
        <v>0</v>
      </c>
      <c r="AN396" s="88">
        <f t="shared" si="314"/>
        <v>0</v>
      </c>
      <c r="AO396" s="88">
        <f t="shared" si="314"/>
        <v>0</v>
      </c>
      <c r="AP396" s="88">
        <f t="shared" si="314"/>
        <v>0</v>
      </c>
      <c r="AQ396" s="88">
        <f t="shared" si="314"/>
        <v>0</v>
      </c>
      <c r="AR396" s="88">
        <f t="shared" si="314"/>
        <v>0</v>
      </c>
      <c r="AS396" s="88">
        <f t="shared" si="314"/>
        <v>0</v>
      </c>
      <c r="AT396" s="88">
        <f t="shared" si="314"/>
        <v>0</v>
      </c>
      <c r="AU396" s="88">
        <f t="shared" si="314"/>
        <v>0</v>
      </c>
      <c r="AV396" s="88">
        <f t="shared" si="314"/>
        <v>0</v>
      </c>
      <c r="AW396" s="88">
        <f t="shared" si="314"/>
        <v>0</v>
      </c>
      <c r="AX396" s="88">
        <f t="shared" si="314"/>
        <v>0</v>
      </c>
      <c r="AY396" s="88">
        <f t="shared" si="314"/>
        <v>0</v>
      </c>
      <c r="AZ396" s="88">
        <f t="shared" si="314"/>
        <v>0</v>
      </c>
      <c r="BA396" s="88">
        <f t="shared" si="314"/>
        <v>0</v>
      </c>
      <c r="BB396" s="88">
        <f t="shared" si="314"/>
        <v>0</v>
      </c>
      <c r="BC396" s="88">
        <f t="shared" si="314"/>
        <v>0</v>
      </c>
      <c r="BD396" s="88">
        <f t="shared" si="314"/>
        <v>0</v>
      </c>
      <c r="BE396" s="88">
        <f t="shared" si="314"/>
        <v>0</v>
      </c>
      <c r="BF396" s="88">
        <f t="shared" si="314"/>
        <v>0</v>
      </c>
      <c r="BG396" s="88">
        <f t="shared" si="314"/>
        <v>0</v>
      </c>
      <c r="BH396" s="88">
        <f t="shared" si="314"/>
        <v>0</v>
      </c>
      <c r="BI396" s="88">
        <f t="shared" si="314"/>
        <v>0</v>
      </c>
      <c r="BJ396" s="88">
        <f t="shared" si="314"/>
        <v>0</v>
      </c>
      <c r="BK396" s="88">
        <f t="shared" si="314"/>
        <v>0</v>
      </c>
      <c r="BL396" s="88">
        <f t="shared" si="314"/>
        <v>0</v>
      </c>
      <c r="BM396" s="88">
        <f t="shared" si="314"/>
        <v>0</v>
      </c>
      <c r="BN396" s="88">
        <f t="shared" si="314"/>
        <v>0</v>
      </c>
      <c r="BO396" s="88">
        <f t="shared" si="314"/>
        <v>0</v>
      </c>
      <c r="BP396" s="88">
        <f t="shared" si="314"/>
        <v>0</v>
      </c>
      <c r="BQ396" s="88">
        <f t="shared" si="314"/>
        <v>0</v>
      </c>
      <c r="BR396" s="88">
        <f t="shared" si="314"/>
        <v>0</v>
      </c>
      <c r="BS396" s="88">
        <f t="shared" si="314"/>
        <v>0</v>
      </c>
      <c r="BT396" s="88">
        <f t="shared" si="314"/>
        <v>0</v>
      </c>
      <c r="BU396" s="88">
        <f t="shared" si="314"/>
        <v>0</v>
      </c>
      <c r="BV396" s="88">
        <f t="shared" si="314"/>
        <v>0</v>
      </c>
      <c r="BW396" s="88">
        <f t="shared" si="314"/>
        <v>0</v>
      </c>
      <c r="BX396" s="88">
        <f t="shared" ref="BX396:CV396" si="315">SUM(BX397:BX399)</f>
        <v>0</v>
      </c>
      <c r="BY396" s="88">
        <f t="shared" si="315"/>
        <v>0</v>
      </c>
      <c r="BZ396" s="88">
        <f t="shared" si="315"/>
        <v>0</v>
      </c>
      <c r="CA396" s="88">
        <f t="shared" si="315"/>
        <v>0</v>
      </c>
      <c r="CB396" s="88">
        <f t="shared" si="315"/>
        <v>0</v>
      </c>
      <c r="CC396" s="88">
        <f t="shared" si="315"/>
        <v>0</v>
      </c>
      <c r="CD396" s="88">
        <f t="shared" si="315"/>
        <v>0</v>
      </c>
      <c r="CE396" s="88">
        <f t="shared" si="315"/>
        <v>0</v>
      </c>
      <c r="CF396" s="88">
        <f t="shared" si="315"/>
        <v>0</v>
      </c>
      <c r="CG396" s="89">
        <f>SUM(CG397:CG399)</f>
        <v>0</v>
      </c>
      <c r="CH396" s="132">
        <f t="shared" ref="CH396:CK396" si="316">SUM(CH397:CH399)</f>
        <v>0</v>
      </c>
      <c r="CI396" s="132">
        <f t="shared" si="316"/>
        <v>0</v>
      </c>
      <c r="CJ396" s="132">
        <f t="shared" si="316"/>
        <v>0</v>
      </c>
      <c r="CK396" s="132">
        <f t="shared" si="316"/>
        <v>0</v>
      </c>
      <c r="CL396" s="71"/>
      <c r="CM396" s="27"/>
      <c r="CN396" s="11"/>
      <c r="CO396" s="72"/>
      <c r="CP396" s="72"/>
      <c r="CQ396" s="72">
        <f t="shared" si="312"/>
        <v>0</v>
      </c>
      <c r="CR396" s="72"/>
    </row>
    <row r="397" spans="1:96" ht="14.1" customHeight="1" x14ac:dyDescent="0.3">
      <c r="A397" s="64">
        <f t="shared" si="313"/>
        <v>397</v>
      </c>
      <c r="B397" s="83"/>
      <c r="C397" s="83"/>
      <c r="D397" s="83"/>
      <c r="E397" s="83"/>
      <c r="F397" s="91" t="s">
        <v>40</v>
      </c>
      <c r="G397" s="107" t="str">
        <f>$H$47</f>
        <v xml:space="preserve">דרוג AA- ומעלה </v>
      </c>
      <c r="H397" s="83"/>
      <c r="I397" s="83"/>
      <c r="J397" s="73">
        <f t="shared" si="305"/>
        <v>0</v>
      </c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84"/>
      <c r="BB397" s="84"/>
      <c r="BC397" s="84"/>
      <c r="BD397" s="84"/>
      <c r="BE397" s="84"/>
      <c r="BF397" s="84"/>
      <c r="BG397" s="84"/>
      <c r="BH397" s="84"/>
      <c r="BI397" s="84"/>
      <c r="BJ397" s="84"/>
      <c r="BK397" s="84"/>
      <c r="BL397" s="84"/>
      <c r="BM397" s="84"/>
      <c r="BN397" s="84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5"/>
      <c r="CH397" s="122"/>
      <c r="CI397" s="122"/>
      <c r="CJ397" s="122"/>
      <c r="CK397" s="122"/>
      <c r="CL397" s="8"/>
      <c r="CM397" s="87"/>
      <c r="CN397" s="21"/>
      <c r="CQ397" s="72">
        <f t="shared" si="312"/>
        <v>0</v>
      </c>
    </row>
    <row r="398" spans="1:96" ht="14.1" customHeight="1" x14ac:dyDescent="0.3">
      <c r="A398" s="64">
        <f t="shared" si="313"/>
        <v>398</v>
      </c>
      <c r="B398" s="83"/>
      <c r="C398" s="83"/>
      <c r="D398" s="83"/>
      <c r="E398" s="83"/>
      <c r="F398" s="91" t="s">
        <v>52</v>
      </c>
      <c r="G398" s="107" t="str">
        <f>$H$51</f>
        <v xml:space="preserve">דרוג BBB- ועד A+ </v>
      </c>
      <c r="H398" s="83"/>
      <c r="I398" s="83"/>
      <c r="J398" s="73">
        <f t="shared" si="305"/>
        <v>0</v>
      </c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84"/>
      <c r="BB398" s="84"/>
      <c r="BC398" s="84"/>
      <c r="BD398" s="84"/>
      <c r="BE398" s="84"/>
      <c r="BF398" s="84"/>
      <c r="BG398" s="84"/>
      <c r="BH398" s="84"/>
      <c r="BI398" s="84"/>
      <c r="BJ398" s="84"/>
      <c r="BK398" s="84"/>
      <c r="BL398" s="84"/>
      <c r="BM398" s="84"/>
      <c r="BN398" s="84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5"/>
      <c r="CH398" s="122"/>
      <c r="CI398" s="122"/>
      <c r="CJ398" s="122"/>
      <c r="CK398" s="122"/>
      <c r="CL398" s="8"/>
      <c r="CM398" s="87"/>
      <c r="CN398" s="21"/>
      <c r="CQ398" s="72">
        <f t="shared" si="312"/>
        <v>0</v>
      </c>
    </row>
    <row r="399" spans="1:96" ht="14.1" customHeight="1" x14ac:dyDescent="0.3">
      <c r="A399" s="64">
        <f t="shared" si="313"/>
        <v>399</v>
      </c>
      <c r="B399" s="83"/>
      <c r="C399" s="83"/>
      <c r="D399" s="83"/>
      <c r="E399" s="83"/>
      <c r="F399" s="91" t="s">
        <v>74</v>
      </c>
      <c r="G399" s="107" t="str">
        <f>$H$55</f>
        <v xml:space="preserve">דרוג נמוך מ- BBB- או לא מדורג </v>
      </c>
      <c r="H399" s="83"/>
      <c r="I399" s="83"/>
      <c r="J399" s="73">
        <f t="shared" si="305"/>
        <v>0</v>
      </c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84"/>
      <c r="BB399" s="84"/>
      <c r="BC399" s="84"/>
      <c r="BD399" s="84"/>
      <c r="BE399" s="84"/>
      <c r="BF399" s="84"/>
      <c r="BG399" s="84"/>
      <c r="BH399" s="84"/>
      <c r="BI399" s="84"/>
      <c r="BJ399" s="84"/>
      <c r="BK399" s="84"/>
      <c r="BL399" s="84"/>
      <c r="BM399" s="84"/>
      <c r="BN399" s="84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5"/>
      <c r="CH399" s="122"/>
      <c r="CI399" s="122"/>
      <c r="CJ399" s="122"/>
      <c r="CK399" s="122"/>
      <c r="CL399" s="8"/>
      <c r="CM399" s="87"/>
      <c r="CN399" s="21"/>
      <c r="CQ399" s="72">
        <f t="shared" si="312"/>
        <v>0</v>
      </c>
    </row>
    <row r="400" spans="1:96" ht="14.1" customHeight="1" x14ac:dyDescent="0.3">
      <c r="A400" s="64">
        <f t="shared" si="313"/>
        <v>400</v>
      </c>
      <c r="B400" s="83"/>
      <c r="C400" s="83"/>
      <c r="D400" s="83"/>
      <c r="E400" s="83" t="s">
        <v>26</v>
      </c>
      <c r="F400" s="83" t="str">
        <f>'[1]טופס 106 חודשי'!F400</f>
        <v>מובטחות בבטחונות אחרים והלוואות עם ערבות מדינה</v>
      </c>
      <c r="G400" s="83"/>
      <c r="H400" s="83"/>
      <c r="I400" s="83"/>
      <c r="J400" s="73">
        <f t="shared" si="305"/>
        <v>21794.44</v>
      </c>
      <c r="K400" s="88">
        <f>SUM(K401:K404)</f>
        <v>0</v>
      </c>
      <c r="L400" s="88">
        <f t="shared" ref="L400:BW400" si="317">SUM(L401:L404)</f>
        <v>0</v>
      </c>
      <c r="M400" s="88">
        <f t="shared" si="317"/>
        <v>4405.9799999999996</v>
      </c>
      <c r="N400" s="88">
        <f t="shared" si="317"/>
        <v>0</v>
      </c>
      <c r="O400" s="88">
        <f t="shared" si="317"/>
        <v>0</v>
      </c>
      <c r="P400" s="88">
        <f t="shared" si="317"/>
        <v>936.46</v>
      </c>
      <c r="Q400" s="88">
        <f t="shared" si="317"/>
        <v>13265.37</v>
      </c>
      <c r="R400" s="88">
        <f t="shared" si="317"/>
        <v>0</v>
      </c>
      <c r="S400" s="88">
        <f t="shared" si="317"/>
        <v>0</v>
      </c>
      <c r="T400" s="88">
        <f t="shared" si="317"/>
        <v>0</v>
      </c>
      <c r="U400" s="88">
        <f t="shared" si="317"/>
        <v>0</v>
      </c>
      <c r="V400" s="88">
        <f t="shared" si="317"/>
        <v>0</v>
      </c>
      <c r="W400" s="88">
        <f t="shared" si="317"/>
        <v>0</v>
      </c>
      <c r="X400" s="88">
        <f t="shared" si="317"/>
        <v>866.89</v>
      </c>
      <c r="Y400" s="88">
        <f t="shared" si="317"/>
        <v>0</v>
      </c>
      <c r="Z400" s="88">
        <f t="shared" si="317"/>
        <v>0</v>
      </c>
      <c r="AA400" s="88">
        <f t="shared" si="317"/>
        <v>0</v>
      </c>
      <c r="AB400" s="88">
        <f t="shared" si="317"/>
        <v>0</v>
      </c>
      <c r="AC400" s="88">
        <f t="shared" si="317"/>
        <v>0</v>
      </c>
      <c r="AD400" s="88">
        <f t="shared" si="317"/>
        <v>0</v>
      </c>
      <c r="AE400" s="88">
        <f t="shared" si="317"/>
        <v>735.79</v>
      </c>
      <c r="AF400" s="88">
        <f t="shared" si="317"/>
        <v>454.85</v>
      </c>
      <c r="AG400" s="88">
        <f t="shared" si="317"/>
        <v>326.42</v>
      </c>
      <c r="AH400" s="88">
        <f t="shared" si="317"/>
        <v>802.68</v>
      </c>
      <c r="AI400" s="88">
        <f t="shared" si="317"/>
        <v>0</v>
      </c>
      <c r="AJ400" s="88">
        <f t="shared" si="317"/>
        <v>0</v>
      </c>
      <c r="AK400" s="88">
        <f t="shared" si="317"/>
        <v>0</v>
      </c>
      <c r="AL400" s="88">
        <f t="shared" si="317"/>
        <v>0</v>
      </c>
      <c r="AM400" s="88">
        <f t="shared" si="317"/>
        <v>0</v>
      </c>
      <c r="AN400" s="88">
        <f t="shared" si="317"/>
        <v>0</v>
      </c>
      <c r="AO400" s="88">
        <f t="shared" si="317"/>
        <v>0</v>
      </c>
      <c r="AP400" s="88">
        <f t="shared" si="317"/>
        <v>0</v>
      </c>
      <c r="AQ400" s="88">
        <f t="shared" si="317"/>
        <v>0</v>
      </c>
      <c r="AR400" s="88">
        <f t="shared" si="317"/>
        <v>0</v>
      </c>
      <c r="AS400" s="88">
        <f t="shared" si="317"/>
        <v>0</v>
      </c>
      <c r="AT400" s="88">
        <f t="shared" si="317"/>
        <v>0</v>
      </c>
      <c r="AU400" s="88">
        <f t="shared" si="317"/>
        <v>0</v>
      </c>
      <c r="AV400" s="88">
        <f t="shared" si="317"/>
        <v>0</v>
      </c>
      <c r="AW400" s="88">
        <f t="shared" si="317"/>
        <v>0</v>
      </c>
      <c r="AX400" s="88">
        <f t="shared" si="317"/>
        <v>0</v>
      </c>
      <c r="AY400" s="88">
        <f t="shared" si="317"/>
        <v>0</v>
      </c>
      <c r="AZ400" s="88">
        <f t="shared" si="317"/>
        <v>0</v>
      </c>
      <c r="BA400" s="88">
        <f t="shared" si="317"/>
        <v>0</v>
      </c>
      <c r="BB400" s="88">
        <f t="shared" si="317"/>
        <v>0</v>
      </c>
      <c r="BC400" s="88">
        <f t="shared" si="317"/>
        <v>0</v>
      </c>
      <c r="BD400" s="88">
        <f t="shared" si="317"/>
        <v>0</v>
      </c>
      <c r="BE400" s="88">
        <f t="shared" si="317"/>
        <v>0</v>
      </c>
      <c r="BF400" s="88">
        <f t="shared" si="317"/>
        <v>0</v>
      </c>
      <c r="BG400" s="88">
        <f t="shared" si="317"/>
        <v>0</v>
      </c>
      <c r="BH400" s="88">
        <f t="shared" si="317"/>
        <v>0</v>
      </c>
      <c r="BI400" s="88">
        <f t="shared" si="317"/>
        <v>0</v>
      </c>
      <c r="BJ400" s="88">
        <f t="shared" si="317"/>
        <v>0</v>
      </c>
      <c r="BK400" s="88">
        <f t="shared" si="317"/>
        <v>0</v>
      </c>
      <c r="BL400" s="88">
        <f t="shared" si="317"/>
        <v>0</v>
      </c>
      <c r="BM400" s="88">
        <f t="shared" si="317"/>
        <v>0</v>
      </c>
      <c r="BN400" s="88">
        <f t="shared" si="317"/>
        <v>0</v>
      </c>
      <c r="BO400" s="88">
        <f t="shared" si="317"/>
        <v>0</v>
      </c>
      <c r="BP400" s="88">
        <f t="shared" si="317"/>
        <v>0</v>
      </c>
      <c r="BQ400" s="88">
        <f t="shared" si="317"/>
        <v>0</v>
      </c>
      <c r="BR400" s="88">
        <f t="shared" si="317"/>
        <v>0</v>
      </c>
      <c r="BS400" s="88">
        <f t="shared" si="317"/>
        <v>0</v>
      </c>
      <c r="BT400" s="88">
        <f t="shared" si="317"/>
        <v>0</v>
      </c>
      <c r="BU400" s="88">
        <f t="shared" si="317"/>
        <v>0</v>
      </c>
      <c r="BV400" s="88">
        <f t="shared" si="317"/>
        <v>0</v>
      </c>
      <c r="BW400" s="88">
        <f t="shared" si="317"/>
        <v>0</v>
      </c>
      <c r="BX400" s="88">
        <f t="shared" ref="BX400:CV400" si="318">SUM(BX401:BX404)</f>
        <v>0</v>
      </c>
      <c r="BY400" s="88">
        <f t="shared" si="318"/>
        <v>0</v>
      </c>
      <c r="BZ400" s="88">
        <f t="shared" si="318"/>
        <v>0</v>
      </c>
      <c r="CA400" s="88">
        <f t="shared" si="318"/>
        <v>0</v>
      </c>
      <c r="CB400" s="88">
        <f t="shared" si="318"/>
        <v>0</v>
      </c>
      <c r="CC400" s="88">
        <f t="shared" si="318"/>
        <v>0</v>
      </c>
      <c r="CD400" s="88">
        <f t="shared" si="318"/>
        <v>0</v>
      </c>
      <c r="CE400" s="88">
        <f t="shared" si="318"/>
        <v>0</v>
      </c>
      <c r="CF400" s="88">
        <f t="shared" si="318"/>
        <v>0</v>
      </c>
      <c r="CG400" s="89">
        <f>SUM(CG401:CG404)</f>
        <v>0</v>
      </c>
      <c r="CH400" s="132">
        <f t="shared" ref="CH400:CK400" si="319">SUM(CH401:CH404)</f>
        <v>0</v>
      </c>
      <c r="CI400" s="132">
        <f t="shared" si="319"/>
        <v>0</v>
      </c>
      <c r="CJ400" s="132">
        <f t="shared" si="319"/>
        <v>0</v>
      </c>
      <c r="CK400" s="132">
        <f t="shared" si="319"/>
        <v>0</v>
      </c>
      <c r="CL400" s="8"/>
      <c r="CM400" s="87"/>
      <c r="CN400" s="21"/>
      <c r="CQ400" s="72">
        <f t="shared" si="312"/>
        <v>1</v>
      </c>
    </row>
    <row r="401" spans="1:96" ht="14.1" customHeight="1" x14ac:dyDescent="0.3">
      <c r="A401" s="64">
        <f t="shared" si="313"/>
        <v>401</v>
      </c>
      <c r="B401" s="83"/>
      <c r="C401" s="83"/>
      <c r="D401" s="83"/>
      <c r="E401" s="83"/>
      <c r="F401" s="91" t="s">
        <v>40</v>
      </c>
      <c r="G401" s="107" t="str">
        <f>$H$47</f>
        <v xml:space="preserve">דרוג AA- ומעלה </v>
      </c>
      <c r="H401" s="83"/>
      <c r="I401" s="83"/>
      <c r="J401" s="73">
        <f t="shared" si="305"/>
        <v>18076.289999999997</v>
      </c>
      <c r="K401" s="84"/>
      <c r="L401" s="84"/>
      <c r="M401" s="84">
        <v>2274.25</v>
      </c>
      <c r="N401" s="84"/>
      <c r="O401" s="84"/>
      <c r="P401" s="84">
        <v>936.46</v>
      </c>
      <c r="Q401" s="84">
        <v>11678.95</v>
      </c>
      <c r="R401" s="84"/>
      <c r="S401" s="84"/>
      <c r="T401" s="84"/>
      <c r="U401" s="84"/>
      <c r="V401" s="84"/>
      <c r="W401" s="84"/>
      <c r="X401" s="84">
        <v>866.89</v>
      </c>
      <c r="Y401" s="84"/>
      <c r="Z401" s="84"/>
      <c r="AA401" s="84"/>
      <c r="AB401" s="84"/>
      <c r="AC401" s="84"/>
      <c r="AD401" s="84"/>
      <c r="AE401" s="84">
        <v>735.79</v>
      </c>
      <c r="AF401" s="84">
        <v>454.85</v>
      </c>
      <c r="AG401" s="84">
        <v>326.42</v>
      </c>
      <c r="AH401" s="84">
        <v>802.68</v>
      </c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84"/>
      <c r="BB401" s="84"/>
      <c r="BC401" s="84"/>
      <c r="BD401" s="84"/>
      <c r="BE401" s="84"/>
      <c r="BF401" s="84"/>
      <c r="BG401" s="84"/>
      <c r="BH401" s="84"/>
      <c r="BI401" s="84"/>
      <c r="BJ401" s="84"/>
      <c r="BK401" s="84"/>
      <c r="BL401" s="84"/>
      <c r="BM401" s="84"/>
      <c r="BN401" s="84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5"/>
      <c r="CH401" s="122"/>
      <c r="CI401" s="122"/>
      <c r="CJ401" s="122"/>
      <c r="CK401" s="122"/>
      <c r="CL401" s="8"/>
      <c r="CM401" s="87"/>
      <c r="CN401" s="21"/>
      <c r="CQ401" s="72">
        <f t="shared" si="312"/>
        <v>1</v>
      </c>
    </row>
    <row r="402" spans="1:96" s="63" customFormat="1" ht="14.1" customHeight="1" x14ac:dyDescent="0.3">
      <c r="A402" s="64">
        <f t="shared" si="313"/>
        <v>402</v>
      </c>
      <c r="B402" s="83"/>
      <c r="C402" s="83"/>
      <c r="D402" s="83"/>
      <c r="E402" s="83"/>
      <c r="F402" s="91" t="s">
        <v>52</v>
      </c>
      <c r="G402" s="107" t="str">
        <f>$H$51</f>
        <v xml:space="preserve">דרוג BBB- ועד A+ </v>
      </c>
      <c r="H402" s="83"/>
      <c r="I402" s="83"/>
      <c r="J402" s="73">
        <f t="shared" si="305"/>
        <v>0</v>
      </c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84"/>
      <c r="BB402" s="84"/>
      <c r="BC402" s="84"/>
      <c r="BD402" s="84"/>
      <c r="BE402" s="84"/>
      <c r="BF402" s="84"/>
      <c r="BG402" s="84"/>
      <c r="BH402" s="84"/>
      <c r="BI402" s="84"/>
      <c r="BJ402" s="84"/>
      <c r="BK402" s="84"/>
      <c r="BL402" s="84"/>
      <c r="BM402" s="84"/>
      <c r="BN402" s="84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5"/>
      <c r="CH402" s="122"/>
      <c r="CI402" s="122"/>
      <c r="CJ402" s="122"/>
      <c r="CK402" s="122"/>
      <c r="CL402" s="71"/>
      <c r="CM402" s="27"/>
      <c r="CN402" s="11"/>
      <c r="CO402" s="72"/>
      <c r="CP402" s="72"/>
      <c r="CQ402" s="72">
        <v>1</v>
      </c>
      <c r="CR402" s="72"/>
    </row>
    <row r="403" spans="1:96" s="63" customFormat="1" ht="14.1" customHeight="1" x14ac:dyDescent="0.3">
      <c r="A403" s="64">
        <f t="shared" si="313"/>
        <v>403</v>
      </c>
      <c r="B403" s="83"/>
      <c r="C403" s="83"/>
      <c r="D403" s="83"/>
      <c r="E403" s="83"/>
      <c r="F403" s="91" t="s">
        <v>74</v>
      </c>
      <c r="G403" s="83" t="str">
        <f>$H$68</f>
        <v xml:space="preserve">בדרוג נמוך מ- BBB- או לא מדורג עם בטוחה מספקת </v>
      </c>
      <c r="H403" s="83"/>
      <c r="I403" s="83"/>
      <c r="J403" s="73">
        <f t="shared" si="305"/>
        <v>0</v>
      </c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84"/>
      <c r="BB403" s="84"/>
      <c r="BC403" s="84"/>
      <c r="BD403" s="84"/>
      <c r="BE403" s="84"/>
      <c r="BF403" s="84"/>
      <c r="BG403" s="84"/>
      <c r="BH403" s="84"/>
      <c r="BI403" s="84"/>
      <c r="BJ403" s="84"/>
      <c r="BK403" s="84"/>
      <c r="BL403" s="84"/>
      <c r="BM403" s="84"/>
      <c r="BN403" s="84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5"/>
      <c r="CH403" s="122"/>
      <c r="CI403" s="122"/>
      <c r="CJ403" s="122"/>
      <c r="CK403" s="122"/>
      <c r="CL403" s="71"/>
      <c r="CM403" s="27"/>
      <c r="CN403" s="11"/>
      <c r="CO403" s="72"/>
      <c r="CP403" s="72"/>
      <c r="CQ403" s="72">
        <f t="shared" ref="CQ403:CQ438" si="320">IF(J403&gt;0,1,0)</f>
        <v>0</v>
      </c>
      <c r="CR403" s="72"/>
    </row>
    <row r="404" spans="1:96" s="63" customFormat="1" ht="14.1" customHeight="1" x14ac:dyDescent="0.3">
      <c r="A404" s="64">
        <f t="shared" si="313"/>
        <v>404</v>
      </c>
      <c r="B404" s="83"/>
      <c r="C404" s="83"/>
      <c r="D404" s="83"/>
      <c r="E404" s="83"/>
      <c r="F404" s="91" t="s">
        <v>76</v>
      </c>
      <c r="G404" s="107" t="str">
        <f>$H$55</f>
        <v xml:space="preserve">דרוג נמוך מ- BBB- או לא מדורג </v>
      </c>
      <c r="H404" s="83"/>
      <c r="I404" s="83"/>
      <c r="J404" s="73">
        <f t="shared" si="305"/>
        <v>3718.15</v>
      </c>
      <c r="K404" s="84"/>
      <c r="L404" s="84"/>
      <c r="M404" s="84">
        <v>2131.73</v>
      </c>
      <c r="N404" s="84"/>
      <c r="O404" s="84"/>
      <c r="P404" s="84"/>
      <c r="Q404" s="84">
        <v>1586.42</v>
      </c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84"/>
      <c r="BB404" s="84"/>
      <c r="BC404" s="84"/>
      <c r="BD404" s="84"/>
      <c r="BE404" s="84"/>
      <c r="BF404" s="84"/>
      <c r="BG404" s="84"/>
      <c r="BH404" s="84"/>
      <c r="BI404" s="84"/>
      <c r="BJ404" s="84"/>
      <c r="BK404" s="84"/>
      <c r="BL404" s="84"/>
      <c r="BM404" s="84"/>
      <c r="BN404" s="84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5"/>
      <c r="CH404" s="122"/>
      <c r="CI404" s="122"/>
      <c r="CJ404" s="122"/>
      <c r="CK404" s="122"/>
      <c r="CL404" s="71"/>
      <c r="CM404" s="27"/>
      <c r="CN404" s="11"/>
      <c r="CO404" s="72"/>
      <c r="CP404" s="72"/>
      <c r="CQ404" s="72">
        <f t="shared" si="320"/>
        <v>1</v>
      </c>
      <c r="CR404" s="72"/>
    </row>
    <row r="405" spans="1:96" ht="14.1" customHeight="1" x14ac:dyDescent="0.3">
      <c r="A405" s="64">
        <f t="shared" si="313"/>
        <v>405</v>
      </c>
      <c r="B405" s="83"/>
      <c r="C405" s="83"/>
      <c r="D405" s="83"/>
      <c r="E405" s="83" t="s">
        <v>28</v>
      </c>
      <c r="F405" s="131" t="s">
        <v>193</v>
      </c>
      <c r="G405" s="83"/>
      <c r="H405" s="83"/>
      <c r="I405" s="83"/>
      <c r="J405" s="73">
        <f t="shared" si="305"/>
        <v>0</v>
      </c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84"/>
      <c r="BB405" s="84"/>
      <c r="BC405" s="84"/>
      <c r="BD405" s="84"/>
      <c r="BE405" s="84"/>
      <c r="BF405" s="84"/>
      <c r="BG405" s="84"/>
      <c r="BH405" s="84"/>
      <c r="BI405" s="84"/>
      <c r="BJ405" s="84"/>
      <c r="BK405" s="84"/>
      <c r="BL405" s="84"/>
      <c r="BM405" s="84"/>
      <c r="BN405" s="84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5"/>
      <c r="CH405" s="122"/>
      <c r="CI405" s="122"/>
      <c r="CJ405" s="122"/>
      <c r="CK405" s="122"/>
      <c r="CL405" s="8"/>
      <c r="CM405" s="87"/>
      <c r="CN405" s="21"/>
      <c r="CQ405" s="72">
        <f t="shared" si="320"/>
        <v>0</v>
      </c>
    </row>
    <row r="406" spans="1:96" ht="14.1" customHeight="1" x14ac:dyDescent="0.3">
      <c r="A406" s="64">
        <f t="shared" si="313"/>
        <v>406</v>
      </c>
      <c r="B406" s="83"/>
      <c r="C406" s="83"/>
      <c r="D406" s="83"/>
      <c r="E406" s="83" t="s">
        <v>30</v>
      </c>
      <c r="F406" s="131" t="s">
        <v>194</v>
      </c>
      <c r="G406" s="83"/>
      <c r="H406" s="83"/>
      <c r="I406" s="83"/>
      <c r="J406" s="73">
        <f t="shared" si="305"/>
        <v>0</v>
      </c>
      <c r="K406" s="88">
        <f>SUM(K407:K408)</f>
        <v>0</v>
      </c>
      <c r="L406" s="88">
        <f t="shared" ref="L406:BW406" si="321">SUM(L407:L408)</f>
        <v>0</v>
      </c>
      <c r="M406" s="88">
        <f t="shared" si="321"/>
        <v>0</v>
      </c>
      <c r="N406" s="88">
        <f t="shared" si="321"/>
        <v>0</v>
      </c>
      <c r="O406" s="88">
        <f t="shared" si="321"/>
        <v>0</v>
      </c>
      <c r="P406" s="88">
        <f t="shared" si="321"/>
        <v>0</v>
      </c>
      <c r="Q406" s="88">
        <f t="shared" si="321"/>
        <v>0</v>
      </c>
      <c r="R406" s="88">
        <f t="shared" si="321"/>
        <v>0</v>
      </c>
      <c r="S406" s="88">
        <f t="shared" si="321"/>
        <v>0</v>
      </c>
      <c r="T406" s="88">
        <f t="shared" si="321"/>
        <v>0</v>
      </c>
      <c r="U406" s="88">
        <f t="shared" si="321"/>
        <v>0</v>
      </c>
      <c r="V406" s="88">
        <f t="shared" si="321"/>
        <v>0</v>
      </c>
      <c r="W406" s="88">
        <f t="shared" si="321"/>
        <v>0</v>
      </c>
      <c r="X406" s="88">
        <f t="shared" si="321"/>
        <v>0</v>
      </c>
      <c r="Y406" s="88">
        <f t="shared" si="321"/>
        <v>0</v>
      </c>
      <c r="Z406" s="88">
        <f t="shared" si="321"/>
        <v>0</v>
      </c>
      <c r="AA406" s="88">
        <f t="shared" si="321"/>
        <v>0</v>
      </c>
      <c r="AB406" s="88">
        <f t="shared" si="321"/>
        <v>0</v>
      </c>
      <c r="AC406" s="88">
        <f t="shared" si="321"/>
        <v>0</v>
      </c>
      <c r="AD406" s="88">
        <f t="shared" si="321"/>
        <v>0</v>
      </c>
      <c r="AE406" s="88">
        <f t="shared" si="321"/>
        <v>0</v>
      </c>
      <c r="AF406" s="88">
        <f t="shared" si="321"/>
        <v>0</v>
      </c>
      <c r="AG406" s="88">
        <f t="shared" si="321"/>
        <v>0</v>
      </c>
      <c r="AH406" s="88">
        <f t="shared" si="321"/>
        <v>0</v>
      </c>
      <c r="AI406" s="88">
        <f t="shared" si="321"/>
        <v>0</v>
      </c>
      <c r="AJ406" s="88">
        <f t="shared" si="321"/>
        <v>0</v>
      </c>
      <c r="AK406" s="88">
        <f t="shared" si="321"/>
        <v>0</v>
      </c>
      <c r="AL406" s="88">
        <f t="shared" si="321"/>
        <v>0</v>
      </c>
      <c r="AM406" s="88">
        <f t="shared" si="321"/>
        <v>0</v>
      </c>
      <c r="AN406" s="88">
        <f t="shared" si="321"/>
        <v>0</v>
      </c>
      <c r="AO406" s="88">
        <f t="shared" si="321"/>
        <v>0</v>
      </c>
      <c r="AP406" s="88">
        <f t="shared" si="321"/>
        <v>0</v>
      </c>
      <c r="AQ406" s="88">
        <f t="shared" si="321"/>
        <v>0</v>
      </c>
      <c r="AR406" s="88">
        <f t="shared" si="321"/>
        <v>0</v>
      </c>
      <c r="AS406" s="88">
        <f t="shared" si="321"/>
        <v>0</v>
      </c>
      <c r="AT406" s="88">
        <f t="shared" si="321"/>
        <v>0</v>
      </c>
      <c r="AU406" s="88">
        <f t="shared" si="321"/>
        <v>0</v>
      </c>
      <c r="AV406" s="88">
        <f t="shared" si="321"/>
        <v>0</v>
      </c>
      <c r="AW406" s="88">
        <f t="shared" si="321"/>
        <v>0</v>
      </c>
      <c r="AX406" s="88">
        <f t="shared" si="321"/>
        <v>0</v>
      </c>
      <c r="AY406" s="88">
        <f t="shared" si="321"/>
        <v>0</v>
      </c>
      <c r="AZ406" s="88">
        <f t="shared" si="321"/>
        <v>0</v>
      </c>
      <c r="BA406" s="88">
        <f t="shared" si="321"/>
        <v>0</v>
      </c>
      <c r="BB406" s="88">
        <f t="shared" si="321"/>
        <v>0</v>
      </c>
      <c r="BC406" s="88">
        <f t="shared" si="321"/>
        <v>0</v>
      </c>
      <c r="BD406" s="88">
        <f t="shared" si="321"/>
        <v>0</v>
      </c>
      <c r="BE406" s="88">
        <f t="shared" si="321"/>
        <v>0</v>
      </c>
      <c r="BF406" s="88">
        <f t="shared" si="321"/>
        <v>0</v>
      </c>
      <c r="BG406" s="88">
        <f t="shared" si="321"/>
        <v>0</v>
      </c>
      <c r="BH406" s="88">
        <f t="shared" si="321"/>
        <v>0</v>
      </c>
      <c r="BI406" s="88">
        <f t="shared" si="321"/>
        <v>0</v>
      </c>
      <c r="BJ406" s="88">
        <f t="shared" si="321"/>
        <v>0</v>
      </c>
      <c r="BK406" s="88">
        <f t="shared" si="321"/>
        <v>0</v>
      </c>
      <c r="BL406" s="88">
        <f t="shared" si="321"/>
        <v>0</v>
      </c>
      <c r="BM406" s="88">
        <f t="shared" si="321"/>
        <v>0</v>
      </c>
      <c r="BN406" s="88">
        <f t="shared" si="321"/>
        <v>0</v>
      </c>
      <c r="BO406" s="88">
        <f t="shared" si="321"/>
        <v>0</v>
      </c>
      <c r="BP406" s="88">
        <f t="shared" si="321"/>
        <v>0</v>
      </c>
      <c r="BQ406" s="88">
        <f t="shared" si="321"/>
        <v>0</v>
      </c>
      <c r="BR406" s="88">
        <f t="shared" si="321"/>
        <v>0</v>
      </c>
      <c r="BS406" s="88">
        <f t="shared" si="321"/>
        <v>0</v>
      </c>
      <c r="BT406" s="88">
        <f t="shared" si="321"/>
        <v>0</v>
      </c>
      <c r="BU406" s="88">
        <f t="shared" si="321"/>
        <v>0</v>
      </c>
      <c r="BV406" s="88">
        <f t="shared" si="321"/>
        <v>0</v>
      </c>
      <c r="BW406" s="88">
        <f t="shared" si="321"/>
        <v>0</v>
      </c>
      <c r="BX406" s="88">
        <f t="shared" ref="BX406:CV406" si="322">SUM(BX407:BX408)</f>
        <v>0</v>
      </c>
      <c r="BY406" s="88">
        <f t="shared" si="322"/>
        <v>0</v>
      </c>
      <c r="BZ406" s="88">
        <f t="shared" si="322"/>
        <v>0</v>
      </c>
      <c r="CA406" s="88">
        <f t="shared" si="322"/>
        <v>0</v>
      </c>
      <c r="CB406" s="88">
        <f t="shared" si="322"/>
        <v>0</v>
      </c>
      <c r="CC406" s="88">
        <f t="shared" si="322"/>
        <v>0</v>
      </c>
      <c r="CD406" s="88">
        <f t="shared" si="322"/>
        <v>0</v>
      </c>
      <c r="CE406" s="88">
        <f t="shared" si="322"/>
        <v>0</v>
      </c>
      <c r="CF406" s="88">
        <f t="shared" si="322"/>
        <v>0</v>
      </c>
      <c r="CG406" s="89">
        <f>SUM(CG407:CG408)</f>
        <v>0</v>
      </c>
      <c r="CH406" s="132">
        <f t="shared" ref="CH406:CK406" si="323">SUM(CH407:CH408)</f>
        <v>0</v>
      </c>
      <c r="CI406" s="132">
        <f t="shared" si="323"/>
        <v>0</v>
      </c>
      <c r="CJ406" s="132">
        <f t="shared" si="323"/>
        <v>0</v>
      </c>
      <c r="CK406" s="132">
        <f t="shared" si="323"/>
        <v>0</v>
      </c>
      <c r="CL406" s="8"/>
      <c r="CM406" s="87"/>
      <c r="CN406" s="21"/>
      <c r="CQ406" s="72">
        <f t="shared" si="320"/>
        <v>0</v>
      </c>
    </row>
    <row r="407" spans="1:96" ht="14.1" customHeight="1" x14ac:dyDescent="0.3">
      <c r="A407" s="64">
        <f t="shared" si="313"/>
        <v>407</v>
      </c>
      <c r="B407" s="83"/>
      <c r="C407" s="83"/>
      <c r="D407" s="83"/>
      <c r="E407" s="83"/>
      <c r="F407" s="91" t="s">
        <v>40</v>
      </c>
      <c r="G407" s="131" t="s">
        <v>195</v>
      </c>
      <c r="H407" s="83"/>
      <c r="I407" s="83"/>
      <c r="J407" s="73">
        <f t="shared" si="305"/>
        <v>0</v>
      </c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84"/>
      <c r="BB407" s="84"/>
      <c r="BC407" s="84"/>
      <c r="BD407" s="84"/>
      <c r="BE407" s="84"/>
      <c r="BF407" s="84"/>
      <c r="BG407" s="84"/>
      <c r="BH407" s="84"/>
      <c r="BI407" s="84"/>
      <c r="BJ407" s="84"/>
      <c r="BK407" s="84"/>
      <c r="BL407" s="84"/>
      <c r="BM407" s="84"/>
      <c r="BN407" s="84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5"/>
      <c r="CH407" s="122"/>
      <c r="CI407" s="122"/>
      <c r="CJ407" s="122"/>
      <c r="CK407" s="122"/>
      <c r="CL407" s="8"/>
      <c r="CM407" s="87"/>
      <c r="CN407" s="21"/>
      <c r="CQ407" s="72">
        <f t="shared" si="320"/>
        <v>0</v>
      </c>
    </row>
    <row r="408" spans="1:96" ht="14.1" customHeight="1" x14ac:dyDescent="0.3">
      <c r="A408" s="64">
        <f t="shared" si="313"/>
        <v>408</v>
      </c>
      <c r="B408" s="83"/>
      <c r="C408" s="83"/>
      <c r="D408" s="83"/>
      <c r="E408" s="83"/>
      <c r="F408" s="91" t="s">
        <v>52</v>
      </c>
      <c r="G408" s="131" t="s">
        <v>196</v>
      </c>
      <c r="H408" s="83"/>
      <c r="I408" s="83"/>
      <c r="J408" s="73">
        <f t="shared" si="305"/>
        <v>0</v>
      </c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84"/>
      <c r="BB408" s="84"/>
      <c r="BC408" s="84"/>
      <c r="BD408" s="84"/>
      <c r="BE408" s="84"/>
      <c r="BF408" s="84"/>
      <c r="BG408" s="84"/>
      <c r="BH408" s="84"/>
      <c r="BI408" s="84"/>
      <c r="BJ408" s="84"/>
      <c r="BK408" s="84"/>
      <c r="BL408" s="84"/>
      <c r="BM408" s="84"/>
      <c r="BN408" s="84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5"/>
      <c r="CH408" s="122"/>
      <c r="CI408" s="122"/>
      <c r="CJ408" s="122"/>
      <c r="CK408" s="122"/>
      <c r="CL408" s="8"/>
      <c r="CM408" s="87"/>
      <c r="CN408" s="21"/>
      <c r="CQ408" s="72">
        <f t="shared" si="320"/>
        <v>0</v>
      </c>
    </row>
    <row r="409" spans="1:96" ht="14.1" customHeight="1" x14ac:dyDescent="0.3">
      <c r="A409" s="64">
        <f t="shared" si="313"/>
        <v>409</v>
      </c>
      <c r="B409" s="83"/>
      <c r="C409" s="83"/>
      <c r="D409" s="83"/>
      <c r="E409" s="83" t="s">
        <v>32</v>
      </c>
      <c r="F409" s="131" t="s">
        <v>197</v>
      </c>
      <c r="G409" s="83"/>
      <c r="H409" s="83"/>
      <c r="I409" s="83"/>
      <c r="J409" s="73">
        <f t="shared" si="305"/>
        <v>0</v>
      </c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84"/>
      <c r="BB409" s="84"/>
      <c r="BC409" s="84"/>
      <c r="BD409" s="84"/>
      <c r="BE409" s="84"/>
      <c r="BF409" s="84"/>
      <c r="BG409" s="84"/>
      <c r="BH409" s="84"/>
      <c r="BI409" s="84"/>
      <c r="BJ409" s="84"/>
      <c r="BK409" s="84"/>
      <c r="BL409" s="84"/>
      <c r="BM409" s="84"/>
      <c r="BN409" s="84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5"/>
      <c r="CH409" s="122"/>
      <c r="CI409" s="122"/>
      <c r="CJ409" s="122"/>
      <c r="CK409" s="122"/>
      <c r="CL409" s="8"/>
      <c r="CM409" s="87"/>
      <c r="CN409" s="21"/>
      <c r="CQ409" s="72">
        <f t="shared" si="320"/>
        <v>0</v>
      </c>
    </row>
    <row r="410" spans="1:96" ht="14.1" customHeight="1" x14ac:dyDescent="0.3">
      <c r="A410" s="64">
        <f t="shared" si="313"/>
        <v>410</v>
      </c>
      <c r="B410" s="83"/>
      <c r="C410" s="83"/>
      <c r="D410" s="83"/>
      <c r="E410" s="83" t="s">
        <v>198</v>
      </c>
      <c r="F410" s="131" t="s">
        <v>199</v>
      </c>
      <c r="G410" s="83"/>
      <c r="H410" s="83"/>
      <c r="I410" s="83"/>
      <c r="J410" s="73">
        <f t="shared" si="305"/>
        <v>1080.8699999999999</v>
      </c>
      <c r="K410" s="84"/>
      <c r="L410" s="84"/>
      <c r="M410" s="84">
        <v>265.25</v>
      </c>
      <c r="N410" s="84"/>
      <c r="O410" s="84"/>
      <c r="P410" s="84">
        <v>50.96</v>
      </c>
      <c r="Q410" s="84">
        <v>659.65</v>
      </c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>
        <v>38.29</v>
      </c>
      <c r="AF410" s="84">
        <v>16.940000000000001</v>
      </c>
      <c r="AG410" s="84">
        <v>12.96</v>
      </c>
      <c r="AH410" s="84">
        <v>36.82</v>
      </c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84"/>
      <c r="BB410" s="84"/>
      <c r="BC410" s="84"/>
      <c r="BD410" s="84"/>
      <c r="BE410" s="84"/>
      <c r="BF410" s="84"/>
      <c r="BG410" s="84"/>
      <c r="BH410" s="84"/>
      <c r="BI410" s="84"/>
      <c r="BJ410" s="84"/>
      <c r="BK410" s="84"/>
      <c r="BL410" s="84"/>
      <c r="BM410" s="84"/>
      <c r="BN410" s="84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5"/>
      <c r="CH410" s="122"/>
      <c r="CI410" s="122"/>
      <c r="CJ410" s="122"/>
      <c r="CK410" s="122"/>
      <c r="CL410" s="8"/>
      <c r="CM410" s="87"/>
      <c r="CN410" s="21"/>
      <c r="CQ410" s="72">
        <f t="shared" si="320"/>
        <v>1</v>
      </c>
    </row>
    <row r="411" spans="1:96" ht="14.1" customHeight="1" x14ac:dyDescent="0.3">
      <c r="A411" s="64">
        <f t="shared" si="313"/>
        <v>411</v>
      </c>
      <c r="B411" s="81"/>
      <c r="C411" s="81"/>
      <c r="D411" s="81" t="s">
        <v>200</v>
      </c>
      <c r="E411" s="111" t="s">
        <v>35</v>
      </c>
      <c r="F411" s="104"/>
      <c r="G411" s="81"/>
      <c r="H411" s="81"/>
      <c r="I411" s="81"/>
      <c r="J411" s="73">
        <f t="shared" si="305"/>
        <v>20812.169999999998</v>
      </c>
      <c r="K411" s="102">
        <f>SUM(K412:K415)</f>
        <v>0</v>
      </c>
      <c r="L411" s="102">
        <f t="shared" ref="L411:BW411" si="324">SUM(L412:L415)</f>
        <v>0</v>
      </c>
      <c r="M411" s="102">
        <f t="shared" si="324"/>
        <v>3861.12</v>
      </c>
      <c r="N411" s="102">
        <f t="shared" si="324"/>
        <v>0</v>
      </c>
      <c r="O411" s="102">
        <f t="shared" si="324"/>
        <v>1366.42</v>
      </c>
      <c r="P411" s="102">
        <f t="shared" si="324"/>
        <v>971.85</v>
      </c>
      <c r="Q411" s="102">
        <f t="shared" si="324"/>
        <v>12580.39</v>
      </c>
      <c r="R411" s="102">
        <f t="shared" si="324"/>
        <v>0</v>
      </c>
      <c r="S411" s="102">
        <f t="shared" si="324"/>
        <v>0</v>
      </c>
      <c r="T411" s="102">
        <f t="shared" si="324"/>
        <v>0</v>
      </c>
      <c r="U411" s="102">
        <f t="shared" si="324"/>
        <v>0</v>
      </c>
      <c r="V411" s="102">
        <f t="shared" si="324"/>
        <v>0</v>
      </c>
      <c r="W411" s="102">
        <f t="shared" si="324"/>
        <v>0</v>
      </c>
      <c r="X411" s="102">
        <f t="shared" si="324"/>
        <v>0</v>
      </c>
      <c r="Y411" s="102">
        <f t="shared" si="324"/>
        <v>0</v>
      </c>
      <c r="Z411" s="102">
        <f t="shared" si="324"/>
        <v>0</v>
      </c>
      <c r="AA411" s="102">
        <f t="shared" si="324"/>
        <v>0</v>
      </c>
      <c r="AB411" s="102">
        <f t="shared" si="324"/>
        <v>0</v>
      </c>
      <c r="AC411" s="102">
        <f t="shared" si="324"/>
        <v>0</v>
      </c>
      <c r="AD411" s="102">
        <f t="shared" si="324"/>
        <v>0</v>
      </c>
      <c r="AE411" s="102">
        <f t="shared" si="324"/>
        <v>745.99</v>
      </c>
      <c r="AF411" s="102">
        <f t="shared" si="324"/>
        <v>328.75</v>
      </c>
      <c r="AG411" s="102">
        <f t="shared" si="324"/>
        <v>243.01</v>
      </c>
      <c r="AH411" s="102">
        <f t="shared" si="324"/>
        <v>714.64</v>
      </c>
      <c r="AI411" s="102">
        <f t="shared" si="324"/>
        <v>0</v>
      </c>
      <c r="AJ411" s="102">
        <f t="shared" si="324"/>
        <v>0</v>
      </c>
      <c r="AK411" s="102">
        <f t="shared" si="324"/>
        <v>0</v>
      </c>
      <c r="AL411" s="102">
        <f t="shared" si="324"/>
        <v>0</v>
      </c>
      <c r="AM411" s="102">
        <f t="shared" si="324"/>
        <v>0</v>
      </c>
      <c r="AN411" s="102">
        <f t="shared" si="324"/>
        <v>0</v>
      </c>
      <c r="AO411" s="102">
        <f t="shared" si="324"/>
        <v>0</v>
      </c>
      <c r="AP411" s="102">
        <f t="shared" si="324"/>
        <v>0</v>
      </c>
      <c r="AQ411" s="102">
        <f t="shared" si="324"/>
        <v>0</v>
      </c>
      <c r="AR411" s="102">
        <f t="shared" si="324"/>
        <v>0</v>
      </c>
      <c r="AS411" s="102">
        <f t="shared" si="324"/>
        <v>0</v>
      </c>
      <c r="AT411" s="102">
        <f t="shared" si="324"/>
        <v>0</v>
      </c>
      <c r="AU411" s="102">
        <f t="shared" si="324"/>
        <v>0</v>
      </c>
      <c r="AV411" s="102">
        <f t="shared" si="324"/>
        <v>0</v>
      </c>
      <c r="AW411" s="102">
        <f t="shared" si="324"/>
        <v>0</v>
      </c>
      <c r="AX411" s="102">
        <f t="shared" si="324"/>
        <v>0</v>
      </c>
      <c r="AY411" s="102">
        <f t="shared" si="324"/>
        <v>0</v>
      </c>
      <c r="AZ411" s="102">
        <f t="shared" si="324"/>
        <v>0</v>
      </c>
      <c r="BA411" s="102">
        <f t="shared" si="324"/>
        <v>0</v>
      </c>
      <c r="BB411" s="102">
        <f t="shared" si="324"/>
        <v>0</v>
      </c>
      <c r="BC411" s="102">
        <f t="shared" si="324"/>
        <v>0</v>
      </c>
      <c r="BD411" s="102">
        <f t="shared" si="324"/>
        <v>0</v>
      </c>
      <c r="BE411" s="102">
        <f t="shared" si="324"/>
        <v>0</v>
      </c>
      <c r="BF411" s="102">
        <f t="shared" si="324"/>
        <v>0</v>
      </c>
      <c r="BG411" s="102">
        <f t="shared" si="324"/>
        <v>0</v>
      </c>
      <c r="BH411" s="102">
        <f t="shared" si="324"/>
        <v>0</v>
      </c>
      <c r="BI411" s="102">
        <f t="shared" si="324"/>
        <v>0</v>
      </c>
      <c r="BJ411" s="102">
        <f t="shared" si="324"/>
        <v>0</v>
      </c>
      <c r="BK411" s="102">
        <f t="shared" si="324"/>
        <v>0</v>
      </c>
      <c r="BL411" s="102">
        <f t="shared" si="324"/>
        <v>0</v>
      </c>
      <c r="BM411" s="102">
        <f t="shared" si="324"/>
        <v>0</v>
      </c>
      <c r="BN411" s="102">
        <f t="shared" si="324"/>
        <v>0</v>
      </c>
      <c r="BO411" s="102">
        <f t="shared" si="324"/>
        <v>0</v>
      </c>
      <c r="BP411" s="102">
        <f t="shared" si="324"/>
        <v>0</v>
      </c>
      <c r="BQ411" s="102">
        <f t="shared" si="324"/>
        <v>0</v>
      </c>
      <c r="BR411" s="102">
        <f t="shared" si="324"/>
        <v>0</v>
      </c>
      <c r="BS411" s="102">
        <f t="shared" si="324"/>
        <v>0</v>
      </c>
      <c r="BT411" s="102">
        <f t="shared" si="324"/>
        <v>0</v>
      </c>
      <c r="BU411" s="102">
        <f t="shared" si="324"/>
        <v>0</v>
      </c>
      <c r="BV411" s="102">
        <f t="shared" si="324"/>
        <v>0</v>
      </c>
      <c r="BW411" s="102">
        <f t="shared" si="324"/>
        <v>0</v>
      </c>
      <c r="BX411" s="102">
        <f t="shared" ref="BX411:CV411" si="325">SUM(BX412:BX415)</f>
        <v>0</v>
      </c>
      <c r="BY411" s="102">
        <f t="shared" si="325"/>
        <v>0</v>
      </c>
      <c r="BZ411" s="102">
        <f t="shared" si="325"/>
        <v>0</v>
      </c>
      <c r="CA411" s="102">
        <f t="shared" si="325"/>
        <v>0</v>
      </c>
      <c r="CB411" s="102">
        <f t="shared" si="325"/>
        <v>0</v>
      </c>
      <c r="CC411" s="102">
        <f t="shared" si="325"/>
        <v>0</v>
      </c>
      <c r="CD411" s="102">
        <f t="shared" si="325"/>
        <v>0</v>
      </c>
      <c r="CE411" s="102">
        <f t="shared" si="325"/>
        <v>0</v>
      </c>
      <c r="CF411" s="102">
        <f t="shared" si="325"/>
        <v>0</v>
      </c>
      <c r="CG411" s="103">
        <f>SUM(CG412:CG415)</f>
        <v>0</v>
      </c>
      <c r="CH411" s="120">
        <f t="shared" ref="CH411:CK411" si="326">SUM(CH412:CH415)</f>
        <v>0</v>
      </c>
      <c r="CI411" s="120">
        <f t="shared" si="326"/>
        <v>0</v>
      </c>
      <c r="CJ411" s="120">
        <f t="shared" si="326"/>
        <v>0</v>
      </c>
      <c r="CK411" s="120">
        <f t="shared" si="326"/>
        <v>0</v>
      </c>
      <c r="CL411" s="8"/>
      <c r="CM411" s="87"/>
      <c r="CN411" s="21"/>
      <c r="CQ411" s="72">
        <f t="shared" si="320"/>
        <v>1</v>
      </c>
    </row>
    <row r="412" spans="1:96" ht="14.1" customHeight="1" x14ac:dyDescent="0.3">
      <c r="A412" s="64">
        <f t="shared" si="313"/>
        <v>412</v>
      </c>
      <c r="B412" s="83"/>
      <c r="C412" s="83"/>
      <c r="D412" s="83"/>
      <c r="E412" s="83" t="s">
        <v>20</v>
      </c>
      <c r="F412" s="131" t="s">
        <v>191</v>
      </c>
      <c r="G412" s="83"/>
      <c r="H412" s="83"/>
      <c r="I412" s="83"/>
      <c r="J412" s="73">
        <f t="shared" si="305"/>
        <v>0</v>
      </c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84"/>
      <c r="BB412" s="84"/>
      <c r="BC412" s="84"/>
      <c r="BD412" s="84"/>
      <c r="BE412" s="84"/>
      <c r="BF412" s="84"/>
      <c r="BG412" s="84"/>
      <c r="BH412" s="84"/>
      <c r="BI412" s="84"/>
      <c r="BJ412" s="84"/>
      <c r="BK412" s="84"/>
      <c r="BL412" s="84"/>
      <c r="BM412" s="84"/>
      <c r="BN412" s="84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5"/>
      <c r="CH412" s="122"/>
      <c r="CI412" s="122"/>
      <c r="CJ412" s="122"/>
      <c r="CK412" s="122"/>
      <c r="CL412" s="8"/>
      <c r="CM412" s="87"/>
      <c r="CN412" s="21"/>
      <c r="CQ412" s="72">
        <f t="shared" si="320"/>
        <v>0</v>
      </c>
    </row>
    <row r="413" spans="1:96" ht="14.1" customHeight="1" x14ac:dyDescent="0.3">
      <c r="A413" s="64">
        <f t="shared" si="313"/>
        <v>413</v>
      </c>
      <c r="B413" s="83"/>
      <c r="C413" s="83"/>
      <c r="D413" s="83"/>
      <c r="E413" s="83" t="s">
        <v>22</v>
      </c>
      <c r="F413" s="131" t="s">
        <v>192</v>
      </c>
      <c r="G413" s="83"/>
      <c r="H413" s="83"/>
      <c r="I413" s="83"/>
      <c r="J413" s="73">
        <f t="shared" si="305"/>
        <v>0</v>
      </c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84"/>
      <c r="BB413" s="84"/>
      <c r="BC413" s="84"/>
      <c r="BD413" s="84"/>
      <c r="BE413" s="84"/>
      <c r="BF413" s="84"/>
      <c r="BG413" s="84"/>
      <c r="BH413" s="84"/>
      <c r="BI413" s="84"/>
      <c r="BJ413" s="84"/>
      <c r="BK413" s="84"/>
      <c r="BL413" s="84"/>
      <c r="BM413" s="84"/>
      <c r="BN413" s="84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5"/>
      <c r="CH413" s="122"/>
      <c r="CI413" s="122"/>
      <c r="CJ413" s="122"/>
      <c r="CK413" s="122"/>
      <c r="CL413" s="8"/>
      <c r="CM413" s="87"/>
      <c r="CN413" s="21"/>
      <c r="CQ413" s="72">
        <f t="shared" si="320"/>
        <v>0</v>
      </c>
    </row>
    <row r="414" spans="1:96" s="63" customFormat="1" ht="14.1" customHeight="1" x14ac:dyDescent="0.3">
      <c r="A414" s="64">
        <f t="shared" si="313"/>
        <v>414</v>
      </c>
      <c r="B414" s="83"/>
      <c r="C414" s="83"/>
      <c r="D414" s="83"/>
      <c r="E414" s="83" t="s">
        <v>24</v>
      </c>
      <c r="F414" s="131" t="s">
        <v>201</v>
      </c>
      <c r="G414" s="83"/>
      <c r="H414" s="83"/>
      <c r="I414" s="83"/>
      <c r="J414" s="73">
        <f t="shared" si="305"/>
        <v>20812.169999999998</v>
      </c>
      <c r="K414" s="84"/>
      <c r="L414" s="84"/>
      <c r="M414" s="84">
        <v>3861.12</v>
      </c>
      <c r="N414" s="84"/>
      <c r="O414" s="84">
        <v>1366.42</v>
      </c>
      <c r="P414" s="84">
        <v>971.85</v>
      </c>
      <c r="Q414" s="84">
        <v>12580.39</v>
      </c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>
        <v>745.99</v>
      </c>
      <c r="AF414" s="84">
        <v>328.75</v>
      </c>
      <c r="AG414" s="84">
        <v>243.01</v>
      </c>
      <c r="AH414" s="84">
        <v>714.64</v>
      </c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84"/>
      <c r="BB414" s="84"/>
      <c r="BC414" s="84"/>
      <c r="BD414" s="84"/>
      <c r="BE414" s="84"/>
      <c r="BF414" s="84"/>
      <c r="BG414" s="84"/>
      <c r="BH414" s="84"/>
      <c r="BI414" s="84"/>
      <c r="BJ414" s="84"/>
      <c r="BK414" s="84"/>
      <c r="BL414" s="84"/>
      <c r="BM414" s="84"/>
      <c r="BN414" s="84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5"/>
      <c r="CH414" s="122"/>
      <c r="CI414" s="122"/>
      <c r="CJ414" s="122"/>
      <c r="CK414" s="122"/>
      <c r="CL414" s="71"/>
      <c r="CM414" s="27"/>
      <c r="CN414" s="11"/>
      <c r="CO414" s="72"/>
      <c r="CP414" s="72"/>
      <c r="CQ414" s="72">
        <f t="shared" si="320"/>
        <v>1</v>
      </c>
      <c r="CR414" s="72"/>
    </row>
    <row r="415" spans="1:96" ht="14.1" customHeight="1" x14ac:dyDescent="0.3">
      <c r="A415" s="64">
        <f t="shared" si="313"/>
        <v>415</v>
      </c>
      <c r="B415" s="83"/>
      <c r="C415" s="83"/>
      <c r="D415" s="83"/>
      <c r="E415" s="83" t="s">
        <v>26</v>
      </c>
      <c r="F415" s="131" t="s">
        <v>199</v>
      </c>
      <c r="G415" s="83"/>
      <c r="H415" s="83"/>
      <c r="I415" s="83"/>
      <c r="J415" s="73">
        <f t="shared" si="305"/>
        <v>0</v>
      </c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84"/>
      <c r="BB415" s="84"/>
      <c r="BC415" s="84"/>
      <c r="BD415" s="84"/>
      <c r="BE415" s="84"/>
      <c r="BF415" s="84"/>
      <c r="BG415" s="84"/>
      <c r="BH415" s="84"/>
      <c r="BI415" s="84"/>
      <c r="BJ415" s="84"/>
      <c r="BK415" s="84"/>
      <c r="BL415" s="84"/>
      <c r="BM415" s="84"/>
      <c r="BN415" s="84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5"/>
      <c r="CH415" s="122"/>
      <c r="CI415" s="122"/>
      <c r="CJ415" s="122"/>
      <c r="CK415" s="122"/>
      <c r="CL415" s="8"/>
      <c r="CM415" s="87"/>
      <c r="CN415" s="21"/>
      <c r="CQ415" s="72">
        <f t="shared" si="320"/>
        <v>0</v>
      </c>
    </row>
    <row r="416" spans="1:96" ht="14.1" customHeight="1" x14ac:dyDescent="0.3">
      <c r="A416" s="64">
        <f t="shared" si="313"/>
        <v>416</v>
      </c>
      <c r="B416" s="91"/>
      <c r="C416" s="91"/>
      <c r="D416" s="91"/>
      <c r="E416" s="83"/>
      <c r="F416" s="131"/>
      <c r="G416" s="83"/>
      <c r="H416" s="83"/>
      <c r="I416" s="83"/>
      <c r="J416" s="93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  <c r="AB416" s="94"/>
      <c r="AC416" s="94"/>
      <c r="AD416" s="94"/>
      <c r="AE416" s="94"/>
      <c r="AF416" s="94"/>
      <c r="AG416" s="94"/>
      <c r="AH416" s="94"/>
      <c r="AI416" s="94"/>
      <c r="AJ416" s="94"/>
      <c r="AK416" s="94"/>
      <c r="AL416" s="94"/>
      <c r="AM416" s="94"/>
      <c r="AN416" s="94"/>
      <c r="AO416" s="94"/>
      <c r="AP416" s="94"/>
      <c r="AQ416" s="94"/>
      <c r="AR416" s="94"/>
      <c r="AS416" s="94"/>
      <c r="AT416" s="94"/>
      <c r="AU416" s="94"/>
      <c r="AV416" s="94"/>
      <c r="AW416" s="94"/>
      <c r="AX416" s="94"/>
      <c r="AY416" s="94"/>
      <c r="AZ416" s="94"/>
      <c r="BA416" s="94"/>
      <c r="BB416" s="94"/>
      <c r="BC416" s="94"/>
      <c r="BD416" s="94"/>
      <c r="BE416" s="94"/>
      <c r="BF416" s="94"/>
      <c r="BG416" s="94"/>
      <c r="BH416" s="94"/>
      <c r="BI416" s="94"/>
      <c r="BJ416" s="94"/>
      <c r="BK416" s="94"/>
      <c r="BL416" s="94"/>
      <c r="BM416" s="94"/>
      <c r="BN416" s="94"/>
      <c r="BO416" s="94"/>
      <c r="BP416" s="94"/>
      <c r="BQ416" s="94"/>
      <c r="BR416" s="94"/>
      <c r="BS416" s="94"/>
      <c r="BT416" s="94"/>
      <c r="BU416" s="94"/>
      <c r="BV416" s="94"/>
      <c r="BW416" s="94"/>
      <c r="BX416" s="94"/>
      <c r="BY416" s="94"/>
      <c r="BZ416" s="94"/>
      <c r="CA416" s="94"/>
      <c r="CB416" s="94"/>
      <c r="CC416" s="94"/>
      <c r="CD416" s="94"/>
      <c r="CE416" s="94"/>
      <c r="CF416" s="94"/>
      <c r="CG416" s="95"/>
      <c r="CH416" s="96"/>
      <c r="CI416" s="96"/>
      <c r="CJ416" s="96"/>
      <c r="CK416" s="96"/>
      <c r="CL416" s="8"/>
      <c r="CM416" s="87"/>
      <c r="CN416" s="21"/>
      <c r="CQ416" s="72">
        <f t="shared" si="320"/>
        <v>0</v>
      </c>
    </row>
    <row r="417" spans="1:96" ht="14.1" customHeight="1" x14ac:dyDescent="0.3">
      <c r="A417" s="64">
        <f t="shared" si="313"/>
        <v>417</v>
      </c>
      <c r="B417" s="81"/>
      <c r="C417" s="65" t="s">
        <v>202</v>
      </c>
      <c r="D417" s="133" t="s">
        <v>203</v>
      </c>
      <c r="E417" s="65"/>
      <c r="F417" s="66"/>
      <c r="G417" s="65"/>
      <c r="H417" s="65"/>
      <c r="I417" s="65"/>
      <c r="J417" s="73">
        <f t="shared" si="305"/>
        <v>41928.32</v>
      </c>
      <c r="K417" s="70">
        <f>SUM(K418,K449)</f>
        <v>0</v>
      </c>
      <c r="L417" s="70">
        <f t="shared" ref="L417:BW417" si="327">SUM(L418,L449)</f>
        <v>0</v>
      </c>
      <c r="M417" s="70">
        <f t="shared" si="327"/>
        <v>1382.85</v>
      </c>
      <c r="N417" s="70">
        <f t="shared" si="327"/>
        <v>0</v>
      </c>
      <c r="O417" s="70">
        <f t="shared" si="327"/>
        <v>489.36</v>
      </c>
      <c r="P417" s="70">
        <f t="shared" si="327"/>
        <v>348.08</v>
      </c>
      <c r="Q417" s="70">
        <f t="shared" si="327"/>
        <v>4505.58</v>
      </c>
      <c r="R417" s="70">
        <f t="shared" si="327"/>
        <v>0</v>
      </c>
      <c r="S417" s="70">
        <f t="shared" si="327"/>
        <v>0</v>
      </c>
      <c r="T417" s="70">
        <f t="shared" si="327"/>
        <v>0</v>
      </c>
      <c r="U417" s="70">
        <f t="shared" si="327"/>
        <v>0</v>
      </c>
      <c r="V417" s="70">
        <f t="shared" si="327"/>
        <v>0</v>
      </c>
      <c r="W417" s="70">
        <f t="shared" si="327"/>
        <v>0</v>
      </c>
      <c r="X417" s="70">
        <f t="shared" si="327"/>
        <v>0</v>
      </c>
      <c r="Y417" s="70">
        <f t="shared" si="327"/>
        <v>0</v>
      </c>
      <c r="Z417" s="70">
        <f t="shared" si="327"/>
        <v>0</v>
      </c>
      <c r="AA417" s="70">
        <f t="shared" si="327"/>
        <v>0</v>
      </c>
      <c r="AB417" s="70">
        <f t="shared" si="327"/>
        <v>2345.84</v>
      </c>
      <c r="AC417" s="70">
        <f t="shared" si="327"/>
        <v>14080.41</v>
      </c>
      <c r="AD417" s="70">
        <f t="shared" si="327"/>
        <v>18048.310000000001</v>
      </c>
      <c r="AE417" s="70">
        <f t="shared" si="327"/>
        <v>267.2</v>
      </c>
      <c r="AF417" s="70">
        <f t="shared" si="327"/>
        <v>117.73</v>
      </c>
      <c r="AG417" s="70">
        <f t="shared" si="327"/>
        <v>87.02</v>
      </c>
      <c r="AH417" s="70">
        <f t="shared" si="327"/>
        <v>255.94</v>
      </c>
      <c r="AI417" s="70">
        <f t="shared" si="327"/>
        <v>0</v>
      </c>
      <c r="AJ417" s="70">
        <f t="shared" si="327"/>
        <v>0</v>
      </c>
      <c r="AK417" s="70">
        <f t="shared" si="327"/>
        <v>0</v>
      </c>
      <c r="AL417" s="70">
        <f t="shared" si="327"/>
        <v>0</v>
      </c>
      <c r="AM417" s="70">
        <f t="shared" si="327"/>
        <v>0</v>
      </c>
      <c r="AN417" s="70">
        <f t="shared" si="327"/>
        <v>0</v>
      </c>
      <c r="AO417" s="70">
        <f t="shared" si="327"/>
        <v>0</v>
      </c>
      <c r="AP417" s="70">
        <f t="shared" si="327"/>
        <v>0</v>
      </c>
      <c r="AQ417" s="70">
        <f t="shared" si="327"/>
        <v>0</v>
      </c>
      <c r="AR417" s="70">
        <f t="shared" si="327"/>
        <v>0</v>
      </c>
      <c r="AS417" s="70">
        <f t="shared" si="327"/>
        <v>0</v>
      </c>
      <c r="AT417" s="70">
        <f t="shared" si="327"/>
        <v>0</v>
      </c>
      <c r="AU417" s="70">
        <f t="shared" si="327"/>
        <v>0</v>
      </c>
      <c r="AV417" s="70">
        <f t="shared" si="327"/>
        <v>0</v>
      </c>
      <c r="AW417" s="70">
        <f t="shared" si="327"/>
        <v>0</v>
      </c>
      <c r="AX417" s="70">
        <f t="shared" si="327"/>
        <v>0</v>
      </c>
      <c r="AY417" s="70">
        <f t="shared" si="327"/>
        <v>0</v>
      </c>
      <c r="AZ417" s="70">
        <f t="shared" si="327"/>
        <v>0</v>
      </c>
      <c r="BA417" s="70">
        <f t="shared" si="327"/>
        <v>0</v>
      </c>
      <c r="BB417" s="70">
        <f t="shared" si="327"/>
        <v>0</v>
      </c>
      <c r="BC417" s="70">
        <f t="shared" si="327"/>
        <v>0</v>
      </c>
      <c r="BD417" s="70">
        <f t="shared" si="327"/>
        <v>0</v>
      </c>
      <c r="BE417" s="70">
        <f t="shared" si="327"/>
        <v>0</v>
      </c>
      <c r="BF417" s="70">
        <f t="shared" si="327"/>
        <v>0</v>
      </c>
      <c r="BG417" s="70">
        <f t="shared" si="327"/>
        <v>0</v>
      </c>
      <c r="BH417" s="70">
        <f t="shared" si="327"/>
        <v>0</v>
      </c>
      <c r="BI417" s="70">
        <f t="shared" si="327"/>
        <v>0</v>
      </c>
      <c r="BJ417" s="70">
        <f t="shared" si="327"/>
        <v>0</v>
      </c>
      <c r="BK417" s="70">
        <f t="shared" si="327"/>
        <v>0</v>
      </c>
      <c r="BL417" s="70">
        <f t="shared" si="327"/>
        <v>0</v>
      </c>
      <c r="BM417" s="70">
        <f t="shared" si="327"/>
        <v>0</v>
      </c>
      <c r="BN417" s="70">
        <f t="shared" si="327"/>
        <v>0</v>
      </c>
      <c r="BO417" s="70">
        <f t="shared" si="327"/>
        <v>0</v>
      </c>
      <c r="BP417" s="70">
        <f t="shared" si="327"/>
        <v>0</v>
      </c>
      <c r="BQ417" s="70">
        <f t="shared" si="327"/>
        <v>0</v>
      </c>
      <c r="BR417" s="70">
        <f t="shared" si="327"/>
        <v>0</v>
      </c>
      <c r="BS417" s="70">
        <f t="shared" si="327"/>
        <v>0</v>
      </c>
      <c r="BT417" s="70">
        <f t="shared" si="327"/>
        <v>0</v>
      </c>
      <c r="BU417" s="70">
        <f t="shared" si="327"/>
        <v>0</v>
      </c>
      <c r="BV417" s="70">
        <f t="shared" si="327"/>
        <v>0</v>
      </c>
      <c r="BW417" s="70">
        <f t="shared" si="327"/>
        <v>0</v>
      </c>
      <c r="BX417" s="70">
        <f t="shared" ref="BX417:CV417" si="328">SUM(BX418,BX449)</f>
        <v>0</v>
      </c>
      <c r="BY417" s="70">
        <f t="shared" si="328"/>
        <v>0</v>
      </c>
      <c r="BZ417" s="70">
        <f t="shared" si="328"/>
        <v>0</v>
      </c>
      <c r="CA417" s="70">
        <f t="shared" si="328"/>
        <v>0</v>
      </c>
      <c r="CB417" s="70">
        <f t="shared" si="328"/>
        <v>0</v>
      </c>
      <c r="CC417" s="70">
        <f t="shared" si="328"/>
        <v>0</v>
      </c>
      <c r="CD417" s="70">
        <f t="shared" si="328"/>
        <v>0</v>
      </c>
      <c r="CE417" s="70">
        <f t="shared" si="328"/>
        <v>0</v>
      </c>
      <c r="CF417" s="70">
        <f t="shared" si="328"/>
        <v>0</v>
      </c>
      <c r="CG417" s="74">
        <f>SUM(CG418,CG449)</f>
        <v>0</v>
      </c>
      <c r="CH417" s="70">
        <f t="shared" ref="CH417:CK417" si="329">SUM(CH418,CH449)</f>
        <v>0</v>
      </c>
      <c r="CI417" s="70">
        <f t="shared" si="329"/>
        <v>0</v>
      </c>
      <c r="CJ417" s="70">
        <f t="shared" si="329"/>
        <v>0</v>
      </c>
      <c r="CK417" s="70">
        <f t="shared" si="329"/>
        <v>0</v>
      </c>
      <c r="CL417" s="8"/>
      <c r="CM417" s="87"/>
      <c r="CN417" s="21"/>
      <c r="CQ417" s="72">
        <f t="shared" si="320"/>
        <v>1</v>
      </c>
    </row>
    <row r="418" spans="1:96" ht="14.1" customHeight="1" x14ac:dyDescent="0.3">
      <c r="A418" s="64">
        <f t="shared" si="313"/>
        <v>418</v>
      </c>
      <c r="B418" s="81"/>
      <c r="C418" s="81"/>
      <c r="D418" s="81" t="s">
        <v>189</v>
      </c>
      <c r="E418" s="111" t="s">
        <v>19</v>
      </c>
      <c r="F418" s="104"/>
      <c r="G418" s="81"/>
      <c r="H418" s="81"/>
      <c r="I418" s="81"/>
      <c r="J418" s="73">
        <f t="shared" si="305"/>
        <v>41928.32</v>
      </c>
      <c r="K418" s="70">
        <f>SUM(K419,K429,K439)</f>
        <v>0</v>
      </c>
      <c r="L418" s="70">
        <f t="shared" ref="L418:BW418" si="330">SUM(L419,L429,L439)</f>
        <v>0</v>
      </c>
      <c r="M418" s="70">
        <f t="shared" si="330"/>
        <v>1382.85</v>
      </c>
      <c r="N418" s="70">
        <f t="shared" si="330"/>
        <v>0</v>
      </c>
      <c r="O418" s="70">
        <f t="shared" si="330"/>
        <v>489.36</v>
      </c>
      <c r="P418" s="70">
        <f t="shared" si="330"/>
        <v>348.08</v>
      </c>
      <c r="Q418" s="70">
        <f t="shared" si="330"/>
        <v>4505.58</v>
      </c>
      <c r="R418" s="70">
        <f t="shared" si="330"/>
        <v>0</v>
      </c>
      <c r="S418" s="70">
        <f t="shared" si="330"/>
        <v>0</v>
      </c>
      <c r="T418" s="70">
        <f t="shared" si="330"/>
        <v>0</v>
      </c>
      <c r="U418" s="70">
        <f t="shared" si="330"/>
        <v>0</v>
      </c>
      <c r="V418" s="70">
        <f t="shared" si="330"/>
        <v>0</v>
      </c>
      <c r="W418" s="70">
        <f t="shared" si="330"/>
        <v>0</v>
      </c>
      <c r="X418" s="70">
        <f t="shared" si="330"/>
        <v>0</v>
      </c>
      <c r="Y418" s="70">
        <f t="shared" si="330"/>
        <v>0</v>
      </c>
      <c r="Z418" s="70">
        <f t="shared" si="330"/>
        <v>0</v>
      </c>
      <c r="AA418" s="70">
        <f t="shared" si="330"/>
        <v>0</v>
      </c>
      <c r="AB418" s="70">
        <f t="shared" si="330"/>
        <v>2345.84</v>
      </c>
      <c r="AC418" s="70">
        <f t="shared" si="330"/>
        <v>14080.41</v>
      </c>
      <c r="AD418" s="70">
        <f t="shared" si="330"/>
        <v>18048.310000000001</v>
      </c>
      <c r="AE418" s="70">
        <f t="shared" si="330"/>
        <v>267.2</v>
      </c>
      <c r="AF418" s="70">
        <f t="shared" si="330"/>
        <v>117.73</v>
      </c>
      <c r="AG418" s="70">
        <f t="shared" si="330"/>
        <v>87.02</v>
      </c>
      <c r="AH418" s="70">
        <f t="shared" si="330"/>
        <v>255.94</v>
      </c>
      <c r="AI418" s="70">
        <f t="shared" si="330"/>
        <v>0</v>
      </c>
      <c r="AJ418" s="70">
        <f t="shared" si="330"/>
        <v>0</v>
      </c>
      <c r="AK418" s="70">
        <f t="shared" si="330"/>
        <v>0</v>
      </c>
      <c r="AL418" s="70">
        <f t="shared" si="330"/>
        <v>0</v>
      </c>
      <c r="AM418" s="70">
        <f t="shared" si="330"/>
        <v>0</v>
      </c>
      <c r="AN418" s="70">
        <f t="shared" si="330"/>
        <v>0</v>
      </c>
      <c r="AO418" s="70">
        <f t="shared" si="330"/>
        <v>0</v>
      </c>
      <c r="AP418" s="70">
        <f t="shared" si="330"/>
        <v>0</v>
      </c>
      <c r="AQ418" s="70">
        <f t="shared" si="330"/>
        <v>0</v>
      </c>
      <c r="AR418" s="70">
        <f t="shared" si="330"/>
        <v>0</v>
      </c>
      <c r="AS418" s="70">
        <f t="shared" si="330"/>
        <v>0</v>
      </c>
      <c r="AT418" s="70">
        <f t="shared" si="330"/>
        <v>0</v>
      </c>
      <c r="AU418" s="70">
        <f t="shared" si="330"/>
        <v>0</v>
      </c>
      <c r="AV418" s="70">
        <f t="shared" si="330"/>
        <v>0</v>
      </c>
      <c r="AW418" s="70">
        <f t="shared" si="330"/>
        <v>0</v>
      </c>
      <c r="AX418" s="70">
        <f t="shared" si="330"/>
        <v>0</v>
      </c>
      <c r="AY418" s="70">
        <f t="shared" si="330"/>
        <v>0</v>
      </c>
      <c r="AZ418" s="70">
        <f t="shared" si="330"/>
        <v>0</v>
      </c>
      <c r="BA418" s="70">
        <f t="shared" si="330"/>
        <v>0</v>
      </c>
      <c r="BB418" s="70">
        <f t="shared" si="330"/>
        <v>0</v>
      </c>
      <c r="BC418" s="70">
        <f t="shared" si="330"/>
        <v>0</v>
      </c>
      <c r="BD418" s="70">
        <f t="shared" si="330"/>
        <v>0</v>
      </c>
      <c r="BE418" s="70">
        <f t="shared" si="330"/>
        <v>0</v>
      </c>
      <c r="BF418" s="70">
        <f t="shared" si="330"/>
        <v>0</v>
      </c>
      <c r="BG418" s="70">
        <f t="shared" si="330"/>
        <v>0</v>
      </c>
      <c r="BH418" s="70">
        <f t="shared" si="330"/>
        <v>0</v>
      </c>
      <c r="BI418" s="70">
        <f t="shared" si="330"/>
        <v>0</v>
      </c>
      <c r="BJ418" s="70">
        <f t="shared" si="330"/>
        <v>0</v>
      </c>
      <c r="BK418" s="70">
        <f t="shared" si="330"/>
        <v>0</v>
      </c>
      <c r="BL418" s="70">
        <f t="shared" si="330"/>
        <v>0</v>
      </c>
      <c r="BM418" s="70">
        <f t="shared" si="330"/>
        <v>0</v>
      </c>
      <c r="BN418" s="70">
        <f t="shared" si="330"/>
        <v>0</v>
      </c>
      <c r="BO418" s="70">
        <f t="shared" si="330"/>
        <v>0</v>
      </c>
      <c r="BP418" s="70">
        <f t="shared" si="330"/>
        <v>0</v>
      </c>
      <c r="BQ418" s="70">
        <f t="shared" si="330"/>
        <v>0</v>
      </c>
      <c r="BR418" s="70">
        <f t="shared" si="330"/>
        <v>0</v>
      </c>
      <c r="BS418" s="70">
        <f t="shared" si="330"/>
        <v>0</v>
      </c>
      <c r="BT418" s="70">
        <f t="shared" si="330"/>
        <v>0</v>
      </c>
      <c r="BU418" s="70">
        <f t="shared" si="330"/>
        <v>0</v>
      </c>
      <c r="BV418" s="70">
        <f t="shared" si="330"/>
        <v>0</v>
      </c>
      <c r="BW418" s="70">
        <f t="shared" si="330"/>
        <v>0</v>
      </c>
      <c r="BX418" s="70">
        <f t="shared" ref="BX418:CV418" si="331">SUM(BX419,BX429,BX439)</f>
        <v>0</v>
      </c>
      <c r="BY418" s="70">
        <f t="shared" si="331"/>
        <v>0</v>
      </c>
      <c r="BZ418" s="70">
        <f t="shared" si="331"/>
        <v>0</v>
      </c>
      <c r="CA418" s="70">
        <f t="shared" si="331"/>
        <v>0</v>
      </c>
      <c r="CB418" s="70">
        <f t="shared" si="331"/>
        <v>0</v>
      </c>
      <c r="CC418" s="70">
        <f t="shared" si="331"/>
        <v>0</v>
      </c>
      <c r="CD418" s="70">
        <f t="shared" si="331"/>
        <v>0</v>
      </c>
      <c r="CE418" s="70">
        <f t="shared" si="331"/>
        <v>0</v>
      </c>
      <c r="CF418" s="70">
        <f t="shared" si="331"/>
        <v>0</v>
      </c>
      <c r="CG418" s="74">
        <f>SUM(CG419,CG429,CG439)</f>
        <v>0</v>
      </c>
      <c r="CH418" s="70">
        <f t="shared" ref="CH418:CK418" si="332">SUM(CH419,CH429,CH439)</f>
        <v>0</v>
      </c>
      <c r="CI418" s="70">
        <f t="shared" si="332"/>
        <v>0</v>
      </c>
      <c r="CJ418" s="70">
        <f t="shared" si="332"/>
        <v>0</v>
      </c>
      <c r="CK418" s="70">
        <f t="shared" si="332"/>
        <v>0</v>
      </c>
      <c r="CL418" s="8"/>
      <c r="CM418" s="87"/>
      <c r="CN418" s="21"/>
      <c r="CQ418" s="72">
        <f t="shared" si="320"/>
        <v>1</v>
      </c>
    </row>
    <row r="419" spans="1:96" ht="14.1" customHeight="1" x14ac:dyDescent="0.3">
      <c r="A419" s="64">
        <f t="shared" si="313"/>
        <v>419</v>
      </c>
      <c r="B419" s="81"/>
      <c r="C419" s="81"/>
      <c r="D419" s="81"/>
      <c r="E419" s="81" t="s">
        <v>20</v>
      </c>
      <c r="F419" s="134" t="str">
        <f>$H$47</f>
        <v xml:space="preserve">דרוג AA- ומעלה </v>
      </c>
      <c r="G419" s="81"/>
      <c r="H419" s="81"/>
      <c r="I419" s="81"/>
      <c r="J419" s="73">
        <f t="shared" si="305"/>
        <v>34474.559999999998</v>
      </c>
      <c r="K419" s="102">
        <f>SUM(K420:K428)</f>
        <v>0</v>
      </c>
      <c r="L419" s="102">
        <f t="shared" ref="L419:BW419" si="333">SUM(L420:L428)</f>
        <v>0</v>
      </c>
      <c r="M419" s="102">
        <f t="shared" si="333"/>
        <v>0</v>
      </c>
      <c r="N419" s="102">
        <f t="shared" si="333"/>
        <v>0</v>
      </c>
      <c r="O419" s="102">
        <f t="shared" si="333"/>
        <v>0</v>
      </c>
      <c r="P419" s="102">
        <f t="shared" si="333"/>
        <v>0</v>
      </c>
      <c r="Q419" s="102">
        <f t="shared" si="333"/>
        <v>0</v>
      </c>
      <c r="R419" s="102">
        <f t="shared" si="333"/>
        <v>0</v>
      </c>
      <c r="S419" s="102">
        <f t="shared" si="333"/>
        <v>0</v>
      </c>
      <c r="T419" s="102">
        <f t="shared" si="333"/>
        <v>0</v>
      </c>
      <c r="U419" s="102">
        <f t="shared" si="333"/>
        <v>0</v>
      </c>
      <c r="V419" s="102">
        <f t="shared" si="333"/>
        <v>0</v>
      </c>
      <c r="W419" s="102">
        <f t="shared" si="333"/>
        <v>0</v>
      </c>
      <c r="X419" s="102">
        <f t="shared" si="333"/>
        <v>0</v>
      </c>
      <c r="Y419" s="102">
        <f t="shared" si="333"/>
        <v>0</v>
      </c>
      <c r="Z419" s="102">
        <f t="shared" si="333"/>
        <v>0</v>
      </c>
      <c r="AA419" s="102">
        <f t="shared" si="333"/>
        <v>0</v>
      </c>
      <c r="AB419" s="102">
        <f t="shared" si="333"/>
        <v>2345.84</v>
      </c>
      <c r="AC419" s="102">
        <f t="shared" si="333"/>
        <v>14080.41</v>
      </c>
      <c r="AD419" s="102">
        <f t="shared" si="333"/>
        <v>18048.310000000001</v>
      </c>
      <c r="AE419" s="102">
        <f t="shared" si="333"/>
        <v>0</v>
      </c>
      <c r="AF419" s="102">
        <f t="shared" si="333"/>
        <v>0</v>
      </c>
      <c r="AG419" s="102">
        <f t="shared" si="333"/>
        <v>0</v>
      </c>
      <c r="AH419" s="102">
        <f t="shared" si="333"/>
        <v>0</v>
      </c>
      <c r="AI419" s="102">
        <f t="shared" si="333"/>
        <v>0</v>
      </c>
      <c r="AJ419" s="102">
        <f t="shared" si="333"/>
        <v>0</v>
      </c>
      <c r="AK419" s="102">
        <f t="shared" si="333"/>
        <v>0</v>
      </c>
      <c r="AL419" s="102">
        <f t="shared" si="333"/>
        <v>0</v>
      </c>
      <c r="AM419" s="102">
        <f t="shared" si="333"/>
        <v>0</v>
      </c>
      <c r="AN419" s="102">
        <f t="shared" si="333"/>
        <v>0</v>
      </c>
      <c r="AO419" s="102">
        <f t="shared" si="333"/>
        <v>0</v>
      </c>
      <c r="AP419" s="102">
        <f t="shared" si="333"/>
        <v>0</v>
      </c>
      <c r="AQ419" s="102">
        <f t="shared" si="333"/>
        <v>0</v>
      </c>
      <c r="AR419" s="102">
        <f t="shared" si="333"/>
        <v>0</v>
      </c>
      <c r="AS419" s="102">
        <f t="shared" si="333"/>
        <v>0</v>
      </c>
      <c r="AT419" s="102">
        <f t="shared" si="333"/>
        <v>0</v>
      </c>
      <c r="AU419" s="102">
        <f t="shared" si="333"/>
        <v>0</v>
      </c>
      <c r="AV419" s="102">
        <f t="shared" si="333"/>
        <v>0</v>
      </c>
      <c r="AW419" s="102">
        <f t="shared" si="333"/>
        <v>0</v>
      </c>
      <c r="AX419" s="102">
        <f t="shared" si="333"/>
        <v>0</v>
      </c>
      <c r="AY419" s="102">
        <f t="shared" si="333"/>
        <v>0</v>
      </c>
      <c r="AZ419" s="102">
        <f t="shared" si="333"/>
        <v>0</v>
      </c>
      <c r="BA419" s="102">
        <f t="shared" si="333"/>
        <v>0</v>
      </c>
      <c r="BB419" s="102">
        <f t="shared" si="333"/>
        <v>0</v>
      </c>
      <c r="BC419" s="102">
        <f t="shared" si="333"/>
        <v>0</v>
      </c>
      <c r="BD419" s="102">
        <f t="shared" si="333"/>
        <v>0</v>
      </c>
      <c r="BE419" s="102">
        <f t="shared" si="333"/>
        <v>0</v>
      </c>
      <c r="BF419" s="102">
        <f t="shared" si="333"/>
        <v>0</v>
      </c>
      <c r="BG419" s="102">
        <f t="shared" si="333"/>
        <v>0</v>
      </c>
      <c r="BH419" s="102">
        <f t="shared" si="333"/>
        <v>0</v>
      </c>
      <c r="BI419" s="102">
        <f t="shared" si="333"/>
        <v>0</v>
      </c>
      <c r="BJ419" s="102">
        <f t="shared" si="333"/>
        <v>0</v>
      </c>
      <c r="BK419" s="102">
        <f t="shared" si="333"/>
        <v>0</v>
      </c>
      <c r="BL419" s="102">
        <f t="shared" si="333"/>
        <v>0</v>
      </c>
      <c r="BM419" s="102">
        <f t="shared" si="333"/>
        <v>0</v>
      </c>
      <c r="BN419" s="102">
        <f t="shared" si="333"/>
        <v>0</v>
      </c>
      <c r="BO419" s="102">
        <f t="shared" si="333"/>
        <v>0</v>
      </c>
      <c r="BP419" s="102">
        <f t="shared" si="333"/>
        <v>0</v>
      </c>
      <c r="BQ419" s="102">
        <f t="shared" si="333"/>
        <v>0</v>
      </c>
      <c r="BR419" s="102">
        <f t="shared" si="333"/>
        <v>0</v>
      </c>
      <c r="BS419" s="102">
        <f t="shared" si="333"/>
        <v>0</v>
      </c>
      <c r="BT419" s="102">
        <f t="shared" si="333"/>
        <v>0</v>
      </c>
      <c r="BU419" s="102">
        <f t="shared" si="333"/>
        <v>0</v>
      </c>
      <c r="BV419" s="102">
        <f t="shared" si="333"/>
        <v>0</v>
      </c>
      <c r="BW419" s="102">
        <f t="shared" si="333"/>
        <v>0</v>
      </c>
      <c r="BX419" s="102">
        <f t="shared" ref="BX419:CV419" si="334">SUM(BX420:BX428)</f>
        <v>0</v>
      </c>
      <c r="BY419" s="102">
        <f t="shared" si="334"/>
        <v>0</v>
      </c>
      <c r="BZ419" s="102">
        <f t="shared" si="334"/>
        <v>0</v>
      </c>
      <c r="CA419" s="102">
        <f t="shared" si="334"/>
        <v>0</v>
      </c>
      <c r="CB419" s="102">
        <f t="shared" si="334"/>
        <v>0</v>
      </c>
      <c r="CC419" s="102">
        <f t="shared" si="334"/>
        <v>0</v>
      </c>
      <c r="CD419" s="102">
        <f t="shared" si="334"/>
        <v>0</v>
      </c>
      <c r="CE419" s="102">
        <f t="shared" si="334"/>
        <v>0</v>
      </c>
      <c r="CF419" s="102">
        <f t="shared" si="334"/>
        <v>0</v>
      </c>
      <c r="CG419" s="103">
        <f>SUM(CG420:CG428)</f>
        <v>0</v>
      </c>
      <c r="CH419" s="120">
        <f t="shared" ref="CH419:CK419" si="335">SUM(CH420:CH428)</f>
        <v>0</v>
      </c>
      <c r="CI419" s="120">
        <f t="shared" si="335"/>
        <v>0</v>
      </c>
      <c r="CJ419" s="120">
        <f t="shared" si="335"/>
        <v>0</v>
      </c>
      <c r="CK419" s="120">
        <f t="shared" si="335"/>
        <v>0</v>
      </c>
      <c r="CL419" s="8"/>
      <c r="CM419" s="87"/>
      <c r="CN419" s="21"/>
      <c r="CQ419" s="72">
        <f t="shared" si="320"/>
        <v>1</v>
      </c>
    </row>
    <row r="420" spans="1:96" ht="14.1" customHeight="1" x14ac:dyDescent="0.3">
      <c r="A420" s="64">
        <f t="shared" si="313"/>
        <v>420</v>
      </c>
      <c r="B420" s="83"/>
      <c r="C420" s="83"/>
      <c r="D420" s="83"/>
      <c r="E420" s="81"/>
      <c r="F420" s="91" t="s">
        <v>40</v>
      </c>
      <c r="G420" s="131" t="s">
        <v>204</v>
      </c>
      <c r="H420" s="83"/>
      <c r="I420" s="83"/>
      <c r="J420" s="73">
        <f t="shared" si="305"/>
        <v>0</v>
      </c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84"/>
      <c r="BB420" s="84"/>
      <c r="BC420" s="84"/>
      <c r="BD420" s="84"/>
      <c r="BE420" s="84"/>
      <c r="BF420" s="84"/>
      <c r="BG420" s="84"/>
      <c r="BH420" s="84"/>
      <c r="BI420" s="84"/>
      <c r="BJ420" s="84"/>
      <c r="BK420" s="84"/>
      <c r="BL420" s="84"/>
      <c r="BM420" s="84"/>
      <c r="BN420" s="84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5"/>
      <c r="CH420" s="122"/>
      <c r="CI420" s="122"/>
      <c r="CJ420" s="122"/>
      <c r="CK420" s="122"/>
      <c r="CL420" s="8"/>
      <c r="CM420" s="87"/>
      <c r="CN420" s="21"/>
      <c r="CQ420" s="72">
        <f t="shared" si="320"/>
        <v>0</v>
      </c>
    </row>
    <row r="421" spans="1:96" ht="14.1" customHeight="1" x14ac:dyDescent="0.3">
      <c r="A421" s="64">
        <f t="shared" si="313"/>
        <v>421</v>
      </c>
      <c r="B421" s="83"/>
      <c r="C421" s="83"/>
      <c r="D421" s="83"/>
      <c r="E421" s="83"/>
      <c r="F421" s="91" t="s">
        <v>52</v>
      </c>
      <c r="G421" s="131" t="s">
        <v>205</v>
      </c>
      <c r="H421" s="83"/>
      <c r="I421" s="83"/>
      <c r="J421" s="73">
        <f t="shared" si="305"/>
        <v>2035</v>
      </c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>
        <v>2035</v>
      </c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84"/>
      <c r="BB421" s="84"/>
      <c r="BC421" s="84"/>
      <c r="BD421" s="84"/>
      <c r="BE421" s="84"/>
      <c r="BF421" s="84"/>
      <c r="BG421" s="84"/>
      <c r="BH421" s="84"/>
      <c r="BI421" s="84"/>
      <c r="BJ421" s="84"/>
      <c r="BK421" s="84"/>
      <c r="BL421" s="84"/>
      <c r="BM421" s="84"/>
      <c r="BN421" s="84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5"/>
      <c r="CH421" s="122"/>
      <c r="CI421" s="122"/>
      <c r="CJ421" s="122"/>
      <c r="CK421" s="122"/>
      <c r="CL421" s="8"/>
      <c r="CM421" s="87"/>
      <c r="CN421" s="21"/>
      <c r="CQ421" s="72">
        <f t="shared" si="320"/>
        <v>1</v>
      </c>
    </row>
    <row r="422" spans="1:96" ht="14.1" customHeight="1" x14ac:dyDescent="0.3">
      <c r="A422" s="64">
        <f t="shared" si="313"/>
        <v>422</v>
      </c>
      <c r="B422" s="83"/>
      <c r="C422" s="83"/>
      <c r="D422" s="83"/>
      <c r="E422" s="83"/>
      <c r="F422" s="91" t="s">
        <v>74</v>
      </c>
      <c r="G422" s="131" t="s">
        <v>206</v>
      </c>
      <c r="H422" s="83"/>
      <c r="I422" s="83"/>
      <c r="J422" s="73">
        <f t="shared" si="305"/>
        <v>32439.56</v>
      </c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>
        <v>2345.84</v>
      </c>
      <c r="AC422" s="84">
        <v>12045.41</v>
      </c>
      <c r="AD422" s="84">
        <v>18048.310000000001</v>
      </c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84"/>
      <c r="BB422" s="84"/>
      <c r="BC422" s="84"/>
      <c r="BD422" s="84"/>
      <c r="BE422" s="84"/>
      <c r="BF422" s="84"/>
      <c r="BG422" s="84"/>
      <c r="BH422" s="84"/>
      <c r="BI422" s="84"/>
      <c r="BJ422" s="84"/>
      <c r="BK422" s="84"/>
      <c r="BL422" s="84"/>
      <c r="BM422" s="84"/>
      <c r="BN422" s="84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5"/>
      <c r="CH422" s="122"/>
      <c r="CI422" s="122"/>
      <c r="CJ422" s="122"/>
      <c r="CK422" s="122"/>
      <c r="CL422" s="8"/>
      <c r="CM422" s="87"/>
      <c r="CN422" s="21"/>
      <c r="CQ422" s="72">
        <f t="shared" si="320"/>
        <v>1</v>
      </c>
    </row>
    <row r="423" spans="1:96" ht="14.1" customHeight="1" x14ac:dyDescent="0.3">
      <c r="A423" s="64">
        <f t="shared" si="313"/>
        <v>423</v>
      </c>
      <c r="B423" s="83"/>
      <c r="C423" s="83"/>
      <c r="D423" s="83"/>
      <c r="E423" s="83"/>
      <c r="F423" s="91" t="s">
        <v>76</v>
      </c>
      <c r="G423" s="131" t="s">
        <v>207</v>
      </c>
      <c r="H423" s="83"/>
      <c r="I423" s="83"/>
      <c r="J423" s="73">
        <f t="shared" si="305"/>
        <v>0</v>
      </c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84"/>
      <c r="BB423" s="84"/>
      <c r="BC423" s="84"/>
      <c r="BD423" s="84"/>
      <c r="BE423" s="84"/>
      <c r="BF423" s="84"/>
      <c r="BG423" s="84"/>
      <c r="BH423" s="84"/>
      <c r="BI423" s="84"/>
      <c r="BJ423" s="84"/>
      <c r="BK423" s="84"/>
      <c r="BL423" s="84"/>
      <c r="BM423" s="84"/>
      <c r="BN423" s="84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5"/>
      <c r="CH423" s="122"/>
      <c r="CI423" s="122"/>
      <c r="CJ423" s="122"/>
      <c r="CK423" s="122"/>
      <c r="CL423" s="8"/>
      <c r="CM423" s="87"/>
      <c r="CN423" s="21"/>
      <c r="CQ423" s="72">
        <f t="shared" si="320"/>
        <v>0</v>
      </c>
    </row>
    <row r="424" spans="1:96" s="63" customFormat="1" ht="14.1" customHeight="1" x14ac:dyDescent="0.3">
      <c r="A424" s="64">
        <f t="shared" si="313"/>
        <v>424</v>
      </c>
      <c r="B424" s="83"/>
      <c r="C424" s="83"/>
      <c r="D424" s="83"/>
      <c r="E424" s="83"/>
      <c r="F424" s="91" t="s">
        <v>99</v>
      </c>
      <c r="G424" s="131" t="s">
        <v>208</v>
      </c>
      <c r="H424" s="83"/>
      <c r="I424" s="83"/>
      <c r="J424" s="73">
        <f t="shared" si="305"/>
        <v>0</v>
      </c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84"/>
      <c r="BB424" s="84"/>
      <c r="BC424" s="84"/>
      <c r="BD424" s="84"/>
      <c r="BE424" s="84"/>
      <c r="BF424" s="84"/>
      <c r="BG424" s="84"/>
      <c r="BH424" s="84"/>
      <c r="BI424" s="84"/>
      <c r="BJ424" s="84"/>
      <c r="BK424" s="84"/>
      <c r="BL424" s="84"/>
      <c r="BM424" s="84"/>
      <c r="BN424" s="84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5"/>
      <c r="CH424" s="122"/>
      <c r="CI424" s="122"/>
      <c r="CJ424" s="122"/>
      <c r="CK424" s="122"/>
      <c r="CL424" s="71"/>
      <c r="CM424" s="135"/>
      <c r="CN424" s="11"/>
      <c r="CO424" s="72"/>
      <c r="CP424" s="72"/>
      <c r="CQ424" s="72">
        <f t="shared" si="320"/>
        <v>0</v>
      </c>
      <c r="CR424" s="72"/>
    </row>
    <row r="425" spans="1:96" ht="14.1" customHeight="1" x14ac:dyDescent="0.3">
      <c r="A425" s="64">
        <f t="shared" si="313"/>
        <v>425</v>
      </c>
      <c r="B425" s="83"/>
      <c r="C425" s="83"/>
      <c r="D425" s="83"/>
      <c r="E425" s="83"/>
      <c r="F425" s="91" t="s">
        <v>101</v>
      </c>
      <c r="G425" s="131" t="s">
        <v>209</v>
      </c>
      <c r="H425" s="83"/>
      <c r="I425" s="83"/>
      <c r="J425" s="73">
        <f t="shared" si="305"/>
        <v>0</v>
      </c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84"/>
      <c r="BB425" s="84"/>
      <c r="BC425" s="84"/>
      <c r="BD425" s="84"/>
      <c r="BE425" s="84"/>
      <c r="BF425" s="84"/>
      <c r="BG425" s="84"/>
      <c r="BH425" s="84"/>
      <c r="BI425" s="84"/>
      <c r="BJ425" s="84"/>
      <c r="BK425" s="84"/>
      <c r="BL425" s="84"/>
      <c r="BM425" s="84"/>
      <c r="BN425" s="84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5"/>
      <c r="CH425" s="122"/>
      <c r="CI425" s="122"/>
      <c r="CJ425" s="122"/>
      <c r="CK425" s="122"/>
      <c r="CL425" s="8"/>
      <c r="CM425" s="136"/>
      <c r="CN425" s="21"/>
      <c r="CQ425" s="72">
        <f t="shared" si="320"/>
        <v>0</v>
      </c>
    </row>
    <row r="426" spans="1:96" ht="14.1" customHeight="1" x14ac:dyDescent="0.3">
      <c r="A426" s="64">
        <f t="shared" si="313"/>
        <v>426</v>
      </c>
      <c r="B426" s="83"/>
      <c r="C426" s="83"/>
      <c r="D426" s="83"/>
      <c r="E426" s="83"/>
      <c r="F426" s="91" t="s">
        <v>210</v>
      </c>
      <c r="G426" s="131" t="s">
        <v>211</v>
      </c>
      <c r="H426" s="83"/>
      <c r="I426" s="83"/>
      <c r="J426" s="73">
        <f t="shared" si="305"/>
        <v>0</v>
      </c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84"/>
      <c r="BB426" s="84"/>
      <c r="BC426" s="84"/>
      <c r="BD426" s="84"/>
      <c r="BE426" s="84"/>
      <c r="BF426" s="84"/>
      <c r="BG426" s="84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5"/>
      <c r="CH426" s="122"/>
      <c r="CI426" s="122"/>
      <c r="CJ426" s="122"/>
      <c r="CK426" s="122"/>
      <c r="CL426" s="8"/>
      <c r="CM426" s="136"/>
      <c r="CN426" s="21"/>
      <c r="CQ426" s="72">
        <f t="shared" si="320"/>
        <v>0</v>
      </c>
    </row>
    <row r="427" spans="1:96" ht="14.1" customHeight="1" x14ac:dyDescent="0.3">
      <c r="A427" s="64">
        <f t="shared" si="313"/>
        <v>427</v>
      </c>
      <c r="B427" s="83"/>
      <c r="C427" s="83"/>
      <c r="D427" s="83"/>
      <c r="E427" s="83"/>
      <c r="F427" s="91" t="s">
        <v>212</v>
      </c>
      <c r="G427" s="131" t="s">
        <v>213</v>
      </c>
      <c r="H427" s="83"/>
      <c r="I427" s="83"/>
      <c r="J427" s="73">
        <f t="shared" si="305"/>
        <v>0</v>
      </c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84"/>
      <c r="BB427" s="84"/>
      <c r="BC427" s="84"/>
      <c r="BD427" s="84"/>
      <c r="BE427" s="84"/>
      <c r="BF427" s="84"/>
      <c r="BG427" s="84"/>
      <c r="BH427" s="84"/>
      <c r="BI427" s="84"/>
      <c r="BJ427" s="84"/>
      <c r="BK427" s="84"/>
      <c r="BL427" s="84"/>
      <c r="BM427" s="84"/>
      <c r="BN427" s="84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5"/>
      <c r="CH427" s="122"/>
      <c r="CI427" s="122"/>
      <c r="CJ427" s="122"/>
      <c r="CK427" s="122"/>
      <c r="CL427" s="8"/>
      <c r="CM427" s="136"/>
      <c r="CN427" s="21"/>
      <c r="CQ427" s="72">
        <f t="shared" si="320"/>
        <v>0</v>
      </c>
    </row>
    <row r="428" spans="1:96" ht="14.1" customHeight="1" x14ac:dyDescent="0.3">
      <c r="A428" s="64">
        <f t="shared" si="313"/>
        <v>428</v>
      </c>
      <c r="B428" s="83"/>
      <c r="C428" s="83"/>
      <c r="D428" s="83"/>
      <c r="E428" s="83"/>
      <c r="F428" s="91" t="s">
        <v>214</v>
      </c>
      <c r="G428" s="131" t="s">
        <v>7</v>
      </c>
      <c r="H428" s="83"/>
      <c r="I428" s="83"/>
      <c r="J428" s="73">
        <f t="shared" si="305"/>
        <v>0</v>
      </c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84"/>
      <c r="BB428" s="84"/>
      <c r="BC428" s="84"/>
      <c r="BD428" s="84"/>
      <c r="BE428" s="84"/>
      <c r="BF428" s="84"/>
      <c r="BG428" s="84"/>
      <c r="BH428" s="84"/>
      <c r="BI428" s="84"/>
      <c r="BJ428" s="84"/>
      <c r="BK428" s="84"/>
      <c r="BL428" s="84"/>
      <c r="BM428" s="84"/>
      <c r="BN428" s="84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5"/>
      <c r="CH428" s="122"/>
      <c r="CI428" s="122"/>
      <c r="CJ428" s="122"/>
      <c r="CK428" s="122"/>
      <c r="CL428" s="8"/>
      <c r="CM428" s="136"/>
      <c r="CN428" s="21"/>
      <c r="CQ428" s="72">
        <f t="shared" si="320"/>
        <v>0</v>
      </c>
    </row>
    <row r="429" spans="1:96" ht="14.1" customHeight="1" x14ac:dyDescent="0.3">
      <c r="A429" s="64">
        <f t="shared" si="313"/>
        <v>429</v>
      </c>
      <c r="B429" s="81"/>
      <c r="C429" s="81"/>
      <c r="D429" s="81"/>
      <c r="E429" s="81" t="s">
        <v>22</v>
      </c>
      <c r="F429" s="134" t="str">
        <f>$H$51</f>
        <v xml:space="preserve">דרוג BBB- ועד A+ </v>
      </c>
      <c r="G429" s="81"/>
      <c r="H429" s="81"/>
      <c r="I429" s="81"/>
      <c r="J429" s="73">
        <f t="shared" si="305"/>
        <v>0</v>
      </c>
      <c r="K429" s="102">
        <f>SUM(K430:K438)</f>
        <v>0</v>
      </c>
      <c r="L429" s="102">
        <f t="shared" ref="L429:BW429" si="336">SUM(L430:L438)</f>
        <v>0</v>
      </c>
      <c r="M429" s="102">
        <f t="shared" si="336"/>
        <v>0</v>
      </c>
      <c r="N429" s="102">
        <f t="shared" si="336"/>
        <v>0</v>
      </c>
      <c r="O429" s="102">
        <f t="shared" si="336"/>
        <v>0</v>
      </c>
      <c r="P429" s="102">
        <f t="shared" si="336"/>
        <v>0</v>
      </c>
      <c r="Q429" s="102">
        <f t="shared" si="336"/>
        <v>0</v>
      </c>
      <c r="R429" s="102">
        <f t="shared" si="336"/>
        <v>0</v>
      </c>
      <c r="S429" s="102">
        <f t="shared" si="336"/>
        <v>0</v>
      </c>
      <c r="T429" s="102">
        <f t="shared" si="336"/>
        <v>0</v>
      </c>
      <c r="U429" s="102">
        <f t="shared" si="336"/>
        <v>0</v>
      </c>
      <c r="V429" s="102">
        <f t="shared" si="336"/>
        <v>0</v>
      </c>
      <c r="W429" s="102">
        <f t="shared" si="336"/>
        <v>0</v>
      </c>
      <c r="X429" s="102">
        <f t="shared" si="336"/>
        <v>0</v>
      </c>
      <c r="Y429" s="102">
        <f t="shared" si="336"/>
        <v>0</v>
      </c>
      <c r="Z429" s="102">
        <f t="shared" si="336"/>
        <v>0</v>
      </c>
      <c r="AA429" s="102">
        <f t="shared" si="336"/>
        <v>0</v>
      </c>
      <c r="AB429" s="102">
        <f t="shared" si="336"/>
        <v>0</v>
      </c>
      <c r="AC429" s="102">
        <f t="shared" si="336"/>
        <v>0</v>
      </c>
      <c r="AD429" s="102">
        <f t="shared" si="336"/>
        <v>0</v>
      </c>
      <c r="AE429" s="102">
        <f t="shared" si="336"/>
        <v>0</v>
      </c>
      <c r="AF429" s="102">
        <f t="shared" si="336"/>
        <v>0</v>
      </c>
      <c r="AG429" s="102">
        <f t="shared" si="336"/>
        <v>0</v>
      </c>
      <c r="AH429" s="102">
        <f t="shared" si="336"/>
        <v>0</v>
      </c>
      <c r="AI429" s="102">
        <f t="shared" si="336"/>
        <v>0</v>
      </c>
      <c r="AJ429" s="102">
        <f t="shared" si="336"/>
        <v>0</v>
      </c>
      <c r="AK429" s="102">
        <f t="shared" si="336"/>
        <v>0</v>
      </c>
      <c r="AL429" s="102">
        <f t="shared" si="336"/>
        <v>0</v>
      </c>
      <c r="AM429" s="102">
        <f t="shared" si="336"/>
        <v>0</v>
      </c>
      <c r="AN429" s="102">
        <f t="shared" si="336"/>
        <v>0</v>
      </c>
      <c r="AO429" s="102">
        <f t="shared" si="336"/>
        <v>0</v>
      </c>
      <c r="AP429" s="102">
        <f t="shared" si="336"/>
        <v>0</v>
      </c>
      <c r="AQ429" s="102">
        <f t="shared" si="336"/>
        <v>0</v>
      </c>
      <c r="AR429" s="102">
        <f t="shared" si="336"/>
        <v>0</v>
      </c>
      <c r="AS429" s="102">
        <f t="shared" si="336"/>
        <v>0</v>
      </c>
      <c r="AT429" s="102">
        <f t="shared" si="336"/>
        <v>0</v>
      </c>
      <c r="AU429" s="102">
        <f t="shared" si="336"/>
        <v>0</v>
      </c>
      <c r="AV429" s="102">
        <f t="shared" si="336"/>
        <v>0</v>
      </c>
      <c r="AW429" s="102">
        <f t="shared" si="336"/>
        <v>0</v>
      </c>
      <c r="AX429" s="102">
        <f t="shared" si="336"/>
        <v>0</v>
      </c>
      <c r="AY429" s="102">
        <f t="shared" si="336"/>
        <v>0</v>
      </c>
      <c r="AZ429" s="102">
        <f t="shared" si="336"/>
        <v>0</v>
      </c>
      <c r="BA429" s="102">
        <f t="shared" si="336"/>
        <v>0</v>
      </c>
      <c r="BB429" s="102">
        <f t="shared" si="336"/>
        <v>0</v>
      </c>
      <c r="BC429" s="102">
        <f t="shared" si="336"/>
        <v>0</v>
      </c>
      <c r="BD429" s="102">
        <f t="shared" si="336"/>
        <v>0</v>
      </c>
      <c r="BE429" s="102">
        <f t="shared" si="336"/>
        <v>0</v>
      </c>
      <c r="BF429" s="102">
        <f t="shared" si="336"/>
        <v>0</v>
      </c>
      <c r="BG429" s="102">
        <f t="shared" si="336"/>
        <v>0</v>
      </c>
      <c r="BH429" s="102">
        <f t="shared" si="336"/>
        <v>0</v>
      </c>
      <c r="BI429" s="102">
        <f t="shared" si="336"/>
        <v>0</v>
      </c>
      <c r="BJ429" s="102">
        <f t="shared" si="336"/>
        <v>0</v>
      </c>
      <c r="BK429" s="102">
        <f t="shared" si="336"/>
        <v>0</v>
      </c>
      <c r="BL429" s="102">
        <f t="shared" si="336"/>
        <v>0</v>
      </c>
      <c r="BM429" s="102">
        <f t="shared" si="336"/>
        <v>0</v>
      </c>
      <c r="BN429" s="102">
        <f t="shared" si="336"/>
        <v>0</v>
      </c>
      <c r="BO429" s="102">
        <f t="shared" si="336"/>
        <v>0</v>
      </c>
      <c r="BP429" s="102">
        <f t="shared" si="336"/>
        <v>0</v>
      </c>
      <c r="BQ429" s="102">
        <f t="shared" si="336"/>
        <v>0</v>
      </c>
      <c r="BR429" s="102">
        <f t="shared" si="336"/>
        <v>0</v>
      </c>
      <c r="BS429" s="102">
        <f t="shared" si="336"/>
        <v>0</v>
      </c>
      <c r="BT429" s="102">
        <f t="shared" si="336"/>
        <v>0</v>
      </c>
      <c r="BU429" s="102">
        <f t="shared" si="336"/>
        <v>0</v>
      </c>
      <c r="BV429" s="102">
        <f t="shared" si="336"/>
        <v>0</v>
      </c>
      <c r="BW429" s="102">
        <f t="shared" si="336"/>
        <v>0</v>
      </c>
      <c r="BX429" s="102">
        <f t="shared" ref="BX429:CV429" si="337">SUM(BX430:BX438)</f>
        <v>0</v>
      </c>
      <c r="BY429" s="102">
        <f t="shared" si="337"/>
        <v>0</v>
      </c>
      <c r="BZ429" s="102">
        <f t="shared" si="337"/>
        <v>0</v>
      </c>
      <c r="CA429" s="102">
        <f t="shared" si="337"/>
        <v>0</v>
      </c>
      <c r="CB429" s="102">
        <f t="shared" si="337"/>
        <v>0</v>
      </c>
      <c r="CC429" s="102">
        <f t="shared" si="337"/>
        <v>0</v>
      </c>
      <c r="CD429" s="102">
        <f t="shared" si="337"/>
        <v>0</v>
      </c>
      <c r="CE429" s="102">
        <f t="shared" si="337"/>
        <v>0</v>
      </c>
      <c r="CF429" s="102">
        <f t="shared" si="337"/>
        <v>0</v>
      </c>
      <c r="CG429" s="103">
        <f>SUM(CG430:CG438)</f>
        <v>0</v>
      </c>
      <c r="CH429" s="120">
        <f t="shared" ref="CH429:CK429" si="338">SUM(CH430:CH438)</f>
        <v>0</v>
      </c>
      <c r="CI429" s="120">
        <f t="shared" si="338"/>
        <v>0</v>
      </c>
      <c r="CJ429" s="120">
        <f t="shared" si="338"/>
        <v>0</v>
      </c>
      <c r="CK429" s="120">
        <f t="shared" si="338"/>
        <v>0</v>
      </c>
      <c r="CL429" s="8"/>
      <c r="CM429" s="136"/>
      <c r="CN429" s="21"/>
      <c r="CQ429" s="72">
        <f t="shared" si="320"/>
        <v>0</v>
      </c>
    </row>
    <row r="430" spans="1:96" ht="14.1" customHeight="1" x14ac:dyDescent="0.3">
      <c r="A430" s="64">
        <f t="shared" si="313"/>
        <v>430</v>
      </c>
      <c r="B430" s="83"/>
      <c r="C430" s="83"/>
      <c r="D430" s="83"/>
      <c r="E430" s="81"/>
      <c r="F430" s="91" t="s">
        <v>40</v>
      </c>
      <c r="G430" s="131" t="s">
        <v>204</v>
      </c>
      <c r="H430" s="83"/>
      <c r="I430" s="83"/>
      <c r="J430" s="73">
        <f t="shared" si="305"/>
        <v>0</v>
      </c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84"/>
      <c r="BB430" s="84"/>
      <c r="BC430" s="84"/>
      <c r="BD430" s="84"/>
      <c r="BE430" s="84"/>
      <c r="BF430" s="84"/>
      <c r="BG430" s="84"/>
      <c r="BH430" s="84"/>
      <c r="BI430" s="84"/>
      <c r="BJ430" s="84"/>
      <c r="BK430" s="84"/>
      <c r="BL430" s="84"/>
      <c r="BM430" s="84"/>
      <c r="BN430" s="84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5"/>
      <c r="CH430" s="122"/>
      <c r="CI430" s="122"/>
      <c r="CJ430" s="122"/>
      <c r="CK430" s="122"/>
      <c r="CL430" s="8"/>
      <c r="CM430" s="136"/>
      <c r="CN430" s="21"/>
      <c r="CQ430" s="72">
        <f t="shared" si="320"/>
        <v>0</v>
      </c>
    </row>
    <row r="431" spans="1:96" ht="14.1" customHeight="1" x14ac:dyDescent="0.3">
      <c r="A431" s="64">
        <f t="shared" si="313"/>
        <v>431</v>
      </c>
      <c r="B431" s="83"/>
      <c r="C431" s="83"/>
      <c r="D431" s="83"/>
      <c r="E431" s="83"/>
      <c r="F431" s="91" t="s">
        <v>52</v>
      </c>
      <c r="G431" s="131" t="s">
        <v>205</v>
      </c>
      <c r="H431" s="83"/>
      <c r="I431" s="83"/>
      <c r="J431" s="73">
        <f t="shared" si="305"/>
        <v>0</v>
      </c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84"/>
      <c r="BB431" s="84"/>
      <c r="BC431" s="84"/>
      <c r="BD431" s="84"/>
      <c r="BE431" s="84"/>
      <c r="BF431" s="84"/>
      <c r="BG431" s="84"/>
      <c r="BH431" s="84"/>
      <c r="BI431" s="84"/>
      <c r="BJ431" s="84"/>
      <c r="BK431" s="84"/>
      <c r="BL431" s="84"/>
      <c r="BM431" s="84"/>
      <c r="BN431" s="84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5"/>
      <c r="CH431" s="122"/>
      <c r="CI431" s="122"/>
      <c r="CJ431" s="122"/>
      <c r="CK431" s="122"/>
      <c r="CL431" s="8"/>
      <c r="CM431" s="136"/>
      <c r="CN431" s="21"/>
      <c r="CQ431" s="72">
        <f t="shared" si="320"/>
        <v>0</v>
      </c>
    </row>
    <row r="432" spans="1:96" ht="14.1" customHeight="1" x14ac:dyDescent="0.3">
      <c r="A432" s="64">
        <f t="shared" si="313"/>
        <v>432</v>
      </c>
      <c r="B432" s="83"/>
      <c r="C432" s="83"/>
      <c r="D432" s="83"/>
      <c r="E432" s="83"/>
      <c r="F432" s="91" t="s">
        <v>74</v>
      </c>
      <c r="G432" s="131" t="s">
        <v>206</v>
      </c>
      <c r="H432" s="83"/>
      <c r="I432" s="83"/>
      <c r="J432" s="73">
        <f t="shared" si="305"/>
        <v>0</v>
      </c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84"/>
      <c r="AY432" s="84"/>
      <c r="AZ432" s="84"/>
      <c r="BA432" s="84"/>
      <c r="BB432" s="84"/>
      <c r="BC432" s="84"/>
      <c r="BD432" s="84"/>
      <c r="BE432" s="84"/>
      <c r="BF432" s="84"/>
      <c r="BG432" s="84"/>
      <c r="BH432" s="84"/>
      <c r="BI432" s="84"/>
      <c r="BJ432" s="84"/>
      <c r="BK432" s="84"/>
      <c r="BL432" s="84"/>
      <c r="BM432" s="84"/>
      <c r="BN432" s="84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5"/>
      <c r="CH432" s="122"/>
      <c r="CI432" s="122"/>
      <c r="CJ432" s="122"/>
      <c r="CK432" s="122"/>
      <c r="CL432" s="8"/>
      <c r="CM432" s="136"/>
      <c r="CN432" s="21"/>
      <c r="CQ432" s="72">
        <f t="shared" si="320"/>
        <v>0</v>
      </c>
    </row>
    <row r="433" spans="1:96" ht="14.1" customHeight="1" x14ac:dyDescent="0.3">
      <c r="A433" s="64">
        <f t="shared" si="313"/>
        <v>433</v>
      </c>
      <c r="B433" s="83"/>
      <c r="C433" s="83"/>
      <c r="D433" s="83"/>
      <c r="E433" s="83"/>
      <c r="F433" s="91" t="s">
        <v>76</v>
      </c>
      <c r="G433" s="131" t="s">
        <v>207</v>
      </c>
      <c r="H433" s="83"/>
      <c r="I433" s="83"/>
      <c r="J433" s="73">
        <f t="shared" si="305"/>
        <v>0</v>
      </c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4"/>
      <c r="AG433" s="84"/>
      <c r="AH433" s="84"/>
      <c r="AI433" s="84"/>
      <c r="AJ433" s="84"/>
      <c r="AK433" s="84"/>
      <c r="AL433" s="84"/>
      <c r="AM433" s="84"/>
      <c r="AN433" s="84"/>
      <c r="AO433" s="84"/>
      <c r="AP433" s="84"/>
      <c r="AQ433" s="84"/>
      <c r="AR433" s="84"/>
      <c r="AS433" s="84"/>
      <c r="AT433" s="84"/>
      <c r="AU433" s="84"/>
      <c r="AV433" s="84"/>
      <c r="AW433" s="84"/>
      <c r="AX433" s="84"/>
      <c r="AY433" s="84"/>
      <c r="AZ433" s="84"/>
      <c r="BA433" s="84"/>
      <c r="BB433" s="84"/>
      <c r="BC433" s="84"/>
      <c r="BD433" s="84"/>
      <c r="BE433" s="84"/>
      <c r="BF433" s="84"/>
      <c r="BG433" s="84"/>
      <c r="BH433" s="84"/>
      <c r="BI433" s="84"/>
      <c r="BJ433" s="84"/>
      <c r="BK433" s="84"/>
      <c r="BL433" s="84"/>
      <c r="BM433" s="84"/>
      <c r="BN433" s="84"/>
      <c r="BO433" s="84"/>
      <c r="BP433" s="84"/>
      <c r="BQ433" s="84"/>
      <c r="BR433" s="84"/>
      <c r="BS433" s="84"/>
      <c r="BT433" s="84"/>
      <c r="BU433" s="84"/>
      <c r="BV433" s="84"/>
      <c r="BW433" s="84"/>
      <c r="BX433" s="84"/>
      <c r="BY433" s="84"/>
      <c r="BZ433" s="84"/>
      <c r="CA433" s="84"/>
      <c r="CB433" s="84"/>
      <c r="CC433" s="84"/>
      <c r="CD433" s="84"/>
      <c r="CE433" s="84"/>
      <c r="CF433" s="84"/>
      <c r="CG433" s="85"/>
      <c r="CH433" s="122"/>
      <c r="CI433" s="122"/>
      <c r="CJ433" s="122"/>
      <c r="CK433" s="122"/>
      <c r="CL433" s="8"/>
      <c r="CM433" s="136"/>
      <c r="CN433" s="21"/>
      <c r="CQ433" s="72">
        <f t="shared" si="320"/>
        <v>0</v>
      </c>
    </row>
    <row r="434" spans="1:96" s="63" customFormat="1" ht="14.1" customHeight="1" x14ac:dyDescent="0.3">
      <c r="A434" s="64">
        <f t="shared" si="313"/>
        <v>434</v>
      </c>
      <c r="B434" s="83"/>
      <c r="C434" s="83"/>
      <c r="D434" s="83"/>
      <c r="E434" s="83"/>
      <c r="F434" s="91" t="s">
        <v>99</v>
      </c>
      <c r="G434" s="131" t="s">
        <v>208</v>
      </c>
      <c r="H434" s="83"/>
      <c r="I434" s="83"/>
      <c r="J434" s="73">
        <f t="shared" si="305"/>
        <v>0</v>
      </c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4"/>
      <c r="AF434" s="84"/>
      <c r="AG434" s="84"/>
      <c r="AH434" s="84"/>
      <c r="AI434" s="84"/>
      <c r="AJ434" s="84"/>
      <c r="AK434" s="84"/>
      <c r="AL434" s="84"/>
      <c r="AM434" s="84"/>
      <c r="AN434" s="84"/>
      <c r="AO434" s="84"/>
      <c r="AP434" s="84"/>
      <c r="AQ434" s="84"/>
      <c r="AR434" s="84"/>
      <c r="AS434" s="84"/>
      <c r="AT434" s="84"/>
      <c r="AU434" s="84"/>
      <c r="AV434" s="84"/>
      <c r="AW434" s="84"/>
      <c r="AX434" s="84"/>
      <c r="AY434" s="84"/>
      <c r="AZ434" s="84"/>
      <c r="BA434" s="84"/>
      <c r="BB434" s="84"/>
      <c r="BC434" s="84"/>
      <c r="BD434" s="84"/>
      <c r="BE434" s="84"/>
      <c r="BF434" s="84"/>
      <c r="BG434" s="84"/>
      <c r="BH434" s="84"/>
      <c r="BI434" s="84"/>
      <c r="BJ434" s="84"/>
      <c r="BK434" s="84"/>
      <c r="BL434" s="84"/>
      <c r="BM434" s="84"/>
      <c r="BN434" s="84"/>
      <c r="BO434" s="84"/>
      <c r="BP434" s="84"/>
      <c r="BQ434" s="84"/>
      <c r="BR434" s="84"/>
      <c r="BS434" s="84"/>
      <c r="BT434" s="84"/>
      <c r="BU434" s="84"/>
      <c r="BV434" s="84"/>
      <c r="BW434" s="84"/>
      <c r="BX434" s="84"/>
      <c r="BY434" s="84"/>
      <c r="BZ434" s="84"/>
      <c r="CA434" s="84"/>
      <c r="CB434" s="84"/>
      <c r="CC434" s="84"/>
      <c r="CD434" s="84"/>
      <c r="CE434" s="84"/>
      <c r="CF434" s="84"/>
      <c r="CG434" s="85"/>
      <c r="CH434" s="122"/>
      <c r="CI434" s="122"/>
      <c r="CJ434" s="122"/>
      <c r="CK434" s="122"/>
      <c r="CL434" s="71"/>
      <c r="CM434" s="135"/>
      <c r="CN434" s="11"/>
      <c r="CO434" s="72"/>
      <c r="CP434" s="72"/>
      <c r="CQ434" s="72">
        <f t="shared" si="320"/>
        <v>0</v>
      </c>
      <c r="CR434" s="72"/>
    </row>
    <row r="435" spans="1:96" ht="14.1" customHeight="1" x14ac:dyDescent="0.3">
      <c r="A435" s="64">
        <f t="shared" si="313"/>
        <v>435</v>
      </c>
      <c r="B435" s="83"/>
      <c r="C435" s="83"/>
      <c r="D435" s="83"/>
      <c r="E435" s="83"/>
      <c r="F435" s="91" t="s">
        <v>101</v>
      </c>
      <c r="G435" s="131" t="s">
        <v>209</v>
      </c>
      <c r="H435" s="83"/>
      <c r="I435" s="83"/>
      <c r="J435" s="73">
        <f t="shared" si="305"/>
        <v>0</v>
      </c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84"/>
      <c r="AH435" s="84"/>
      <c r="AI435" s="84"/>
      <c r="AJ435" s="84"/>
      <c r="AK435" s="84"/>
      <c r="AL435" s="84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  <c r="AY435" s="84"/>
      <c r="AZ435" s="84"/>
      <c r="BA435" s="84"/>
      <c r="BB435" s="84"/>
      <c r="BC435" s="84"/>
      <c r="BD435" s="84"/>
      <c r="BE435" s="84"/>
      <c r="BF435" s="84"/>
      <c r="BG435" s="84"/>
      <c r="BH435" s="84"/>
      <c r="BI435" s="84"/>
      <c r="BJ435" s="84"/>
      <c r="BK435" s="84"/>
      <c r="BL435" s="84"/>
      <c r="BM435" s="84"/>
      <c r="BN435" s="84"/>
      <c r="BO435" s="84"/>
      <c r="BP435" s="84"/>
      <c r="BQ435" s="84"/>
      <c r="BR435" s="84"/>
      <c r="BS435" s="84"/>
      <c r="BT435" s="84"/>
      <c r="BU435" s="84"/>
      <c r="BV435" s="84"/>
      <c r="BW435" s="84"/>
      <c r="BX435" s="84"/>
      <c r="BY435" s="84"/>
      <c r="BZ435" s="84"/>
      <c r="CA435" s="84"/>
      <c r="CB435" s="84"/>
      <c r="CC435" s="84"/>
      <c r="CD435" s="84"/>
      <c r="CE435" s="84"/>
      <c r="CF435" s="84"/>
      <c r="CG435" s="85"/>
      <c r="CH435" s="122"/>
      <c r="CI435" s="122"/>
      <c r="CJ435" s="122"/>
      <c r="CK435" s="122"/>
      <c r="CL435" s="8"/>
      <c r="CM435" s="136"/>
      <c r="CN435" s="21"/>
      <c r="CQ435" s="72">
        <f t="shared" si="320"/>
        <v>0</v>
      </c>
    </row>
    <row r="436" spans="1:96" ht="14.1" customHeight="1" x14ac:dyDescent="0.3">
      <c r="A436" s="64">
        <f t="shared" si="313"/>
        <v>436</v>
      </c>
      <c r="B436" s="83"/>
      <c r="C436" s="83"/>
      <c r="D436" s="83"/>
      <c r="E436" s="83"/>
      <c r="F436" s="91" t="s">
        <v>210</v>
      </c>
      <c r="G436" s="131" t="s">
        <v>211</v>
      </c>
      <c r="H436" s="83"/>
      <c r="I436" s="83"/>
      <c r="J436" s="73">
        <f t="shared" si="305"/>
        <v>0</v>
      </c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  <c r="AF436" s="84"/>
      <c r="AG436" s="84"/>
      <c r="AH436" s="84"/>
      <c r="AI436" s="84"/>
      <c r="AJ436" s="84"/>
      <c r="AK436" s="84"/>
      <c r="AL436" s="84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  <c r="AY436" s="84"/>
      <c r="AZ436" s="84"/>
      <c r="BA436" s="84"/>
      <c r="BB436" s="84"/>
      <c r="BC436" s="84"/>
      <c r="BD436" s="84"/>
      <c r="BE436" s="84"/>
      <c r="BF436" s="84"/>
      <c r="BG436" s="84"/>
      <c r="BH436" s="84"/>
      <c r="BI436" s="84"/>
      <c r="BJ436" s="84"/>
      <c r="BK436" s="84"/>
      <c r="BL436" s="84"/>
      <c r="BM436" s="84"/>
      <c r="BN436" s="84"/>
      <c r="BO436" s="84"/>
      <c r="BP436" s="84"/>
      <c r="BQ436" s="84"/>
      <c r="BR436" s="84"/>
      <c r="BS436" s="84"/>
      <c r="BT436" s="84"/>
      <c r="BU436" s="84"/>
      <c r="BV436" s="84"/>
      <c r="BW436" s="84"/>
      <c r="BX436" s="84"/>
      <c r="BY436" s="84"/>
      <c r="BZ436" s="84"/>
      <c r="CA436" s="84"/>
      <c r="CB436" s="84"/>
      <c r="CC436" s="84"/>
      <c r="CD436" s="84"/>
      <c r="CE436" s="84"/>
      <c r="CF436" s="84"/>
      <c r="CG436" s="85"/>
      <c r="CH436" s="122"/>
      <c r="CI436" s="122"/>
      <c r="CJ436" s="122"/>
      <c r="CK436" s="122"/>
      <c r="CL436" s="8"/>
      <c r="CM436" s="136"/>
      <c r="CN436" s="21"/>
      <c r="CQ436" s="72">
        <f t="shared" si="320"/>
        <v>0</v>
      </c>
    </row>
    <row r="437" spans="1:96" ht="14.1" customHeight="1" x14ac:dyDescent="0.3">
      <c r="A437" s="64">
        <f t="shared" si="313"/>
        <v>437</v>
      </c>
      <c r="B437" s="83"/>
      <c r="C437" s="83"/>
      <c r="D437" s="83"/>
      <c r="E437" s="83"/>
      <c r="F437" s="91" t="s">
        <v>212</v>
      </c>
      <c r="G437" s="131" t="s">
        <v>213</v>
      </c>
      <c r="H437" s="83"/>
      <c r="I437" s="83"/>
      <c r="J437" s="73">
        <f t="shared" si="305"/>
        <v>0</v>
      </c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  <c r="AF437" s="84"/>
      <c r="AG437" s="84"/>
      <c r="AH437" s="84"/>
      <c r="AI437" s="84"/>
      <c r="AJ437" s="84"/>
      <c r="AK437" s="84"/>
      <c r="AL437" s="84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  <c r="AY437" s="84"/>
      <c r="AZ437" s="84"/>
      <c r="BA437" s="84"/>
      <c r="BB437" s="84"/>
      <c r="BC437" s="84"/>
      <c r="BD437" s="84"/>
      <c r="BE437" s="84"/>
      <c r="BF437" s="84"/>
      <c r="BG437" s="84"/>
      <c r="BH437" s="84"/>
      <c r="BI437" s="84"/>
      <c r="BJ437" s="84"/>
      <c r="BK437" s="84"/>
      <c r="BL437" s="84"/>
      <c r="BM437" s="84"/>
      <c r="BN437" s="84"/>
      <c r="BO437" s="84"/>
      <c r="BP437" s="84"/>
      <c r="BQ437" s="84"/>
      <c r="BR437" s="84"/>
      <c r="BS437" s="84"/>
      <c r="BT437" s="84"/>
      <c r="BU437" s="84"/>
      <c r="BV437" s="84"/>
      <c r="BW437" s="84"/>
      <c r="BX437" s="84"/>
      <c r="BY437" s="84"/>
      <c r="BZ437" s="84"/>
      <c r="CA437" s="84"/>
      <c r="CB437" s="84"/>
      <c r="CC437" s="84"/>
      <c r="CD437" s="84"/>
      <c r="CE437" s="84"/>
      <c r="CF437" s="84"/>
      <c r="CG437" s="85"/>
      <c r="CH437" s="122"/>
      <c r="CI437" s="122"/>
      <c r="CJ437" s="122"/>
      <c r="CK437" s="122"/>
      <c r="CL437" s="8"/>
      <c r="CM437" s="136"/>
      <c r="CN437" s="21"/>
      <c r="CQ437" s="72">
        <f t="shared" si="320"/>
        <v>0</v>
      </c>
    </row>
    <row r="438" spans="1:96" ht="18" customHeight="1" x14ac:dyDescent="0.3">
      <c r="A438" s="64">
        <f t="shared" si="313"/>
        <v>438</v>
      </c>
      <c r="B438" s="83"/>
      <c r="C438" s="83"/>
      <c r="D438" s="83"/>
      <c r="E438" s="83"/>
      <c r="F438" s="91" t="s">
        <v>214</v>
      </c>
      <c r="G438" s="131" t="s">
        <v>7</v>
      </c>
      <c r="H438" s="83"/>
      <c r="I438" s="83"/>
      <c r="J438" s="73">
        <f t="shared" si="305"/>
        <v>0</v>
      </c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  <c r="AF438" s="84"/>
      <c r="AG438" s="84"/>
      <c r="AH438" s="84"/>
      <c r="AI438" s="84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  <c r="AY438" s="84"/>
      <c r="AZ438" s="84"/>
      <c r="BA438" s="84"/>
      <c r="BB438" s="84"/>
      <c r="BC438" s="84"/>
      <c r="BD438" s="84"/>
      <c r="BE438" s="84"/>
      <c r="BF438" s="84"/>
      <c r="BG438" s="84"/>
      <c r="BH438" s="84"/>
      <c r="BI438" s="84"/>
      <c r="BJ438" s="84"/>
      <c r="BK438" s="84"/>
      <c r="BL438" s="84"/>
      <c r="BM438" s="84"/>
      <c r="BN438" s="84"/>
      <c r="BO438" s="84"/>
      <c r="BP438" s="84"/>
      <c r="BQ438" s="84"/>
      <c r="BR438" s="84"/>
      <c r="BS438" s="84"/>
      <c r="BT438" s="84"/>
      <c r="BU438" s="84"/>
      <c r="BV438" s="84"/>
      <c r="BW438" s="84"/>
      <c r="BX438" s="84"/>
      <c r="BY438" s="84"/>
      <c r="BZ438" s="84"/>
      <c r="CA438" s="84"/>
      <c r="CB438" s="84"/>
      <c r="CC438" s="84"/>
      <c r="CD438" s="84"/>
      <c r="CE438" s="84"/>
      <c r="CF438" s="84"/>
      <c r="CG438" s="85"/>
      <c r="CH438" s="122"/>
      <c r="CI438" s="122"/>
      <c r="CJ438" s="122"/>
      <c r="CK438" s="122"/>
      <c r="CL438" s="8"/>
      <c r="CM438" s="136"/>
      <c r="CN438" s="21"/>
      <c r="CQ438" s="72">
        <f t="shared" si="320"/>
        <v>0</v>
      </c>
    </row>
    <row r="439" spans="1:96" s="63" customFormat="1" ht="14.1" customHeight="1" x14ac:dyDescent="0.3">
      <c r="A439" s="64">
        <f t="shared" si="313"/>
        <v>439</v>
      </c>
      <c r="B439" s="81"/>
      <c r="C439" s="137"/>
      <c r="D439" s="137"/>
      <c r="E439" s="81" t="s">
        <v>24</v>
      </c>
      <c r="F439" s="134" t="str">
        <f>$H$55</f>
        <v xml:space="preserve">דרוג נמוך מ- BBB- או לא מדורג </v>
      </c>
      <c r="G439" s="81"/>
      <c r="H439" s="81"/>
      <c r="I439" s="81"/>
      <c r="J439" s="73">
        <f t="shared" si="305"/>
        <v>7453.7599999999993</v>
      </c>
      <c r="K439" s="102">
        <f>SUM(K440:K448)</f>
        <v>0</v>
      </c>
      <c r="L439" s="102">
        <f t="shared" ref="L439:BW439" si="339">SUM(L440:L448)</f>
        <v>0</v>
      </c>
      <c r="M439" s="102">
        <f t="shared" si="339"/>
        <v>1382.85</v>
      </c>
      <c r="N439" s="102">
        <f t="shared" si="339"/>
        <v>0</v>
      </c>
      <c r="O439" s="102">
        <f t="shared" si="339"/>
        <v>489.36</v>
      </c>
      <c r="P439" s="102">
        <f t="shared" si="339"/>
        <v>348.08</v>
      </c>
      <c r="Q439" s="102">
        <f t="shared" si="339"/>
        <v>4505.58</v>
      </c>
      <c r="R439" s="102">
        <f t="shared" si="339"/>
        <v>0</v>
      </c>
      <c r="S439" s="102">
        <f t="shared" si="339"/>
        <v>0</v>
      </c>
      <c r="T439" s="102">
        <f t="shared" si="339"/>
        <v>0</v>
      </c>
      <c r="U439" s="102">
        <f t="shared" si="339"/>
        <v>0</v>
      </c>
      <c r="V439" s="102">
        <f t="shared" si="339"/>
        <v>0</v>
      </c>
      <c r="W439" s="102">
        <f t="shared" si="339"/>
        <v>0</v>
      </c>
      <c r="X439" s="102">
        <f t="shared" si="339"/>
        <v>0</v>
      </c>
      <c r="Y439" s="102">
        <f t="shared" si="339"/>
        <v>0</v>
      </c>
      <c r="Z439" s="102">
        <f t="shared" si="339"/>
        <v>0</v>
      </c>
      <c r="AA439" s="102">
        <f t="shared" si="339"/>
        <v>0</v>
      </c>
      <c r="AB439" s="102">
        <f t="shared" si="339"/>
        <v>0</v>
      </c>
      <c r="AC439" s="102">
        <f t="shared" si="339"/>
        <v>0</v>
      </c>
      <c r="AD439" s="102">
        <f t="shared" si="339"/>
        <v>0</v>
      </c>
      <c r="AE439" s="102">
        <f t="shared" si="339"/>
        <v>267.2</v>
      </c>
      <c r="AF439" s="102">
        <f t="shared" si="339"/>
        <v>117.73</v>
      </c>
      <c r="AG439" s="102">
        <f t="shared" si="339"/>
        <v>87.02</v>
      </c>
      <c r="AH439" s="102">
        <f t="shared" si="339"/>
        <v>255.94</v>
      </c>
      <c r="AI439" s="102">
        <f t="shared" si="339"/>
        <v>0</v>
      </c>
      <c r="AJ439" s="102">
        <f t="shared" si="339"/>
        <v>0</v>
      </c>
      <c r="AK439" s="102">
        <f t="shared" si="339"/>
        <v>0</v>
      </c>
      <c r="AL439" s="102">
        <f t="shared" si="339"/>
        <v>0</v>
      </c>
      <c r="AM439" s="102">
        <f t="shared" si="339"/>
        <v>0</v>
      </c>
      <c r="AN439" s="102">
        <f t="shared" si="339"/>
        <v>0</v>
      </c>
      <c r="AO439" s="102">
        <f t="shared" si="339"/>
        <v>0</v>
      </c>
      <c r="AP439" s="102">
        <f t="shared" si="339"/>
        <v>0</v>
      </c>
      <c r="AQ439" s="102">
        <f t="shared" si="339"/>
        <v>0</v>
      </c>
      <c r="AR439" s="102">
        <f t="shared" si="339"/>
        <v>0</v>
      </c>
      <c r="AS439" s="102">
        <f t="shared" si="339"/>
        <v>0</v>
      </c>
      <c r="AT439" s="102">
        <f t="shared" si="339"/>
        <v>0</v>
      </c>
      <c r="AU439" s="102">
        <f t="shared" si="339"/>
        <v>0</v>
      </c>
      <c r="AV439" s="102">
        <f t="shared" si="339"/>
        <v>0</v>
      </c>
      <c r="AW439" s="102">
        <f t="shared" si="339"/>
        <v>0</v>
      </c>
      <c r="AX439" s="102">
        <f t="shared" si="339"/>
        <v>0</v>
      </c>
      <c r="AY439" s="102">
        <f t="shared" si="339"/>
        <v>0</v>
      </c>
      <c r="AZ439" s="102">
        <f t="shared" si="339"/>
        <v>0</v>
      </c>
      <c r="BA439" s="102">
        <f t="shared" si="339"/>
        <v>0</v>
      </c>
      <c r="BB439" s="102">
        <f t="shared" si="339"/>
        <v>0</v>
      </c>
      <c r="BC439" s="102">
        <f t="shared" si="339"/>
        <v>0</v>
      </c>
      <c r="BD439" s="102">
        <f t="shared" si="339"/>
        <v>0</v>
      </c>
      <c r="BE439" s="102">
        <f t="shared" si="339"/>
        <v>0</v>
      </c>
      <c r="BF439" s="102">
        <f t="shared" si="339"/>
        <v>0</v>
      </c>
      <c r="BG439" s="102">
        <f t="shared" si="339"/>
        <v>0</v>
      </c>
      <c r="BH439" s="102">
        <f t="shared" si="339"/>
        <v>0</v>
      </c>
      <c r="BI439" s="102">
        <f t="shared" si="339"/>
        <v>0</v>
      </c>
      <c r="BJ439" s="102">
        <f t="shared" si="339"/>
        <v>0</v>
      </c>
      <c r="BK439" s="102">
        <f t="shared" si="339"/>
        <v>0</v>
      </c>
      <c r="BL439" s="102">
        <f t="shared" si="339"/>
        <v>0</v>
      </c>
      <c r="BM439" s="102">
        <f t="shared" si="339"/>
        <v>0</v>
      </c>
      <c r="BN439" s="102">
        <f t="shared" si="339"/>
        <v>0</v>
      </c>
      <c r="BO439" s="102">
        <f t="shared" si="339"/>
        <v>0</v>
      </c>
      <c r="BP439" s="102">
        <f t="shared" si="339"/>
        <v>0</v>
      </c>
      <c r="BQ439" s="102">
        <f t="shared" si="339"/>
        <v>0</v>
      </c>
      <c r="BR439" s="102">
        <f t="shared" si="339"/>
        <v>0</v>
      </c>
      <c r="BS439" s="102">
        <f t="shared" si="339"/>
        <v>0</v>
      </c>
      <c r="BT439" s="102">
        <f t="shared" si="339"/>
        <v>0</v>
      </c>
      <c r="BU439" s="102">
        <f t="shared" si="339"/>
        <v>0</v>
      </c>
      <c r="BV439" s="102">
        <f t="shared" si="339"/>
        <v>0</v>
      </c>
      <c r="BW439" s="102">
        <f t="shared" si="339"/>
        <v>0</v>
      </c>
      <c r="BX439" s="102">
        <f t="shared" ref="BX439:CV439" si="340">SUM(BX440:BX448)</f>
        <v>0</v>
      </c>
      <c r="BY439" s="102">
        <f t="shared" si="340"/>
        <v>0</v>
      </c>
      <c r="BZ439" s="102">
        <f t="shared" si="340"/>
        <v>0</v>
      </c>
      <c r="CA439" s="102">
        <f t="shared" si="340"/>
        <v>0</v>
      </c>
      <c r="CB439" s="102">
        <f t="shared" si="340"/>
        <v>0</v>
      </c>
      <c r="CC439" s="102">
        <f t="shared" si="340"/>
        <v>0</v>
      </c>
      <c r="CD439" s="102">
        <f t="shared" si="340"/>
        <v>0</v>
      </c>
      <c r="CE439" s="102">
        <f t="shared" si="340"/>
        <v>0</v>
      </c>
      <c r="CF439" s="102">
        <f t="shared" si="340"/>
        <v>0</v>
      </c>
      <c r="CG439" s="103">
        <f>SUM(CG440:CG448)</f>
        <v>0</v>
      </c>
      <c r="CH439" s="120">
        <f t="shared" ref="CH439:CK439" si="341">SUM(CH440:CH448)</f>
        <v>0</v>
      </c>
      <c r="CI439" s="120">
        <f t="shared" si="341"/>
        <v>0</v>
      </c>
      <c r="CJ439" s="120">
        <f t="shared" si="341"/>
        <v>0</v>
      </c>
      <c r="CK439" s="120">
        <f t="shared" si="341"/>
        <v>0</v>
      </c>
      <c r="CL439" s="71"/>
      <c r="CM439" s="135"/>
      <c r="CN439" s="11"/>
      <c r="CO439" s="72"/>
      <c r="CP439" s="72"/>
      <c r="CQ439" s="72">
        <v>1</v>
      </c>
      <c r="CR439" s="72"/>
    </row>
    <row r="440" spans="1:96" s="63" customFormat="1" ht="14.1" customHeight="1" x14ac:dyDescent="0.3">
      <c r="A440" s="64">
        <f t="shared" si="313"/>
        <v>440</v>
      </c>
      <c r="B440" s="83"/>
      <c r="C440" s="138"/>
      <c r="D440" s="137"/>
      <c r="E440" s="83"/>
      <c r="F440" s="91" t="s">
        <v>40</v>
      </c>
      <c r="G440" s="131" t="s">
        <v>204</v>
      </c>
      <c r="H440" s="83"/>
      <c r="I440" s="83"/>
      <c r="J440" s="73">
        <f t="shared" si="305"/>
        <v>0</v>
      </c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  <c r="AF440" s="84"/>
      <c r="AG440" s="84"/>
      <c r="AH440" s="84"/>
      <c r="AI440" s="84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  <c r="AY440" s="84"/>
      <c r="AZ440" s="84"/>
      <c r="BA440" s="84"/>
      <c r="BB440" s="84"/>
      <c r="BC440" s="84"/>
      <c r="BD440" s="84"/>
      <c r="BE440" s="84"/>
      <c r="BF440" s="84"/>
      <c r="BG440" s="84"/>
      <c r="BH440" s="84"/>
      <c r="BI440" s="84"/>
      <c r="BJ440" s="84"/>
      <c r="BK440" s="84"/>
      <c r="BL440" s="84"/>
      <c r="BM440" s="84"/>
      <c r="BN440" s="84"/>
      <c r="BO440" s="84"/>
      <c r="BP440" s="84"/>
      <c r="BQ440" s="84"/>
      <c r="BR440" s="84"/>
      <c r="BS440" s="84"/>
      <c r="BT440" s="84"/>
      <c r="BU440" s="84"/>
      <c r="BV440" s="84"/>
      <c r="BW440" s="84"/>
      <c r="BX440" s="84"/>
      <c r="BY440" s="84"/>
      <c r="BZ440" s="84"/>
      <c r="CA440" s="84"/>
      <c r="CB440" s="84"/>
      <c r="CC440" s="84"/>
      <c r="CD440" s="84"/>
      <c r="CE440" s="84"/>
      <c r="CF440" s="84"/>
      <c r="CG440" s="85"/>
      <c r="CH440" s="122"/>
      <c r="CI440" s="122"/>
      <c r="CJ440" s="122"/>
      <c r="CK440" s="122"/>
      <c r="CL440" s="71"/>
      <c r="CM440" s="135"/>
      <c r="CN440" s="11"/>
      <c r="CO440" s="72"/>
      <c r="CP440" s="72"/>
      <c r="CQ440" s="72">
        <f t="shared" ref="CQ440:CQ470" si="342">IF(J440&gt;0,1,0)</f>
        <v>0</v>
      </c>
      <c r="CR440" s="72"/>
    </row>
    <row r="441" spans="1:96" s="63" customFormat="1" ht="14.1" customHeight="1" x14ac:dyDescent="0.3">
      <c r="A441" s="64">
        <f t="shared" si="313"/>
        <v>441</v>
      </c>
      <c r="B441" s="83"/>
      <c r="C441" s="138"/>
      <c r="D441" s="137"/>
      <c r="E441" s="83"/>
      <c r="F441" s="91" t="s">
        <v>52</v>
      </c>
      <c r="G441" s="131" t="s">
        <v>205</v>
      </c>
      <c r="H441" s="83"/>
      <c r="I441" s="83"/>
      <c r="J441" s="73">
        <f t="shared" si="305"/>
        <v>0</v>
      </c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4"/>
      <c r="AG441" s="84"/>
      <c r="AH441" s="84"/>
      <c r="AI441" s="84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  <c r="AY441" s="84"/>
      <c r="AZ441" s="84"/>
      <c r="BA441" s="84"/>
      <c r="BB441" s="84"/>
      <c r="BC441" s="84"/>
      <c r="BD441" s="84"/>
      <c r="BE441" s="84"/>
      <c r="BF441" s="84"/>
      <c r="BG441" s="84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84"/>
      <c r="CB441" s="84"/>
      <c r="CC441" s="84"/>
      <c r="CD441" s="84"/>
      <c r="CE441" s="84"/>
      <c r="CF441" s="84"/>
      <c r="CG441" s="85"/>
      <c r="CH441" s="122"/>
      <c r="CI441" s="122"/>
      <c r="CJ441" s="122"/>
      <c r="CK441" s="122"/>
      <c r="CL441" s="71"/>
      <c r="CM441" s="135"/>
      <c r="CN441" s="11"/>
      <c r="CO441" s="72"/>
      <c r="CP441" s="72"/>
      <c r="CQ441" s="72">
        <f t="shared" si="342"/>
        <v>0</v>
      </c>
      <c r="CR441" s="72"/>
    </row>
    <row r="442" spans="1:96" ht="14.1" customHeight="1" x14ac:dyDescent="0.3">
      <c r="A442" s="64">
        <f t="shared" si="313"/>
        <v>442</v>
      </c>
      <c r="B442" s="83"/>
      <c r="C442" s="138"/>
      <c r="D442" s="138"/>
      <c r="E442" s="83"/>
      <c r="F442" s="91" t="s">
        <v>74</v>
      </c>
      <c r="G442" s="131" t="s">
        <v>206</v>
      </c>
      <c r="H442" s="83"/>
      <c r="I442" s="83"/>
      <c r="J442" s="73">
        <f t="shared" si="305"/>
        <v>0</v>
      </c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84"/>
      <c r="AB442" s="84"/>
      <c r="AC442" s="84"/>
      <c r="AD442" s="84"/>
      <c r="AE442" s="84"/>
      <c r="AF442" s="84"/>
      <c r="AG442" s="84"/>
      <c r="AH442" s="84"/>
      <c r="AI442" s="84"/>
      <c r="AJ442" s="84"/>
      <c r="AK442" s="84"/>
      <c r="AL442" s="84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  <c r="AY442" s="84"/>
      <c r="AZ442" s="84"/>
      <c r="BA442" s="84"/>
      <c r="BB442" s="84"/>
      <c r="BC442" s="84"/>
      <c r="BD442" s="84"/>
      <c r="BE442" s="84"/>
      <c r="BF442" s="84"/>
      <c r="BG442" s="84"/>
      <c r="BH442" s="84"/>
      <c r="BI442" s="84"/>
      <c r="BJ442" s="84"/>
      <c r="BK442" s="84"/>
      <c r="BL442" s="84"/>
      <c r="BM442" s="84"/>
      <c r="BN442" s="84"/>
      <c r="BO442" s="84"/>
      <c r="BP442" s="84"/>
      <c r="BQ442" s="84"/>
      <c r="BR442" s="84"/>
      <c r="BS442" s="84"/>
      <c r="BT442" s="84"/>
      <c r="BU442" s="84"/>
      <c r="BV442" s="84"/>
      <c r="BW442" s="84"/>
      <c r="BX442" s="84"/>
      <c r="BY442" s="84"/>
      <c r="BZ442" s="84"/>
      <c r="CA442" s="84"/>
      <c r="CB442" s="84"/>
      <c r="CC442" s="84"/>
      <c r="CD442" s="84"/>
      <c r="CE442" s="84"/>
      <c r="CF442" s="84"/>
      <c r="CG442" s="85"/>
      <c r="CH442" s="122"/>
      <c r="CI442" s="122"/>
      <c r="CJ442" s="122"/>
      <c r="CK442" s="122"/>
      <c r="CL442" s="8"/>
      <c r="CM442" s="136"/>
      <c r="CN442" s="21"/>
      <c r="CQ442" s="72">
        <f t="shared" si="342"/>
        <v>0</v>
      </c>
    </row>
    <row r="443" spans="1:96" ht="14.1" customHeight="1" x14ac:dyDescent="0.3">
      <c r="A443" s="64">
        <f t="shared" si="313"/>
        <v>443</v>
      </c>
      <c r="B443" s="83"/>
      <c r="C443" s="138"/>
      <c r="D443" s="138"/>
      <c r="E443" s="83"/>
      <c r="F443" s="91" t="s">
        <v>76</v>
      </c>
      <c r="G443" s="131" t="s">
        <v>207</v>
      </c>
      <c r="H443" s="83"/>
      <c r="I443" s="83"/>
      <c r="J443" s="73">
        <f t="shared" si="305"/>
        <v>0</v>
      </c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  <c r="AF443" s="84"/>
      <c r="AG443" s="84"/>
      <c r="AH443" s="84"/>
      <c r="AI443" s="84"/>
      <c r="AJ443" s="84"/>
      <c r="AK443" s="84"/>
      <c r="AL443" s="84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  <c r="AY443" s="84"/>
      <c r="AZ443" s="84"/>
      <c r="BA443" s="84"/>
      <c r="BB443" s="84"/>
      <c r="BC443" s="84"/>
      <c r="BD443" s="84"/>
      <c r="BE443" s="84"/>
      <c r="BF443" s="84"/>
      <c r="BG443" s="84"/>
      <c r="BH443" s="84"/>
      <c r="BI443" s="84"/>
      <c r="BJ443" s="84"/>
      <c r="BK443" s="84"/>
      <c r="BL443" s="84"/>
      <c r="BM443" s="84"/>
      <c r="BN443" s="84"/>
      <c r="BO443" s="84"/>
      <c r="BP443" s="84"/>
      <c r="BQ443" s="84"/>
      <c r="BR443" s="84"/>
      <c r="BS443" s="84"/>
      <c r="BT443" s="84"/>
      <c r="BU443" s="84"/>
      <c r="BV443" s="84"/>
      <c r="BW443" s="84"/>
      <c r="BX443" s="84"/>
      <c r="BY443" s="84"/>
      <c r="BZ443" s="84"/>
      <c r="CA443" s="84"/>
      <c r="CB443" s="84"/>
      <c r="CC443" s="84"/>
      <c r="CD443" s="84"/>
      <c r="CE443" s="84"/>
      <c r="CF443" s="84"/>
      <c r="CG443" s="85"/>
      <c r="CH443" s="122"/>
      <c r="CI443" s="122"/>
      <c r="CJ443" s="122"/>
      <c r="CK443" s="122"/>
      <c r="CL443" s="8"/>
      <c r="CM443" s="136"/>
      <c r="CN443" s="21"/>
      <c r="CQ443" s="72">
        <f t="shared" si="342"/>
        <v>0</v>
      </c>
    </row>
    <row r="444" spans="1:96" ht="14.1" customHeight="1" x14ac:dyDescent="0.3">
      <c r="A444" s="64">
        <f t="shared" si="313"/>
        <v>444</v>
      </c>
      <c r="B444" s="83"/>
      <c r="C444" s="138"/>
      <c r="D444" s="138"/>
      <c r="E444" s="83"/>
      <c r="F444" s="91" t="s">
        <v>99</v>
      </c>
      <c r="G444" s="131" t="s">
        <v>208</v>
      </c>
      <c r="H444" s="83"/>
      <c r="I444" s="83"/>
      <c r="J444" s="73">
        <f t="shared" si="305"/>
        <v>0</v>
      </c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84"/>
      <c r="AB444" s="84"/>
      <c r="AC444" s="84"/>
      <c r="AD444" s="84"/>
      <c r="AE444" s="84"/>
      <c r="AF444" s="84"/>
      <c r="AG444" s="84"/>
      <c r="AH444" s="84"/>
      <c r="AI444" s="84"/>
      <c r="AJ444" s="84"/>
      <c r="AK444" s="84"/>
      <c r="AL444" s="84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  <c r="AY444" s="84"/>
      <c r="AZ444" s="84"/>
      <c r="BA444" s="84"/>
      <c r="BB444" s="84"/>
      <c r="BC444" s="84"/>
      <c r="BD444" s="84"/>
      <c r="BE444" s="84"/>
      <c r="BF444" s="84"/>
      <c r="BG444" s="84"/>
      <c r="BH444" s="84"/>
      <c r="BI444" s="84"/>
      <c r="BJ444" s="84"/>
      <c r="BK444" s="84"/>
      <c r="BL444" s="84"/>
      <c r="BM444" s="84"/>
      <c r="BN444" s="84"/>
      <c r="BO444" s="84"/>
      <c r="BP444" s="84"/>
      <c r="BQ444" s="84"/>
      <c r="BR444" s="84"/>
      <c r="BS444" s="84"/>
      <c r="BT444" s="84"/>
      <c r="BU444" s="84"/>
      <c r="BV444" s="84"/>
      <c r="BW444" s="84"/>
      <c r="BX444" s="84"/>
      <c r="BY444" s="84"/>
      <c r="BZ444" s="84"/>
      <c r="CA444" s="84"/>
      <c r="CB444" s="84"/>
      <c r="CC444" s="84"/>
      <c r="CD444" s="84"/>
      <c r="CE444" s="84"/>
      <c r="CF444" s="84"/>
      <c r="CG444" s="85"/>
      <c r="CH444" s="122"/>
      <c r="CI444" s="122"/>
      <c r="CJ444" s="122"/>
      <c r="CK444" s="122"/>
      <c r="CL444" s="8"/>
      <c r="CM444" s="136"/>
      <c r="CN444" s="21"/>
      <c r="CQ444" s="72">
        <f t="shared" si="342"/>
        <v>0</v>
      </c>
    </row>
    <row r="445" spans="1:96" ht="14.1" customHeight="1" x14ac:dyDescent="0.3">
      <c r="A445" s="64">
        <f t="shared" si="313"/>
        <v>445</v>
      </c>
      <c r="B445" s="83"/>
      <c r="C445" s="138"/>
      <c r="D445" s="138"/>
      <c r="E445" s="83"/>
      <c r="F445" s="91" t="s">
        <v>101</v>
      </c>
      <c r="G445" s="131" t="s">
        <v>209</v>
      </c>
      <c r="H445" s="83"/>
      <c r="I445" s="83"/>
      <c r="J445" s="73">
        <f t="shared" si="305"/>
        <v>0</v>
      </c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4"/>
      <c r="AG445" s="84"/>
      <c r="AH445" s="84"/>
      <c r="AI445" s="84"/>
      <c r="AJ445" s="84"/>
      <c r="AK445" s="84"/>
      <c r="AL445" s="84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  <c r="AY445" s="84"/>
      <c r="AZ445" s="84"/>
      <c r="BA445" s="84"/>
      <c r="BB445" s="84"/>
      <c r="BC445" s="84"/>
      <c r="BD445" s="84"/>
      <c r="BE445" s="84"/>
      <c r="BF445" s="84"/>
      <c r="BG445" s="84"/>
      <c r="BH445" s="84"/>
      <c r="BI445" s="84"/>
      <c r="BJ445" s="84"/>
      <c r="BK445" s="84"/>
      <c r="BL445" s="84"/>
      <c r="BM445" s="84"/>
      <c r="BN445" s="84"/>
      <c r="BO445" s="84"/>
      <c r="BP445" s="84"/>
      <c r="BQ445" s="84"/>
      <c r="BR445" s="84"/>
      <c r="BS445" s="84"/>
      <c r="BT445" s="84"/>
      <c r="BU445" s="84"/>
      <c r="BV445" s="84"/>
      <c r="BW445" s="84"/>
      <c r="BX445" s="84"/>
      <c r="BY445" s="84"/>
      <c r="BZ445" s="84"/>
      <c r="CA445" s="84"/>
      <c r="CB445" s="84"/>
      <c r="CC445" s="84"/>
      <c r="CD445" s="84"/>
      <c r="CE445" s="84"/>
      <c r="CF445" s="84"/>
      <c r="CG445" s="85"/>
      <c r="CH445" s="122"/>
      <c r="CI445" s="122"/>
      <c r="CJ445" s="122"/>
      <c r="CK445" s="122"/>
      <c r="CL445" s="8"/>
      <c r="CM445" s="136"/>
      <c r="CN445" s="21"/>
      <c r="CQ445" s="72">
        <f t="shared" si="342"/>
        <v>0</v>
      </c>
    </row>
    <row r="446" spans="1:96" ht="14.1" customHeight="1" x14ac:dyDescent="0.3">
      <c r="A446" s="64">
        <f t="shared" si="313"/>
        <v>446</v>
      </c>
      <c r="B446" s="83"/>
      <c r="C446" s="138"/>
      <c r="D446" s="138"/>
      <c r="E446" s="83"/>
      <c r="F446" s="91" t="s">
        <v>210</v>
      </c>
      <c r="G446" s="131" t="s">
        <v>211</v>
      </c>
      <c r="H446" s="83"/>
      <c r="I446" s="83"/>
      <c r="J446" s="73">
        <f t="shared" si="305"/>
        <v>0</v>
      </c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  <c r="AF446" s="84"/>
      <c r="AG446" s="84"/>
      <c r="AH446" s="84"/>
      <c r="AI446" s="84"/>
      <c r="AJ446" s="84"/>
      <c r="AK446" s="84"/>
      <c r="AL446" s="84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  <c r="AY446" s="84"/>
      <c r="AZ446" s="84"/>
      <c r="BA446" s="84"/>
      <c r="BB446" s="84"/>
      <c r="BC446" s="84"/>
      <c r="BD446" s="84"/>
      <c r="BE446" s="84"/>
      <c r="BF446" s="84"/>
      <c r="BG446" s="84"/>
      <c r="BH446" s="84"/>
      <c r="BI446" s="84"/>
      <c r="BJ446" s="84"/>
      <c r="BK446" s="84"/>
      <c r="BL446" s="84"/>
      <c r="BM446" s="84"/>
      <c r="BN446" s="84"/>
      <c r="BO446" s="84"/>
      <c r="BP446" s="84"/>
      <c r="BQ446" s="84"/>
      <c r="BR446" s="84"/>
      <c r="BS446" s="84"/>
      <c r="BT446" s="84"/>
      <c r="BU446" s="84"/>
      <c r="BV446" s="84"/>
      <c r="BW446" s="84"/>
      <c r="BX446" s="84"/>
      <c r="BY446" s="84"/>
      <c r="BZ446" s="84"/>
      <c r="CA446" s="84"/>
      <c r="CB446" s="84"/>
      <c r="CC446" s="84"/>
      <c r="CD446" s="84"/>
      <c r="CE446" s="84"/>
      <c r="CF446" s="84"/>
      <c r="CG446" s="85"/>
      <c r="CH446" s="122"/>
      <c r="CI446" s="122"/>
      <c r="CJ446" s="122"/>
      <c r="CK446" s="122"/>
      <c r="CL446" s="8"/>
      <c r="CM446" s="136"/>
      <c r="CN446" s="21"/>
      <c r="CQ446" s="72">
        <f t="shared" si="342"/>
        <v>0</v>
      </c>
    </row>
    <row r="447" spans="1:96" ht="14.1" customHeight="1" x14ac:dyDescent="0.3">
      <c r="A447" s="64">
        <f t="shared" si="313"/>
        <v>447</v>
      </c>
      <c r="B447" s="83"/>
      <c r="C447" s="138"/>
      <c r="D447" s="138"/>
      <c r="E447" s="83"/>
      <c r="F447" s="91" t="s">
        <v>212</v>
      </c>
      <c r="G447" s="131" t="s">
        <v>213</v>
      </c>
      <c r="H447" s="83"/>
      <c r="I447" s="83"/>
      <c r="J447" s="73">
        <f t="shared" si="305"/>
        <v>7453.7599999999993</v>
      </c>
      <c r="K447" s="84"/>
      <c r="L447" s="84"/>
      <c r="M447" s="84">
        <v>1382.85</v>
      </c>
      <c r="N447" s="84"/>
      <c r="O447" s="84">
        <v>489.36</v>
      </c>
      <c r="P447" s="84">
        <v>348.08</v>
      </c>
      <c r="Q447" s="84">
        <v>4505.58</v>
      </c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4">
        <v>267.2</v>
      </c>
      <c r="AF447" s="84">
        <v>117.73</v>
      </c>
      <c r="AG447" s="84">
        <v>87.02</v>
      </c>
      <c r="AH447" s="84">
        <v>255.94</v>
      </c>
      <c r="AI447" s="84"/>
      <c r="AJ447" s="84"/>
      <c r="AK447" s="84"/>
      <c r="AL447" s="84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  <c r="AY447" s="84"/>
      <c r="AZ447" s="84"/>
      <c r="BA447" s="84"/>
      <c r="BB447" s="84"/>
      <c r="BC447" s="84"/>
      <c r="BD447" s="84"/>
      <c r="BE447" s="84"/>
      <c r="BF447" s="84"/>
      <c r="BG447" s="84"/>
      <c r="BH447" s="84"/>
      <c r="BI447" s="84"/>
      <c r="BJ447" s="84"/>
      <c r="BK447" s="84"/>
      <c r="BL447" s="84"/>
      <c r="BM447" s="84"/>
      <c r="BN447" s="84"/>
      <c r="BO447" s="84"/>
      <c r="BP447" s="84"/>
      <c r="BQ447" s="84"/>
      <c r="BR447" s="84"/>
      <c r="BS447" s="84"/>
      <c r="BT447" s="84"/>
      <c r="BU447" s="84"/>
      <c r="BV447" s="84"/>
      <c r="BW447" s="84"/>
      <c r="BX447" s="84"/>
      <c r="BY447" s="84"/>
      <c r="BZ447" s="84"/>
      <c r="CA447" s="84"/>
      <c r="CB447" s="84"/>
      <c r="CC447" s="84"/>
      <c r="CD447" s="84"/>
      <c r="CE447" s="84"/>
      <c r="CF447" s="84"/>
      <c r="CG447" s="85"/>
      <c r="CH447" s="122"/>
      <c r="CI447" s="122"/>
      <c r="CJ447" s="122"/>
      <c r="CK447" s="122"/>
      <c r="CL447" s="8"/>
      <c r="CM447" s="136"/>
      <c r="CN447" s="21"/>
      <c r="CQ447" s="72">
        <f t="shared" si="342"/>
        <v>1</v>
      </c>
    </row>
    <row r="448" spans="1:96" s="63" customFormat="1" ht="14.1" customHeight="1" x14ac:dyDescent="0.3">
      <c r="A448" s="64">
        <f t="shared" si="313"/>
        <v>448</v>
      </c>
      <c r="B448" s="83"/>
      <c r="C448" s="138"/>
      <c r="D448" s="138"/>
      <c r="E448" s="83"/>
      <c r="F448" s="91" t="s">
        <v>214</v>
      </c>
      <c r="G448" s="131" t="s">
        <v>7</v>
      </c>
      <c r="H448" s="83"/>
      <c r="I448" s="83"/>
      <c r="J448" s="73">
        <f t="shared" si="305"/>
        <v>0</v>
      </c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84"/>
      <c r="AG448" s="84"/>
      <c r="AH448" s="84"/>
      <c r="AI448" s="84"/>
      <c r="AJ448" s="84"/>
      <c r="AK448" s="84"/>
      <c r="AL448" s="84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  <c r="AY448" s="84"/>
      <c r="AZ448" s="84"/>
      <c r="BA448" s="84"/>
      <c r="BB448" s="84"/>
      <c r="BC448" s="84"/>
      <c r="BD448" s="84"/>
      <c r="BE448" s="84"/>
      <c r="BF448" s="84"/>
      <c r="BG448" s="84"/>
      <c r="BH448" s="84"/>
      <c r="BI448" s="84"/>
      <c r="BJ448" s="84"/>
      <c r="BK448" s="84"/>
      <c r="BL448" s="84"/>
      <c r="BM448" s="84"/>
      <c r="BN448" s="84"/>
      <c r="BO448" s="84"/>
      <c r="BP448" s="84"/>
      <c r="BQ448" s="84"/>
      <c r="BR448" s="84"/>
      <c r="BS448" s="84"/>
      <c r="BT448" s="84"/>
      <c r="BU448" s="84"/>
      <c r="BV448" s="84"/>
      <c r="BW448" s="84"/>
      <c r="BX448" s="84"/>
      <c r="BY448" s="84"/>
      <c r="BZ448" s="84"/>
      <c r="CA448" s="84"/>
      <c r="CB448" s="84"/>
      <c r="CC448" s="84"/>
      <c r="CD448" s="84"/>
      <c r="CE448" s="84"/>
      <c r="CF448" s="84"/>
      <c r="CG448" s="85"/>
      <c r="CH448" s="122"/>
      <c r="CI448" s="122"/>
      <c r="CJ448" s="122"/>
      <c r="CK448" s="122"/>
      <c r="CL448" s="71"/>
      <c r="CM448" s="135"/>
      <c r="CN448" s="11"/>
      <c r="CO448" s="72"/>
      <c r="CP448" s="72"/>
      <c r="CQ448" s="72">
        <f t="shared" si="342"/>
        <v>0</v>
      </c>
      <c r="CR448" s="72"/>
    </row>
    <row r="449" spans="1:96" ht="14.1" customHeight="1" x14ac:dyDescent="0.3">
      <c r="A449" s="64">
        <f t="shared" si="313"/>
        <v>449</v>
      </c>
      <c r="B449" s="81"/>
      <c r="C449" s="137"/>
      <c r="D449" s="139" t="s">
        <v>200</v>
      </c>
      <c r="E449" s="111" t="s">
        <v>35</v>
      </c>
      <c r="F449" s="104"/>
      <c r="G449" s="81"/>
      <c r="H449" s="81"/>
      <c r="I449" s="81"/>
      <c r="J449" s="73">
        <f t="shared" si="305"/>
        <v>0</v>
      </c>
      <c r="K449" s="102">
        <f>SUM(K450:K452)</f>
        <v>0</v>
      </c>
      <c r="L449" s="102">
        <f t="shared" ref="L449:BW449" si="343">SUM(L450:L452)</f>
        <v>0</v>
      </c>
      <c r="M449" s="102">
        <f t="shared" si="343"/>
        <v>0</v>
      </c>
      <c r="N449" s="102">
        <f t="shared" si="343"/>
        <v>0</v>
      </c>
      <c r="O449" s="102">
        <f t="shared" si="343"/>
        <v>0</v>
      </c>
      <c r="P449" s="102">
        <f t="shared" si="343"/>
        <v>0</v>
      </c>
      <c r="Q449" s="102">
        <f t="shared" si="343"/>
        <v>0</v>
      </c>
      <c r="R449" s="102">
        <f t="shared" si="343"/>
        <v>0</v>
      </c>
      <c r="S449" s="102">
        <f t="shared" si="343"/>
        <v>0</v>
      </c>
      <c r="T449" s="102">
        <f t="shared" si="343"/>
        <v>0</v>
      </c>
      <c r="U449" s="102">
        <f t="shared" si="343"/>
        <v>0</v>
      </c>
      <c r="V449" s="102">
        <f t="shared" si="343"/>
        <v>0</v>
      </c>
      <c r="W449" s="102">
        <f t="shared" si="343"/>
        <v>0</v>
      </c>
      <c r="X449" s="102">
        <f t="shared" si="343"/>
        <v>0</v>
      </c>
      <c r="Y449" s="102">
        <f t="shared" si="343"/>
        <v>0</v>
      </c>
      <c r="Z449" s="102">
        <f t="shared" si="343"/>
        <v>0</v>
      </c>
      <c r="AA449" s="102">
        <f t="shared" si="343"/>
        <v>0</v>
      </c>
      <c r="AB449" s="102">
        <f t="shared" si="343"/>
        <v>0</v>
      </c>
      <c r="AC449" s="102">
        <f t="shared" si="343"/>
        <v>0</v>
      </c>
      <c r="AD449" s="102">
        <f t="shared" si="343"/>
        <v>0</v>
      </c>
      <c r="AE449" s="102">
        <f t="shared" si="343"/>
        <v>0</v>
      </c>
      <c r="AF449" s="102">
        <f t="shared" si="343"/>
        <v>0</v>
      </c>
      <c r="AG449" s="102">
        <f t="shared" si="343"/>
        <v>0</v>
      </c>
      <c r="AH449" s="102">
        <f t="shared" si="343"/>
        <v>0</v>
      </c>
      <c r="AI449" s="102">
        <f t="shared" si="343"/>
        <v>0</v>
      </c>
      <c r="AJ449" s="102">
        <f t="shared" si="343"/>
        <v>0</v>
      </c>
      <c r="AK449" s="102">
        <f t="shared" si="343"/>
        <v>0</v>
      </c>
      <c r="AL449" s="102">
        <f t="shared" si="343"/>
        <v>0</v>
      </c>
      <c r="AM449" s="102">
        <f t="shared" si="343"/>
        <v>0</v>
      </c>
      <c r="AN449" s="102">
        <f t="shared" si="343"/>
        <v>0</v>
      </c>
      <c r="AO449" s="102">
        <f t="shared" si="343"/>
        <v>0</v>
      </c>
      <c r="AP449" s="102">
        <f t="shared" si="343"/>
        <v>0</v>
      </c>
      <c r="AQ449" s="102">
        <f t="shared" si="343"/>
        <v>0</v>
      </c>
      <c r="AR449" s="102">
        <f t="shared" si="343"/>
        <v>0</v>
      </c>
      <c r="AS449" s="102">
        <f t="shared" si="343"/>
        <v>0</v>
      </c>
      <c r="AT449" s="102">
        <f t="shared" si="343"/>
        <v>0</v>
      </c>
      <c r="AU449" s="102">
        <f t="shared" si="343"/>
        <v>0</v>
      </c>
      <c r="AV449" s="102">
        <f t="shared" si="343"/>
        <v>0</v>
      </c>
      <c r="AW449" s="102">
        <f t="shared" si="343"/>
        <v>0</v>
      </c>
      <c r="AX449" s="102">
        <f t="shared" si="343"/>
        <v>0</v>
      </c>
      <c r="AY449" s="102">
        <f t="shared" si="343"/>
        <v>0</v>
      </c>
      <c r="AZ449" s="102">
        <f t="shared" si="343"/>
        <v>0</v>
      </c>
      <c r="BA449" s="102">
        <f t="shared" si="343"/>
        <v>0</v>
      </c>
      <c r="BB449" s="102">
        <f t="shared" si="343"/>
        <v>0</v>
      </c>
      <c r="BC449" s="102">
        <f t="shared" si="343"/>
        <v>0</v>
      </c>
      <c r="BD449" s="102">
        <f t="shared" si="343"/>
        <v>0</v>
      </c>
      <c r="BE449" s="102">
        <f t="shared" si="343"/>
        <v>0</v>
      </c>
      <c r="BF449" s="102">
        <f t="shared" si="343"/>
        <v>0</v>
      </c>
      <c r="BG449" s="102">
        <f t="shared" si="343"/>
        <v>0</v>
      </c>
      <c r="BH449" s="102">
        <f t="shared" si="343"/>
        <v>0</v>
      </c>
      <c r="BI449" s="102">
        <f t="shared" si="343"/>
        <v>0</v>
      </c>
      <c r="BJ449" s="102">
        <f t="shared" si="343"/>
        <v>0</v>
      </c>
      <c r="BK449" s="102">
        <f t="shared" si="343"/>
        <v>0</v>
      </c>
      <c r="BL449" s="102">
        <f t="shared" si="343"/>
        <v>0</v>
      </c>
      <c r="BM449" s="102">
        <f t="shared" si="343"/>
        <v>0</v>
      </c>
      <c r="BN449" s="102">
        <f t="shared" si="343"/>
        <v>0</v>
      </c>
      <c r="BO449" s="102">
        <f t="shared" si="343"/>
        <v>0</v>
      </c>
      <c r="BP449" s="102">
        <f t="shared" si="343"/>
        <v>0</v>
      </c>
      <c r="BQ449" s="102">
        <f t="shared" si="343"/>
        <v>0</v>
      </c>
      <c r="BR449" s="102">
        <f t="shared" si="343"/>
        <v>0</v>
      </c>
      <c r="BS449" s="102">
        <f t="shared" si="343"/>
        <v>0</v>
      </c>
      <c r="BT449" s="102">
        <f t="shared" si="343"/>
        <v>0</v>
      </c>
      <c r="BU449" s="102">
        <f t="shared" si="343"/>
        <v>0</v>
      </c>
      <c r="BV449" s="102">
        <f t="shared" si="343"/>
        <v>0</v>
      </c>
      <c r="BW449" s="102">
        <f t="shared" si="343"/>
        <v>0</v>
      </c>
      <c r="BX449" s="102">
        <f t="shared" ref="BX449:CV449" si="344">SUM(BX450:BX452)</f>
        <v>0</v>
      </c>
      <c r="BY449" s="102">
        <f t="shared" si="344"/>
        <v>0</v>
      </c>
      <c r="BZ449" s="102">
        <f t="shared" si="344"/>
        <v>0</v>
      </c>
      <c r="CA449" s="102">
        <f t="shared" si="344"/>
        <v>0</v>
      </c>
      <c r="CB449" s="102">
        <f t="shared" si="344"/>
        <v>0</v>
      </c>
      <c r="CC449" s="102">
        <f t="shared" si="344"/>
        <v>0</v>
      </c>
      <c r="CD449" s="102">
        <f t="shared" si="344"/>
        <v>0</v>
      </c>
      <c r="CE449" s="102">
        <f t="shared" si="344"/>
        <v>0</v>
      </c>
      <c r="CF449" s="102">
        <f t="shared" si="344"/>
        <v>0</v>
      </c>
      <c r="CG449" s="103">
        <f>SUM(CG450:CG452)</f>
        <v>0</v>
      </c>
      <c r="CH449" s="120">
        <f t="shared" ref="CH449:CK449" si="345">SUM(CH450:CH452)</f>
        <v>0</v>
      </c>
      <c r="CI449" s="120">
        <f t="shared" si="345"/>
        <v>0</v>
      </c>
      <c r="CJ449" s="120">
        <f t="shared" si="345"/>
        <v>0</v>
      </c>
      <c r="CK449" s="120">
        <f t="shared" si="345"/>
        <v>0</v>
      </c>
      <c r="CL449" s="8"/>
      <c r="CM449" s="136"/>
      <c r="CN449" s="21"/>
      <c r="CQ449" s="72">
        <f t="shared" si="342"/>
        <v>0</v>
      </c>
    </row>
    <row r="450" spans="1:96" ht="14.1" customHeight="1" x14ac:dyDescent="0.3">
      <c r="A450" s="64">
        <f t="shared" si="313"/>
        <v>450</v>
      </c>
      <c r="B450" s="83"/>
      <c r="C450" s="138"/>
      <c r="D450" s="138"/>
      <c r="E450" s="83" t="s">
        <v>20</v>
      </c>
      <c r="F450" s="107" t="str">
        <f>$H$78</f>
        <v xml:space="preserve">דרוג A- ומעלה </v>
      </c>
      <c r="G450" s="83"/>
      <c r="H450" s="83"/>
      <c r="I450" s="83"/>
      <c r="J450" s="73">
        <f t="shared" si="305"/>
        <v>0</v>
      </c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  <c r="AY450" s="84"/>
      <c r="AZ450" s="84"/>
      <c r="BA450" s="84"/>
      <c r="BB450" s="84"/>
      <c r="BC450" s="84"/>
      <c r="BD450" s="84"/>
      <c r="BE450" s="84"/>
      <c r="BF450" s="84"/>
      <c r="BG450" s="84"/>
      <c r="BH450" s="84"/>
      <c r="BI450" s="84"/>
      <c r="BJ450" s="84"/>
      <c r="BK450" s="84"/>
      <c r="BL450" s="84"/>
      <c r="BM450" s="84"/>
      <c r="BN450" s="84"/>
      <c r="BO450" s="84"/>
      <c r="BP450" s="84"/>
      <c r="BQ450" s="84"/>
      <c r="BR450" s="84"/>
      <c r="BS450" s="84"/>
      <c r="BT450" s="84"/>
      <c r="BU450" s="84"/>
      <c r="BV450" s="84"/>
      <c r="BW450" s="84"/>
      <c r="BX450" s="84"/>
      <c r="BY450" s="84"/>
      <c r="BZ450" s="84"/>
      <c r="CA450" s="84"/>
      <c r="CB450" s="84"/>
      <c r="CC450" s="84"/>
      <c r="CD450" s="84"/>
      <c r="CE450" s="84"/>
      <c r="CF450" s="84"/>
      <c r="CG450" s="85"/>
      <c r="CH450" s="122"/>
      <c r="CI450" s="122"/>
      <c r="CJ450" s="122"/>
      <c r="CK450" s="122"/>
      <c r="CL450" s="8"/>
      <c r="CM450" s="136"/>
      <c r="CN450" s="21"/>
      <c r="CQ450" s="72">
        <f t="shared" si="342"/>
        <v>0</v>
      </c>
    </row>
    <row r="451" spans="1:96" ht="14.1" customHeight="1" x14ac:dyDescent="0.3">
      <c r="A451" s="64">
        <f t="shared" si="313"/>
        <v>451</v>
      </c>
      <c r="B451" s="83"/>
      <c r="C451" s="138"/>
      <c r="D451" s="138"/>
      <c r="E451" s="83" t="s">
        <v>22</v>
      </c>
      <c r="F451" s="107" t="str">
        <f>$H$79</f>
        <v>דרוג BBB- ועד BBB+</v>
      </c>
      <c r="G451" s="83"/>
      <c r="H451" s="83"/>
      <c r="I451" s="83"/>
      <c r="J451" s="73">
        <f t="shared" si="305"/>
        <v>0</v>
      </c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  <c r="AY451" s="84"/>
      <c r="AZ451" s="84"/>
      <c r="BA451" s="84"/>
      <c r="BB451" s="84"/>
      <c r="BC451" s="84"/>
      <c r="BD451" s="84"/>
      <c r="BE451" s="84"/>
      <c r="BF451" s="84"/>
      <c r="BG451" s="84"/>
      <c r="BH451" s="84"/>
      <c r="BI451" s="84"/>
      <c r="BJ451" s="84"/>
      <c r="BK451" s="84"/>
      <c r="BL451" s="84"/>
      <c r="BM451" s="84"/>
      <c r="BN451" s="84"/>
      <c r="BO451" s="84"/>
      <c r="BP451" s="84"/>
      <c r="BQ451" s="84"/>
      <c r="BR451" s="84"/>
      <c r="BS451" s="84"/>
      <c r="BT451" s="84"/>
      <c r="BU451" s="84"/>
      <c r="BV451" s="84"/>
      <c r="BW451" s="84"/>
      <c r="BX451" s="84"/>
      <c r="BY451" s="84"/>
      <c r="BZ451" s="84"/>
      <c r="CA451" s="84"/>
      <c r="CB451" s="84"/>
      <c r="CC451" s="84"/>
      <c r="CD451" s="84"/>
      <c r="CE451" s="84"/>
      <c r="CF451" s="84"/>
      <c r="CG451" s="85"/>
      <c r="CH451" s="122"/>
      <c r="CI451" s="122"/>
      <c r="CJ451" s="122"/>
      <c r="CK451" s="122"/>
      <c r="CL451" s="8"/>
      <c r="CM451" s="136"/>
      <c r="CN451" s="21"/>
      <c r="CQ451" s="72">
        <f t="shared" si="342"/>
        <v>0</v>
      </c>
    </row>
    <row r="452" spans="1:96" ht="14.1" customHeight="1" x14ac:dyDescent="0.3">
      <c r="A452" s="64">
        <f t="shared" si="313"/>
        <v>452</v>
      </c>
      <c r="B452" s="83"/>
      <c r="C452" s="138"/>
      <c r="D452" s="138"/>
      <c r="E452" s="83" t="s">
        <v>24</v>
      </c>
      <c r="F452" s="107" t="str">
        <f>$H$80</f>
        <v xml:space="preserve">דרוג נמוך מ- BBB- או לא מדורג </v>
      </c>
      <c r="G452" s="83"/>
      <c r="H452" s="83"/>
      <c r="I452" s="83"/>
      <c r="J452" s="73">
        <f t="shared" si="305"/>
        <v>0</v>
      </c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  <c r="AF452" s="84"/>
      <c r="AG452" s="84"/>
      <c r="AH452" s="84"/>
      <c r="AI452" s="84"/>
      <c r="AJ452" s="84"/>
      <c r="AK452" s="84"/>
      <c r="AL452" s="84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  <c r="AY452" s="84"/>
      <c r="AZ452" s="84"/>
      <c r="BA452" s="84"/>
      <c r="BB452" s="84"/>
      <c r="BC452" s="84"/>
      <c r="BD452" s="84"/>
      <c r="BE452" s="84"/>
      <c r="BF452" s="84"/>
      <c r="BG452" s="84"/>
      <c r="BH452" s="84"/>
      <c r="BI452" s="84"/>
      <c r="BJ452" s="84"/>
      <c r="BK452" s="84"/>
      <c r="BL452" s="84"/>
      <c r="BM452" s="84"/>
      <c r="BN452" s="84"/>
      <c r="BO452" s="84"/>
      <c r="BP452" s="84"/>
      <c r="BQ452" s="84"/>
      <c r="BR452" s="84"/>
      <c r="BS452" s="84"/>
      <c r="BT452" s="84"/>
      <c r="BU452" s="84"/>
      <c r="BV452" s="84"/>
      <c r="BW452" s="84"/>
      <c r="BX452" s="84"/>
      <c r="BY452" s="84"/>
      <c r="BZ452" s="84"/>
      <c r="CA452" s="84"/>
      <c r="CB452" s="84"/>
      <c r="CC452" s="84"/>
      <c r="CD452" s="84"/>
      <c r="CE452" s="84"/>
      <c r="CF452" s="84"/>
      <c r="CG452" s="85"/>
      <c r="CH452" s="122"/>
      <c r="CI452" s="122"/>
      <c r="CJ452" s="122"/>
      <c r="CK452" s="122"/>
      <c r="CL452" s="8"/>
      <c r="CM452" s="136"/>
      <c r="CN452" s="21"/>
      <c r="CQ452" s="72">
        <f t="shared" si="342"/>
        <v>0</v>
      </c>
    </row>
    <row r="453" spans="1:96" ht="14.1" customHeight="1" x14ac:dyDescent="0.3">
      <c r="A453" s="64">
        <f t="shared" si="313"/>
        <v>453</v>
      </c>
      <c r="B453" s="83"/>
      <c r="C453" s="138"/>
      <c r="D453" s="138"/>
      <c r="E453" s="83"/>
      <c r="F453" s="107"/>
      <c r="G453" s="83"/>
      <c r="H453" s="83"/>
      <c r="I453" s="83"/>
      <c r="J453" s="140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  <c r="AY453" s="84"/>
      <c r="AZ453" s="84"/>
      <c r="BA453" s="84"/>
      <c r="BB453" s="84"/>
      <c r="BC453" s="84"/>
      <c r="BD453" s="84"/>
      <c r="BE453" s="84"/>
      <c r="BF453" s="84"/>
      <c r="BG453" s="84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84"/>
      <c r="CB453" s="84"/>
      <c r="CC453" s="84"/>
      <c r="CD453" s="84"/>
      <c r="CE453" s="84"/>
      <c r="CF453" s="84"/>
      <c r="CG453" s="85"/>
      <c r="CH453" s="122"/>
      <c r="CI453" s="122"/>
      <c r="CJ453" s="122"/>
      <c r="CK453" s="122"/>
      <c r="CL453" s="8"/>
      <c r="CM453" s="136"/>
      <c r="CN453" s="21"/>
      <c r="CQ453" s="72">
        <f t="shared" si="342"/>
        <v>0</v>
      </c>
    </row>
    <row r="454" spans="1:96" ht="14.1" customHeight="1" x14ac:dyDescent="0.3">
      <c r="A454" s="64">
        <f t="shared" si="313"/>
        <v>454</v>
      </c>
      <c r="B454" s="81"/>
      <c r="C454" s="65" t="s">
        <v>215</v>
      </c>
      <c r="D454" s="65" t="s">
        <v>216</v>
      </c>
      <c r="E454" s="65"/>
      <c r="F454" s="66"/>
      <c r="G454" s="65"/>
      <c r="H454" s="65"/>
      <c r="I454" s="65"/>
      <c r="J454" s="73">
        <f t="shared" si="305"/>
        <v>0</v>
      </c>
      <c r="K454" s="70">
        <f>SUM(K455,K470)</f>
        <v>0</v>
      </c>
      <c r="L454" s="70">
        <f t="shared" ref="L454:BW454" si="346">SUM(L455,L470)</f>
        <v>0</v>
      </c>
      <c r="M454" s="70">
        <f t="shared" si="346"/>
        <v>0</v>
      </c>
      <c r="N454" s="70">
        <f t="shared" si="346"/>
        <v>0</v>
      </c>
      <c r="O454" s="70">
        <f t="shared" si="346"/>
        <v>0</v>
      </c>
      <c r="P454" s="70">
        <f t="shared" si="346"/>
        <v>0</v>
      </c>
      <c r="Q454" s="70">
        <f t="shared" si="346"/>
        <v>0</v>
      </c>
      <c r="R454" s="70">
        <f t="shared" si="346"/>
        <v>0</v>
      </c>
      <c r="S454" s="70">
        <f t="shared" si="346"/>
        <v>0</v>
      </c>
      <c r="T454" s="70">
        <f t="shared" si="346"/>
        <v>0</v>
      </c>
      <c r="U454" s="70">
        <f t="shared" si="346"/>
        <v>0</v>
      </c>
      <c r="V454" s="70">
        <f t="shared" si="346"/>
        <v>0</v>
      </c>
      <c r="W454" s="70">
        <f t="shared" si="346"/>
        <v>0</v>
      </c>
      <c r="X454" s="70">
        <f t="shared" si="346"/>
        <v>0</v>
      </c>
      <c r="Y454" s="70">
        <f t="shared" si="346"/>
        <v>0</v>
      </c>
      <c r="Z454" s="70">
        <f t="shared" si="346"/>
        <v>0</v>
      </c>
      <c r="AA454" s="70">
        <f t="shared" si="346"/>
        <v>0</v>
      </c>
      <c r="AB454" s="70">
        <f t="shared" si="346"/>
        <v>0</v>
      </c>
      <c r="AC454" s="70">
        <f t="shared" si="346"/>
        <v>0</v>
      </c>
      <c r="AD454" s="70">
        <f t="shared" si="346"/>
        <v>0</v>
      </c>
      <c r="AE454" s="70">
        <f t="shared" si="346"/>
        <v>0</v>
      </c>
      <c r="AF454" s="70">
        <f t="shared" si="346"/>
        <v>0</v>
      </c>
      <c r="AG454" s="70">
        <f t="shared" si="346"/>
        <v>0</v>
      </c>
      <c r="AH454" s="70">
        <f t="shared" si="346"/>
        <v>0</v>
      </c>
      <c r="AI454" s="70">
        <f t="shared" si="346"/>
        <v>0</v>
      </c>
      <c r="AJ454" s="70">
        <f t="shared" si="346"/>
        <v>0</v>
      </c>
      <c r="AK454" s="70">
        <f t="shared" si="346"/>
        <v>0</v>
      </c>
      <c r="AL454" s="70">
        <f t="shared" si="346"/>
        <v>0</v>
      </c>
      <c r="AM454" s="70">
        <f t="shared" si="346"/>
        <v>0</v>
      </c>
      <c r="AN454" s="70">
        <f t="shared" si="346"/>
        <v>0</v>
      </c>
      <c r="AO454" s="70">
        <f t="shared" si="346"/>
        <v>0</v>
      </c>
      <c r="AP454" s="70">
        <f t="shared" si="346"/>
        <v>0</v>
      </c>
      <c r="AQ454" s="70">
        <f t="shared" si="346"/>
        <v>0</v>
      </c>
      <c r="AR454" s="70">
        <f t="shared" si="346"/>
        <v>0</v>
      </c>
      <c r="AS454" s="70">
        <f t="shared" si="346"/>
        <v>0</v>
      </c>
      <c r="AT454" s="70">
        <f t="shared" si="346"/>
        <v>0</v>
      </c>
      <c r="AU454" s="70">
        <f t="shared" si="346"/>
        <v>0</v>
      </c>
      <c r="AV454" s="70">
        <f t="shared" si="346"/>
        <v>0</v>
      </c>
      <c r="AW454" s="70">
        <f t="shared" si="346"/>
        <v>0</v>
      </c>
      <c r="AX454" s="70">
        <f t="shared" si="346"/>
        <v>0</v>
      </c>
      <c r="AY454" s="70">
        <f t="shared" si="346"/>
        <v>0</v>
      </c>
      <c r="AZ454" s="70">
        <f t="shared" si="346"/>
        <v>0</v>
      </c>
      <c r="BA454" s="70">
        <f t="shared" si="346"/>
        <v>0</v>
      </c>
      <c r="BB454" s="70">
        <f t="shared" si="346"/>
        <v>0</v>
      </c>
      <c r="BC454" s="70">
        <f t="shared" si="346"/>
        <v>0</v>
      </c>
      <c r="BD454" s="70">
        <f t="shared" si="346"/>
        <v>0</v>
      </c>
      <c r="BE454" s="70">
        <f t="shared" si="346"/>
        <v>0</v>
      </c>
      <c r="BF454" s="70">
        <f t="shared" si="346"/>
        <v>0</v>
      </c>
      <c r="BG454" s="70">
        <f t="shared" si="346"/>
        <v>0</v>
      </c>
      <c r="BH454" s="70">
        <f t="shared" si="346"/>
        <v>0</v>
      </c>
      <c r="BI454" s="70">
        <f t="shared" si="346"/>
        <v>0</v>
      </c>
      <c r="BJ454" s="70">
        <f t="shared" si="346"/>
        <v>0</v>
      </c>
      <c r="BK454" s="70">
        <f t="shared" si="346"/>
        <v>0</v>
      </c>
      <c r="BL454" s="70">
        <f t="shared" si="346"/>
        <v>0</v>
      </c>
      <c r="BM454" s="70">
        <f t="shared" si="346"/>
        <v>0</v>
      </c>
      <c r="BN454" s="70">
        <f t="shared" si="346"/>
        <v>0</v>
      </c>
      <c r="BO454" s="70">
        <f t="shared" si="346"/>
        <v>0</v>
      </c>
      <c r="BP454" s="70">
        <f t="shared" si="346"/>
        <v>0</v>
      </c>
      <c r="BQ454" s="70">
        <f t="shared" si="346"/>
        <v>0</v>
      </c>
      <c r="BR454" s="70">
        <f t="shared" si="346"/>
        <v>0</v>
      </c>
      <c r="BS454" s="70">
        <f t="shared" si="346"/>
        <v>0</v>
      </c>
      <c r="BT454" s="70">
        <f t="shared" si="346"/>
        <v>0</v>
      </c>
      <c r="BU454" s="70">
        <f t="shared" si="346"/>
        <v>0</v>
      </c>
      <c r="BV454" s="70">
        <f t="shared" si="346"/>
        <v>0</v>
      </c>
      <c r="BW454" s="70">
        <f t="shared" si="346"/>
        <v>0</v>
      </c>
      <c r="BX454" s="70">
        <f t="shared" ref="BX454:CV454" si="347">SUM(BX455,BX470)</f>
        <v>0</v>
      </c>
      <c r="BY454" s="70">
        <f t="shared" si="347"/>
        <v>0</v>
      </c>
      <c r="BZ454" s="70">
        <f t="shared" si="347"/>
        <v>0</v>
      </c>
      <c r="CA454" s="70">
        <f t="shared" si="347"/>
        <v>0</v>
      </c>
      <c r="CB454" s="70">
        <f t="shared" si="347"/>
        <v>0</v>
      </c>
      <c r="CC454" s="70">
        <f t="shared" si="347"/>
        <v>0</v>
      </c>
      <c r="CD454" s="70">
        <f t="shared" si="347"/>
        <v>0</v>
      </c>
      <c r="CE454" s="70">
        <f t="shared" si="347"/>
        <v>0</v>
      </c>
      <c r="CF454" s="70">
        <f t="shared" si="347"/>
        <v>0</v>
      </c>
      <c r="CG454" s="74">
        <f>SUM(CG455,CG470)</f>
        <v>0</v>
      </c>
      <c r="CH454" s="70">
        <f t="shared" ref="CH454:CK454" si="348">SUM(CH455,CH470)</f>
        <v>0</v>
      </c>
      <c r="CI454" s="70">
        <f t="shared" si="348"/>
        <v>0</v>
      </c>
      <c r="CJ454" s="70">
        <f t="shared" si="348"/>
        <v>0</v>
      </c>
      <c r="CK454" s="70">
        <f t="shared" si="348"/>
        <v>0</v>
      </c>
      <c r="CL454" s="8"/>
      <c r="CM454" s="136"/>
      <c r="CN454" s="21"/>
      <c r="CQ454" s="72">
        <f t="shared" si="342"/>
        <v>0</v>
      </c>
    </row>
    <row r="455" spans="1:96" s="63" customFormat="1" ht="14.1" customHeight="1" x14ac:dyDescent="0.3">
      <c r="A455" s="64">
        <f t="shared" si="313"/>
        <v>455</v>
      </c>
      <c r="B455" s="81"/>
      <c r="C455" s="137"/>
      <c r="D455" s="139" t="s">
        <v>189</v>
      </c>
      <c r="E455" s="111" t="s">
        <v>19</v>
      </c>
      <c r="F455" s="104"/>
      <c r="G455" s="81"/>
      <c r="H455" s="81"/>
      <c r="I455" s="81"/>
      <c r="J455" s="73">
        <f t="shared" ref="J455:J494" si="349">SUM(K455:CG455)</f>
        <v>0</v>
      </c>
      <c r="K455" s="70">
        <f>SUM(K456,K463)</f>
        <v>0</v>
      </c>
      <c r="L455" s="70">
        <f t="shared" ref="L455:BW455" si="350">SUM(L456,L463)</f>
        <v>0</v>
      </c>
      <c r="M455" s="70">
        <f t="shared" si="350"/>
        <v>0</v>
      </c>
      <c r="N455" s="70">
        <f t="shared" si="350"/>
        <v>0</v>
      </c>
      <c r="O455" s="70">
        <f t="shared" si="350"/>
        <v>0</v>
      </c>
      <c r="P455" s="70">
        <f t="shared" si="350"/>
        <v>0</v>
      </c>
      <c r="Q455" s="70">
        <f t="shared" si="350"/>
        <v>0</v>
      </c>
      <c r="R455" s="70">
        <f t="shared" si="350"/>
        <v>0</v>
      </c>
      <c r="S455" s="70">
        <f t="shared" si="350"/>
        <v>0</v>
      </c>
      <c r="T455" s="70">
        <f t="shared" si="350"/>
        <v>0</v>
      </c>
      <c r="U455" s="70">
        <f t="shared" si="350"/>
        <v>0</v>
      </c>
      <c r="V455" s="70">
        <f t="shared" si="350"/>
        <v>0</v>
      </c>
      <c r="W455" s="70">
        <f t="shared" si="350"/>
        <v>0</v>
      </c>
      <c r="X455" s="70">
        <f t="shared" si="350"/>
        <v>0</v>
      </c>
      <c r="Y455" s="70">
        <f t="shared" si="350"/>
        <v>0</v>
      </c>
      <c r="Z455" s="70">
        <f t="shared" si="350"/>
        <v>0</v>
      </c>
      <c r="AA455" s="70">
        <f t="shared" si="350"/>
        <v>0</v>
      </c>
      <c r="AB455" s="70">
        <f t="shared" si="350"/>
        <v>0</v>
      </c>
      <c r="AC455" s="70">
        <f t="shared" si="350"/>
        <v>0</v>
      </c>
      <c r="AD455" s="70">
        <f t="shared" si="350"/>
        <v>0</v>
      </c>
      <c r="AE455" s="70">
        <f t="shared" si="350"/>
        <v>0</v>
      </c>
      <c r="AF455" s="70">
        <f t="shared" si="350"/>
        <v>0</v>
      </c>
      <c r="AG455" s="70">
        <f t="shared" si="350"/>
        <v>0</v>
      </c>
      <c r="AH455" s="70">
        <f t="shared" si="350"/>
        <v>0</v>
      </c>
      <c r="AI455" s="70">
        <f t="shared" si="350"/>
        <v>0</v>
      </c>
      <c r="AJ455" s="70">
        <f t="shared" si="350"/>
        <v>0</v>
      </c>
      <c r="AK455" s="70">
        <f t="shared" si="350"/>
        <v>0</v>
      </c>
      <c r="AL455" s="70">
        <f t="shared" si="350"/>
        <v>0</v>
      </c>
      <c r="AM455" s="70">
        <f t="shared" si="350"/>
        <v>0</v>
      </c>
      <c r="AN455" s="70">
        <f t="shared" si="350"/>
        <v>0</v>
      </c>
      <c r="AO455" s="70">
        <f t="shared" si="350"/>
        <v>0</v>
      </c>
      <c r="AP455" s="70">
        <f t="shared" si="350"/>
        <v>0</v>
      </c>
      <c r="AQ455" s="70">
        <f t="shared" si="350"/>
        <v>0</v>
      </c>
      <c r="AR455" s="70">
        <f t="shared" si="350"/>
        <v>0</v>
      </c>
      <c r="AS455" s="70">
        <f t="shared" si="350"/>
        <v>0</v>
      </c>
      <c r="AT455" s="70">
        <f t="shared" si="350"/>
        <v>0</v>
      </c>
      <c r="AU455" s="70">
        <f t="shared" si="350"/>
        <v>0</v>
      </c>
      <c r="AV455" s="70">
        <f t="shared" si="350"/>
        <v>0</v>
      </c>
      <c r="AW455" s="70">
        <f t="shared" si="350"/>
        <v>0</v>
      </c>
      <c r="AX455" s="70">
        <f t="shared" si="350"/>
        <v>0</v>
      </c>
      <c r="AY455" s="70">
        <f t="shared" si="350"/>
        <v>0</v>
      </c>
      <c r="AZ455" s="70">
        <f t="shared" si="350"/>
        <v>0</v>
      </c>
      <c r="BA455" s="70">
        <f t="shared" si="350"/>
        <v>0</v>
      </c>
      <c r="BB455" s="70">
        <f t="shared" si="350"/>
        <v>0</v>
      </c>
      <c r="BC455" s="70">
        <f t="shared" si="350"/>
        <v>0</v>
      </c>
      <c r="BD455" s="70">
        <f t="shared" si="350"/>
        <v>0</v>
      </c>
      <c r="BE455" s="70">
        <f t="shared" si="350"/>
        <v>0</v>
      </c>
      <c r="BF455" s="70">
        <f t="shared" si="350"/>
        <v>0</v>
      </c>
      <c r="BG455" s="70">
        <f t="shared" si="350"/>
        <v>0</v>
      </c>
      <c r="BH455" s="70">
        <f t="shared" si="350"/>
        <v>0</v>
      </c>
      <c r="BI455" s="70">
        <f t="shared" si="350"/>
        <v>0</v>
      </c>
      <c r="BJ455" s="70">
        <f t="shared" si="350"/>
        <v>0</v>
      </c>
      <c r="BK455" s="70">
        <f t="shared" si="350"/>
        <v>0</v>
      </c>
      <c r="BL455" s="70">
        <f t="shared" si="350"/>
        <v>0</v>
      </c>
      <c r="BM455" s="70">
        <f t="shared" si="350"/>
        <v>0</v>
      </c>
      <c r="BN455" s="70">
        <f t="shared" si="350"/>
        <v>0</v>
      </c>
      <c r="BO455" s="70">
        <f t="shared" si="350"/>
        <v>0</v>
      </c>
      <c r="BP455" s="70">
        <f t="shared" si="350"/>
        <v>0</v>
      </c>
      <c r="BQ455" s="70">
        <f t="shared" si="350"/>
        <v>0</v>
      </c>
      <c r="BR455" s="70">
        <f t="shared" si="350"/>
        <v>0</v>
      </c>
      <c r="BS455" s="70">
        <f t="shared" si="350"/>
        <v>0</v>
      </c>
      <c r="BT455" s="70">
        <f t="shared" si="350"/>
        <v>0</v>
      </c>
      <c r="BU455" s="70">
        <f t="shared" si="350"/>
        <v>0</v>
      </c>
      <c r="BV455" s="70">
        <f t="shared" si="350"/>
        <v>0</v>
      </c>
      <c r="BW455" s="70">
        <f t="shared" si="350"/>
        <v>0</v>
      </c>
      <c r="BX455" s="70">
        <f t="shared" ref="BX455:CV455" si="351">SUM(BX456,BX463)</f>
        <v>0</v>
      </c>
      <c r="BY455" s="70">
        <f t="shared" si="351"/>
        <v>0</v>
      </c>
      <c r="BZ455" s="70">
        <f t="shared" si="351"/>
        <v>0</v>
      </c>
      <c r="CA455" s="70">
        <f t="shared" si="351"/>
        <v>0</v>
      </c>
      <c r="CB455" s="70">
        <f t="shared" si="351"/>
        <v>0</v>
      </c>
      <c r="CC455" s="70">
        <f t="shared" si="351"/>
        <v>0</v>
      </c>
      <c r="CD455" s="70">
        <f t="shared" si="351"/>
        <v>0</v>
      </c>
      <c r="CE455" s="70">
        <f t="shared" si="351"/>
        <v>0</v>
      </c>
      <c r="CF455" s="70">
        <f t="shared" si="351"/>
        <v>0</v>
      </c>
      <c r="CG455" s="74">
        <f>SUM(CG456,CG463)</f>
        <v>0</v>
      </c>
      <c r="CH455" s="70">
        <f t="shared" ref="CH455:CK455" si="352">SUM(CH456,CH463)</f>
        <v>0</v>
      </c>
      <c r="CI455" s="70">
        <f t="shared" si="352"/>
        <v>0</v>
      </c>
      <c r="CJ455" s="70">
        <f t="shared" si="352"/>
        <v>0</v>
      </c>
      <c r="CK455" s="70">
        <f t="shared" si="352"/>
        <v>0</v>
      </c>
      <c r="CL455" s="71"/>
      <c r="CM455" s="135"/>
      <c r="CN455" s="11"/>
      <c r="CO455" s="72"/>
      <c r="CP455" s="72"/>
      <c r="CQ455" s="72">
        <f t="shared" si="342"/>
        <v>0</v>
      </c>
      <c r="CR455" s="72"/>
    </row>
    <row r="456" spans="1:96" s="63" customFormat="1" ht="14.1" customHeight="1" x14ac:dyDescent="0.3">
      <c r="A456" s="64">
        <f t="shared" si="313"/>
        <v>456</v>
      </c>
      <c r="B456" s="81"/>
      <c r="C456" s="137"/>
      <c r="D456" s="137"/>
      <c r="E456" s="104" t="s">
        <v>20</v>
      </c>
      <c r="F456" s="105" t="s">
        <v>41</v>
      </c>
      <c r="G456" s="81"/>
      <c r="H456" s="81"/>
      <c r="I456" s="81"/>
      <c r="J456" s="73">
        <f t="shared" si="349"/>
        <v>0</v>
      </c>
      <c r="K456" s="102">
        <f>SUM(K457,K460)</f>
        <v>0</v>
      </c>
      <c r="L456" s="102">
        <f t="shared" ref="L456:BW456" si="353">SUM(L457,L460)</f>
        <v>0</v>
      </c>
      <c r="M456" s="102">
        <f t="shared" si="353"/>
        <v>0</v>
      </c>
      <c r="N456" s="102">
        <f t="shared" si="353"/>
        <v>0</v>
      </c>
      <c r="O456" s="102">
        <f t="shared" si="353"/>
        <v>0</v>
      </c>
      <c r="P456" s="102">
        <f t="shared" si="353"/>
        <v>0</v>
      </c>
      <c r="Q456" s="102">
        <f t="shared" si="353"/>
        <v>0</v>
      </c>
      <c r="R456" s="102">
        <f t="shared" si="353"/>
        <v>0</v>
      </c>
      <c r="S456" s="102">
        <f t="shared" si="353"/>
        <v>0</v>
      </c>
      <c r="T456" s="102">
        <f t="shared" si="353"/>
        <v>0</v>
      </c>
      <c r="U456" s="102">
        <f t="shared" si="353"/>
        <v>0</v>
      </c>
      <c r="V456" s="102">
        <f t="shared" si="353"/>
        <v>0</v>
      </c>
      <c r="W456" s="102">
        <f t="shared" si="353"/>
        <v>0</v>
      </c>
      <c r="X456" s="102">
        <f t="shared" si="353"/>
        <v>0</v>
      </c>
      <c r="Y456" s="102">
        <f t="shared" si="353"/>
        <v>0</v>
      </c>
      <c r="Z456" s="102">
        <f t="shared" si="353"/>
        <v>0</v>
      </c>
      <c r="AA456" s="102">
        <f t="shared" si="353"/>
        <v>0</v>
      </c>
      <c r="AB456" s="102">
        <f t="shared" si="353"/>
        <v>0</v>
      </c>
      <c r="AC456" s="102">
        <f t="shared" si="353"/>
        <v>0</v>
      </c>
      <c r="AD456" s="102">
        <f t="shared" si="353"/>
        <v>0</v>
      </c>
      <c r="AE456" s="102">
        <f t="shared" si="353"/>
        <v>0</v>
      </c>
      <c r="AF456" s="102">
        <f t="shared" si="353"/>
        <v>0</v>
      </c>
      <c r="AG456" s="102">
        <f t="shared" si="353"/>
        <v>0</v>
      </c>
      <c r="AH456" s="102">
        <f t="shared" si="353"/>
        <v>0</v>
      </c>
      <c r="AI456" s="102">
        <f t="shared" si="353"/>
        <v>0</v>
      </c>
      <c r="AJ456" s="102">
        <f t="shared" si="353"/>
        <v>0</v>
      </c>
      <c r="AK456" s="102">
        <f t="shared" si="353"/>
        <v>0</v>
      </c>
      <c r="AL456" s="102">
        <f t="shared" si="353"/>
        <v>0</v>
      </c>
      <c r="AM456" s="102">
        <f t="shared" si="353"/>
        <v>0</v>
      </c>
      <c r="AN456" s="102">
        <f t="shared" si="353"/>
        <v>0</v>
      </c>
      <c r="AO456" s="102">
        <f t="shared" si="353"/>
        <v>0</v>
      </c>
      <c r="AP456" s="102">
        <f t="shared" si="353"/>
        <v>0</v>
      </c>
      <c r="AQ456" s="102">
        <f t="shared" si="353"/>
        <v>0</v>
      </c>
      <c r="AR456" s="102">
        <f t="shared" si="353"/>
        <v>0</v>
      </c>
      <c r="AS456" s="102">
        <f t="shared" si="353"/>
        <v>0</v>
      </c>
      <c r="AT456" s="102">
        <f t="shared" si="353"/>
        <v>0</v>
      </c>
      <c r="AU456" s="102">
        <f t="shared" si="353"/>
        <v>0</v>
      </c>
      <c r="AV456" s="102">
        <f t="shared" si="353"/>
        <v>0</v>
      </c>
      <c r="AW456" s="102">
        <f t="shared" si="353"/>
        <v>0</v>
      </c>
      <c r="AX456" s="102">
        <f t="shared" si="353"/>
        <v>0</v>
      </c>
      <c r="AY456" s="102">
        <f t="shared" si="353"/>
        <v>0</v>
      </c>
      <c r="AZ456" s="102">
        <f t="shared" si="353"/>
        <v>0</v>
      </c>
      <c r="BA456" s="102">
        <f t="shared" si="353"/>
        <v>0</v>
      </c>
      <c r="BB456" s="102">
        <f t="shared" si="353"/>
        <v>0</v>
      </c>
      <c r="BC456" s="102">
        <f t="shared" si="353"/>
        <v>0</v>
      </c>
      <c r="BD456" s="102">
        <f t="shared" si="353"/>
        <v>0</v>
      </c>
      <c r="BE456" s="102">
        <f t="shared" si="353"/>
        <v>0</v>
      </c>
      <c r="BF456" s="102">
        <f t="shared" si="353"/>
        <v>0</v>
      </c>
      <c r="BG456" s="102">
        <f t="shared" si="353"/>
        <v>0</v>
      </c>
      <c r="BH456" s="102">
        <f t="shared" si="353"/>
        <v>0</v>
      </c>
      <c r="BI456" s="102">
        <f t="shared" si="353"/>
        <v>0</v>
      </c>
      <c r="BJ456" s="102">
        <f t="shared" si="353"/>
        <v>0</v>
      </c>
      <c r="BK456" s="102">
        <f t="shared" si="353"/>
        <v>0</v>
      </c>
      <c r="BL456" s="102">
        <f t="shared" si="353"/>
        <v>0</v>
      </c>
      <c r="BM456" s="102">
        <f t="shared" si="353"/>
        <v>0</v>
      </c>
      <c r="BN456" s="102">
        <f t="shared" si="353"/>
        <v>0</v>
      </c>
      <c r="BO456" s="102">
        <f t="shared" si="353"/>
        <v>0</v>
      </c>
      <c r="BP456" s="102">
        <f t="shared" si="353"/>
        <v>0</v>
      </c>
      <c r="BQ456" s="102">
        <f t="shared" si="353"/>
        <v>0</v>
      </c>
      <c r="BR456" s="102">
        <f t="shared" si="353"/>
        <v>0</v>
      </c>
      <c r="BS456" s="102">
        <f t="shared" si="353"/>
        <v>0</v>
      </c>
      <c r="BT456" s="102">
        <f t="shared" si="353"/>
        <v>0</v>
      </c>
      <c r="BU456" s="102">
        <f t="shared" si="353"/>
        <v>0</v>
      </c>
      <c r="BV456" s="102">
        <f t="shared" si="353"/>
        <v>0</v>
      </c>
      <c r="BW456" s="102">
        <f t="shared" si="353"/>
        <v>0</v>
      </c>
      <c r="BX456" s="102">
        <f t="shared" ref="BX456:CV456" si="354">SUM(BX457,BX460)</f>
        <v>0</v>
      </c>
      <c r="BY456" s="102">
        <f t="shared" si="354"/>
        <v>0</v>
      </c>
      <c r="BZ456" s="102">
        <f t="shared" si="354"/>
        <v>0</v>
      </c>
      <c r="CA456" s="102">
        <f t="shared" si="354"/>
        <v>0</v>
      </c>
      <c r="CB456" s="102">
        <f t="shared" si="354"/>
        <v>0</v>
      </c>
      <c r="CC456" s="102">
        <f t="shared" si="354"/>
        <v>0</v>
      </c>
      <c r="CD456" s="102">
        <f t="shared" si="354"/>
        <v>0</v>
      </c>
      <c r="CE456" s="102">
        <f t="shared" si="354"/>
        <v>0</v>
      </c>
      <c r="CF456" s="102">
        <f t="shared" si="354"/>
        <v>0</v>
      </c>
      <c r="CG456" s="103">
        <f>SUM(CG457,CG460)</f>
        <v>0</v>
      </c>
      <c r="CH456" s="120">
        <f t="shared" ref="CH456:CK456" si="355">SUM(CH457,CH460)</f>
        <v>0</v>
      </c>
      <c r="CI456" s="120">
        <f t="shared" si="355"/>
        <v>0</v>
      </c>
      <c r="CJ456" s="120">
        <f t="shared" si="355"/>
        <v>0</v>
      </c>
      <c r="CK456" s="120">
        <f t="shared" si="355"/>
        <v>0</v>
      </c>
      <c r="CL456" s="71"/>
      <c r="CM456" s="135"/>
      <c r="CN456" s="11"/>
      <c r="CO456" s="72"/>
      <c r="CP456" s="72"/>
      <c r="CQ456" s="72">
        <f t="shared" si="342"/>
        <v>0</v>
      </c>
      <c r="CR456" s="72"/>
    </row>
    <row r="457" spans="1:96" ht="14.1" customHeight="1" x14ac:dyDescent="0.3">
      <c r="A457" s="64">
        <f t="shared" si="313"/>
        <v>457</v>
      </c>
      <c r="B457" s="83"/>
      <c r="C457" s="138"/>
      <c r="D457" s="138"/>
      <c r="E457" s="104"/>
      <c r="F457" s="91" t="s">
        <v>40</v>
      </c>
      <c r="G457" s="131" t="s">
        <v>217</v>
      </c>
      <c r="H457" s="83"/>
      <c r="I457" s="83"/>
      <c r="J457" s="73">
        <f t="shared" si="349"/>
        <v>0</v>
      </c>
      <c r="K457" s="88">
        <f>SUM(K458:K459)</f>
        <v>0</v>
      </c>
      <c r="L457" s="88">
        <f t="shared" ref="L457:BW457" si="356">SUM(L458:L459)</f>
        <v>0</v>
      </c>
      <c r="M457" s="88">
        <f t="shared" si="356"/>
        <v>0</v>
      </c>
      <c r="N457" s="88">
        <f t="shared" si="356"/>
        <v>0</v>
      </c>
      <c r="O457" s="88">
        <f t="shared" si="356"/>
        <v>0</v>
      </c>
      <c r="P457" s="88">
        <f t="shared" si="356"/>
        <v>0</v>
      </c>
      <c r="Q457" s="88">
        <f t="shared" si="356"/>
        <v>0</v>
      </c>
      <c r="R457" s="88">
        <f t="shared" si="356"/>
        <v>0</v>
      </c>
      <c r="S457" s="88">
        <f t="shared" si="356"/>
        <v>0</v>
      </c>
      <c r="T457" s="88">
        <f t="shared" si="356"/>
        <v>0</v>
      </c>
      <c r="U457" s="88">
        <f t="shared" si="356"/>
        <v>0</v>
      </c>
      <c r="V457" s="88">
        <f t="shared" si="356"/>
        <v>0</v>
      </c>
      <c r="W457" s="88">
        <f t="shared" si="356"/>
        <v>0</v>
      </c>
      <c r="X457" s="88">
        <f t="shared" si="356"/>
        <v>0</v>
      </c>
      <c r="Y457" s="88">
        <f t="shared" si="356"/>
        <v>0</v>
      </c>
      <c r="Z457" s="88">
        <f t="shared" si="356"/>
        <v>0</v>
      </c>
      <c r="AA457" s="88">
        <f t="shared" si="356"/>
        <v>0</v>
      </c>
      <c r="AB457" s="88">
        <f t="shared" si="356"/>
        <v>0</v>
      </c>
      <c r="AC457" s="88">
        <f t="shared" si="356"/>
        <v>0</v>
      </c>
      <c r="AD457" s="88">
        <f t="shared" si="356"/>
        <v>0</v>
      </c>
      <c r="AE457" s="88">
        <f t="shared" si="356"/>
        <v>0</v>
      </c>
      <c r="AF457" s="88">
        <f t="shared" si="356"/>
        <v>0</v>
      </c>
      <c r="AG457" s="88">
        <f t="shared" si="356"/>
        <v>0</v>
      </c>
      <c r="AH457" s="88">
        <f t="shared" si="356"/>
        <v>0</v>
      </c>
      <c r="AI457" s="88">
        <f t="shared" si="356"/>
        <v>0</v>
      </c>
      <c r="AJ457" s="88">
        <f t="shared" si="356"/>
        <v>0</v>
      </c>
      <c r="AK457" s="88">
        <f t="shared" si="356"/>
        <v>0</v>
      </c>
      <c r="AL457" s="88">
        <f t="shared" si="356"/>
        <v>0</v>
      </c>
      <c r="AM457" s="88">
        <f t="shared" si="356"/>
        <v>0</v>
      </c>
      <c r="AN457" s="88">
        <f t="shared" si="356"/>
        <v>0</v>
      </c>
      <c r="AO457" s="88">
        <f t="shared" si="356"/>
        <v>0</v>
      </c>
      <c r="AP457" s="88">
        <f t="shared" si="356"/>
        <v>0</v>
      </c>
      <c r="AQ457" s="88">
        <f t="shared" si="356"/>
        <v>0</v>
      </c>
      <c r="AR457" s="88">
        <f t="shared" si="356"/>
        <v>0</v>
      </c>
      <c r="AS457" s="88">
        <f t="shared" si="356"/>
        <v>0</v>
      </c>
      <c r="AT457" s="88">
        <f t="shared" si="356"/>
        <v>0</v>
      </c>
      <c r="AU457" s="88">
        <f t="shared" si="356"/>
        <v>0</v>
      </c>
      <c r="AV457" s="88">
        <f t="shared" si="356"/>
        <v>0</v>
      </c>
      <c r="AW457" s="88">
        <f t="shared" si="356"/>
        <v>0</v>
      </c>
      <c r="AX457" s="88">
        <f t="shared" si="356"/>
        <v>0</v>
      </c>
      <c r="AY457" s="88">
        <f t="shared" si="356"/>
        <v>0</v>
      </c>
      <c r="AZ457" s="88">
        <f t="shared" si="356"/>
        <v>0</v>
      </c>
      <c r="BA457" s="88">
        <f t="shared" si="356"/>
        <v>0</v>
      </c>
      <c r="BB457" s="88">
        <f t="shared" si="356"/>
        <v>0</v>
      </c>
      <c r="BC457" s="88">
        <f t="shared" si="356"/>
        <v>0</v>
      </c>
      <c r="BD457" s="88">
        <f t="shared" si="356"/>
        <v>0</v>
      </c>
      <c r="BE457" s="88">
        <f t="shared" si="356"/>
        <v>0</v>
      </c>
      <c r="BF457" s="88">
        <f t="shared" si="356"/>
        <v>0</v>
      </c>
      <c r="BG457" s="88">
        <f t="shared" si="356"/>
        <v>0</v>
      </c>
      <c r="BH457" s="88">
        <f t="shared" si="356"/>
        <v>0</v>
      </c>
      <c r="BI457" s="88">
        <f t="shared" si="356"/>
        <v>0</v>
      </c>
      <c r="BJ457" s="88">
        <f t="shared" si="356"/>
        <v>0</v>
      </c>
      <c r="BK457" s="88">
        <f t="shared" si="356"/>
        <v>0</v>
      </c>
      <c r="BL457" s="88">
        <f t="shared" si="356"/>
        <v>0</v>
      </c>
      <c r="BM457" s="88">
        <f t="shared" si="356"/>
        <v>0</v>
      </c>
      <c r="BN457" s="88">
        <f t="shared" si="356"/>
        <v>0</v>
      </c>
      <c r="BO457" s="88">
        <f t="shared" si="356"/>
        <v>0</v>
      </c>
      <c r="BP457" s="88">
        <f t="shared" si="356"/>
        <v>0</v>
      </c>
      <c r="BQ457" s="88">
        <f t="shared" si="356"/>
        <v>0</v>
      </c>
      <c r="BR457" s="88">
        <f t="shared" si="356"/>
        <v>0</v>
      </c>
      <c r="BS457" s="88">
        <f t="shared" si="356"/>
        <v>0</v>
      </c>
      <c r="BT457" s="88">
        <f t="shared" si="356"/>
        <v>0</v>
      </c>
      <c r="BU457" s="88">
        <f t="shared" si="356"/>
        <v>0</v>
      </c>
      <c r="BV457" s="88">
        <f t="shared" si="356"/>
        <v>0</v>
      </c>
      <c r="BW457" s="88">
        <f t="shared" si="356"/>
        <v>0</v>
      </c>
      <c r="BX457" s="88">
        <f t="shared" ref="BX457:CV457" si="357">SUM(BX458:BX459)</f>
        <v>0</v>
      </c>
      <c r="BY457" s="88">
        <f t="shared" si="357"/>
        <v>0</v>
      </c>
      <c r="BZ457" s="88">
        <f t="shared" si="357"/>
        <v>0</v>
      </c>
      <c r="CA457" s="88">
        <f t="shared" si="357"/>
        <v>0</v>
      </c>
      <c r="CB457" s="88">
        <f t="shared" si="357"/>
        <v>0</v>
      </c>
      <c r="CC457" s="88">
        <f t="shared" si="357"/>
        <v>0</v>
      </c>
      <c r="CD457" s="88">
        <f t="shared" si="357"/>
        <v>0</v>
      </c>
      <c r="CE457" s="88">
        <f t="shared" si="357"/>
        <v>0</v>
      </c>
      <c r="CF457" s="88">
        <f t="shared" si="357"/>
        <v>0</v>
      </c>
      <c r="CG457" s="89">
        <f>SUM(CG458:CG459)</f>
        <v>0</v>
      </c>
      <c r="CH457" s="132">
        <f t="shared" ref="CH457:CK457" si="358">SUM(CH458:CH459)</f>
        <v>0</v>
      </c>
      <c r="CI457" s="132">
        <f t="shared" si="358"/>
        <v>0</v>
      </c>
      <c r="CJ457" s="132">
        <f t="shared" si="358"/>
        <v>0</v>
      </c>
      <c r="CK457" s="132">
        <f t="shared" si="358"/>
        <v>0</v>
      </c>
      <c r="CL457" s="8"/>
      <c r="CM457" s="136"/>
      <c r="CN457" s="21"/>
      <c r="CQ457" s="72">
        <f t="shared" si="342"/>
        <v>0</v>
      </c>
    </row>
    <row r="458" spans="1:96" ht="14.1" customHeight="1" x14ac:dyDescent="0.3">
      <c r="A458" s="64">
        <f t="shared" si="313"/>
        <v>458</v>
      </c>
      <c r="B458" s="83"/>
      <c r="C458" s="138"/>
      <c r="D458" s="138"/>
      <c r="E458" s="83"/>
      <c r="F458" s="91"/>
      <c r="G458" s="83" t="s">
        <v>42</v>
      </c>
      <c r="H458" s="131" t="s">
        <v>218</v>
      </c>
      <c r="I458" s="83"/>
      <c r="J458" s="73">
        <f t="shared" si="349"/>
        <v>0</v>
      </c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  <c r="AF458" s="84"/>
      <c r="AG458" s="84"/>
      <c r="AH458" s="84"/>
      <c r="AI458" s="84"/>
      <c r="AJ458" s="84"/>
      <c r="AK458" s="84"/>
      <c r="AL458" s="84"/>
      <c r="AM458" s="84"/>
      <c r="AN458" s="84"/>
      <c r="AO458" s="84"/>
      <c r="AP458" s="84"/>
      <c r="AQ458" s="84"/>
      <c r="AR458" s="84"/>
      <c r="AS458" s="84"/>
      <c r="AT458" s="84"/>
      <c r="AU458" s="84"/>
      <c r="AV458" s="84"/>
      <c r="AW458" s="84"/>
      <c r="AX458" s="84"/>
      <c r="AY458" s="84"/>
      <c r="AZ458" s="84"/>
      <c r="BA458" s="84"/>
      <c r="BB458" s="84"/>
      <c r="BC458" s="84"/>
      <c r="BD458" s="84"/>
      <c r="BE458" s="84"/>
      <c r="BF458" s="84"/>
      <c r="BG458" s="84"/>
      <c r="BH458" s="84"/>
      <c r="BI458" s="84"/>
      <c r="BJ458" s="84"/>
      <c r="BK458" s="84"/>
      <c r="BL458" s="84"/>
      <c r="BM458" s="84"/>
      <c r="BN458" s="84"/>
      <c r="BO458" s="84"/>
      <c r="BP458" s="84"/>
      <c r="BQ458" s="84"/>
      <c r="BR458" s="84"/>
      <c r="BS458" s="84"/>
      <c r="BT458" s="84"/>
      <c r="BU458" s="84"/>
      <c r="BV458" s="84"/>
      <c r="BW458" s="84"/>
      <c r="BX458" s="84"/>
      <c r="BY458" s="84"/>
      <c r="BZ458" s="84"/>
      <c r="CA458" s="84"/>
      <c r="CB458" s="84"/>
      <c r="CC458" s="84"/>
      <c r="CD458" s="84"/>
      <c r="CE458" s="84"/>
      <c r="CF458" s="84"/>
      <c r="CG458" s="85"/>
      <c r="CH458" s="122"/>
      <c r="CI458" s="122"/>
      <c r="CJ458" s="122"/>
      <c r="CK458" s="122"/>
      <c r="CL458" s="8"/>
      <c r="CM458" s="136"/>
      <c r="CN458" s="21"/>
      <c r="CQ458" s="72">
        <f t="shared" si="342"/>
        <v>0</v>
      </c>
    </row>
    <row r="459" spans="1:96" ht="14.1" customHeight="1" x14ac:dyDescent="0.3">
      <c r="A459" s="64">
        <f t="shared" ref="A459:A495" si="359">A458+1</f>
        <v>459</v>
      </c>
      <c r="B459" s="83"/>
      <c r="C459" s="138"/>
      <c r="D459" s="138"/>
      <c r="E459" s="83"/>
      <c r="F459" s="91"/>
      <c r="G459" s="83" t="s">
        <v>55</v>
      </c>
      <c r="H459" s="131" t="s">
        <v>219</v>
      </c>
      <c r="I459" s="83"/>
      <c r="J459" s="73">
        <f t="shared" si="349"/>
        <v>0</v>
      </c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84"/>
      <c r="AH459" s="84"/>
      <c r="AI459" s="84"/>
      <c r="AJ459" s="84"/>
      <c r="AK459" s="84"/>
      <c r="AL459" s="84"/>
      <c r="AM459" s="84"/>
      <c r="AN459" s="84"/>
      <c r="AO459" s="84"/>
      <c r="AP459" s="84"/>
      <c r="AQ459" s="84"/>
      <c r="AR459" s="84"/>
      <c r="AS459" s="84"/>
      <c r="AT459" s="84"/>
      <c r="AU459" s="84"/>
      <c r="AV459" s="84"/>
      <c r="AW459" s="84"/>
      <c r="AX459" s="84"/>
      <c r="AY459" s="84"/>
      <c r="AZ459" s="84"/>
      <c r="BA459" s="84"/>
      <c r="BB459" s="84"/>
      <c r="BC459" s="84"/>
      <c r="BD459" s="84"/>
      <c r="BE459" s="84"/>
      <c r="BF459" s="84"/>
      <c r="BG459" s="84"/>
      <c r="BH459" s="84"/>
      <c r="BI459" s="84"/>
      <c r="BJ459" s="84"/>
      <c r="BK459" s="84"/>
      <c r="BL459" s="84"/>
      <c r="BM459" s="84"/>
      <c r="BN459" s="84"/>
      <c r="BO459" s="84"/>
      <c r="BP459" s="84"/>
      <c r="BQ459" s="84"/>
      <c r="BR459" s="84"/>
      <c r="BS459" s="84"/>
      <c r="BT459" s="84"/>
      <c r="BU459" s="84"/>
      <c r="BV459" s="84"/>
      <c r="BW459" s="84"/>
      <c r="BX459" s="84"/>
      <c r="BY459" s="84"/>
      <c r="BZ459" s="84"/>
      <c r="CA459" s="84"/>
      <c r="CB459" s="84"/>
      <c r="CC459" s="84"/>
      <c r="CD459" s="84"/>
      <c r="CE459" s="84"/>
      <c r="CF459" s="84"/>
      <c r="CG459" s="85"/>
      <c r="CH459" s="122"/>
      <c r="CI459" s="122"/>
      <c r="CJ459" s="122"/>
      <c r="CK459" s="122"/>
      <c r="CL459" s="8"/>
      <c r="CM459" s="136"/>
      <c r="CN459" s="21"/>
      <c r="CQ459" s="72">
        <f t="shared" si="342"/>
        <v>0</v>
      </c>
    </row>
    <row r="460" spans="1:96" ht="14.1" customHeight="1" x14ac:dyDescent="0.3">
      <c r="A460" s="64">
        <f t="shared" si="359"/>
        <v>460</v>
      </c>
      <c r="B460" s="83"/>
      <c r="C460" s="138"/>
      <c r="D460" s="138"/>
      <c r="E460" s="83"/>
      <c r="F460" s="91" t="s">
        <v>52</v>
      </c>
      <c r="G460" s="131" t="s">
        <v>220</v>
      </c>
      <c r="H460" s="83"/>
      <c r="I460" s="83"/>
      <c r="J460" s="73">
        <f t="shared" si="349"/>
        <v>0</v>
      </c>
      <c r="K460" s="88">
        <f>SUM(K461:K462)</f>
        <v>0</v>
      </c>
      <c r="L460" s="88">
        <f t="shared" ref="L460:BW460" si="360">SUM(L461:L462)</f>
        <v>0</v>
      </c>
      <c r="M460" s="88">
        <f t="shared" si="360"/>
        <v>0</v>
      </c>
      <c r="N460" s="88">
        <f t="shared" si="360"/>
        <v>0</v>
      </c>
      <c r="O460" s="88">
        <f t="shared" si="360"/>
        <v>0</v>
      </c>
      <c r="P460" s="88">
        <f t="shared" si="360"/>
        <v>0</v>
      </c>
      <c r="Q460" s="88">
        <f t="shared" si="360"/>
        <v>0</v>
      </c>
      <c r="R460" s="88">
        <f t="shared" si="360"/>
        <v>0</v>
      </c>
      <c r="S460" s="88">
        <f t="shared" si="360"/>
        <v>0</v>
      </c>
      <c r="T460" s="88">
        <f t="shared" si="360"/>
        <v>0</v>
      </c>
      <c r="U460" s="88">
        <f t="shared" si="360"/>
        <v>0</v>
      </c>
      <c r="V460" s="88">
        <f t="shared" si="360"/>
        <v>0</v>
      </c>
      <c r="W460" s="88">
        <f t="shared" si="360"/>
        <v>0</v>
      </c>
      <c r="X460" s="88">
        <f t="shared" si="360"/>
        <v>0</v>
      </c>
      <c r="Y460" s="88">
        <f t="shared" si="360"/>
        <v>0</v>
      </c>
      <c r="Z460" s="88">
        <f t="shared" si="360"/>
        <v>0</v>
      </c>
      <c r="AA460" s="88">
        <f t="shared" si="360"/>
        <v>0</v>
      </c>
      <c r="AB460" s="88">
        <f t="shared" si="360"/>
        <v>0</v>
      </c>
      <c r="AC460" s="88">
        <f t="shared" si="360"/>
        <v>0</v>
      </c>
      <c r="AD460" s="88">
        <f t="shared" si="360"/>
        <v>0</v>
      </c>
      <c r="AE460" s="88">
        <f t="shared" si="360"/>
        <v>0</v>
      </c>
      <c r="AF460" s="88">
        <f t="shared" si="360"/>
        <v>0</v>
      </c>
      <c r="AG460" s="88">
        <f t="shared" si="360"/>
        <v>0</v>
      </c>
      <c r="AH460" s="88">
        <f t="shared" si="360"/>
        <v>0</v>
      </c>
      <c r="AI460" s="88">
        <f t="shared" si="360"/>
        <v>0</v>
      </c>
      <c r="AJ460" s="88">
        <f t="shared" si="360"/>
        <v>0</v>
      </c>
      <c r="AK460" s="88">
        <f t="shared" si="360"/>
        <v>0</v>
      </c>
      <c r="AL460" s="88">
        <f t="shared" si="360"/>
        <v>0</v>
      </c>
      <c r="AM460" s="88">
        <f t="shared" si="360"/>
        <v>0</v>
      </c>
      <c r="AN460" s="88">
        <f t="shared" si="360"/>
        <v>0</v>
      </c>
      <c r="AO460" s="88">
        <f t="shared" si="360"/>
        <v>0</v>
      </c>
      <c r="AP460" s="88">
        <f t="shared" si="360"/>
        <v>0</v>
      </c>
      <c r="AQ460" s="88">
        <f t="shared" si="360"/>
        <v>0</v>
      </c>
      <c r="AR460" s="88">
        <f t="shared" si="360"/>
        <v>0</v>
      </c>
      <c r="AS460" s="88">
        <f t="shared" si="360"/>
        <v>0</v>
      </c>
      <c r="AT460" s="88">
        <f t="shared" si="360"/>
        <v>0</v>
      </c>
      <c r="AU460" s="88">
        <f t="shared" si="360"/>
        <v>0</v>
      </c>
      <c r="AV460" s="88">
        <f t="shared" si="360"/>
        <v>0</v>
      </c>
      <c r="AW460" s="88">
        <f t="shared" si="360"/>
        <v>0</v>
      </c>
      <c r="AX460" s="88">
        <f t="shared" si="360"/>
        <v>0</v>
      </c>
      <c r="AY460" s="88">
        <f t="shared" si="360"/>
        <v>0</v>
      </c>
      <c r="AZ460" s="88">
        <f t="shared" si="360"/>
        <v>0</v>
      </c>
      <c r="BA460" s="88">
        <f t="shared" si="360"/>
        <v>0</v>
      </c>
      <c r="BB460" s="88">
        <f t="shared" si="360"/>
        <v>0</v>
      </c>
      <c r="BC460" s="88">
        <f t="shared" si="360"/>
        <v>0</v>
      </c>
      <c r="BD460" s="88">
        <f t="shared" si="360"/>
        <v>0</v>
      </c>
      <c r="BE460" s="88">
        <f t="shared" si="360"/>
        <v>0</v>
      </c>
      <c r="BF460" s="88">
        <f t="shared" si="360"/>
        <v>0</v>
      </c>
      <c r="BG460" s="88">
        <f t="shared" si="360"/>
        <v>0</v>
      </c>
      <c r="BH460" s="88">
        <f t="shared" si="360"/>
        <v>0</v>
      </c>
      <c r="BI460" s="88">
        <f t="shared" si="360"/>
        <v>0</v>
      </c>
      <c r="BJ460" s="88">
        <f t="shared" si="360"/>
        <v>0</v>
      </c>
      <c r="BK460" s="88">
        <f t="shared" si="360"/>
        <v>0</v>
      </c>
      <c r="BL460" s="88">
        <f t="shared" si="360"/>
        <v>0</v>
      </c>
      <c r="BM460" s="88">
        <f t="shared" si="360"/>
        <v>0</v>
      </c>
      <c r="BN460" s="88">
        <f t="shared" si="360"/>
        <v>0</v>
      </c>
      <c r="BO460" s="88">
        <f t="shared" si="360"/>
        <v>0</v>
      </c>
      <c r="BP460" s="88">
        <f t="shared" si="360"/>
        <v>0</v>
      </c>
      <c r="BQ460" s="88">
        <f t="shared" si="360"/>
        <v>0</v>
      </c>
      <c r="BR460" s="88">
        <f t="shared" si="360"/>
        <v>0</v>
      </c>
      <c r="BS460" s="88">
        <f t="shared" si="360"/>
        <v>0</v>
      </c>
      <c r="BT460" s="88">
        <f t="shared" si="360"/>
        <v>0</v>
      </c>
      <c r="BU460" s="88">
        <f t="shared" si="360"/>
        <v>0</v>
      </c>
      <c r="BV460" s="88">
        <f t="shared" si="360"/>
        <v>0</v>
      </c>
      <c r="BW460" s="88">
        <f t="shared" si="360"/>
        <v>0</v>
      </c>
      <c r="BX460" s="88">
        <f t="shared" ref="BX460:CV460" si="361">SUM(BX461:BX462)</f>
        <v>0</v>
      </c>
      <c r="BY460" s="88">
        <f t="shared" si="361"/>
        <v>0</v>
      </c>
      <c r="BZ460" s="88">
        <f t="shared" si="361"/>
        <v>0</v>
      </c>
      <c r="CA460" s="88">
        <f t="shared" si="361"/>
        <v>0</v>
      </c>
      <c r="CB460" s="88">
        <f t="shared" si="361"/>
        <v>0</v>
      </c>
      <c r="CC460" s="88">
        <f t="shared" si="361"/>
        <v>0</v>
      </c>
      <c r="CD460" s="88">
        <f t="shared" si="361"/>
        <v>0</v>
      </c>
      <c r="CE460" s="88">
        <f t="shared" si="361"/>
        <v>0</v>
      </c>
      <c r="CF460" s="88">
        <f t="shared" si="361"/>
        <v>0</v>
      </c>
      <c r="CG460" s="89">
        <f>SUM(CG461:CG462)</f>
        <v>0</v>
      </c>
      <c r="CH460" s="132">
        <f t="shared" ref="CH460:CK460" si="362">SUM(CH461:CH462)</f>
        <v>0</v>
      </c>
      <c r="CI460" s="132">
        <f t="shared" si="362"/>
        <v>0</v>
      </c>
      <c r="CJ460" s="132">
        <f t="shared" si="362"/>
        <v>0</v>
      </c>
      <c r="CK460" s="132">
        <f t="shared" si="362"/>
        <v>0</v>
      </c>
      <c r="CL460" s="8"/>
      <c r="CM460" s="136"/>
      <c r="CN460" s="21"/>
      <c r="CQ460" s="72">
        <f t="shared" si="342"/>
        <v>0</v>
      </c>
    </row>
    <row r="461" spans="1:96" ht="14.1" customHeight="1" x14ac:dyDescent="0.3">
      <c r="A461" s="64">
        <f t="shared" si="359"/>
        <v>461</v>
      </c>
      <c r="B461" s="83"/>
      <c r="C461" s="138"/>
      <c r="D461" s="138"/>
      <c r="E461" s="83"/>
      <c r="F461" s="91"/>
      <c r="G461" s="83" t="s">
        <v>42</v>
      </c>
      <c r="H461" s="83" t="s">
        <v>218</v>
      </c>
      <c r="I461" s="83"/>
      <c r="J461" s="73">
        <f t="shared" si="349"/>
        <v>0</v>
      </c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  <c r="AA461" s="84"/>
      <c r="AB461" s="84"/>
      <c r="AC461" s="84"/>
      <c r="AD461" s="84"/>
      <c r="AE461" s="84"/>
      <c r="AF461" s="84"/>
      <c r="AG461" s="84"/>
      <c r="AH461" s="84"/>
      <c r="AI461" s="84"/>
      <c r="AJ461" s="84"/>
      <c r="AK461" s="84"/>
      <c r="AL461" s="84"/>
      <c r="AM461" s="84"/>
      <c r="AN461" s="84"/>
      <c r="AO461" s="84"/>
      <c r="AP461" s="84"/>
      <c r="AQ461" s="84"/>
      <c r="AR461" s="84"/>
      <c r="AS461" s="84"/>
      <c r="AT461" s="84"/>
      <c r="AU461" s="84"/>
      <c r="AV461" s="84"/>
      <c r="AW461" s="84"/>
      <c r="AX461" s="84"/>
      <c r="AY461" s="84"/>
      <c r="AZ461" s="84"/>
      <c r="BA461" s="84"/>
      <c r="BB461" s="84"/>
      <c r="BC461" s="84"/>
      <c r="BD461" s="84"/>
      <c r="BE461" s="84"/>
      <c r="BF461" s="84"/>
      <c r="BG461" s="84"/>
      <c r="BH461" s="84"/>
      <c r="BI461" s="84"/>
      <c r="BJ461" s="84"/>
      <c r="BK461" s="84"/>
      <c r="BL461" s="84"/>
      <c r="BM461" s="84"/>
      <c r="BN461" s="84"/>
      <c r="BO461" s="84"/>
      <c r="BP461" s="84"/>
      <c r="BQ461" s="84"/>
      <c r="BR461" s="84"/>
      <c r="BS461" s="84"/>
      <c r="BT461" s="84"/>
      <c r="BU461" s="84"/>
      <c r="BV461" s="84"/>
      <c r="BW461" s="84"/>
      <c r="BX461" s="84"/>
      <c r="BY461" s="84"/>
      <c r="BZ461" s="84"/>
      <c r="CA461" s="84"/>
      <c r="CB461" s="84"/>
      <c r="CC461" s="84"/>
      <c r="CD461" s="84"/>
      <c r="CE461" s="84"/>
      <c r="CF461" s="84"/>
      <c r="CG461" s="85"/>
      <c r="CH461" s="122"/>
      <c r="CI461" s="122"/>
      <c r="CJ461" s="122"/>
      <c r="CK461" s="122"/>
      <c r="CL461" s="8"/>
      <c r="CM461" s="136"/>
      <c r="CN461" s="21"/>
      <c r="CQ461" s="72">
        <f t="shared" si="342"/>
        <v>0</v>
      </c>
    </row>
    <row r="462" spans="1:96" ht="14.1" customHeight="1" x14ac:dyDescent="0.3">
      <c r="A462" s="64">
        <f t="shared" si="359"/>
        <v>462</v>
      </c>
      <c r="B462" s="83"/>
      <c r="C462" s="138"/>
      <c r="D462" s="138"/>
      <c r="E462" s="83"/>
      <c r="F462" s="91"/>
      <c r="G462" s="83" t="s">
        <v>55</v>
      </c>
      <c r="H462" s="83" t="s">
        <v>219</v>
      </c>
      <c r="I462" s="83"/>
      <c r="J462" s="73">
        <f t="shared" si="349"/>
        <v>0</v>
      </c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  <c r="AN462" s="84"/>
      <c r="AO462" s="84"/>
      <c r="AP462" s="84"/>
      <c r="AQ462" s="84"/>
      <c r="AR462" s="84"/>
      <c r="AS462" s="84"/>
      <c r="AT462" s="84"/>
      <c r="AU462" s="84"/>
      <c r="AV462" s="84"/>
      <c r="AW462" s="84"/>
      <c r="AX462" s="84"/>
      <c r="AY462" s="84"/>
      <c r="AZ462" s="84"/>
      <c r="BA462" s="84"/>
      <c r="BB462" s="84"/>
      <c r="BC462" s="84"/>
      <c r="BD462" s="84"/>
      <c r="BE462" s="84"/>
      <c r="BF462" s="84"/>
      <c r="BG462" s="84"/>
      <c r="BH462" s="84"/>
      <c r="BI462" s="84"/>
      <c r="BJ462" s="84"/>
      <c r="BK462" s="84"/>
      <c r="BL462" s="84"/>
      <c r="BM462" s="84"/>
      <c r="BN462" s="84"/>
      <c r="BO462" s="84"/>
      <c r="BP462" s="84"/>
      <c r="BQ462" s="84"/>
      <c r="BR462" s="84"/>
      <c r="BS462" s="84"/>
      <c r="BT462" s="84"/>
      <c r="BU462" s="84"/>
      <c r="BV462" s="84"/>
      <c r="BW462" s="84"/>
      <c r="BX462" s="84"/>
      <c r="BY462" s="84"/>
      <c r="BZ462" s="84"/>
      <c r="CA462" s="84"/>
      <c r="CB462" s="84"/>
      <c r="CC462" s="84"/>
      <c r="CD462" s="84"/>
      <c r="CE462" s="84"/>
      <c r="CF462" s="84"/>
      <c r="CG462" s="85"/>
      <c r="CH462" s="122"/>
      <c r="CI462" s="122"/>
      <c r="CJ462" s="122"/>
      <c r="CK462" s="122"/>
      <c r="CL462" s="8"/>
      <c r="CM462" s="136"/>
      <c r="CN462" s="21"/>
      <c r="CQ462" s="72">
        <f t="shared" si="342"/>
        <v>0</v>
      </c>
    </row>
    <row r="463" spans="1:96" s="63" customFormat="1" ht="14.1" customHeight="1" x14ac:dyDescent="0.3">
      <c r="A463" s="64">
        <f t="shared" si="359"/>
        <v>463</v>
      </c>
      <c r="B463" s="81"/>
      <c r="C463" s="137"/>
      <c r="D463" s="137"/>
      <c r="E463" s="104" t="s">
        <v>22</v>
      </c>
      <c r="F463" s="105" t="s">
        <v>53</v>
      </c>
      <c r="G463" s="81"/>
      <c r="H463" s="81"/>
      <c r="I463" s="81"/>
      <c r="J463" s="73">
        <f t="shared" si="349"/>
        <v>0</v>
      </c>
      <c r="K463" s="102">
        <f>SUM(K464,K467)</f>
        <v>0</v>
      </c>
      <c r="L463" s="102">
        <f t="shared" ref="L463:BW463" si="363">SUM(L464,L467)</f>
        <v>0</v>
      </c>
      <c r="M463" s="102">
        <f t="shared" si="363"/>
        <v>0</v>
      </c>
      <c r="N463" s="102">
        <f t="shared" si="363"/>
        <v>0</v>
      </c>
      <c r="O463" s="102">
        <f t="shared" si="363"/>
        <v>0</v>
      </c>
      <c r="P463" s="102">
        <f t="shared" si="363"/>
        <v>0</v>
      </c>
      <c r="Q463" s="102">
        <f t="shared" si="363"/>
        <v>0</v>
      </c>
      <c r="R463" s="102">
        <f t="shared" si="363"/>
        <v>0</v>
      </c>
      <c r="S463" s="102">
        <f t="shared" si="363"/>
        <v>0</v>
      </c>
      <c r="T463" s="102">
        <f t="shared" si="363"/>
        <v>0</v>
      </c>
      <c r="U463" s="102">
        <f t="shared" si="363"/>
        <v>0</v>
      </c>
      <c r="V463" s="102">
        <f t="shared" si="363"/>
        <v>0</v>
      </c>
      <c r="W463" s="102">
        <f t="shared" si="363"/>
        <v>0</v>
      </c>
      <c r="X463" s="102">
        <f t="shared" si="363"/>
        <v>0</v>
      </c>
      <c r="Y463" s="102">
        <f t="shared" si="363"/>
        <v>0</v>
      </c>
      <c r="Z463" s="102">
        <f t="shared" si="363"/>
        <v>0</v>
      </c>
      <c r="AA463" s="102">
        <f t="shared" si="363"/>
        <v>0</v>
      </c>
      <c r="AB463" s="102">
        <f t="shared" si="363"/>
        <v>0</v>
      </c>
      <c r="AC463" s="102">
        <f t="shared" si="363"/>
        <v>0</v>
      </c>
      <c r="AD463" s="102">
        <f t="shared" si="363"/>
        <v>0</v>
      </c>
      <c r="AE463" s="102">
        <f t="shared" si="363"/>
        <v>0</v>
      </c>
      <c r="AF463" s="102">
        <f t="shared" si="363"/>
        <v>0</v>
      </c>
      <c r="AG463" s="102">
        <f t="shared" si="363"/>
        <v>0</v>
      </c>
      <c r="AH463" s="102">
        <f t="shared" si="363"/>
        <v>0</v>
      </c>
      <c r="AI463" s="102">
        <f t="shared" si="363"/>
        <v>0</v>
      </c>
      <c r="AJ463" s="102">
        <f t="shared" si="363"/>
        <v>0</v>
      </c>
      <c r="AK463" s="102">
        <f t="shared" si="363"/>
        <v>0</v>
      </c>
      <c r="AL463" s="102">
        <f t="shared" si="363"/>
        <v>0</v>
      </c>
      <c r="AM463" s="102">
        <f t="shared" si="363"/>
        <v>0</v>
      </c>
      <c r="AN463" s="102">
        <f t="shared" si="363"/>
        <v>0</v>
      </c>
      <c r="AO463" s="102">
        <f t="shared" si="363"/>
        <v>0</v>
      </c>
      <c r="AP463" s="102">
        <f t="shared" si="363"/>
        <v>0</v>
      </c>
      <c r="AQ463" s="102">
        <f t="shared" si="363"/>
        <v>0</v>
      </c>
      <c r="AR463" s="102">
        <f t="shared" si="363"/>
        <v>0</v>
      </c>
      <c r="AS463" s="102">
        <f t="shared" si="363"/>
        <v>0</v>
      </c>
      <c r="AT463" s="102">
        <f t="shared" si="363"/>
        <v>0</v>
      </c>
      <c r="AU463" s="102">
        <f t="shared" si="363"/>
        <v>0</v>
      </c>
      <c r="AV463" s="102">
        <f t="shared" si="363"/>
        <v>0</v>
      </c>
      <c r="AW463" s="102">
        <f t="shared" si="363"/>
        <v>0</v>
      </c>
      <c r="AX463" s="102">
        <f t="shared" si="363"/>
        <v>0</v>
      </c>
      <c r="AY463" s="102">
        <f t="shared" si="363"/>
        <v>0</v>
      </c>
      <c r="AZ463" s="102">
        <f t="shared" si="363"/>
        <v>0</v>
      </c>
      <c r="BA463" s="102">
        <f t="shared" si="363"/>
        <v>0</v>
      </c>
      <c r="BB463" s="102">
        <f t="shared" si="363"/>
        <v>0</v>
      </c>
      <c r="BC463" s="102">
        <f t="shared" si="363"/>
        <v>0</v>
      </c>
      <c r="BD463" s="102">
        <f t="shared" si="363"/>
        <v>0</v>
      </c>
      <c r="BE463" s="102">
        <f t="shared" si="363"/>
        <v>0</v>
      </c>
      <c r="BF463" s="102">
        <f t="shared" si="363"/>
        <v>0</v>
      </c>
      <c r="BG463" s="102">
        <f t="shared" si="363"/>
        <v>0</v>
      </c>
      <c r="BH463" s="102">
        <f t="shared" si="363"/>
        <v>0</v>
      </c>
      <c r="BI463" s="102">
        <f t="shared" si="363"/>
        <v>0</v>
      </c>
      <c r="BJ463" s="102">
        <f t="shared" si="363"/>
        <v>0</v>
      </c>
      <c r="BK463" s="102">
        <f t="shared" si="363"/>
        <v>0</v>
      </c>
      <c r="BL463" s="102">
        <f t="shared" si="363"/>
        <v>0</v>
      </c>
      <c r="BM463" s="102">
        <f t="shared" si="363"/>
        <v>0</v>
      </c>
      <c r="BN463" s="102">
        <f t="shared" si="363"/>
        <v>0</v>
      </c>
      <c r="BO463" s="102">
        <f t="shared" si="363"/>
        <v>0</v>
      </c>
      <c r="BP463" s="102">
        <f t="shared" si="363"/>
        <v>0</v>
      </c>
      <c r="BQ463" s="102">
        <f t="shared" si="363"/>
        <v>0</v>
      </c>
      <c r="BR463" s="102">
        <f t="shared" si="363"/>
        <v>0</v>
      </c>
      <c r="BS463" s="102">
        <f t="shared" si="363"/>
        <v>0</v>
      </c>
      <c r="BT463" s="102">
        <f t="shared" si="363"/>
        <v>0</v>
      </c>
      <c r="BU463" s="102">
        <f t="shared" si="363"/>
        <v>0</v>
      </c>
      <c r="BV463" s="102">
        <f t="shared" si="363"/>
        <v>0</v>
      </c>
      <c r="BW463" s="102">
        <f t="shared" si="363"/>
        <v>0</v>
      </c>
      <c r="BX463" s="102">
        <f t="shared" ref="BX463:CV463" si="364">SUM(BX464,BX467)</f>
        <v>0</v>
      </c>
      <c r="BY463" s="102">
        <f t="shared" si="364"/>
        <v>0</v>
      </c>
      <c r="BZ463" s="102">
        <f t="shared" si="364"/>
        <v>0</v>
      </c>
      <c r="CA463" s="102">
        <f t="shared" si="364"/>
        <v>0</v>
      </c>
      <c r="CB463" s="102">
        <f t="shared" si="364"/>
        <v>0</v>
      </c>
      <c r="CC463" s="102">
        <f t="shared" si="364"/>
        <v>0</v>
      </c>
      <c r="CD463" s="102">
        <f t="shared" si="364"/>
        <v>0</v>
      </c>
      <c r="CE463" s="102">
        <f t="shared" si="364"/>
        <v>0</v>
      </c>
      <c r="CF463" s="102">
        <f t="shared" si="364"/>
        <v>0</v>
      </c>
      <c r="CG463" s="103">
        <f>SUM(CG464,CG467)</f>
        <v>0</v>
      </c>
      <c r="CH463" s="120">
        <f t="shared" ref="CH463:CK463" si="365">SUM(CH464,CH467)</f>
        <v>0</v>
      </c>
      <c r="CI463" s="120">
        <f t="shared" si="365"/>
        <v>0</v>
      </c>
      <c r="CJ463" s="120">
        <f t="shared" si="365"/>
        <v>0</v>
      </c>
      <c r="CK463" s="120">
        <f t="shared" si="365"/>
        <v>0</v>
      </c>
      <c r="CL463" s="71"/>
      <c r="CM463" s="135"/>
      <c r="CN463" s="11"/>
      <c r="CO463" s="72"/>
      <c r="CP463" s="72"/>
      <c r="CQ463" s="72">
        <f t="shared" si="342"/>
        <v>0</v>
      </c>
      <c r="CR463" s="72"/>
    </row>
    <row r="464" spans="1:96" ht="14.1" customHeight="1" x14ac:dyDescent="0.3">
      <c r="A464" s="64">
        <f t="shared" si="359"/>
        <v>464</v>
      </c>
      <c r="B464" s="83"/>
      <c r="C464" s="138"/>
      <c r="D464" s="138"/>
      <c r="E464" s="83"/>
      <c r="F464" s="91" t="s">
        <v>40</v>
      </c>
      <c r="G464" s="131" t="s">
        <v>217</v>
      </c>
      <c r="H464" s="83"/>
      <c r="I464" s="83"/>
      <c r="J464" s="73">
        <f t="shared" si="349"/>
        <v>0</v>
      </c>
      <c r="K464" s="88">
        <f>SUM(K465:K466)</f>
        <v>0</v>
      </c>
      <c r="L464" s="88">
        <f t="shared" ref="L464:BW464" si="366">SUM(L465:L466)</f>
        <v>0</v>
      </c>
      <c r="M464" s="88">
        <f t="shared" si="366"/>
        <v>0</v>
      </c>
      <c r="N464" s="88">
        <f t="shared" si="366"/>
        <v>0</v>
      </c>
      <c r="O464" s="88">
        <f t="shared" si="366"/>
        <v>0</v>
      </c>
      <c r="P464" s="88">
        <f t="shared" si="366"/>
        <v>0</v>
      </c>
      <c r="Q464" s="88">
        <f t="shared" si="366"/>
        <v>0</v>
      </c>
      <c r="R464" s="88">
        <f t="shared" si="366"/>
        <v>0</v>
      </c>
      <c r="S464" s="88">
        <f t="shared" si="366"/>
        <v>0</v>
      </c>
      <c r="T464" s="88">
        <f t="shared" si="366"/>
        <v>0</v>
      </c>
      <c r="U464" s="88">
        <f t="shared" si="366"/>
        <v>0</v>
      </c>
      <c r="V464" s="88">
        <f t="shared" si="366"/>
        <v>0</v>
      </c>
      <c r="W464" s="88">
        <f t="shared" si="366"/>
        <v>0</v>
      </c>
      <c r="X464" s="88">
        <f t="shared" si="366"/>
        <v>0</v>
      </c>
      <c r="Y464" s="88">
        <f t="shared" si="366"/>
        <v>0</v>
      </c>
      <c r="Z464" s="88">
        <f t="shared" si="366"/>
        <v>0</v>
      </c>
      <c r="AA464" s="88">
        <f t="shared" si="366"/>
        <v>0</v>
      </c>
      <c r="AB464" s="88">
        <f t="shared" si="366"/>
        <v>0</v>
      </c>
      <c r="AC464" s="88">
        <f t="shared" si="366"/>
        <v>0</v>
      </c>
      <c r="AD464" s="88">
        <f t="shared" si="366"/>
        <v>0</v>
      </c>
      <c r="AE464" s="88">
        <f t="shared" si="366"/>
        <v>0</v>
      </c>
      <c r="AF464" s="88">
        <f t="shared" si="366"/>
        <v>0</v>
      </c>
      <c r="AG464" s="88">
        <f t="shared" si="366"/>
        <v>0</v>
      </c>
      <c r="AH464" s="88">
        <f t="shared" si="366"/>
        <v>0</v>
      </c>
      <c r="AI464" s="88">
        <f t="shared" si="366"/>
        <v>0</v>
      </c>
      <c r="AJ464" s="88">
        <f t="shared" si="366"/>
        <v>0</v>
      </c>
      <c r="AK464" s="88">
        <f t="shared" si="366"/>
        <v>0</v>
      </c>
      <c r="AL464" s="88">
        <f t="shared" si="366"/>
        <v>0</v>
      </c>
      <c r="AM464" s="88">
        <f t="shared" si="366"/>
        <v>0</v>
      </c>
      <c r="AN464" s="88">
        <f t="shared" si="366"/>
        <v>0</v>
      </c>
      <c r="AO464" s="88">
        <f t="shared" si="366"/>
        <v>0</v>
      </c>
      <c r="AP464" s="88">
        <f t="shared" si="366"/>
        <v>0</v>
      </c>
      <c r="AQ464" s="88">
        <f t="shared" si="366"/>
        <v>0</v>
      </c>
      <c r="AR464" s="88">
        <f t="shared" si="366"/>
        <v>0</v>
      </c>
      <c r="AS464" s="88">
        <f t="shared" si="366"/>
        <v>0</v>
      </c>
      <c r="AT464" s="88">
        <f t="shared" si="366"/>
        <v>0</v>
      </c>
      <c r="AU464" s="88">
        <f t="shared" si="366"/>
        <v>0</v>
      </c>
      <c r="AV464" s="88">
        <f t="shared" si="366"/>
        <v>0</v>
      </c>
      <c r="AW464" s="88">
        <f t="shared" si="366"/>
        <v>0</v>
      </c>
      <c r="AX464" s="88">
        <f t="shared" si="366"/>
        <v>0</v>
      </c>
      <c r="AY464" s="88">
        <f t="shared" si="366"/>
        <v>0</v>
      </c>
      <c r="AZ464" s="88">
        <f t="shared" si="366"/>
        <v>0</v>
      </c>
      <c r="BA464" s="88">
        <f t="shared" si="366"/>
        <v>0</v>
      </c>
      <c r="BB464" s="88">
        <f t="shared" si="366"/>
        <v>0</v>
      </c>
      <c r="BC464" s="88">
        <f t="shared" si="366"/>
        <v>0</v>
      </c>
      <c r="BD464" s="88">
        <f t="shared" si="366"/>
        <v>0</v>
      </c>
      <c r="BE464" s="88">
        <f t="shared" si="366"/>
        <v>0</v>
      </c>
      <c r="BF464" s="88">
        <f t="shared" si="366"/>
        <v>0</v>
      </c>
      <c r="BG464" s="88">
        <f t="shared" si="366"/>
        <v>0</v>
      </c>
      <c r="BH464" s="88">
        <f t="shared" si="366"/>
        <v>0</v>
      </c>
      <c r="BI464" s="88">
        <f t="shared" si="366"/>
        <v>0</v>
      </c>
      <c r="BJ464" s="88">
        <f t="shared" si="366"/>
        <v>0</v>
      </c>
      <c r="BK464" s="88">
        <f t="shared" si="366"/>
        <v>0</v>
      </c>
      <c r="BL464" s="88">
        <f t="shared" si="366"/>
        <v>0</v>
      </c>
      <c r="BM464" s="88">
        <f t="shared" si="366"/>
        <v>0</v>
      </c>
      <c r="BN464" s="88">
        <f t="shared" si="366"/>
        <v>0</v>
      </c>
      <c r="BO464" s="88">
        <f t="shared" si="366"/>
        <v>0</v>
      </c>
      <c r="BP464" s="88">
        <f t="shared" si="366"/>
        <v>0</v>
      </c>
      <c r="BQ464" s="88">
        <f t="shared" si="366"/>
        <v>0</v>
      </c>
      <c r="BR464" s="88">
        <f t="shared" si="366"/>
        <v>0</v>
      </c>
      <c r="BS464" s="88">
        <f t="shared" si="366"/>
        <v>0</v>
      </c>
      <c r="BT464" s="88">
        <f t="shared" si="366"/>
        <v>0</v>
      </c>
      <c r="BU464" s="88">
        <f t="shared" si="366"/>
        <v>0</v>
      </c>
      <c r="BV464" s="88">
        <f t="shared" si="366"/>
        <v>0</v>
      </c>
      <c r="BW464" s="88">
        <f t="shared" si="366"/>
        <v>0</v>
      </c>
      <c r="BX464" s="88">
        <f t="shared" ref="BX464:CV464" si="367">SUM(BX465:BX466)</f>
        <v>0</v>
      </c>
      <c r="BY464" s="88">
        <f t="shared" si="367"/>
        <v>0</v>
      </c>
      <c r="BZ464" s="88">
        <f t="shared" si="367"/>
        <v>0</v>
      </c>
      <c r="CA464" s="88">
        <f t="shared" si="367"/>
        <v>0</v>
      </c>
      <c r="CB464" s="88">
        <f t="shared" si="367"/>
        <v>0</v>
      </c>
      <c r="CC464" s="88">
        <f t="shared" si="367"/>
        <v>0</v>
      </c>
      <c r="CD464" s="88">
        <f t="shared" si="367"/>
        <v>0</v>
      </c>
      <c r="CE464" s="88">
        <f t="shared" si="367"/>
        <v>0</v>
      </c>
      <c r="CF464" s="88">
        <f t="shared" si="367"/>
        <v>0</v>
      </c>
      <c r="CG464" s="89">
        <f>SUM(CG465:CG466)</f>
        <v>0</v>
      </c>
      <c r="CH464" s="132">
        <f t="shared" ref="CH464:CK464" si="368">SUM(CH465:CH466)</f>
        <v>0</v>
      </c>
      <c r="CI464" s="132">
        <f t="shared" si="368"/>
        <v>0</v>
      </c>
      <c r="CJ464" s="132">
        <f t="shared" si="368"/>
        <v>0</v>
      </c>
      <c r="CK464" s="132">
        <f t="shared" si="368"/>
        <v>0</v>
      </c>
      <c r="CL464" s="8"/>
      <c r="CM464" s="136"/>
      <c r="CN464" s="21"/>
      <c r="CQ464" s="72">
        <f t="shared" si="342"/>
        <v>0</v>
      </c>
    </row>
    <row r="465" spans="1:96" ht="14.1" customHeight="1" x14ac:dyDescent="0.3">
      <c r="A465" s="64">
        <f t="shared" si="359"/>
        <v>465</v>
      </c>
      <c r="B465" s="83"/>
      <c r="C465" s="138"/>
      <c r="D465" s="138"/>
      <c r="E465" s="83"/>
      <c r="F465" s="91"/>
      <c r="G465" s="83" t="s">
        <v>42</v>
      </c>
      <c r="H465" s="131" t="s">
        <v>218</v>
      </c>
      <c r="I465" s="83"/>
      <c r="J465" s="73">
        <f t="shared" si="349"/>
        <v>0</v>
      </c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  <c r="AA465" s="84"/>
      <c r="AB465" s="84"/>
      <c r="AC465" s="84"/>
      <c r="AD465" s="84"/>
      <c r="AE465" s="84"/>
      <c r="AF465" s="84"/>
      <c r="AG465" s="84"/>
      <c r="AH465" s="84"/>
      <c r="AI465" s="84"/>
      <c r="AJ465" s="84"/>
      <c r="AK465" s="84"/>
      <c r="AL465" s="84"/>
      <c r="AM465" s="84"/>
      <c r="AN465" s="84"/>
      <c r="AO465" s="84"/>
      <c r="AP465" s="84"/>
      <c r="AQ465" s="84"/>
      <c r="AR465" s="84"/>
      <c r="AS465" s="84"/>
      <c r="AT465" s="84"/>
      <c r="AU465" s="84"/>
      <c r="AV465" s="84"/>
      <c r="AW465" s="84"/>
      <c r="AX465" s="84"/>
      <c r="AY465" s="84"/>
      <c r="AZ465" s="84"/>
      <c r="BA465" s="84"/>
      <c r="BB465" s="84"/>
      <c r="BC465" s="84"/>
      <c r="BD465" s="84"/>
      <c r="BE465" s="84"/>
      <c r="BF465" s="84"/>
      <c r="BG465" s="84"/>
      <c r="BH465" s="84"/>
      <c r="BI465" s="84"/>
      <c r="BJ465" s="84"/>
      <c r="BK465" s="84"/>
      <c r="BL465" s="84"/>
      <c r="BM465" s="84"/>
      <c r="BN465" s="84"/>
      <c r="BO465" s="84"/>
      <c r="BP465" s="84"/>
      <c r="BQ465" s="84"/>
      <c r="BR465" s="84"/>
      <c r="BS465" s="84"/>
      <c r="BT465" s="84"/>
      <c r="BU465" s="84"/>
      <c r="BV465" s="84"/>
      <c r="BW465" s="84"/>
      <c r="BX465" s="84"/>
      <c r="BY465" s="84"/>
      <c r="BZ465" s="84"/>
      <c r="CA465" s="84"/>
      <c r="CB465" s="84"/>
      <c r="CC465" s="84"/>
      <c r="CD465" s="84"/>
      <c r="CE465" s="84"/>
      <c r="CF465" s="84"/>
      <c r="CG465" s="85"/>
      <c r="CH465" s="122"/>
      <c r="CI465" s="122"/>
      <c r="CJ465" s="122"/>
      <c r="CK465" s="122"/>
      <c r="CL465" s="8"/>
      <c r="CM465" s="136"/>
      <c r="CN465" s="21"/>
      <c r="CQ465" s="72">
        <f t="shared" si="342"/>
        <v>0</v>
      </c>
    </row>
    <row r="466" spans="1:96" ht="14.1" customHeight="1" x14ac:dyDescent="0.3">
      <c r="A466" s="64">
        <f t="shared" si="359"/>
        <v>466</v>
      </c>
      <c r="B466" s="83"/>
      <c r="C466" s="138"/>
      <c r="D466" s="138"/>
      <c r="E466" s="83"/>
      <c r="F466" s="91"/>
      <c r="G466" s="83" t="s">
        <v>55</v>
      </c>
      <c r="H466" s="131" t="s">
        <v>219</v>
      </c>
      <c r="I466" s="83"/>
      <c r="J466" s="73">
        <f t="shared" si="349"/>
        <v>0</v>
      </c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4"/>
      <c r="AG466" s="84"/>
      <c r="AH466" s="84"/>
      <c r="AI466" s="84"/>
      <c r="AJ466" s="84"/>
      <c r="AK466" s="84"/>
      <c r="AL466" s="84"/>
      <c r="AM466" s="84"/>
      <c r="AN466" s="84"/>
      <c r="AO466" s="84"/>
      <c r="AP466" s="84"/>
      <c r="AQ466" s="84"/>
      <c r="AR466" s="84"/>
      <c r="AS466" s="84"/>
      <c r="AT466" s="84"/>
      <c r="AU466" s="84"/>
      <c r="AV466" s="84"/>
      <c r="AW466" s="84"/>
      <c r="AX466" s="84"/>
      <c r="AY466" s="84"/>
      <c r="AZ466" s="84"/>
      <c r="BA466" s="84"/>
      <c r="BB466" s="84"/>
      <c r="BC466" s="84"/>
      <c r="BD466" s="84"/>
      <c r="BE466" s="84"/>
      <c r="BF466" s="84"/>
      <c r="BG466" s="84"/>
      <c r="BH466" s="84"/>
      <c r="BI466" s="84"/>
      <c r="BJ466" s="84"/>
      <c r="BK466" s="84"/>
      <c r="BL466" s="84"/>
      <c r="BM466" s="84"/>
      <c r="BN466" s="84"/>
      <c r="BO466" s="84"/>
      <c r="BP466" s="84"/>
      <c r="BQ466" s="84"/>
      <c r="BR466" s="84"/>
      <c r="BS466" s="84"/>
      <c r="BT466" s="84"/>
      <c r="BU466" s="84"/>
      <c r="BV466" s="84"/>
      <c r="BW466" s="84"/>
      <c r="BX466" s="84"/>
      <c r="BY466" s="84"/>
      <c r="BZ466" s="84"/>
      <c r="CA466" s="84"/>
      <c r="CB466" s="84"/>
      <c r="CC466" s="84"/>
      <c r="CD466" s="84"/>
      <c r="CE466" s="84"/>
      <c r="CF466" s="84"/>
      <c r="CG466" s="85"/>
      <c r="CH466" s="122"/>
      <c r="CI466" s="122"/>
      <c r="CJ466" s="122"/>
      <c r="CK466" s="122"/>
      <c r="CL466" s="8"/>
      <c r="CM466" s="136"/>
      <c r="CN466" s="21"/>
      <c r="CQ466" s="72">
        <f t="shared" si="342"/>
        <v>0</v>
      </c>
    </row>
    <row r="467" spans="1:96" ht="14.1" customHeight="1" x14ac:dyDescent="0.3">
      <c r="A467" s="64">
        <f t="shared" si="359"/>
        <v>467</v>
      </c>
      <c r="B467" s="83"/>
      <c r="C467" s="138"/>
      <c r="D467" s="138"/>
      <c r="E467" s="83"/>
      <c r="F467" s="91" t="s">
        <v>52</v>
      </c>
      <c r="G467" s="131" t="s">
        <v>220</v>
      </c>
      <c r="H467" s="83"/>
      <c r="I467" s="83"/>
      <c r="J467" s="73">
        <f t="shared" si="349"/>
        <v>0</v>
      </c>
      <c r="K467" s="88">
        <f>SUM(K468:K469)</f>
        <v>0</v>
      </c>
      <c r="L467" s="88">
        <f t="shared" ref="L467:BW467" si="369">SUM(L468:L469)</f>
        <v>0</v>
      </c>
      <c r="M467" s="88">
        <f t="shared" si="369"/>
        <v>0</v>
      </c>
      <c r="N467" s="88">
        <f t="shared" si="369"/>
        <v>0</v>
      </c>
      <c r="O467" s="88">
        <f t="shared" si="369"/>
        <v>0</v>
      </c>
      <c r="P467" s="88">
        <f t="shared" si="369"/>
        <v>0</v>
      </c>
      <c r="Q467" s="88">
        <f t="shared" si="369"/>
        <v>0</v>
      </c>
      <c r="R467" s="88">
        <f t="shared" si="369"/>
        <v>0</v>
      </c>
      <c r="S467" s="88">
        <f t="shared" si="369"/>
        <v>0</v>
      </c>
      <c r="T467" s="88">
        <f t="shared" si="369"/>
        <v>0</v>
      </c>
      <c r="U467" s="88">
        <f t="shared" si="369"/>
        <v>0</v>
      </c>
      <c r="V467" s="88">
        <f t="shared" si="369"/>
        <v>0</v>
      </c>
      <c r="W467" s="88">
        <f t="shared" si="369"/>
        <v>0</v>
      </c>
      <c r="X467" s="88">
        <f t="shared" si="369"/>
        <v>0</v>
      </c>
      <c r="Y467" s="88">
        <f t="shared" si="369"/>
        <v>0</v>
      </c>
      <c r="Z467" s="88">
        <f t="shared" si="369"/>
        <v>0</v>
      </c>
      <c r="AA467" s="88">
        <f t="shared" si="369"/>
        <v>0</v>
      </c>
      <c r="AB467" s="88">
        <f t="shared" si="369"/>
        <v>0</v>
      </c>
      <c r="AC467" s="88">
        <f t="shared" si="369"/>
        <v>0</v>
      </c>
      <c r="AD467" s="88">
        <f t="shared" si="369"/>
        <v>0</v>
      </c>
      <c r="AE467" s="88">
        <f t="shared" si="369"/>
        <v>0</v>
      </c>
      <c r="AF467" s="88">
        <f t="shared" si="369"/>
        <v>0</v>
      </c>
      <c r="AG467" s="88">
        <f t="shared" si="369"/>
        <v>0</v>
      </c>
      <c r="AH467" s="88">
        <f t="shared" si="369"/>
        <v>0</v>
      </c>
      <c r="AI467" s="88">
        <f t="shared" si="369"/>
        <v>0</v>
      </c>
      <c r="AJ467" s="88">
        <f t="shared" si="369"/>
        <v>0</v>
      </c>
      <c r="AK467" s="88">
        <f t="shared" si="369"/>
        <v>0</v>
      </c>
      <c r="AL467" s="88">
        <f t="shared" si="369"/>
        <v>0</v>
      </c>
      <c r="AM467" s="88">
        <f t="shared" si="369"/>
        <v>0</v>
      </c>
      <c r="AN467" s="88">
        <f t="shared" si="369"/>
        <v>0</v>
      </c>
      <c r="AO467" s="88">
        <f t="shared" si="369"/>
        <v>0</v>
      </c>
      <c r="AP467" s="88">
        <f t="shared" si="369"/>
        <v>0</v>
      </c>
      <c r="AQ467" s="88">
        <f t="shared" si="369"/>
        <v>0</v>
      </c>
      <c r="AR467" s="88">
        <f t="shared" si="369"/>
        <v>0</v>
      </c>
      <c r="AS467" s="88">
        <f t="shared" si="369"/>
        <v>0</v>
      </c>
      <c r="AT467" s="88">
        <f t="shared" si="369"/>
        <v>0</v>
      </c>
      <c r="AU467" s="88">
        <f t="shared" si="369"/>
        <v>0</v>
      </c>
      <c r="AV467" s="88">
        <f t="shared" si="369"/>
        <v>0</v>
      </c>
      <c r="AW467" s="88">
        <f t="shared" si="369"/>
        <v>0</v>
      </c>
      <c r="AX467" s="88">
        <f t="shared" si="369"/>
        <v>0</v>
      </c>
      <c r="AY467" s="88">
        <f t="shared" si="369"/>
        <v>0</v>
      </c>
      <c r="AZ467" s="88">
        <f t="shared" si="369"/>
        <v>0</v>
      </c>
      <c r="BA467" s="88">
        <f t="shared" si="369"/>
        <v>0</v>
      </c>
      <c r="BB467" s="88">
        <f t="shared" si="369"/>
        <v>0</v>
      </c>
      <c r="BC467" s="88">
        <f t="shared" si="369"/>
        <v>0</v>
      </c>
      <c r="BD467" s="88">
        <f t="shared" si="369"/>
        <v>0</v>
      </c>
      <c r="BE467" s="88">
        <f t="shared" si="369"/>
        <v>0</v>
      </c>
      <c r="BF467" s="88">
        <f t="shared" si="369"/>
        <v>0</v>
      </c>
      <c r="BG467" s="88">
        <f t="shared" si="369"/>
        <v>0</v>
      </c>
      <c r="BH467" s="88">
        <f t="shared" si="369"/>
        <v>0</v>
      </c>
      <c r="BI467" s="88">
        <f t="shared" si="369"/>
        <v>0</v>
      </c>
      <c r="BJ467" s="88">
        <f t="shared" si="369"/>
        <v>0</v>
      </c>
      <c r="BK467" s="88">
        <f t="shared" si="369"/>
        <v>0</v>
      </c>
      <c r="BL467" s="88">
        <f t="shared" si="369"/>
        <v>0</v>
      </c>
      <c r="BM467" s="88">
        <f t="shared" si="369"/>
        <v>0</v>
      </c>
      <c r="BN467" s="88">
        <f t="shared" si="369"/>
        <v>0</v>
      </c>
      <c r="BO467" s="88">
        <f t="shared" si="369"/>
        <v>0</v>
      </c>
      <c r="BP467" s="88">
        <f t="shared" si="369"/>
        <v>0</v>
      </c>
      <c r="BQ467" s="88">
        <f t="shared" si="369"/>
        <v>0</v>
      </c>
      <c r="BR467" s="88">
        <f t="shared" si="369"/>
        <v>0</v>
      </c>
      <c r="BS467" s="88">
        <f t="shared" si="369"/>
        <v>0</v>
      </c>
      <c r="BT467" s="88">
        <f t="shared" si="369"/>
        <v>0</v>
      </c>
      <c r="BU467" s="88">
        <f t="shared" si="369"/>
        <v>0</v>
      </c>
      <c r="BV467" s="88">
        <f t="shared" si="369"/>
        <v>0</v>
      </c>
      <c r="BW467" s="88">
        <f t="shared" si="369"/>
        <v>0</v>
      </c>
      <c r="BX467" s="88">
        <f t="shared" ref="BX467:CV467" si="370">SUM(BX468:BX469)</f>
        <v>0</v>
      </c>
      <c r="BY467" s="88">
        <f t="shared" si="370"/>
        <v>0</v>
      </c>
      <c r="BZ467" s="88">
        <f t="shared" si="370"/>
        <v>0</v>
      </c>
      <c r="CA467" s="88">
        <f t="shared" si="370"/>
        <v>0</v>
      </c>
      <c r="CB467" s="88">
        <f t="shared" si="370"/>
        <v>0</v>
      </c>
      <c r="CC467" s="88">
        <f t="shared" si="370"/>
        <v>0</v>
      </c>
      <c r="CD467" s="88">
        <f t="shared" si="370"/>
        <v>0</v>
      </c>
      <c r="CE467" s="88">
        <f t="shared" si="370"/>
        <v>0</v>
      </c>
      <c r="CF467" s="88">
        <f t="shared" si="370"/>
        <v>0</v>
      </c>
      <c r="CG467" s="89">
        <f>SUM(CG468:CG469)</f>
        <v>0</v>
      </c>
      <c r="CH467" s="132">
        <f t="shared" ref="CH467:CK467" si="371">SUM(CH468:CH469)</f>
        <v>0</v>
      </c>
      <c r="CI467" s="132">
        <f t="shared" si="371"/>
        <v>0</v>
      </c>
      <c r="CJ467" s="132">
        <f t="shared" si="371"/>
        <v>0</v>
      </c>
      <c r="CK467" s="132">
        <f t="shared" si="371"/>
        <v>0</v>
      </c>
      <c r="CL467" s="8"/>
      <c r="CM467" s="136"/>
      <c r="CN467" s="21"/>
      <c r="CQ467" s="72">
        <f t="shared" si="342"/>
        <v>0</v>
      </c>
    </row>
    <row r="468" spans="1:96" ht="14.1" customHeight="1" x14ac:dyDescent="0.3">
      <c r="A468" s="64">
        <f t="shared" si="359"/>
        <v>468</v>
      </c>
      <c r="B468" s="83"/>
      <c r="C468" s="138"/>
      <c r="D468" s="138"/>
      <c r="E468" s="83"/>
      <c r="F468" s="91"/>
      <c r="G468" s="83" t="s">
        <v>42</v>
      </c>
      <c r="H468" s="83" t="s">
        <v>218</v>
      </c>
      <c r="I468" s="83"/>
      <c r="J468" s="73">
        <f t="shared" si="349"/>
        <v>0</v>
      </c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84"/>
      <c r="AD468" s="84"/>
      <c r="AE468" s="84"/>
      <c r="AF468" s="84"/>
      <c r="AG468" s="84"/>
      <c r="AH468" s="84"/>
      <c r="AI468" s="84"/>
      <c r="AJ468" s="84"/>
      <c r="AK468" s="84"/>
      <c r="AL468" s="84"/>
      <c r="AM468" s="84"/>
      <c r="AN468" s="84"/>
      <c r="AO468" s="84"/>
      <c r="AP468" s="84"/>
      <c r="AQ468" s="84"/>
      <c r="AR468" s="84"/>
      <c r="AS468" s="84"/>
      <c r="AT468" s="84"/>
      <c r="AU468" s="84"/>
      <c r="AV468" s="84"/>
      <c r="AW468" s="84"/>
      <c r="AX468" s="84"/>
      <c r="AY468" s="84"/>
      <c r="AZ468" s="84"/>
      <c r="BA468" s="84"/>
      <c r="BB468" s="84"/>
      <c r="BC468" s="84"/>
      <c r="BD468" s="84"/>
      <c r="BE468" s="84"/>
      <c r="BF468" s="84"/>
      <c r="BG468" s="84"/>
      <c r="BH468" s="84"/>
      <c r="BI468" s="84"/>
      <c r="BJ468" s="84"/>
      <c r="BK468" s="84"/>
      <c r="BL468" s="84"/>
      <c r="BM468" s="84"/>
      <c r="BN468" s="84"/>
      <c r="BO468" s="84"/>
      <c r="BP468" s="84"/>
      <c r="BQ468" s="84"/>
      <c r="BR468" s="84"/>
      <c r="BS468" s="84"/>
      <c r="BT468" s="84"/>
      <c r="BU468" s="84"/>
      <c r="BV468" s="84"/>
      <c r="BW468" s="84"/>
      <c r="BX468" s="84"/>
      <c r="BY468" s="84"/>
      <c r="BZ468" s="84"/>
      <c r="CA468" s="84"/>
      <c r="CB468" s="84"/>
      <c r="CC468" s="84"/>
      <c r="CD468" s="84"/>
      <c r="CE468" s="84"/>
      <c r="CF468" s="84"/>
      <c r="CG468" s="85"/>
      <c r="CH468" s="122"/>
      <c r="CI468" s="122"/>
      <c r="CJ468" s="122"/>
      <c r="CK468" s="122"/>
      <c r="CL468" s="8"/>
      <c r="CM468" s="136"/>
      <c r="CN468" s="21"/>
      <c r="CQ468" s="72">
        <f t="shared" si="342"/>
        <v>0</v>
      </c>
    </row>
    <row r="469" spans="1:96" ht="14.1" customHeight="1" x14ac:dyDescent="0.3">
      <c r="A469" s="64">
        <f t="shared" si="359"/>
        <v>469</v>
      </c>
      <c r="B469" s="83"/>
      <c r="C469" s="138"/>
      <c r="D469" s="141"/>
      <c r="E469" s="83"/>
      <c r="F469" s="91"/>
      <c r="G469" s="83" t="s">
        <v>55</v>
      </c>
      <c r="H469" s="83" t="s">
        <v>219</v>
      </c>
      <c r="I469" s="83"/>
      <c r="J469" s="73">
        <f t="shared" si="349"/>
        <v>0</v>
      </c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  <c r="AA469" s="84"/>
      <c r="AB469" s="84"/>
      <c r="AC469" s="84"/>
      <c r="AD469" s="84"/>
      <c r="AE469" s="84"/>
      <c r="AF469" s="84"/>
      <c r="AG469" s="84"/>
      <c r="AH469" s="84"/>
      <c r="AI469" s="84"/>
      <c r="AJ469" s="84"/>
      <c r="AK469" s="84"/>
      <c r="AL469" s="84"/>
      <c r="AM469" s="84"/>
      <c r="AN469" s="84"/>
      <c r="AO469" s="84"/>
      <c r="AP469" s="84"/>
      <c r="AQ469" s="84"/>
      <c r="AR469" s="84"/>
      <c r="AS469" s="84"/>
      <c r="AT469" s="84"/>
      <c r="AU469" s="84"/>
      <c r="AV469" s="84"/>
      <c r="AW469" s="84"/>
      <c r="AX469" s="84"/>
      <c r="AY469" s="84"/>
      <c r="AZ469" s="84"/>
      <c r="BA469" s="84"/>
      <c r="BB469" s="84"/>
      <c r="BC469" s="84"/>
      <c r="BD469" s="84"/>
      <c r="BE469" s="84"/>
      <c r="BF469" s="84"/>
      <c r="BG469" s="84"/>
      <c r="BH469" s="84"/>
      <c r="BI469" s="84"/>
      <c r="BJ469" s="84"/>
      <c r="BK469" s="84"/>
      <c r="BL469" s="84"/>
      <c r="BM469" s="84"/>
      <c r="BN469" s="84"/>
      <c r="BO469" s="84"/>
      <c r="BP469" s="84"/>
      <c r="BQ469" s="84"/>
      <c r="BR469" s="84"/>
      <c r="BS469" s="84"/>
      <c r="BT469" s="84"/>
      <c r="BU469" s="84"/>
      <c r="BV469" s="84"/>
      <c r="BW469" s="84"/>
      <c r="BX469" s="84"/>
      <c r="BY469" s="84"/>
      <c r="BZ469" s="84"/>
      <c r="CA469" s="84"/>
      <c r="CB469" s="84"/>
      <c r="CC469" s="84"/>
      <c r="CD469" s="84"/>
      <c r="CE469" s="84"/>
      <c r="CF469" s="84"/>
      <c r="CG469" s="85"/>
      <c r="CH469" s="122"/>
      <c r="CI469" s="122"/>
      <c r="CJ469" s="122"/>
      <c r="CK469" s="122"/>
      <c r="CL469" s="8"/>
      <c r="CM469" s="136"/>
      <c r="CN469" s="21"/>
      <c r="CQ469" s="72">
        <f t="shared" si="342"/>
        <v>0</v>
      </c>
    </row>
    <row r="470" spans="1:96" ht="15" customHeight="1" x14ac:dyDescent="0.3">
      <c r="A470" s="64">
        <f t="shared" si="359"/>
        <v>470</v>
      </c>
      <c r="B470" s="81"/>
      <c r="C470" s="137"/>
      <c r="D470" s="139" t="s">
        <v>200</v>
      </c>
      <c r="E470" s="111" t="s">
        <v>35</v>
      </c>
      <c r="F470" s="104"/>
      <c r="G470" s="81"/>
      <c r="H470" s="81"/>
      <c r="I470" s="81"/>
      <c r="J470" s="73">
        <f t="shared" si="349"/>
        <v>0</v>
      </c>
      <c r="K470" s="102">
        <f>SUM(K471,K478)</f>
        <v>0</v>
      </c>
      <c r="L470" s="102">
        <f t="shared" ref="L470:BW470" si="372">SUM(L471,L478)</f>
        <v>0</v>
      </c>
      <c r="M470" s="102">
        <f t="shared" si="372"/>
        <v>0</v>
      </c>
      <c r="N470" s="102">
        <f t="shared" si="372"/>
        <v>0</v>
      </c>
      <c r="O470" s="102">
        <f t="shared" si="372"/>
        <v>0</v>
      </c>
      <c r="P470" s="102">
        <f t="shared" si="372"/>
        <v>0</v>
      </c>
      <c r="Q470" s="102">
        <f t="shared" si="372"/>
        <v>0</v>
      </c>
      <c r="R470" s="102">
        <f t="shared" si="372"/>
        <v>0</v>
      </c>
      <c r="S470" s="102">
        <f t="shared" si="372"/>
        <v>0</v>
      </c>
      <c r="T470" s="102">
        <f t="shared" si="372"/>
        <v>0</v>
      </c>
      <c r="U470" s="102">
        <f t="shared" si="372"/>
        <v>0</v>
      </c>
      <c r="V470" s="102">
        <f t="shared" si="372"/>
        <v>0</v>
      </c>
      <c r="W470" s="102">
        <f t="shared" si="372"/>
        <v>0</v>
      </c>
      <c r="X470" s="102">
        <f t="shared" si="372"/>
        <v>0</v>
      </c>
      <c r="Y470" s="102">
        <f t="shared" si="372"/>
        <v>0</v>
      </c>
      <c r="Z470" s="102">
        <f t="shared" si="372"/>
        <v>0</v>
      </c>
      <c r="AA470" s="102">
        <f t="shared" si="372"/>
        <v>0</v>
      </c>
      <c r="AB470" s="102">
        <f t="shared" si="372"/>
        <v>0</v>
      </c>
      <c r="AC470" s="102">
        <f t="shared" si="372"/>
        <v>0</v>
      </c>
      <c r="AD470" s="102">
        <f t="shared" si="372"/>
        <v>0</v>
      </c>
      <c r="AE470" s="102">
        <f t="shared" si="372"/>
        <v>0</v>
      </c>
      <c r="AF470" s="102">
        <f t="shared" si="372"/>
        <v>0</v>
      </c>
      <c r="AG470" s="102">
        <f t="shared" si="372"/>
        <v>0</v>
      </c>
      <c r="AH470" s="102">
        <f t="shared" si="372"/>
        <v>0</v>
      </c>
      <c r="AI470" s="102">
        <f t="shared" si="372"/>
        <v>0</v>
      </c>
      <c r="AJ470" s="102">
        <f t="shared" si="372"/>
        <v>0</v>
      </c>
      <c r="AK470" s="102">
        <f t="shared" si="372"/>
        <v>0</v>
      </c>
      <c r="AL470" s="102">
        <f t="shared" si="372"/>
        <v>0</v>
      </c>
      <c r="AM470" s="102">
        <f t="shared" si="372"/>
        <v>0</v>
      </c>
      <c r="AN470" s="102">
        <f t="shared" si="372"/>
        <v>0</v>
      </c>
      <c r="AO470" s="102">
        <f t="shared" si="372"/>
        <v>0</v>
      </c>
      <c r="AP470" s="102">
        <f t="shared" si="372"/>
        <v>0</v>
      </c>
      <c r="AQ470" s="102">
        <f t="shared" si="372"/>
        <v>0</v>
      </c>
      <c r="AR470" s="102">
        <f t="shared" si="372"/>
        <v>0</v>
      </c>
      <c r="AS470" s="102">
        <f t="shared" si="372"/>
        <v>0</v>
      </c>
      <c r="AT470" s="102">
        <f t="shared" si="372"/>
        <v>0</v>
      </c>
      <c r="AU470" s="102">
        <f t="shared" si="372"/>
        <v>0</v>
      </c>
      <c r="AV470" s="102">
        <f t="shared" si="372"/>
        <v>0</v>
      </c>
      <c r="AW470" s="102">
        <f t="shared" si="372"/>
        <v>0</v>
      </c>
      <c r="AX470" s="102">
        <f t="shared" si="372"/>
        <v>0</v>
      </c>
      <c r="AY470" s="102">
        <f t="shared" si="372"/>
        <v>0</v>
      </c>
      <c r="AZ470" s="102">
        <f t="shared" si="372"/>
        <v>0</v>
      </c>
      <c r="BA470" s="102">
        <f t="shared" si="372"/>
        <v>0</v>
      </c>
      <c r="BB470" s="102">
        <f t="shared" si="372"/>
        <v>0</v>
      </c>
      <c r="BC470" s="102">
        <f t="shared" si="372"/>
        <v>0</v>
      </c>
      <c r="BD470" s="102">
        <f t="shared" si="372"/>
        <v>0</v>
      </c>
      <c r="BE470" s="102">
        <f t="shared" si="372"/>
        <v>0</v>
      </c>
      <c r="BF470" s="102">
        <f t="shared" si="372"/>
        <v>0</v>
      </c>
      <c r="BG470" s="102">
        <f t="shared" si="372"/>
        <v>0</v>
      </c>
      <c r="BH470" s="102">
        <f t="shared" si="372"/>
        <v>0</v>
      </c>
      <c r="BI470" s="102">
        <f t="shared" si="372"/>
        <v>0</v>
      </c>
      <c r="BJ470" s="102">
        <f t="shared" si="372"/>
        <v>0</v>
      </c>
      <c r="BK470" s="102">
        <f t="shared" si="372"/>
        <v>0</v>
      </c>
      <c r="BL470" s="102">
        <f t="shared" si="372"/>
        <v>0</v>
      </c>
      <c r="BM470" s="102">
        <f t="shared" si="372"/>
        <v>0</v>
      </c>
      <c r="BN470" s="102">
        <f t="shared" si="372"/>
        <v>0</v>
      </c>
      <c r="BO470" s="102">
        <f t="shared" si="372"/>
        <v>0</v>
      </c>
      <c r="BP470" s="102">
        <f t="shared" si="372"/>
        <v>0</v>
      </c>
      <c r="BQ470" s="102">
        <f t="shared" si="372"/>
        <v>0</v>
      </c>
      <c r="BR470" s="102">
        <f t="shared" si="372"/>
        <v>0</v>
      </c>
      <c r="BS470" s="102">
        <f t="shared" si="372"/>
        <v>0</v>
      </c>
      <c r="BT470" s="102">
        <f t="shared" si="372"/>
        <v>0</v>
      </c>
      <c r="BU470" s="102">
        <f t="shared" si="372"/>
        <v>0</v>
      </c>
      <c r="BV470" s="102">
        <f t="shared" si="372"/>
        <v>0</v>
      </c>
      <c r="BW470" s="102">
        <f t="shared" si="372"/>
        <v>0</v>
      </c>
      <c r="BX470" s="102">
        <f t="shared" ref="BX470:CV470" si="373">SUM(BX471,BX478)</f>
        <v>0</v>
      </c>
      <c r="BY470" s="102">
        <f t="shared" si="373"/>
        <v>0</v>
      </c>
      <c r="BZ470" s="102">
        <f t="shared" si="373"/>
        <v>0</v>
      </c>
      <c r="CA470" s="102">
        <f t="shared" si="373"/>
        <v>0</v>
      </c>
      <c r="CB470" s="102">
        <f t="shared" si="373"/>
        <v>0</v>
      </c>
      <c r="CC470" s="102">
        <f t="shared" si="373"/>
        <v>0</v>
      </c>
      <c r="CD470" s="102">
        <f t="shared" si="373"/>
        <v>0</v>
      </c>
      <c r="CE470" s="102">
        <f t="shared" si="373"/>
        <v>0</v>
      </c>
      <c r="CF470" s="102">
        <f t="shared" si="373"/>
        <v>0</v>
      </c>
      <c r="CG470" s="103">
        <f>SUM(CG471,CG478)</f>
        <v>0</v>
      </c>
      <c r="CH470" s="120">
        <f t="shared" ref="CH470:CK470" si="374">SUM(CH471,CH478)</f>
        <v>0</v>
      </c>
      <c r="CI470" s="120">
        <f t="shared" si="374"/>
        <v>0</v>
      </c>
      <c r="CJ470" s="120">
        <f t="shared" si="374"/>
        <v>0</v>
      </c>
      <c r="CK470" s="120">
        <f t="shared" si="374"/>
        <v>0</v>
      </c>
      <c r="CL470" s="8"/>
      <c r="CM470" s="136"/>
      <c r="CN470" s="21"/>
      <c r="CQ470" s="72">
        <f t="shared" si="342"/>
        <v>0</v>
      </c>
    </row>
    <row r="471" spans="1:96" s="63" customFormat="1" ht="14.1" customHeight="1" x14ac:dyDescent="0.3">
      <c r="A471" s="64">
        <f t="shared" si="359"/>
        <v>471</v>
      </c>
      <c r="B471" s="81"/>
      <c r="C471" s="137"/>
      <c r="D471" s="137"/>
      <c r="E471" s="104" t="s">
        <v>20</v>
      </c>
      <c r="F471" s="105" t="s">
        <v>41</v>
      </c>
      <c r="G471" s="81"/>
      <c r="H471" s="81"/>
      <c r="I471" s="81"/>
      <c r="J471" s="73">
        <f t="shared" si="349"/>
        <v>0</v>
      </c>
      <c r="K471" s="102">
        <f>SUM(K472,K475)</f>
        <v>0</v>
      </c>
      <c r="L471" s="102">
        <f t="shared" ref="L471:BW471" si="375">SUM(L472,L475)</f>
        <v>0</v>
      </c>
      <c r="M471" s="102">
        <f t="shared" si="375"/>
        <v>0</v>
      </c>
      <c r="N471" s="102">
        <f t="shared" si="375"/>
        <v>0</v>
      </c>
      <c r="O471" s="102">
        <f t="shared" si="375"/>
        <v>0</v>
      </c>
      <c r="P471" s="102">
        <f t="shared" si="375"/>
        <v>0</v>
      </c>
      <c r="Q471" s="102">
        <f t="shared" si="375"/>
        <v>0</v>
      </c>
      <c r="R471" s="102">
        <f t="shared" si="375"/>
        <v>0</v>
      </c>
      <c r="S471" s="102">
        <f t="shared" si="375"/>
        <v>0</v>
      </c>
      <c r="T471" s="102">
        <f t="shared" si="375"/>
        <v>0</v>
      </c>
      <c r="U471" s="102">
        <f t="shared" si="375"/>
        <v>0</v>
      </c>
      <c r="V471" s="102">
        <f t="shared" si="375"/>
        <v>0</v>
      </c>
      <c r="W471" s="102">
        <f t="shared" si="375"/>
        <v>0</v>
      </c>
      <c r="X471" s="102">
        <f t="shared" si="375"/>
        <v>0</v>
      </c>
      <c r="Y471" s="102">
        <f t="shared" si="375"/>
        <v>0</v>
      </c>
      <c r="Z471" s="102">
        <f t="shared" si="375"/>
        <v>0</v>
      </c>
      <c r="AA471" s="102">
        <f t="shared" si="375"/>
        <v>0</v>
      </c>
      <c r="AB471" s="102">
        <f t="shared" si="375"/>
        <v>0</v>
      </c>
      <c r="AC471" s="102">
        <f t="shared" si="375"/>
        <v>0</v>
      </c>
      <c r="AD471" s="102">
        <f t="shared" si="375"/>
        <v>0</v>
      </c>
      <c r="AE471" s="102">
        <f t="shared" si="375"/>
        <v>0</v>
      </c>
      <c r="AF471" s="102">
        <f t="shared" si="375"/>
        <v>0</v>
      </c>
      <c r="AG471" s="102">
        <f t="shared" si="375"/>
        <v>0</v>
      </c>
      <c r="AH471" s="102">
        <f t="shared" si="375"/>
        <v>0</v>
      </c>
      <c r="AI471" s="102">
        <f t="shared" si="375"/>
        <v>0</v>
      </c>
      <c r="AJ471" s="102">
        <f t="shared" si="375"/>
        <v>0</v>
      </c>
      <c r="AK471" s="102">
        <f t="shared" si="375"/>
        <v>0</v>
      </c>
      <c r="AL471" s="102">
        <f t="shared" si="375"/>
        <v>0</v>
      </c>
      <c r="AM471" s="102">
        <f t="shared" si="375"/>
        <v>0</v>
      </c>
      <c r="AN471" s="102">
        <f t="shared" si="375"/>
        <v>0</v>
      </c>
      <c r="AO471" s="102">
        <f t="shared" si="375"/>
        <v>0</v>
      </c>
      <c r="AP471" s="102">
        <f t="shared" si="375"/>
        <v>0</v>
      </c>
      <c r="AQ471" s="102">
        <f t="shared" si="375"/>
        <v>0</v>
      </c>
      <c r="AR471" s="102">
        <f t="shared" si="375"/>
        <v>0</v>
      </c>
      <c r="AS471" s="102">
        <f t="shared" si="375"/>
        <v>0</v>
      </c>
      <c r="AT471" s="102">
        <f t="shared" si="375"/>
        <v>0</v>
      </c>
      <c r="AU471" s="102">
        <f t="shared" si="375"/>
        <v>0</v>
      </c>
      <c r="AV471" s="102">
        <f t="shared" si="375"/>
        <v>0</v>
      </c>
      <c r="AW471" s="102">
        <f t="shared" si="375"/>
        <v>0</v>
      </c>
      <c r="AX471" s="102">
        <f t="shared" si="375"/>
        <v>0</v>
      </c>
      <c r="AY471" s="102">
        <f t="shared" si="375"/>
        <v>0</v>
      </c>
      <c r="AZ471" s="102">
        <f t="shared" si="375"/>
        <v>0</v>
      </c>
      <c r="BA471" s="102">
        <f t="shared" si="375"/>
        <v>0</v>
      </c>
      <c r="BB471" s="102">
        <f t="shared" si="375"/>
        <v>0</v>
      </c>
      <c r="BC471" s="102">
        <f t="shared" si="375"/>
        <v>0</v>
      </c>
      <c r="BD471" s="102">
        <f t="shared" si="375"/>
        <v>0</v>
      </c>
      <c r="BE471" s="102">
        <f t="shared" si="375"/>
        <v>0</v>
      </c>
      <c r="BF471" s="102">
        <f t="shared" si="375"/>
        <v>0</v>
      </c>
      <c r="BG471" s="102">
        <f t="shared" si="375"/>
        <v>0</v>
      </c>
      <c r="BH471" s="102">
        <f t="shared" si="375"/>
        <v>0</v>
      </c>
      <c r="BI471" s="102">
        <f t="shared" si="375"/>
        <v>0</v>
      </c>
      <c r="BJ471" s="102">
        <f t="shared" si="375"/>
        <v>0</v>
      </c>
      <c r="BK471" s="102">
        <f t="shared" si="375"/>
        <v>0</v>
      </c>
      <c r="BL471" s="102">
        <f t="shared" si="375"/>
        <v>0</v>
      </c>
      <c r="BM471" s="102">
        <f t="shared" si="375"/>
        <v>0</v>
      </c>
      <c r="BN471" s="102">
        <f t="shared" si="375"/>
        <v>0</v>
      </c>
      <c r="BO471" s="102">
        <f t="shared" si="375"/>
        <v>0</v>
      </c>
      <c r="BP471" s="102">
        <f t="shared" si="375"/>
        <v>0</v>
      </c>
      <c r="BQ471" s="102">
        <f t="shared" si="375"/>
        <v>0</v>
      </c>
      <c r="BR471" s="102">
        <f t="shared" si="375"/>
        <v>0</v>
      </c>
      <c r="BS471" s="102">
        <f t="shared" si="375"/>
        <v>0</v>
      </c>
      <c r="BT471" s="102">
        <f t="shared" si="375"/>
        <v>0</v>
      </c>
      <c r="BU471" s="102">
        <f t="shared" si="375"/>
        <v>0</v>
      </c>
      <c r="BV471" s="102">
        <f t="shared" si="375"/>
        <v>0</v>
      </c>
      <c r="BW471" s="102">
        <f t="shared" si="375"/>
        <v>0</v>
      </c>
      <c r="BX471" s="102">
        <f t="shared" ref="BX471:CV471" si="376">SUM(BX472,BX475)</f>
        <v>0</v>
      </c>
      <c r="BY471" s="102">
        <f t="shared" si="376"/>
        <v>0</v>
      </c>
      <c r="BZ471" s="102">
        <f t="shared" si="376"/>
        <v>0</v>
      </c>
      <c r="CA471" s="102">
        <f t="shared" si="376"/>
        <v>0</v>
      </c>
      <c r="CB471" s="102">
        <f t="shared" si="376"/>
        <v>0</v>
      </c>
      <c r="CC471" s="102">
        <f t="shared" si="376"/>
        <v>0</v>
      </c>
      <c r="CD471" s="102">
        <f t="shared" si="376"/>
        <v>0</v>
      </c>
      <c r="CE471" s="102">
        <f t="shared" si="376"/>
        <v>0</v>
      </c>
      <c r="CF471" s="102">
        <f t="shared" si="376"/>
        <v>0</v>
      </c>
      <c r="CG471" s="103">
        <f>SUM(CG472,CG475)</f>
        <v>0</v>
      </c>
      <c r="CH471" s="120">
        <f t="shared" ref="CH471:CK471" si="377">SUM(CH472,CH475)</f>
        <v>0</v>
      </c>
      <c r="CI471" s="120">
        <f t="shared" si="377"/>
        <v>0</v>
      </c>
      <c r="CJ471" s="120">
        <f t="shared" si="377"/>
        <v>0</v>
      </c>
      <c r="CK471" s="120">
        <f t="shared" si="377"/>
        <v>0</v>
      </c>
      <c r="CL471" s="71"/>
      <c r="CM471" s="135"/>
      <c r="CN471" s="11"/>
      <c r="CO471" s="72"/>
      <c r="CP471" s="72"/>
      <c r="CQ471" s="72">
        <v>1</v>
      </c>
      <c r="CR471" s="72"/>
    </row>
    <row r="472" spans="1:96" ht="14.1" customHeight="1" x14ac:dyDescent="0.3">
      <c r="A472" s="64">
        <f t="shared" si="359"/>
        <v>472</v>
      </c>
      <c r="B472" s="83"/>
      <c r="C472" s="138"/>
      <c r="D472" s="138"/>
      <c r="E472" s="104"/>
      <c r="F472" s="91" t="s">
        <v>40</v>
      </c>
      <c r="G472" s="131" t="s">
        <v>217</v>
      </c>
      <c r="H472" s="83"/>
      <c r="I472" s="83"/>
      <c r="J472" s="73">
        <f t="shared" si="349"/>
        <v>0</v>
      </c>
      <c r="K472" s="88">
        <f>SUM(K473:K474)</f>
        <v>0</v>
      </c>
      <c r="L472" s="88">
        <f t="shared" ref="L472:BW472" si="378">SUM(L473:L474)</f>
        <v>0</v>
      </c>
      <c r="M472" s="88">
        <f t="shared" si="378"/>
        <v>0</v>
      </c>
      <c r="N472" s="88">
        <f t="shared" si="378"/>
        <v>0</v>
      </c>
      <c r="O472" s="88">
        <f t="shared" si="378"/>
        <v>0</v>
      </c>
      <c r="P472" s="88">
        <f t="shared" si="378"/>
        <v>0</v>
      </c>
      <c r="Q472" s="88">
        <f t="shared" si="378"/>
        <v>0</v>
      </c>
      <c r="R472" s="88">
        <f t="shared" si="378"/>
        <v>0</v>
      </c>
      <c r="S472" s="88">
        <f t="shared" si="378"/>
        <v>0</v>
      </c>
      <c r="T472" s="88">
        <f t="shared" si="378"/>
        <v>0</v>
      </c>
      <c r="U472" s="88">
        <f t="shared" si="378"/>
        <v>0</v>
      </c>
      <c r="V472" s="88">
        <f t="shared" si="378"/>
        <v>0</v>
      </c>
      <c r="W472" s="88">
        <f t="shared" si="378"/>
        <v>0</v>
      </c>
      <c r="X472" s="88">
        <f t="shared" si="378"/>
        <v>0</v>
      </c>
      <c r="Y472" s="88">
        <f t="shared" si="378"/>
        <v>0</v>
      </c>
      <c r="Z472" s="88">
        <f t="shared" si="378"/>
        <v>0</v>
      </c>
      <c r="AA472" s="88">
        <f t="shared" si="378"/>
        <v>0</v>
      </c>
      <c r="AB472" s="88">
        <f t="shared" si="378"/>
        <v>0</v>
      </c>
      <c r="AC472" s="88">
        <f t="shared" si="378"/>
        <v>0</v>
      </c>
      <c r="AD472" s="88">
        <f t="shared" si="378"/>
        <v>0</v>
      </c>
      <c r="AE472" s="88">
        <f t="shared" si="378"/>
        <v>0</v>
      </c>
      <c r="AF472" s="88">
        <f t="shared" si="378"/>
        <v>0</v>
      </c>
      <c r="AG472" s="88">
        <f t="shared" si="378"/>
        <v>0</v>
      </c>
      <c r="AH472" s="88">
        <f t="shared" si="378"/>
        <v>0</v>
      </c>
      <c r="AI472" s="88">
        <f t="shared" si="378"/>
        <v>0</v>
      </c>
      <c r="AJ472" s="88">
        <f t="shared" si="378"/>
        <v>0</v>
      </c>
      <c r="AK472" s="88">
        <f t="shared" si="378"/>
        <v>0</v>
      </c>
      <c r="AL472" s="88">
        <f t="shared" si="378"/>
        <v>0</v>
      </c>
      <c r="AM472" s="88">
        <f t="shared" si="378"/>
        <v>0</v>
      </c>
      <c r="AN472" s="88">
        <f t="shared" si="378"/>
        <v>0</v>
      </c>
      <c r="AO472" s="88">
        <f t="shared" si="378"/>
        <v>0</v>
      </c>
      <c r="AP472" s="88">
        <f t="shared" si="378"/>
        <v>0</v>
      </c>
      <c r="AQ472" s="88">
        <f t="shared" si="378"/>
        <v>0</v>
      </c>
      <c r="AR472" s="88">
        <f t="shared" si="378"/>
        <v>0</v>
      </c>
      <c r="AS472" s="88">
        <f t="shared" si="378"/>
        <v>0</v>
      </c>
      <c r="AT472" s="88">
        <f t="shared" si="378"/>
        <v>0</v>
      </c>
      <c r="AU472" s="88">
        <f t="shared" si="378"/>
        <v>0</v>
      </c>
      <c r="AV472" s="88">
        <f t="shared" si="378"/>
        <v>0</v>
      </c>
      <c r="AW472" s="88">
        <f t="shared" si="378"/>
        <v>0</v>
      </c>
      <c r="AX472" s="88">
        <f t="shared" si="378"/>
        <v>0</v>
      </c>
      <c r="AY472" s="88">
        <f t="shared" si="378"/>
        <v>0</v>
      </c>
      <c r="AZ472" s="88">
        <f t="shared" si="378"/>
        <v>0</v>
      </c>
      <c r="BA472" s="88">
        <f t="shared" si="378"/>
        <v>0</v>
      </c>
      <c r="BB472" s="88">
        <f t="shared" si="378"/>
        <v>0</v>
      </c>
      <c r="BC472" s="88">
        <f t="shared" si="378"/>
        <v>0</v>
      </c>
      <c r="BD472" s="88">
        <f t="shared" si="378"/>
        <v>0</v>
      </c>
      <c r="BE472" s="88">
        <f t="shared" si="378"/>
        <v>0</v>
      </c>
      <c r="BF472" s="88">
        <f t="shared" si="378"/>
        <v>0</v>
      </c>
      <c r="BG472" s="88">
        <f t="shared" si="378"/>
        <v>0</v>
      </c>
      <c r="BH472" s="88">
        <f t="shared" si="378"/>
        <v>0</v>
      </c>
      <c r="BI472" s="88">
        <f t="shared" si="378"/>
        <v>0</v>
      </c>
      <c r="BJ472" s="88">
        <f t="shared" si="378"/>
        <v>0</v>
      </c>
      <c r="BK472" s="88">
        <f t="shared" si="378"/>
        <v>0</v>
      </c>
      <c r="BL472" s="88">
        <f t="shared" si="378"/>
        <v>0</v>
      </c>
      <c r="BM472" s="88">
        <f t="shared" si="378"/>
        <v>0</v>
      </c>
      <c r="BN472" s="88">
        <f t="shared" si="378"/>
        <v>0</v>
      </c>
      <c r="BO472" s="88">
        <f t="shared" si="378"/>
        <v>0</v>
      </c>
      <c r="BP472" s="88">
        <f t="shared" si="378"/>
        <v>0</v>
      </c>
      <c r="BQ472" s="88">
        <f t="shared" si="378"/>
        <v>0</v>
      </c>
      <c r="BR472" s="88">
        <f t="shared" si="378"/>
        <v>0</v>
      </c>
      <c r="BS472" s="88">
        <f t="shared" si="378"/>
        <v>0</v>
      </c>
      <c r="BT472" s="88">
        <f t="shared" si="378"/>
        <v>0</v>
      </c>
      <c r="BU472" s="88">
        <f t="shared" si="378"/>
        <v>0</v>
      </c>
      <c r="BV472" s="88">
        <f t="shared" si="378"/>
        <v>0</v>
      </c>
      <c r="BW472" s="88">
        <f t="shared" si="378"/>
        <v>0</v>
      </c>
      <c r="BX472" s="88">
        <f t="shared" ref="BX472:CV472" si="379">SUM(BX473:BX474)</f>
        <v>0</v>
      </c>
      <c r="BY472" s="88">
        <f t="shared" si="379"/>
        <v>0</v>
      </c>
      <c r="BZ472" s="88">
        <f t="shared" si="379"/>
        <v>0</v>
      </c>
      <c r="CA472" s="88">
        <f t="shared" si="379"/>
        <v>0</v>
      </c>
      <c r="CB472" s="88">
        <f t="shared" si="379"/>
        <v>0</v>
      </c>
      <c r="CC472" s="88">
        <f t="shared" si="379"/>
        <v>0</v>
      </c>
      <c r="CD472" s="88">
        <f t="shared" si="379"/>
        <v>0</v>
      </c>
      <c r="CE472" s="88">
        <f t="shared" si="379"/>
        <v>0</v>
      </c>
      <c r="CF472" s="88">
        <f t="shared" si="379"/>
        <v>0</v>
      </c>
      <c r="CG472" s="89">
        <f>SUM(CG473:CG474)</f>
        <v>0</v>
      </c>
      <c r="CH472" s="132">
        <f t="shared" ref="CH472:CK472" si="380">SUM(CH473:CH474)</f>
        <v>0</v>
      </c>
      <c r="CI472" s="132">
        <f t="shared" si="380"/>
        <v>0</v>
      </c>
      <c r="CJ472" s="132">
        <f t="shared" si="380"/>
        <v>0</v>
      </c>
      <c r="CK472" s="132">
        <f t="shared" si="380"/>
        <v>0</v>
      </c>
      <c r="CL472" s="8"/>
      <c r="CM472" s="136"/>
      <c r="CN472" s="21"/>
      <c r="CQ472" s="72">
        <f t="shared" ref="CQ472:CQ477" si="381">IF(J472&gt;0,1,0)</f>
        <v>0</v>
      </c>
    </row>
    <row r="473" spans="1:96" ht="14.1" customHeight="1" x14ac:dyDescent="0.3">
      <c r="A473" s="64">
        <f t="shared" si="359"/>
        <v>473</v>
      </c>
      <c r="B473" s="83"/>
      <c r="C473" s="138"/>
      <c r="D473" s="138"/>
      <c r="E473" s="83"/>
      <c r="F473" s="91"/>
      <c r="G473" s="83" t="s">
        <v>42</v>
      </c>
      <c r="H473" s="131" t="s">
        <v>218</v>
      </c>
      <c r="I473" s="83"/>
      <c r="J473" s="73">
        <f t="shared" si="349"/>
        <v>0</v>
      </c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84"/>
      <c r="AC473" s="84"/>
      <c r="AD473" s="84"/>
      <c r="AE473" s="84"/>
      <c r="AF473" s="84"/>
      <c r="AG473" s="84"/>
      <c r="AH473" s="84"/>
      <c r="AI473" s="84"/>
      <c r="AJ473" s="84"/>
      <c r="AK473" s="84"/>
      <c r="AL473" s="84"/>
      <c r="AM473" s="84"/>
      <c r="AN473" s="84"/>
      <c r="AO473" s="84"/>
      <c r="AP473" s="84"/>
      <c r="AQ473" s="84"/>
      <c r="AR473" s="84"/>
      <c r="AS473" s="84"/>
      <c r="AT473" s="84"/>
      <c r="AU473" s="84"/>
      <c r="AV473" s="84"/>
      <c r="AW473" s="84"/>
      <c r="AX473" s="84"/>
      <c r="AY473" s="84"/>
      <c r="AZ473" s="84"/>
      <c r="BA473" s="84"/>
      <c r="BB473" s="84"/>
      <c r="BC473" s="84"/>
      <c r="BD473" s="84"/>
      <c r="BE473" s="84"/>
      <c r="BF473" s="84"/>
      <c r="BG473" s="84"/>
      <c r="BH473" s="84"/>
      <c r="BI473" s="84"/>
      <c r="BJ473" s="84"/>
      <c r="BK473" s="84"/>
      <c r="BL473" s="84"/>
      <c r="BM473" s="84"/>
      <c r="BN473" s="84"/>
      <c r="BO473" s="84"/>
      <c r="BP473" s="84"/>
      <c r="BQ473" s="84"/>
      <c r="BR473" s="84"/>
      <c r="BS473" s="84"/>
      <c r="BT473" s="84"/>
      <c r="BU473" s="84"/>
      <c r="BV473" s="84"/>
      <c r="BW473" s="84"/>
      <c r="BX473" s="84"/>
      <c r="BY473" s="84"/>
      <c r="BZ473" s="84"/>
      <c r="CA473" s="84"/>
      <c r="CB473" s="84"/>
      <c r="CC473" s="84"/>
      <c r="CD473" s="84"/>
      <c r="CE473" s="84"/>
      <c r="CF473" s="84"/>
      <c r="CG473" s="85"/>
      <c r="CH473" s="122"/>
      <c r="CI473" s="122"/>
      <c r="CJ473" s="122"/>
      <c r="CK473" s="122"/>
      <c r="CL473" s="8"/>
      <c r="CM473" s="136"/>
      <c r="CN473" s="21"/>
      <c r="CQ473" s="72">
        <f t="shared" si="381"/>
        <v>0</v>
      </c>
    </row>
    <row r="474" spans="1:96" ht="14.1" customHeight="1" x14ac:dyDescent="0.3">
      <c r="A474" s="64">
        <f t="shared" si="359"/>
        <v>474</v>
      </c>
      <c r="B474" s="83"/>
      <c r="C474" s="138"/>
      <c r="D474" s="138"/>
      <c r="E474" s="83"/>
      <c r="F474" s="91"/>
      <c r="G474" s="83" t="s">
        <v>55</v>
      </c>
      <c r="H474" s="131" t="s">
        <v>219</v>
      </c>
      <c r="I474" s="83"/>
      <c r="J474" s="73">
        <f t="shared" si="349"/>
        <v>0</v>
      </c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  <c r="AF474" s="84"/>
      <c r="AG474" s="84"/>
      <c r="AH474" s="84"/>
      <c r="AI474" s="84"/>
      <c r="AJ474" s="84"/>
      <c r="AK474" s="84"/>
      <c r="AL474" s="84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  <c r="AY474" s="84"/>
      <c r="AZ474" s="84"/>
      <c r="BA474" s="84"/>
      <c r="BB474" s="84"/>
      <c r="BC474" s="84"/>
      <c r="BD474" s="84"/>
      <c r="BE474" s="84"/>
      <c r="BF474" s="84"/>
      <c r="BG474" s="84"/>
      <c r="BH474" s="84"/>
      <c r="BI474" s="84"/>
      <c r="BJ474" s="84"/>
      <c r="BK474" s="84"/>
      <c r="BL474" s="84"/>
      <c r="BM474" s="84"/>
      <c r="BN474" s="84"/>
      <c r="BO474" s="84"/>
      <c r="BP474" s="84"/>
      <c r="BQ474" s="84"/>
      <c r="BR474" s="84"/>
      <c r="BS474" s="84"/>
      <c r="BT474" s="84"/>
      <c r="BU474" s="84"/>
      <c r="BV474" s="84"/>
      <c r="BW474" s="84"/>
      <c r="BX474" s="84"/>
      <c r="BY474" s="84"/>
      <c r="BZ474" s="84"/>
      <c r="CA474" s="84"/>
      <c r="CB474" s="84"/>
      <c r="CC474" s="84"/>
      <c r="CD474" s="84"/>
      <c r="CE474" s="84"/>
      <c r="CF474" s="84"/>
      <c r="CG474" s="85"/>
      <c r="CH474" s="122"/>
      <c r="CI474" s="122"/>
      <c r="CJ474" s="122"/>
      <c r="CK474" s="122"/>
      <c r="CL474" s="8"/>
      <c r="CM474" s="136"/>
      <c r="CN474" s="21"/>
      <c r="CQ474" s="72">
        <f t="shared" si="381"/>
        <v>0</v>
      </c>
    </row>
    <row r="475" spans="1:96" ht="14.1" customHeight="1" x14ac:dyDescent="0.3">
      <c r="A475" s="64">
        <f t="shared" si="359"/>
        <v>475</v>
      </c>
      <c r="B475" s="83"/>
      <c r="C475" s="138"/>
      <c r="D475" s="138"/>
      <c r="E475" s="83"/>
      <c r="F475" s="91" t="s">
        <v>52</v>
      </c>
      <c r="G475" s="131" t="s">
        <v>220</v>
      </c>
      <c r="H475" s="83"/>
      <c r="I475" s="83"/>
      <c r="J475" s="73">
        <f t="shared" si="349"/>
        <v>0</v>
      </c>
      <c r="K475" s="88">
        <f>SUM(K476:K477)</f>
        <v>0</v>
      </c>
      <c r="L475" s="88">
        <f t="shared" ref="L475:BW475" si="382">SUM(L476:L477)</f>
        <v>0</v>
      </c>
      <c r="M475" s="88">
        <f t="shared" si="382"/>
        <v>0</v>
      </c>
      <c r="N475" s="88">
        <f t="shared" si="382"/>
        <v>0</v>
      </c>
      <c r="O475" s="88">
        <f t="shared" si="382"/>
        <v>0</v>
      </c>
      <c r="P475" s="88">
        <f t="shared" si="382"/>
        <v>0</v>
      </c>
      <c r="Q475" s="88">
        <f t="shared" si="382"/>
        <v>0</v>
      </c>
      <c r="R475" s="88">
        <f t="shared" si="382"/>
        <v>0</v>
      </c>
      <c r="S475" s="88">
        <f t="shared" si="382"/>
        <v>0</v>
      </c>
      <c r="T475" s="88">
        <f t="shared" si="382"/>
        <v>0</v>
      </c>
      <c r="U475" s="88">
        <f t="shared" si="382"/>
        <v>0</v>
      </c>
      <c r="V475" s="88">
        <f t="shared" si="382"/>
        <v>0</v>
      </c>
      <c r="W475" s="88">
        <f t="shared" si="382"/>
        <v>0</v>
      </c>
      <c r="X475" s="88">
        <f t="shared" si="382"/>
        <v>0</v>
      </c>
      <c r="Y475" s="88">
        <f t="shared" si="382"/>
        <v>0</v>
      </c>
      <c r="Z475" s="88">
        <f t="shared" si="382"/>
        <v>0</v>
      </c>
      <c r="AA475" s="88">
        <f t="shared" si="382"/>
        <v>0</v>
      </c>
      <c r="AB475" s="88">
        <f t="shared" si="382"/>
        <v>0</v>
      </c>
      <c r="AC475" s="88">
        <f t="shared" si="382"/>
        <v>0</v>
      </c>
      <c r="AD475" s="88">
        <f t="shared" si="382"/>
        <v>0</v>
      </c>
      <c r="AE475" s="88">
        <f t="shared" si="382"/>
        <v>0</v>
      </c>
      <c r="AF475" s="88">
        <f t="shared" si="382"/>
        <v>0</v>
      </c>
      <c r="AG475" s="88">
        <f t="shared" si="382"/>
        <v>0</v>
      </c>
      <c r="AH475" s="88">
        <f t="shared" si="382"/>
        <v>0</v>
      </c>
      <c r="AI475" s="88">
        <f t="shared" si="382"/>
        <v>0</v>
      </c>
      <c r="AJ475" s="88">
        <f t="shared" si="382"/>
        <v>0</v>
      </c>
      <c r="AK475" s="88">
        <f t="shared" si="382"/>
        <v>0</v>
      </c>
      <c r="AL475" s="88">
        <f t="shared" si="382"/>
        <v>0</v>
      </c>
      <c r="AM475" s="88">
        <f t="shared" si="382"/>
        <v>0</v>
      </c>
      <c r="AN475" s="88">
        <f t="shared" si="382"/>
        <v>0</v>
      </c>
      <c r="AO475" s="88">
        <f t="shared" si="382"/>
        <v>0</v>
      </c>
      <c r="AP475" s="88">
        <f t="shared" si="382"/>
        <v>0</v>
      </c>
      <c r="AQ475" s="88">
        <f t="shared" si="382"/>
        <v>0</v>
      </c>
      <c r="AR475" s="88">
        <f t="shared" si="382"/>
        <v>0</v>
      </c>
      <c r="AS475" s="88">
        <f t="shared" si="382"/>
        <v>0</v>
      </c>
      <c r="AT475" s="88">
        <f t="shared" si="382"/>
        <v>0</v>
      </c>
      <c r="AU475" s="88">
        <f t="shared" si="382"/>
        <v>0</v>
      </c>
      <c r="AV475" s="88">
        <f t="shared" si="382"/>
        <v>0</v>
      </c>
      <c r="AW475" s="88">
        <f t="shared" si="382"/>
        <v>0</v>
      </c>
      <c r="AX475" s="88">
        <f t="shared" si="382"/>
        <v>0</v>
      </c>
      <c r="AY475" s="88">
        <f t="shared" si="382"/>
        <v>0</v>
      </c>
      <c r="AZ475" s="88">
        <f t="shared" si="382"/>
        <v>0</v>
      </c>
      <c r="BA475" s="88">
        <f t="shared" si="382"/>
        <v>0</v>
      </c>
      <c r="BB475" s="88">
        <f t="shared" si="382"/>
        <v>0</v>
      </c>
      <c r="BC475" s="88">
        <f t="shared" si="382"/>
        <v>0</v>
      </c>
      <c r="BD475" s="88">
        <f t="shared" si="382"/>
        <v>0</v>
      </c>
      <c r="BE475" s="88">
        <f t="shared" si="382"/>
        <v>0</v>
      </c>
      <c r="BF475" s="88">
        <f t="shared" si="382"/>
        <v>0</v>
      </c>
      <c r="BG475" s="88">
        <f t="shared" si="382"/>
        <v>0</v>
      </c>
      <c r="BH475" s="88">
        <f t="shared" si="382"/>
        <v>0</v>
      </c>
      <c r="BI475" s="88">
        <f t="shared" si="382"/>
        <v>0</v>
      </c>
      <c r="BJ475" s="88">
        <f t="shared" si="382"/>
        <v>0</v>
      </c>
      <c r="BK475" s="88">
        <f t="shared" si="382"/>
        <v>0</v>
      </c>
      <c r="BL475" s="88">
        <f t="shared" si="382"/>
        <v>0</v>
      </c>
      <c r="BM475" s="88">
        <f t="shared" si="382"/>
        <v>0</v>
      </c>
      <c r="BN475" s="88">
        <f t="shared" si="382"/>
        <v>0</v>
      </c>
      <c r="BO475" s="88">
        <f t="shared" si="382"/>
        <v>0</v>
      </c>
      <c r="BP475" s="88">
        <f t="shared" si="382"/>
        <v>0</v>
      </c>
      <c r="BQ475" s="88">
        <f t="shared" si="382"/>
        <v>0</v>
      </c>
      <c r="BR475" s="88">
        <f t="shared" si="382"/>
        <v>0</v>
      </c>
      <c r="BS475" s="88">
        <f t="shared" si="382"/>
        <v>0</v>
      </c>
      <c r="BT475" s="88">
        <f t="shared" si="382"/>
        <v>0</v>
      </c>
      <c r="BU475" s="88">
        <f t="shared" si="382"/>
        <v>0</v>
      </c>
      <c r="BV475" s="88">
        <f t="shared" si="382"/>
        <v>0</v>
      </c>
      <c r="BW475" s="88">
        <f t="shared" si="382"/>
        <v>0</v>
      </c>
      <c r="BX475" s="88">
        <f t="shared" ref="BX475:CV475" si="383">SUM(BX476:BX477)</f>
        <v>0</v>
      </c>
      <c r="BY475" s="88">
        <f t="shared" si="383"/>
        <v>0</v>
      </c>
      <c r="BZ475" s="88">
        <f t="shared" si="383"/>
        <v>0</v>
      </c>
      <c r="CA475" s="88">
        <f t="shared" si="383"/>
        <v>0</v>
      </c>
      <c r="CB475" s="88">
        <f t="shared" si="383"/>
        <v>0</v>
      </c>
      <c r="CC475" s="88">
        <f t="shared" si="383"/>
        <v>0</v>
      </c>
      <c r="CD475" s="88">
        <f t="shared" si="383"/>
        <v>0</v>
      </c>
      <c r="CE475" s="88">
        <f t="shared" si="383"/>
        <v>0</v>
      </c>
      <c r="CF475" s="88">
        <f t="shared" si="383"/>
        <v>0</v>
      </c>
      <c r="CG475" s="89">
        <f>SUM(CG476:CG477)</f>
        <v>0</v>
      </c>
      <c r="CH475" s="132">
        <f t="shared" ref="CH475:CK475" si="384">SUM(CH476:CH477)</f>
        <v>0</v>
      </c>
      <c r="CI475" s="132">
        <f t="shared" si="384"/>
        <v>0</v>
      </c>
      <c r="CJ475" s="132">
        <f t="shared" si="384"/>
        <v>0</v>
      </c>
      <c r="CK475" s="132">
        <f t="shared" si="384"/>
        <v>0</v>
      </c>
      <c r="CL475" s="8"/>
      <c r="CM475" s="136"/>
      <c r="CN475" s="21"/>
      <c r="CQ475" s="72">
        <f t="shared" si="381"/>
        <v>0</v>
      </c>
    </row>
    <row r="476" spans="1:96" ht="14.1" customHeight="1" x14ac:dyDescent="0.3">
      <c r="A476" s="64">
        <f t="shared" si="359"/>
        <v>476</v>
      </c>
      <c r="B476" s="83"/>
      <c r="C476" s="138"/>
      <c r="D476" s="138"/>
      <c r="E476" s="83"/>
      <c r="F476" s="91"/>
      <c r="G476" s="83" t="s">
        <v>42</v>
      </c>
      <c r="H476" s="83" t="s">
        <v>218</v>
      </c>
      <c r="I476" s="83"/>
      <c r="J476" s="73">
        <f t="shared" si="349"/>
        <v>0</v>
      </c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  <c r="AA476" s="84"/>
      <c r="AB476" s="84"/>
      <c r="AC476" s="84"/>
      <c r="AD476" s="84"/>
      <c r="AE476" s="84"/>
      <c r="AF476" s="84"/>
      <c r="AG476" s="84"/>
      <c r="AH476" s="84"/>
      <c r="AI476" s="84"/>
      <c r="AJ476" s="84"/>
      <c r="AK476" s="84"/>
      <c r="AL476" s="84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  <c r="AY476" s="84"/>
      <c r="AZ476" s="84"/>
      <c r="BA476" s="84"/>
      <c r="BB476" s="84"/>
      <c r="BC476" s="84"/>
      <c r="BD476" s="84"/>
      <c r="BE476" s="84"/>
      <c r="BF476" s="84"/>
      <c r="BG476" s="84"/>
      <c r="BH476" s="84"/>
      <c r="BI476" s="84"/>
      <c r="BJ476" s="84"/>
      <c r="BK476" s="84"/>
      <c r="BL476" s="84"/>
      <c r="BM476" s="84"/>
      <c r="BN476" s="84"/>
      <c r="BO476" s="84"/>
      <c r="BP476" s="84"/>
      <c r="BQ476" s="84"/>
      <c r="BR476" s="84"/>
      <c r="BS476" s="84"/>
      <c r="BT476" s="84"/>
      <c r="BU476" s="84"/>
      <c r="BV476" s="84"/>
      <c r="BW476" s="84"/>
      <c r="BX476" s="84"/>
      <c r="BY476" s="84"/>
      <c r="BZ476" s="84"/>
      <c r="CA476" s="84"/>
      <c r="CB476" s="84"/>
      <c r="CC476" s="84"/>
      <c r="CD476" s="84"/>
      <c r="CE476" s="84"/>
      <c r="CF476" s="84"/>
      <c r="CG476" s="85"/>
      <c r="CH476" s="122"/>
      <c r="CI476" s="122"/>
      <c r="CJ476" s="122"/>
      <c r="CK476" s="122"/>
      <c r="CL476" s="8"/>
      <c r="CM476" s="136"/>
      <c r="CN476" s="21"/>
      <c r="CQ476" s="72">
        <f t="shared" si="381"/>
        <v>0</v>
      </c>
    </row>
    <row r="477" spans="1:96" ht="14.1" customHeight="1" x14ac:dyDescent="0.3">
      <c r="A477" s="64">
        <f t="shared" si="359"/>
        <v>477</v>
      </c>
      <c r="B477" s="83"/>
      <c r="C477" s="138"/>
      <c r="D477" s="138"/>
      <c r="E477" s="83"/>
      <c r="F477" s="91"/>
      <c r="G477" s="83" t="s">
        <v>55</v>
      </c>
      <c r="H477" s="83" t="s">
        <v>219</v>
      </c>
      <c r="I477" s="83"/>
      <c r="J477" s="73">
        <f t="shared" si="349"/>
        <v>0</v>
      </c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  <c r="AA477" s="84"/>
      <c r="AB477" s="84"/>
      <c r="AC477" s="84"/>
      <c r="AD477" s="84"/>
      <c r="AE477" s="84"/>
      <c r="AF477" s="84"/>
      <c r="AG477" s="84"/>
      <c r="AH477" s="84"/>
      <c r="AI477" s="84"/>
      <c r="AJ477" s="84"/>
      <c r="AK477" s="84"/>
      <c r="AL477" s="84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  <c r="AY477" s="84"/>
      <c r="AZ477" s="84"/>
      <c r="BA477" s="84"/>
      <c r="BB477" s="84"/>
      <c r="BC477" s="84"/>
      <c r="BD477" s="84"/>
      <c r="BE477" s="84"/>
      <c r="BF477" s="84"/>
      <c r="BG477" s="84"/>
      <c r="BH477" s="84"/>
      <c r="BI477" s="84"/>
      <c r="BJ477" s="84"/>
      <c r="BK477" s="84"/>
      <c r="BL477" s="84"/>
      <c r="BM477" s="84"/>
      <c r="BN477" s="84"/>
      <c r="BO477" s="84"/>
      <c r="BP477" s="84"/>
      <c r="BQ477" s="84"/>
      <c r="BR477" s="84"/>
      <c r="BS477" s="84"/>
      <c r="BT477" s="84"/>
      <c r="BU477" s="84"/>
      <c r="BV477" s="84"/>
      <c r="BW477" s="84"/>
      <c r="BX477" s="84"/>
      <c r="BY477" s="84"/>
      <c r="BZ477" s="84"/>
      <c r="CA477" s="84"/>
      <c r="CB477" s="84"/>
      <c r="CC477" s="84"/>
      <c r="CD477" s="84"/>
      <c r="CE477" s="84"/>
      <c r="CF477" s="84"/>
      <c r="CG477" s="85"/>
      <c r="CH477" s="122"/>
      <c r="CI477" s="122"/>
      <c r="CJ477" s="122"/>
      <c r="CK477" s="122"/>
      <c r="CL477" s="8"/>
      <c r="CM477" s="136"/>
      <c r="CN477" s="21"/>
      <c r="CQ477" s="72">
        <f t="shared" si="381"/>
        <v>0</v>
      </c>
    </row>
    <row r="478" spans="1:96" ht="12.75" customHeight="1" x14ac:dyDescent="0.3">
      <c r="A478" s="64">
        <f t="shared" si="359"/>
        <v>478</v>
      </c>
      <c r="B478" s="81"/>
      <c r="C478" s="137"/>
      <c r="D478" s="137"/>
      <c r="E478" s="104" t="s">
        <v>22</v>
      </c>
      <c r="F478" s="105" t="s">
        <v>53</v>
      </c>
      <c r="G478" s="81"/>
      <c r="H478" s="81"/>
      <c r="I478" s="81"/>
      <c r="J478" s="73">
        <f t="shared" si="349"/>
        <v>0</v>
      </c>
      <c r="K478" s="102">
        <f>SUM(K479,K482)</f>
        <v>0</v>
      </c>
      <c r="L478" s="102">
        <f t="shared" ref="L478:BW478" si="385">SUM(L479,L482)</f>
        <v>0</v>
      </c>
      <c r="M478" s="102">
        <f t="shared" si="385"/>
        <v>0</v>
      </c>
      <c r="N478" s="102">
        <f t="shared" si="385"/>
        <v>0</v>
      </c>
      <c r="O478" s="102">
        <f t="shared" si="385"/>
        <v>0</v>
      </c>
      <c r="P478" s="102">
        <f t="shared" si="385"/>
        <v>0</v>
      </c>
      <c r="Q478" s="102">
        <f t="shared" si="385"/>
        <v>0</v>
      </c>
      <c r="R478" s="102">
        <f t="shared" si="385"/>
        <v>0</v>
      </c>
      <c r="S478" s="102">
        <f t="shared" si="385"/>
        <v>0</v>
      </c>
      <c r="T478" s="102">
        <f t="shared" si="385"/>
        <v>0</v>
      </c>
      <c r="U478" s="102">
        <f t="shared" si="385"/>
        <v>0</v>
      </c>
      <c r="V478" s="102">
        <f t="shared" si="385"/>
        <v>0</v>
      </c>
      <c r="W478" s="102">
        <f t="shared" si="385"/>
        <v>0</v>
      </c>
      <c r="X478" s="102">
        <f t="shared" si="385"/>
        <v>0</v>
      </c>
      <c r="Y478" s="102">
        <f t="shared" si="385"/>
        <v>0</v>
      </c>
      <c r="Z478" s="102">
        <f t="shared" si="385"/>
        <v>0</v>
      </c>
      <c r="AA478" s="102">
        <f t="shared" si="385"/>
        <v>0</v>
      </c>
      <c r="AB478" s="102">
        <f t="shared" si="385"/>
        <v>0</v>
      </c>
      <c r="AC478" s="102">
        <f t="shared" si="385"/>
        <v>0</v>
      </c>
      <c r="AD478" s="102">
        <f t="shared" si="385"/>
        <v>0</v>
      </c>
      <c r="AE478" s="102">
        <f t="shared" si="385"/>
        <v>0</v>
      </c>
      <c r="AF478" s="102">
        <f t="shared" si="385"/>
        <v>0</v>
      </c>
      <c r="AG478" s="102">
        <f t="shared" si="385"/>
        <v>0</v>
      </c>
      <c r="AH478" s="102">
        <f t="shared" si="385"/>
        <v>0</v>
      </c>
      <c r="AI478" s="102">
        <f t="shared" si="385"/>
        <v>0</v>
      </c>
      <c r="AJ478" s="102">
        <f t="shared" si="385"/>
        <v>0</v>
      </c>
      <c r="AK478" s="102">
        <f t="shared" si="385"/>
        <v>0</v>
      </c>
      <c r="AL478" s="102">
        <f t="shared" si="385"/>
        <v>0</v>
      </c>
      <c r="AM478" s="102">
        <f t="shared" si="385"/>
        <v>0</v>
      </c>
      <c r="AN478" s="102">
        <f t="shared" si="385"/>
        <v>0</v>
      </c>
      <c r="AO478" s="102">
        <f t="shared" si="385"/>
        <v>0</v>
      </c>
      <c r="AP478" s="102">
        <f t="shared" si="385"/>
        <v>0</v>
      </c>
      <c r="AQ478" s="102">
        <f t="shared" si="385"/>
        <v>0</v>
      </c>
      <c r="AR478" s="102">
        <f t="shared" si="385"/>
        <v>0</v>
      </c>
      <c r="AS478" s="102">
        <f t="shared" si="385"/>
        <v>0</v>
      </c>
      <c r="AT478" s="102">
        <f t="shared" si="385"/>
        <v>0</v>
      </c>
      <c r="AU478" s="102">
        <f t="shared" si="385"/>
        <v>0</v>
      </c>
      <c r="AV478" s="102">
        <f t="shared" si="385"/>
        <v>0</v>
      </c>
      <c r="AW478" s="102">
        <f t="shared" si="385"/>
        <v>0</v>
      </c>
      <c r="AX478" s="102">
        <f t="shared" si="385"/>
        <v>0</v>
      </c>
      <c r="AY478" s="102">
        <f t="shared" si="385"/>
        <v>0</v>
      </c>
      <c r="AZ478" s="102">
        <f t="shared" si="385"/>
        <v>0</v>
      </c>
      <c r="BA478" s="102">
        <f t="shared" si="385"/>
        <v>0</v>
      </c>
      <c r="BB478" s="102">
        <f t="shared" si="385"/>
        <v>0</v>
      </c>
      <c r="BC478" s="102">
        <f t="shared" si="385"/>
        <v>0</v>
      </c>
      <c r="BD478" s="102">
        <f t="shared" si="385"/>
        <v>0</v>
      </c>
      <c r="BE478" s="102">
        <f t="shared" si="385"/>
        <v>0</v>
      </c>
      <c r="BF478" s="102">
        <f t="shared" si="385"/>
        <v>0</v>
      </c>
      <c r="BG478" s="102">
        <f t="shared" si="385"/>
        <v>0</v>
      </c>
      <c r="BH478" s="102">
        <f t="shared" si="385"/>
        <v>0</v>
      </c>
      <c r="BI478" s="102">
        <f t="shared" si="385"/>
        <v>0</v>
      </c>
      <c r="BJ478" s="102">
        <f t="shared" si="385"/>
        <v>0</v>
      </c>
      <c r="BK478" s="102">
        <f t="shared" si="385"/>
        <v>0</v>
      </c>
      <c r="BL478" s="102">
        <f t="shared" si="385"/>
        <v>0</v>
      </c>
      <c r="BM478" s="102">
        <f t="shared" si="385"/>
        <v>0</v>
      </c>
      <c r="BN478" s="102">
        <f t="shared" si="385"/>
        <v>0</v>
      </c>
      <c r="BO478" s="102">
        <f t="shared" si="385"/>
        <v>0</v>
      </c>
      <c r="BP478" s="102">
        <f t="shared" si="385"/>
        <v>0</v>
      </c>
      <c r="BQ478" s="102">
        <f t="shared" si="385"/>
        <v>0</v>
      </c>
      <c r="BR478" s="102">
        <f t="shared" si="385"/>
        <v>0</v>
      </c>
      <c r="BS478" s="102">
        <f t="shared" si="385"/>
        <v>0</v>
      </c>
      <c r="BT478" s="102">
        <f t="shared" si="385"/>
        <v>0</v>
      </c>
      <c r="BU478" s="102">
        <f t="shared" si="385"/>
        <v>0</v>
      </c>
      <c r="BV478" s="102">
        <f t="shared" si="385"/>
        <v>0</v>
      </c>
      <c r="BW478" s="102">
        <f t="shared" si="385"/>
        <v>0</v>
      </c>
      <c r="BX478" s="102">
        <f t="shared" ref="BX478:CV478" si="386">SUM(BX479,BX482)</f>
        <v>0</v>
      </c>
      <c r="BY478" s="102">
        <f t="shared" si="386"/>
        <v>0</v>
      </c>
      <c r="BZ478" s="102">
        <f t="shared" si="386"/>
        <v>0</v>
      </c>
      <c r="CA478" s="102">
        <f t="shared" si="386"/>
        <v>0</v>
      </c>
      <c r="CB478" s="102">
        <f t="shared" si="386"/>
        <v>0</v>
      </c>
      <c r="CC478" s="102">
        <f t="shared" si="386"/>
        <v>0</v>
      </c>
      <c r="CD478" s="102">
        <f t="shared" si="386"/>
        <v>0</v>
      </c>
      <c r="CE478" s="102">
        <f t="shared" si="386"/>
        <v>0</v>
      </c>
      <c r="CF478" s="102">
        <f t="shared" si="386"/>
        <v>0</v>
      </c>
      <c r="CG478" s="103">
        <f>SUM(CG479,CG482)</f>
        <v>0</v>
      </c>
      <c r="CH478" s="120">
        <f t="shared" ref="CH478:CK478" si="387">SUM(CH479,CH482)</f>
        <v>0</v>
      </c>
      <c r="CI478" s="120">
        <f t="shared" si="387"/>
        <v>0</v>
      </c>
      <c r="CJ478" s="120">
        <f t="shared" si="387"/>
        <v>0</v>
      </c>
      <c r="CK478" s="120">
        <f t="shared" si="387"/>
        <v>0</v>
      </c>
      <c r="CL478" s="8"/>
      <c r="CM478" s="136"/>
      <c r="CN478" s="21"/>
      <c r="CQ478" s="72"/>
    </row>
    <row r="479" spans="1:96" ht="14.1" customHeight="1" x14ac:dyDescent="0.3">
      <c r="A479" s="64">
        <f t="shared" si="359"/>
        <v>479</v>
      </c>
      <c r="B479" s="83"/>
      <c r="C479" s="138"/>
      <c r="D479" s="138"/>
      <c r="E479" s="83"/>
      <c r="F479" s="91" t="s">
        <v>40</v>
      </c>
      <c r="G479" s="131" t="s">
        <v>217</v>
      </c>
      <c r="H479" s="83"/>
      <c r="I479" s="83"/>
      <c r="J479" s="73">
        <f t="shared" si="349"/>
        <v>0</v>
      </c>
      <c r="K479" s="88">
        <f>SUM(K480:K481)</f>
        <v>0</v>
      </c>
      <c r="L479" s="88">
        <f t="shared" ref="L479:BW479" si="388">SUM(L480:L481)</f>
        <v>0</v>
      </c>
      <c r="M479" s="88">
        <f t="shared" si="388"/>
        <v>0</v>
      </c>
      <c r="N479" s="88">
        <f t="shared" si="388"/>
        <v>0</v>
      </c>
      <c r="O479" s="88">
        <f t="shared" si="388"/>
        <v>0</v>
      </c>
      <c r="P479" s="88">
        <f t="shared" si="388"/>
        <v>0</v>
      </c>
      <c r="Q479" s="88">
        <f t="shared" si="388"/>
        <v>0</v>
      </c>
      <c r="R479" s="88">
        <f t="shared" si="388"/>
        <v>0</v>
      </c>
      <c r="S479" s="88">
        <f t="shared" si="388"/>
        <v>0</v>
      </c>
      <c r="T479" s="88">
        <f t="shared" si="388"/>
        <v>0</v>
      </c>
      <c r="U479" s="88">
        <f t="shared" si="388"/>
        <v>0</v>
      </c>
      <c r="V479" s="88">
        <f t="shared" si="388"/>
        <v>0</v>
      </c>
      <c r="W479" s="88">
        <f t="shared" si="388"/>
        <v>0</v>
      </c>
      <c r="X479" s="88">
        <f t="shared" si="388"/>
        <v>0</v>
      </c>
      <c r="Y479" s="88">
        <f t="shared" si="388"/>
        <v>0</v>
      </c>
      <c r="Z479" s="88">
        <f t="shared" si="388"/>
        <v>0</v>
      </c>
      <c r="AA479" s="88">
        <f t="shared" si="388"/>
        <v>0</v>
      </c>
      <c r="AB479" s="88">
        <f t="shared" si="388"/>
        <v>0</v>
      </c>
      <c r="AC479" s="88">
        <f t="shared" si="388"/>
        <v>0</v>
      </c>
      <c r="AD479" s="88">
        <f t="shared" si="388"/>
        <v>0</v>
      </c>
      <c r="AE479" s="88">
        <f t="shared" si="388"/>
        <v>0</v>
      </c>
      <c r="AF479" s="88">
        <f t="shared" si="388"/>
        <v>0</v>
      </c>
      <c r="AG479" s="88">
        <f t="shared" si="388"/>
        <v>0</v>
      </c>
      <c r="AH479" s="88">
        <f t="shared" si="388"/>
        <v>0</v>
      </c>
      <c r="AI479" s="88">
        <f t="shared" si="388"/>
        <v>0</v>
      </c>
      <c r="AJ479" s="88">
        <f t="shared" si="388"/>
        <v>0</v>
      </c>
      <c r="AK479" s="88">
        <f t="shared" si="388"/>
        <v>0</v>
      </c>
      <c r="AL479" s="88">
        <f t="shared" si="388"/>
        <v>0</v>
      </c>
      <c r="AM479" s="88">
        <f t="shared" si="388"/>
        <v>0</v>
      </c>
      <c r="AN479" s="88">
        <f t="shared" si="388"/>
        <v>0</v>
      </c>
      <c r="AO479" s="88">
        <f t="shared" si="388"/>
        <v>0</v>
      </c>
      <c r="AP479" s="88">
        <f t="shared" si="388"/>
        <v>0</v>
      </c>
      <c r="AQ479" s="88">
        <f t="shared" si="388"/>
        <v>0</v>
      </c>
      <c r="AR479" s="88">
        <f t="shared" si="388"/>
        <v>0</v>
      </c>
      <c r="AS479" s="88">
        <f t="shared" si="388"/>
        <v>0</v>
      </c>
      <c r="AT479" s="88">
        <f t="shared" si="388"/>
        <v>0</v>
      </c>
      <c r="AU479" s="88">
        <f t="shared" si="388"/>
        <v>0</v>
      </c>
      <c r="AV479" s="88">
        <f t="shared" si="388"/>
        <v>0</v>
      </c>
      <c r="AW479" s="88">
        <f t="shared" si="388"/>
        <v>0</v>
      </c>
      <c r="AX479" s="88">
        <f t="shared" si="388"/>
        <v>0</v>
      </c>
      <c r="AY479" s="88">
        <f t="shared" si="388"/>
        <v>0</v>
      </c>
      <c r="AZ479" s="88">
        <f t="shared" si="388"/>
        <v>0</v>
      </c>
      <c r="BA479" s="88">
        <f t="shared" si="388"/>
        <v>0</v>
      </c>
      <c r="BB479" s="88">
        <f t="shared" si="388"/>
        <v>0</v>
      </c>
      <c r="BC479" s="88">
        <f t="shared" si="388"/>
        <v>0</v>
      </c>
      <c r="BD479" s="88">
        <f t="shared" si="388"/>
        <v>0</v>
      </c>
      <c r="BE479" s="88">
        <f t="shared" si="388"/>
        <v>0</v>
      </c>
      <c r="BF479" s="88">
        <f t="shared" si="388"/>
        <v>0</v>
      </c>
      <c r="BG479" s="88">
        <f t="shared" si="388"/>
        <v>0</v>
      </c>
      <c r="BH479" s="88">
        <f t="shared" si="388"/>
        <v>0</v>
      </c>
      <c r="BI479" s="88">
        <f t="shared" si="388"/>
        <v>0</v>
      </c>
      <c r="BJ479" s="88">
        <f t="shared" si="388"/>
        <v>0</v>
      </c>
      <c r="BK479" s="88">
        <f t="shared" si="388"/>
        <v>0</v>
      </c>
      <c r="BL479" s="88">
        <f t="shared" si="388"/>
        <v>0</v>
      </c>
      <c r="BM479" s="88">
        <f t="shared" si="388"/>
        <v>0</v>
      </c>
      <c r="BN479" s="88">
        <f t="shared" si="388"/>
        <v>0</v>
      </c>
      <c r="BO479" s="88">
        <f t="shared" si="388"/>
        <v>0</v>
      </c>
      <c r="BP479" s="88">
        <f t="shared" si="388"/>
        <v>0</v>
      </c>
      <c r="BQ479" s="88">
        <f t="shared" si="388"/>
        <v>0</v>
      </c>
      <c r="BR479" s="88">
        <f t="shared" si="388"/>
        <v>0</v>
      </c>
      <c r="BS479" s="88">
        <f t="shared" si="388"/>
        <v>0</v>
      </c>
      <c r="BT479" s="88">
        <f t="shared" si="388"/>
        <v>0</v>
      </c>
      <c r="BU479" s="88">
        <f t="shared" si="388"/>
        <v>0</v>
      </c>
      <c r="BV479" s="88">
        <f t="shared" si="388"/>
        <v>0</v>
      </c>
      <c r="BW479" s="88">
        <f t="shared" si="388"/>
        <v>0</v>
      </c>
      <c r="BX479" s="88">
        <f t="shared" ref="BX479:CV479" si="389">SUM(BX480:BX481)</f>
        <v>0</v>
      </c>
      <c r="BY479" s="88">
        <f t="shared" si="389"/>
        <v>0</v>
      </c>
      <c r="BZ479" s="88">
        <f t="shared" si="389"/>
        <v>0</v>
      </c>
      <c r="CA479" s="88">
        <f t="shared" si="389"/>
        <v>0</v>
      </c>
      <c r="CB479" s="88">
        <f t="shared" si="389"/>
        <v>0</v>
      </c>
      <c r="CC479" s="88">
        <f t="shared" si="389"/>
        <v>0</v>
      </c>
      <c r="CD479" s="88">
        <f t="shared" si="389"/>
        <v>0</v>
      </c>
      <c r="CE479" s="88">
        <f t="shared" si="389"/>
        <v>0</v>
      </c>
      <c r="CF479" s="88">
        <f t="shared" si="389"/>
        <v>0</v>
      </c>
      <c r="CG479" s="89">
        <f>SUM(CG480:CG481)</f>
        <v>0</v>
      </c>
      <c r="CH479" s="132">
        <f t="shared" ref="CH479:CK479" si="390">SUM(CH480:CH481)</f>
        <v>0</v>
      </c>
      <c r="CI479" s="132">
        <f t="shared" si="390"/>
        <v>0</v>
      </c>
      <c r="CJ479" s="132">
        <f t="shared" si="390"/>
        <v>0</v>
      </c>
      <c r="CK479" s="132">
        <f t="shared" si="390"/>
        <v>0</v>
      </c>
      <c r="CL479" s="8"/>
      <c r="CM479" s="136"/>
      <c r="CN479" s="21"/>
      <c r="CQ479" s="72"/>
    </row>
    <row r="480" spans="1:96" ht="14.1" customHeight="1" x14ac:dyDescent="0.3">
      <c r="A480" s="64">
        <f t="shared" si="359"/>
        <v>480</v>
      </c>
      <c r="B480" s="83"/>
      <c r="C480" s="138"/>
      <c r="D480" s="138"/>
      <c r="E480" s="83"/>
      <c r="F480" s="91"/>
      <c r="G480" s="83" t="s">
        <v>42</v>
      </c>
      <c r="H480" s="131" t="s">
        <v>218</v>
      </c>
      <c r="I480" s="83"/>
      <c r="J480" s="73">
        <f t="shared" si="349"/>
        <v>0</v>
      </c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  <c r="AA480" s="84"/>
      <c r="AB480" s="84"/>
      <c r="AC480" s="84"/>
      <c r="AD480" s="84"/>
      <c r="AE480" s="84"/>
      <c r="AF480" s="84"/>
      <c r="AG480" s="84"/>
      <c r="AH480" s="84"/>
      <c r="AI480" s="84"/>
      <c r="AJ480" s="84"/>
      <c r="AK480" s="84"/>
      <c r="AL480" s="84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  <c r="AY480" s="84"/>
      <c r="AZ480" s="84"/>
      <c r="BA480" s="84"/>
      <c r="BB480" s="84"/>
      <c r="BC480" s="84"/>
      <c r="BD480" s="84"/>
      <c r="BE480" s="84"/>
      <c r="BF480" s="84"/>
      <c r="BG480" s="84"/>
      <c r="BH480" s="84"/>
      <c r="BI480" s="84"/>
      <c r="BJ480" s="84"/>
      <c r="BK480" s="84"/>
      <c r="BL480" s="84"/>
      <c r="BM480" s="84"/>
      <c r="BN480" s="84"/>
      <c r="BO480" s="84"/>
      <c r="BP480" s="84"/>
      <c r="BQ480" s="84"/>
      <c r="BR480" s="84"/>
      <c r="BS480" s="84"/>
      <c r="BT480" s="84"/>
      <c r="BU480" s="84"/>
      <c r="BV480" s="84"/>
      <c r="BW480" s="84"/>
      <c r="BX480" s="84"/>
      <c r="BY480" s="84"/>
      <c r="BZ480" s="84"/>
      <c r="CA480" s="84"/>
      <c r="CB480" s="84"/>
      <c r="CC480" s="84"/>
      <c r="CD480" s="84"/>
      <c r="CE480" s="84"/>
      <c r="CF480" s="84"/>
      <c r="CG480" s="85"/>
      <c r="CH480" s="122"/>
      <c r="CI480" s="122"/>
      <c r="CJ480" s="122"/>
      <c r="CK480" s="122"/>
      <c r="CL480" s="8"/>
      <c r="CM480" s="87"/>
      <c r="CN480" s="21"/>
      <c r="CQ480" s="72">
        <f>IF(J480&gt;0,1,0)</f>
        <v>0</v>
      </c>
    </row>
    <row r="481" spans="1:95" ht="14.1" customHeight="1" x14ac:dyDescent="0.3">
      <c r="A481" s="64">
        <f t="shared" si="359"/>
        <v>481</v>
      </c>
      <c r="B481" s="83"/>
      <c r="C481" s="138"/>
      <c r="D481" s="138"/>
      <c r="E481" s="83"/>
      <c r="F481" s="91"/>
      <c r="G481" s="83" t="s">
        <v>55</v>
      </c>
      <c r="H481" s="131" t="s">
        <v>219</v>
      </c>
      <c r="I481" s="83"/>
      <c r="J481" s="73">
        <f t="shared" si="349"/>
        <v>0</v>
      </c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  <c r="AY481" s="84"/>
      <c r="AZ481" s="84"/>
      <c r="BA481" s="84"/>
      <c r="BB481" s="84"/>
      <c r="BC481" s="84"/>
      <c r="BD481" s="84"/>
      <c r="BE481" s="84"/>
      <c r="BF481" s="84"/>
      <c r="BG481" s="84"/>
      <c r="BH481" s="84"/>
      <c r="BI481" s="84"/>
      <c r="BJ481" s="84"/>
      <c r="BK481" s="84"/>
      <c r="BL481" s="84"/>
      <c r="BM481" s="84"/>
      <c r="BN481" s="84"/>
      <c r="BO481" s="84"/>
      <c r="BP481" s="84"/>
      <c r="BQ481" s="84"/>
      <c r="BR481" s="84"/>
      <c r="BS481" s="84"/>
      <c r="BT481" s="84"/>
      <c r="BU481" s="84"/>
      <c r="BV481" s="84"/>
      <c r="BW481" s="84"/>
      <c r="BX481" s="84"/>
      <c r="BY481" s="84"/>
      <c r="BZ481" s="84"/>
      <c r="CA481" s="84"/>
      <c r="CB481" s="84"/>
      <c r="CC481" s="84"/>
      <c r="CD481" s="84"/>
      <c r="CE481" s="84"/>
      <c r="CF481" s="84"/>
      <c r="CG481" s="85"/>
      <c r="CH481" s="122"/>
      <c r="CI481" s="122"/>
      <c r="CJ481" s="122"/>
      <c r="CK481" s="122"/>
      <c r="CL481" s="8"/>
      <c r="CM481" s="87"/>
      <c r="CN481" s="21"/>
      <c r="CQ481" s="76">
        <v>1</v>
      </c>
    </row>
    <row r="482" spans="1:95" ht="14.1" customHeight="1" x14ac:dyDescent="0.3">
      <c r="A482" s="64">
        <f t="shared" si="359"/>
        <v>482</v>
      </c>
      <c r="B482" s="83"/>
      <c r="C482" s="138"/>
      <c r="D482" s="138"/>
      <c r="E482" s="83"/>
      <c r="F482" s="91" t="s">
        <v>52</v>
      </c>
      <c r="G482" s="131" t="s">
        <v>220</v>
      </c>
      <c r="H482" s="83"/>
      <c r="I482" s="83"/>
      <c r="J482" s="73">
        <f t="shared" si="349"/>
        <v>0</v>
      </c>
      <c r="K482" s="88">
        <f>SUM(K483:K484)</f>
        <v>0</v>
      </c>
      <c r="L482" s="88">
        <f t="shared" ref="L482:BW482" si="391">SUM(L483:L484)</f>
        <v>0</v>
      </c>
      <c r="M482" s="88">
        <f t="shared" si="391"/>
        <v>0</v>
      </c>
      <c r="N482" s="88">
        <f t="shared" si="391"/>
        <v>0</v>
      </c>
      <c r="O482" s="88">
        <f t="shared" si="391"/>
        <v>0</v>
      </c>
      <c r="P482" s="88">
        <f t="shared" si="391"/>
        <v>0</v>
      </c>
      <c r="Q482" s="88">
        <f t="shared" si="391"/>
        <v>0</v>
      </c>
      <c r="R482" s="88">
        <f t="shared" si="391"/>
        <v>0</v>
      </c>
      <c r="S482" s="88">
        <f t="shared" si="391"/>
        <v>0</v>
      </c>
      <c r="T482" s="88">
        <f t="shared" si="391"/>
        <v>0</v>
      </c>
      <c r="U482" s="88">
        <f t="shared" si="391"/>
        <v>0</v>
      </c>
      <c r="V482" s="88">
        <f t="shared" si="391"/>
        <v>0</v>
      </c>
      <c r="W482" s="88">
        <f t="shared" si="391"/>
        <v>0</v>
      </c>
      <c r="X482" s="88">
        <f t="shared" si="391"/>
        <v>0</v>
      </c>
      <c r="Y482" s="88">
        <f t="shared" si="391"/>
        <v>0</v>
      </c>
      <c r="Z482" s="88">
        <f t="shared" si="391"/>
        <v>0</v>
      </c>
      <c r="AA482" s="88">
        <f t="shared" si="391"/>
        <v>0</v>
      </c>
      <c r="AB482" s="88">
        <f t="shared" si="391"/>
        <v>0</v>
      </c>
      <c r="AC482" s="88">
        <f t="shared" si="391"/>
        <v>0</v>
      </c>
      <c r="AD482" s="88">
        <f t="shared" si="391"/>
        <v>0</v>
      </c>
      <c r="AE482" s="88">
        <f t="shared" si="391"/>
        <v>0</v>
      </c>
      <c r="AF482" s="88">
        <f t="shared" si="391"/>
        <v>0</v>
      </c>
      <c r="AG482" s="88">
        <f t="shared" si="391"/>
        <v>0</v>
      </c>
      <c r="AH482" s="88">
        <f t="shared" si="391"/>
        <v>0</v>
      </c>
      <c r="AI482" s="88">
        <f t="shared" si="391"/>
        <v>0</v>
      </c>
      <c r="AJ482" s="88">
        <f t="shared" si="391"/>
        <v>0</v>
      </c>
      <c r="AK482" s="88">
        <f t="shared" si="391"/>
        <v>0</v>
      </c>
      <c r="AL482" s="88">
        <f t="shared" si="391"/>
        <v>0</v>
      </c>
      <c r="AM482" s="88">
        <f t="shared" si="391"/>
        <v>0</v>
      </c>
      <c r="AN482" s="88">
        <f t="shared" si="391"/>
        <v>0</v>
      </c>
      <c r="AO482" s="88">
        <f t="shared" si="391"/>
        <v>0</v>
      </c>
      <c r="AP482" s="88">
        <f t="shared" si="391"/>
        <v>0</v>
      </c>
      <c r="AQ482" s="88">
        <f t="shared" si="391"/>
        <v>0</v>
      </c>
      <c r="AR482" s="88">
        <f t="shared" si="391"/>
        <v>0</v>
      </c>
      <c r="AS482" s="88">
        <f t="shared" si="391"/>
        <v>0</v>
      </c>
      <c r="AT482" s="88">
        <f t="shared" si="391"/>
        <v>0</v>
      </c>
      <c r="AU482" s="88">
        <f t="shared" si="391"/>
        <v>0</v>
      </c>
      <c r="AV482" s="88">
        <f t="shared" si="391"/>
        <v>0</v>
      </c>
      <c r="AW482" s="88">
        <f t="shared" si="391"/>
        <v>0</v>
      </c>
      <c r="AX482" s="88">
        <f t="shared" si="391"/>
        <v>0</v>
      </c>
      <c r="AY482" s="88">
        <f t="shared" si="391"/>
        <v>0</v>
      </c>
      <c r="AZ482" s="88">
        <f t="shared" si="391"/>
        <v>0</v>
      </c>
      <c r="BA482" s="88">
        <f t="shared" si="391"/>
        <v>0</v>
      </c>
      <c r="BB482" s="88">
        <f t="shared" si="391"/>
        <v>0</v>
      </c>
      <c r="BC482" s="88">
        <f t="shared" si="391"/>
        <v>0</v>
      </c>
      <c r="BD482" s="88">
        <f t="shared" si="391"/>
        <v>0</v>
      </c>
      <c r="BE482" s="88">
        <f t="shared" si="391"/>
        <v>0</v>
      </c>
      <c r="BF482" s="88">
        <f t="shared" si="391"/>
        <v>0</v>
      </c>
      <c r="BG482" s="88">
        <f t="shared" si="391"/>
        <v>0</v>
      </c>
      <c r="BH482" s="88">
        <f t="shared" si="391"/>
        <v>0</v>
      </c>
      <c r="BI482" s="88">
        <f t="shared" si="391"/>
        <v>0</v>
      </c>
      <c r="BJ482" s="88">
        <f t="shared" si="391"/>
        <v>0</v>
      </c>
      <c r="BK482" s="88">
        <f t="shared" si="391"/>
        <v>0</v>
      </c>
      <c r="BL482" s="88">
        <f t="shared" si="391"/>
        <v>0</v>
      </c>
      <c r="BM482" s="88">
        <f t="shared" si="391"/>
        <v>0</v>
      </c>
      <c r="BN482" s="88">
        <f t="shared" si="391"/>
        <v>0</v>
      </c>
      <c r="BO482" s="88">
        <f t="shared" si="391"/>
        <v>0</v>
      </c>
      <c r="BP482" s="88">
        <f t="shared" si="391"/>
        <v>0</v>
      </c>
      <c r="BQ482" s="88">
        <f t="shared" si="391"/>
        <v>0</v>
      </c>
      <c r="BR482" s="88">
        <f t="shared" si="391"/>
        <v>0</v>
      </c>
      <c r="BS482" s="88">
        <f t="shared" si="391"/>
        <v>0</v>
      </c>
      <c r="BT482" s="88">
        <f t="shared" si="391"/>
        <v>0</v>
      </c>
      <c r="BU482" s="88">
        <f t="shared" si="391"/>
        <v>0</v>
      </c>
      <c r="BV482" s="88">
        <f t="shared" si="391"/>
        <v>0</v>
      </c>
      <c r="BW482" s="88">
        <f t="shared" si="391"/>
        <v>0</v>
      </c>
      <c r="BX482" s="88">
        <f t="shared" ref="BX482:CV482" si="392">SUM(BX483:BX484)</f>
        <v>0</v>
      </c>
      <c r="BY482" s="88">
        <f t="shared" si="392"/>
        <v>0</v>
      </c>
      <c r="BZ482" s="88">
        <f t="shared" si="392"/>
        <v>0</v>
      </c>
      <c r="CA482" s="88">
        <f t="shared" si="392"/>
        <v>0</v>
      </c>
      <c r="CB482" s="88">
        <f t="shared" si="392"/>
        <v>0</v>
      </c>
      <c r="CC482" s="88">
        <f t="shared" si="392"/>
        <v>0</v>
      </c>
      <c r="CD482" s="88">
        <f t="shared" si="392"/>
        <v>0</v>
      </c>
      <c r="CE482" s="88">
        <f t="shared" si="392"/>
        <v>0</v>
      </c>
      <c r="CF482" s="88">
        <f t="shared" si="392"/>
        <v>0</v>
      </c>
      <c r="CG482" s="89">
        <f>SUM(CG483:CG484)</f>
        <v>0</v>
      </c>
      <c r="CH482" s="132">
        <f t="shared" ref="CH482:CK482" si="393">SUM(CH483:CH484)</f>
        <v>0</v>
      </c>
      <c r="CI482" s="132">
        <f t="shared" si="393"/>
        <v>0</v>
      </c>
      <c r="CJ482" s="132">
        <f t="shared" si="393"/>
        <v>0</v>
      </c>
      <c r="CK482" s="132">
        <f t="shared" si="393"/>
        <v>0</v>
      </c>
      <c r="CL482" s="8"/>
      <c r="CM482" s="87"/>
      <c r="CN482" s="21"/>
    </row>
    <row r="483" spans="1:95" ht="14.1" customHeight="1" x14ac:dyDescent="0.3">
      <c r="A483" s="64">
        <f t="shared" si="359"/>
        <v>483</v>
      </c>
      <c r="B483" s="83"/>
      <c r="C483" s="138"/>
      <c r="D483" s="138"/>
      <c r="E483" s="83"/>
      <c r="F483" s="91"/>
      <c r="G483" s="83" t="s">
        <v>42</v>
      </c>
      <c r="H483" s="83" t="s">
        <v>218</v>
      </c>
      <c r="I483" s="83"/>
      <c r="J483" s="73">
        <f t="shared" si="349"/>
        <v>0</v>
      </c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  <c r="AY483" s="84"/>
      <c r="AZ483" s="84"/>
      <c r="BA483" s="84"/>
      <c r="BB483" s="84"/>
      <c r="BC483" s="84"/>
      <c r="BD483" s="84"/>
      <c r="BE483" s="84"/>
      <c r="BF483" s="84"/>
      <c r="BG483" s="84"/>
      <c r="BH483" s="84"/>
      <c r="BI483" s="84"/>
      <c r="BJ483" s="84"/>
      <c r="BK483" s="84"/>
      <c r="BL483" s="84"/>
      <c r="BM483" s="84"/>
      <c r="BN483" s="84"/>
      <c r="BO483" s="84"/>
      <c r="BP483" s="84"/>
      <c r="BQ483" s="84"/>
      <c r="BR483" s="84"/>
      <c r="BS483" s="84"/>
      <c r="BT483" s="84"/>
      <c r="BU483" s="84"/>
      <c r="BV483" s="84"/>
      <c r="BW483" s="84"/>
      <c r="BX483" s="84"/>
      <c r="BY483" s="84"/>
      <c r="BZ483" s="84"/>
      <c r="CA483" s="84"/>
      <c r="CB483" s="84"/>
      <c r="CC483" s="84"/>
      <c r="CD483" s="84"/>
      <c r="CE483" s="84"/>
      <c r="CF483" s="84"/>
      <c r="CG483" s="85"/>
      <c r="CH483" s="122"/>
      <c r="CI483" s="122"/>
      <c r="CJ483" s="122"/>
      <c r="CK483" s="122"/>
      <c r="CL483" s="8"/>
      <c r="CM483" s="87"/>
      <c r="CN483" s="21"/>
    </row>
    <row r="484" spans="1:95" ht="14.1" customHeight="1" x14ac:dyDescent="0.3">
      <c r="A484" s="64">
        <f t="shared" si="359"/>
        <v>484</v>
      </c>
      <c r="B484" s="83"/>
      <c r="C484" s="138"/>
      <c r="D484" s="138"/>
      <c r="E484" s="83"/>
      <c r="F484" s="91"/>
      <c r="G484" s="83" t="s">
        <v>55</v>
      </c>
      <c r="H484" s="83" t="s">
        <v>219</v>
      </c>
      <c r="I484" s="83"/>
      <c r="J484" s="73">
        <f t="shared" si="349"/>
        <v>0</v>
      </c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  <c r="AA484" s="84"/>
      <c r="AB484" s="84"/>
      <c r="AC484" s="84"/>
      <c r="AD484" s="84"/>
      <c r="AE484" s="84"/>
      <c r="AF484" s="84"/>
      <c r="AG484" s="84"/>
      <c r="AH484" s="84"/>
      <c r="AI484" s="84"/>
      <c r="AJ484" s="84"/>
      <c r="AK484" s="84"/>
      <c r="AL484" s="84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  <c r="AY484" s="84"/>
      <c r="AZ484" s="84"/>
      <c r="BA484" s="84"/>
      <c r="BB484" s="84"/>
      <c r="BC484" s="84"/>
      <c r="BD484" s="84"/>
      <c r="BE484" s="84"/>
      <c r="BF484" s="84"/>
      <c r="BG484" s="84"/>
      <c r="BH484" s="84"/>
      <c r="BI484" s="84"/>
      <c r="BJ484" s="84"/>
      <c r="BK484" s="84"/>
      <c r="BL484" s="84"/>
      <c r="BM484" s="84"/>
      <c r="BN484" s="84"/>
      <c r="BO484" s="84"/>
      <c r="BP484" s="84"/>
      <c r="BQ484" s="84"/>
      <c r="BR484" s="84"/>
      <c r="BS484" s="84"/>
      <c r="BT484" s="84"/>
      <c r="BU484" s="84"/>
      <c r="BV484" s="84"/>
      <c r="BW484" s="84"/>
      <c r="BX484" s="84"/>
      <c r="BY484" s="84"/>
      <c r="BZ484" s="84"/>
      <c r="CA484" s="84"/>
      <c r="CB484" s="84"/>
      <c r="CC484" s="84"/>
      <c r="CD484" s="84"/>
      <c r="CE484" s="84"/>
      <c r="CF484" s="84"/>
      <c r="CG484" s="85"/>
      <c r="CH484" s="122"/>
      <c r="CI484" s="122"/>
      <c r="CJ484" s="122"/>
      <c r="CK484" s="122"/>
      <c r="CL484" s="8"/>
      <c r="CM484" s="87"/>
      <c r="CN484" s="21"/>
    </row>
    <row r="485" spans="1:95" ht="14.1" customHeight="1" x14ac:dyDescent="0.3">
      <c r="A485" s="64">
        <f t="shared" si="359"/>
        <v>485</v>
      </c>
      <c r="B485" s="91"/>
      <c r="C485" s="142"/>
      <c r="D485" s="142"/>
      <c r="E485" s="91"/>
      <c r="F485" s="91"/>
      <c r="G485" s="91"/>
      <c r="H485" s="91"/>
      <c r="I485" s="92"/>
      <c r="J485" s="93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  <c r="AB485" s="94"/>
      <c r="AC485" s="94"/>
      <c r="AD485" s="94"/>
      <c r="AE485" s="94"/>
      <c r="AF485" s="94"/>
      <c r="AG485" s="94"/>
      <c r="AH485" s="94"/>
      <c r="AI485" s="94"/>
      <c r="AJ485" s="94"/>
      <c r="AK485" s="94"/>
      <c r="AL485" s="94"/>
      <c r="AM485" s="94"/>
      <c r="AN485" s="94"/>
      <c r="AO485" s="94"/>
      <c r="AP485" s="94"/>
      <c r="AQ485" s="94"/>
      <c r="AR485" s="94"/>
      <c r="AS485" s="94"/>
      <c r="AT485" s="94"/>
      <c r="AU485" s="94"/>
      <c r="AV485" s="94"/>
      <c r="AW485" s="94"/>
      <c r="AX485" s="94"/>
      <c r="AY485" s="94"/>
      <c r="AZ485" s="94"/>
      <c r="BA485" s="94"/>
      <c r="BB485" s="94"/>
      <c r="BC485" s="94"/>
      <c r="BD485" s="94"/>
      <c r="BE485" s="94"/>
      <c r="BF485" s="94"/>
      <c r="BG485" s="94"/>
      <c r="BH485" s="94"/>
      <c r="BI485" s="94"/>
      <c r="BJ485" s="94"/>
      <c r="BK485" s="94"/>
      <c r="BL485" s="94"/>
      <c r="BM485" s="94"/>
      <c r="BN485" s="94"/>
      <c r="BO485" s="94"/>
      <c r="BP485" s="94"/>
      <c r="BQ485" s="94"/>
      <c r="BR485" s="94"/>
      <c r="BS485" s="94"/>
      <c r="BT485" s="94"/>
      <c r="BU485" s="94"/>
      <c r="BV485" s="94"/>
      <c r="BW485" s="94"/>
      <c r="BX485" s="94"/>
      <c r="BY485" s="94"/>
      <c r="BZ485" s="94"/>
      <c r="CA485" s="94"/>
      <c r="CB485" s="94"/>
      <c r="CC485" s="94"/>
      <c r="CD485" s="94"/>
      <c r="CE485" s="94"/>
      <c r="CF485" s="94"/>
      <c r="CG485" s="95"/>
      <c r="CH485" s="96"/>
      <c r="CI485" s="96"/>
      <c r="CJ485" s="96"/>
      <c r="CK485" s="96"/>
      <c r="CL485" s="8"/>
      <c r="CM485" s="87"/>
      <c r="CN485" s="21"/>
    </row>
    <row r="486" spans="1:95" ht="14.1" customHeight="1" x14ac:dyDescent="0.3">
      <c r="A486" s="64">
        <f t="shared" si="359"/>
        <v>486</v>
      </c>
      <c r="B486" s="81"/>
      <c r="C486" s="65" t="s">
        <v>221</v>
      </c>
      <c r="D486" s="65" t="s">
        <v>222</v>
      </c>
      <c r="E486" s="65"/>
      <c r="F486" s="104"/>
      <c r="G486" s="81"/>
      <c r="H486" s="81"/>
      <c r="I486" s="81"/>
      <c r="J486" s="73">
        <f t="shared" si="349"/>
        <v>357223.44</v>
      </c>
      <c r="K486" s="70">
        <f>SUM(K487,K490)</f>
        <v>0</v>
      </c>
      <c r="L486" s="70">
        <f t="shared" ref="L486:BW486" si="394">SUM(L487,L490)</f>
        <v>0</v>
      </c>
      <c r="M486" s="70">
        <f t="shared" si="394"/>
        <v>178611.72</v>
      </c>
      <c r="N486" s="70">
        <f t="shared" si="394"/>
        <v>0</v>
      </c>
      <c r="O486" s="70">
        <f t="shared" si="394"/>
        <v>0</v>
      </c>
      <c r="P486" s="70">
        <f t="shared" si="394"/>
        <v>0</v>
      </c>
      <c r="Q486" s="70">
        <f t="shared" si="394"/>
        <v>178611.72</v>
      </c>
      <c r="R486" s="70">
        <f t="shared" si="394"/>
        <v>0</v>
      </c>
      <c r="S486" s="70">
        <f t="shared" si="394"/>
        <v>0</v>
      </c>
      <c r="T486" s="70">
        <f t="shared" si="394"/>
        <v>0</v>
      </c>
      <c r="U486" s="70">
        <f t="shared" si="394"/>
        <v>0</v>
      </c>
      <c r="V486" s="70">
        <f t="shared" si="394"/>
        <v>0</v>
      </c>
      <c r="W486" s="70">
        <f t="shared" si="394"/>
        <v>0</v>
      </c>
      <c r="X486" s="70">
        <f t="shared" si="394"/>
        <v>0</v>
      </c>
      <c r="Y486" s="70">
        <f t="shared" si="394"/>
        <v>0</v>
      </c>
      <c r="Z486" s="70">
        <f t="shared" si="394"/>
        <v>0</v>
      </c>
      <c r="AA486" s="70">
        <f t="shared" si="394"/>
        <v>0</v>
      </c>
      <c r="AB486" s="70">
        <f t="shared" si="394"/>
        <v>0</v>
      </c>
      <c r="AC486" s="70">
        <f t="shared" si="394"/>
        <v>0</v>
      </c>
      <c r="AD486" s="70">
        <f t="shared" si="394"/>
        <v>0</v>
      </c>
      <c r="AE486" s="70">
        <f t="shared" si="394"/>
        <v>0</v>
      </c>
      <c r="AF486" s="70">
        <f t="shared" si="394"/>
        <v>0</v>
      </c>
      <c r="AG486" s="70">
        <f t="shared" si="394"/>
        <v>0</v>
      </c>
      <c r="AH486" s="70">
        <f t="shared" si="394"/>
        <v>0</v>
      </c>
      <c r="AI486" s="70">
        <f t="shared" si="394"/>
        <v>0</v>
      </c>
      <c r="AJ486" s="70">
        <f t="shared" si="394"/>
        <v>0</v>
      </c>
      <c r="AK486" s="70">
        <f t="shared" si="394"/>
        <v>0</v>
      </c>
      <c r="AL486" s="70">
        <f t="shared" si="394"/>
        <v>0</v>
      </c>
      <c r="AM486" s="70">
        <f t="shared" si="394"/>
        <v>0</v>
      </c>
      <c r="AN486" s="70">
        <f t="shared" si="394"/>
        <v>0</v>
      </c>
      <c r="AO486" s="70">
        <f t="shared" si="394"/>
        <v>0</v>
      </c>
      <c r="AP486" s="70">
        <f t="shared" si="394"/>
        <v>0</v>
      </c>
      <c r="AQ486" s="70">
        <f t="shared" si="394"/>
        <v>0</v>
      </c>
      <c r="AR486" s="70">
        <f t="shared" si="394"/>
        <v>0</v>
      </c>
      <c r="AS486" s="70">
        <f t="shared" si="394"/>
        <v>0</v>
      </c>
      <c r="AT486" s="70">
        <f t="shared" si="394"/>
        <v>0</v>
      </c>
      <c r="AU486" s="70">
        <f t="shared" si="394"/>
        <v>0</v>
      </c>
      <c r="AV486" s="70">
        <f t="shared" si="394"/>
        <v>0</v>
      </c>
      <c r="AW486" s="70">
        <f t="shared" si="394"/>
        <v>0</v>
      </c>
      <c r="AX486" s="70">
        <f t="shared" si="394"/>
        <v>0</v>
      </c>
      <c r="AY486" s="70">
        <f t="shared" si="394"/>
        <v>0</v>
      </c>
      <c r="AZ486" s="70">
        <f t="shared" si="394"/>
        <v>0</v>
      </c>
      <c r="BA486" s="70">
        <f t="shared" si="394"/>
        <v>0</v>
      </c>
      <c r="BB486" s="70">
        <f t="shared" si="394"/>
        <v>0</v>
      </c>
      <c r="BC486" s="70">
        <f t="shared" si="394"/>
        <v>0</v>
      </c>
      <c r="BD486" s="70">
        <f t="shared" si="394"/>
        <v>0</v>
      </c>
      <c r="BE486" s="70">
        <f t="shared" si="394"/>
        <v>0</v>
      </c>
      <c r="BF486" s="70">
        <f t="shared" si="394"/>
        <v>0</v>
      </c>
      <c r="BG486" s="70">
        <f t="shared" si="394"/>
        <v>0</v>
      </c>
      <c r="BH486" s="70">
        <f t="shared" si="394"/>
        <v>0</v>
      </c>
      <c r="BI486" s="70">
        <f t="shared" si="394"/>
        <v>0</v>
      </c>
      <c r="BJ486" s="70">
        <f t="shared" si="394"/>
        <v>0</v>
      </c>
      <c r="BK486" s="70">
        <f t="shared" si="394"/>
        <v>0</v>
      </c>
      <c r="BL486" s="70">
        <f t="shared" si="394"/>
        <v>0</v>
      </c>
      <c r="BM486" s="70">
        <f t="shared" si="394"/>
        <v>0</v>
      </c>
      <c r="BN486" s="70">
        <f t="shared" si="394"/>
        <v>0</v>
      </c>
      <c r="BO486" s="70">
        <f t="shared" si="394"/>
        <v>0</v>
      </c>
      <c r="BP486" s="70">
        <f t="shared" si="394"/>
        <v>0</v>
      </c>
      <c r="BQ486" s="70">
        <f t="shared" si="394"/>
        <v>0</v>
      </c>
      <c r="BR486" s="70">
        <f t="shared" si="394"/>
        <v>0</v>
      </c>
      <c r="BS486" s="70">
        <f t="shared" si="394"/>
        <v>0</v>
      </c>
      <c r="BT486" s="70">
        <f t="shared" si="394"/>
        <v>0</v>
      </c>
      <c r="BU486" s="70">
        <f t="shared" si="394"/>
        <v>0</v>
      </c>
      <c r="BV486" s="70">
        <f t="shared" si="394"/>
        <v>0</v>
      </c>
      <c r="BW486" s="70">
        <f t="shared" si="394"/>
        <v>0</v>
      </c>
      <c r="BX486" s="70">
        <f t="shared" ref="BX486:CV486" si="395">SUM(BX487,BX490)</f>
        <v>0</v>
      </c>
      <c r="BY486" s="70">
        <f t="shared" si="395"/>
        <v>0</v>
      </c>
      <c r="BZ486" s="70">
        <f t="shared" si="395"/>
        <v>0</v>
      </c>
      <c r="CA486" s="70">
        <f t="shared" si="395"/>
        <v>0</v>
      </c>
      <c r="CB486" s="70">
        <f t="shared" si="395"/>
        <v>0</v>
      </c>
      <c r="CC486" s="70">
        <f t="shared" si="395"/>
        <v>0</v>
      </c>
      <c r="CD486" s="70">
        <f t="shared" si="395"/>
        <v>0</v>
      </c>
      <c r="CE486" s="70">
        <f t="shared" si="395"/>
        <v>0</v>
      </c>
      <c r="CF486" s="70">
        <f t="shared" si="395"/>
        <v>0</v>
      </c>
      <c r="CG486" s="74">
        <f>SUM(CG487,CG490)</f>
        <v>0</v>
      </c>
      <c r="CH486" s="70">
        <f t="shared" ref="CH486:CK486" si="396">SUM(CH487,CH490)</f>
        <v>0</v>
      </c>
      <c r="CI486" s="70">
        <f t="shared" si="396"/>
        <v>0</v>
      </c>
      <c r="CJ486" s="70">
        <f t="shared" si="396"/>
        <v>0</v>
      </c>
      <c r="CK486" s="70">
        <f t="shared" si="396"/>
        <v>0</v>
      </c>
      <c r="CL486" s="8"/>
      <c r="CM486" s="87"/>
      <c r="CN486" s="21"/>
    </row>
    <row r="487" spans="1:95" ht="14.1" customHeight="1" x14ac:dyDescent="0.3">
      <c r="A487" s="64">
        <f t="shared" si="359"/>
        <v>487</v>
      </c>
      <c r="B487" s="83"/>
      <c r="C487" s="138"/>
      <c r="D487" s="139" t="s">
        <v>189</v>
      </c>
      <c r="E487" s="111" t="s">
        <v>19</v>
      </c>
      <c r="F487" s="91"/>
      <c r="G487" s="83"/>
      <c r="H487" s="83"/>
      <c r="I487" s="83"/>
      <c r="J487" s="73">
        <f t="shared" si="349"/>
        <v>357223.44</v>
      </c>
      <c r="K487" s="88">
        <f>SUM(K488:K489)</f>
        <v>0</v>
      </c>
      <c r="L487" s="88">
        <f t="shared" ref="L487:BW487" si="397">SUM(L488:L489)</f>
        <v>0</v>
      </c>
      <c r="M487" s="88">
        <f t="shared" si="397"/>
        <v>178611.72</v>
      </c>
      <c r="N487" s="88">
        <f t="shared" si="397"/>
        <v>0</v>
      </c>
      <c r="O487" s="88">
        <f t="shared" si="397"/>
        <v>0</v>
      </c>
      <c r="P487" s="88">
        <f t="shared" si="397"/>
        <v>0</v>
      </c>
      <c r="Q487" s="88">
        <f t="shared" si="397"/>
        <v>178611.72</v>
      </c>
      <c r="R487" s="88">
        <f t="shared" si="397"/>
        <v>0</v>
      </c>
      <c r="S487" s="88">
        <f t="shared" si="397"/>
        <v>0</v>
      </c>
      <c r="T487" s="88">
        <f t="shared" si="397"/>
        <v>0</v>
      </c>
      <c r="U487" s="88">
        <f t="shared" si="397"/>
        <v>0</v>
      </c>
      <c r="V487" s="88">
        <f t="shared" si="397"/>
        <v>0</v>
      </c>
      <c r="W487" s="88">
        <f t="shared" si="397"/>
        <v>0</v>
      </c>
      <c r="X487" s="88">
        <f t="shared" si="397"/>
        <v>0</v>
      </c>
      <c r="Y487" s="88">
        <f t="shared" si="397"/>
        <v>0</v>
      </c>
      <c r="Z487" s="88">
        <f t="shared" si="397"/>
        <v>0</v>
      </c>
      <c r="AA487" s="88">
        <f t="shared" si="397"/>
        <v>0</v>
      </c>
      <c r="AB487" s="88">
        <f t="shared" si="397"/>
        <v>0</v>
      </c>
      <c r="AC487" s="88">
        <f t="shared" si="397"/>
        <v>0</v>
      </c>
      <c r="AD487" s="88">
        <f t="shared" si="397"/>
        <v>0</v>
      </c>
      <c r="AE487" s="88">
        <f t="shared" si="397"/>
        <v>0</v>
      </c>
      <c r="AF487" s="88">
        <f t="shared" si="397"/>
        <v>0</v>
      </c>
      <c r="AG487" s="88">
        <f t="shared" si="397"/>
        <v>0</v>
      </c>
      <c r="AH487" s="88">
        <f t="shared" si="397"/>
        <v>0</v>
      </c>
      <c r="AI487" s="88">
        <f t="shared" si="397"/>
        <v>0</v>
      </c>
      <c r="AJ487" s="88">
        <f t="shared" si="397"/>
        <v>0</v>
      </c>
      <c r="AK487" s="88">
        <f t="shared" si="397"/>
        <v>0</v>
      </c>
      <c r="AL487" s="88">
        <f t="shared" si="397"/>
        <v>0</v>
      </c>
      <c r="AM487" s="88">
        <f t="shared" si="397"/>
        <v>0</v>
      </c>
      <c r="AN487" s="88">
        <f t="shared" si="397"/>
        <v>0</v>
      </c>
      <c r="AO487" s="88">
        <f t="shared" si="397"/>
        <v>0</v>
      </c>
      <c r="AP487" s="88">
        <f t="shared" si="397"/>
        <v>0</v>
      </c>
      <c r="AQ487" s="88">
        <f t="shared" si="397"/>
        <v>0</v>
      </c>
      <c r="AR487" s="88">
        <f t="shared" si="397"/>
        <v>0</v>
      </c>
      <c r="AS487" s="88">
        <f t="shared" si="397"/>
        <v>0</v>
      </c>
      <c r="AT487" s="88">
        <f t="shared" si="397"/>
        <v>0</v>
      </c>
      <c r="AU487" s="88">
        <f t="shared" si="397"/>
        <v>0</v>
      </c>
      <c r="AV487" s="88">
        <f t="shared" si="397"/>
        <v>0</v>
      </c>
      <c r="AW487" s="88">
        <f t="shared" si="397"/>
        <v>0</v>
      </c>
      <c r="AX487" s="88">
        <f t="shared" si="397"/>
        <v>0</v>
      </c>
      <c r="AY487" s="88">
        <f t="shared" si="397"/>
        <v>0</v>
      </c>
      <c r="AZ487" s="88">
        <f t="shared" si="397"/>
        <v>0</v>
      </c>
      <c r="BA487" s="88">
        <f t="shared" si="397"/>
        <v>0</v>
      </c>
      <c r="BB487" s="88">
        <f t="shared" si="397"/>
        <v>0</v>
      </c>
      <c r="BC487" s="88">
        <f t="shared" si="397"/>
        <v>0</v>
      </c>
      <c r="BD487" s="88">
        <f t="shared" si="397"/>
        <v>0</v>
      </c>
      <c r="BE487" s="88">
        <f t="shared" si="397"/>
        <v>0</v>
      </c>
      <c r="BF487" s="88">
        <f t="shared" si="397"/>
        <v>0</v>
      </c>
      <c r="BG487" s="88">
        <f t="shared" si="397"/>
        <v>0</v>
      </c>
      <c r="BH487" s="88">
        <f t="shared" si="397"/>
        <v>0</v>
      </c>
      <c r="BI487" s="88">
        <f t="shared" si="397"/>
        <v>0</v>
      </c>
      <c r="BJ487" s="88">
        <f t="shared" si="397"/>
        <v>0</v>
      </c>
      <c r="BK487" s="88">
        <f t="shared" si="397"/>
        <v>0</v>
      </c>
      <c r="BL487" s="88">
        <f t="shared" si="397"/>
        <v>0</v>
      </c>
      <c r="BM487" s="88">
        <f t="shared" si="397"/>
        <v>0</v>
      </c>
      <c r="BN487" s="88">
        <f t="shared" si="397"/>
        <v>0</v>
      </c>
      <c r="BO487" s="88">
        <f t="shared" si="397"/>
        <v>0</v>
      </c>
      <c r="BP487" s="88">
        <f t="shared" si="397"/>
        <v>0</v>
      </c>
      <c r="BQ487" s="88">
        <f t="shared" si="397"/>
        <v>0</v>
      </c>
      <c r="BR487" s="88">
        <f t="shared" si="397"/>
        <v>0</v>
      </c>
      <c r="BS487" s="88">
        <f t="shared" si="397"/>
        <v>0</v>
      </c>
      <c r="BT487" s="88">
        <f t="shared" si="397"/>
        <v>0</v>
      </c>
      <c r="BU487" s="88">
        <f t="shared" si="397"/>
        <v>0</v>
      </c>
      <c r="BV487" s="88">
        <f t="shared" si="397"/>
        <v>0</v>
      </c>
      <c r="BW487" s="88">
        <f t="shared" si="397"/>
        <v>0</v>
      </c>
      <c r="BX487" s="88">
        <f t="shared" ref="BX487:CV487" si="398">SUM(BX488:BX489)</f>
        <v>0</v>
      </c>
      <c r="BY487" s="88">
        <f t="shared" si="398"/>
        <v>0</v>
      </c>
      <c r="BZ487" s="88">
        <f t="shared" si="398"/>
        <v>0</v>
      </c>
      <c r="CA487" s="88">
        <f t="shared" si="398"/>
        <v>0</v>
      </c>
      <c r="CB487" s="88">
        <f t="shared" si="398"/>
        <v>0</v>
      </c>
      <c r="CC487" s="88">
        <f t="shared" si="398"/>
        <v>0</v>
      </c>
      <c r="CD487" s="88">
        <f t="shared" si="398"/>
        <v>0</v>
      </c>
      <c r="CE487" s="88">
        <f t="shared" si="398"/>
        <v>0</v>
      </c>
      <c r="CF487" s="88">
        <f t="shared" si="398"/>
        <v>0</v>
      </c>
      <c r="CG487" s="89">
        <f>SUM(CG488:CG489)</f>
        <v>0</v>
      </c>
      <c r="CH487" s="132">
        <f t="shared" ref="CH487:CK487" si="399">SUM(CH488:CH489)</f>
        <v>0</v>
      </c>
      <c r="CI487" s="132">
        <f t="shared" si="399"/>
        <v>0</v>
      </c>
      <c r="CJ487" s="132">
        <f t="shared" si="399"/>
        <v>0</v>
      </c>
      <c r="CK487" s="132">
        <f t="shared" si="399"/>
        <v>0</v>
      </c>
      <c r="CL487" s="8"/>
      <c r="CM487" s="87"/>
      <c r="CN487" s="21"/>
    </row>
    <row r="488" spans="1:95" ht="14.1" customHeight="1" x14ac:dyDescent="0.3">
      <c r="A488" s="64">
        <f t="shared" si="359"/>
        <v>488</v>
      </c>
      <c r="B488" s="83"/>
      <c r="C488" s="138"/>
      <c r="D488" s="138"/>
      <c r="E488" s="91" t="s">
        <v>20</v>
      </c>
      <c r="F488" s="131" t="s">
        <v>223</v>
      </c>
      <c r="G488" s="83"/>
      <c r="H488" s="83"/>
      <c r="I488" s="83"/>
      <c r="J488" s="73">
        <f t="shared" si="349"/>
        <v>357223.44</v>
      </c>
      <c r="K488" s="84"/>
      <c r="L488" s="84"/>
      <c r="M488" s="84">
        <v>178611.72</v>
      </c>
      <c r="N488" s="84"/>
      <c r="O488" s="84"/>
      <c r="P488" s="84"/>
      <c r="Q488" s="84">
        <v>178611.72</v>
      </c>
      <c r="R488" s="84"/>
      <c r="S488" s="84"/>
      <c r="T488" s="84"/>
      <c r="U488" s="84"/>
      <c r="V488" s="84"/>
      <c r="W488" s="84"/>
      <c r="X488" s="84"/>
      <c r="Y488" s="84"/>
      <c r="Z488" s="84"/>
      <c r="AA488" s="84"/>
      <c r="AB488" s="84"/>
      <c r="AC488" s="84"/>
      <c r="AD488" s="84"/>
      <c r="AE488" s="84"/>
      <c r="AF488" s="84"/>
      <c r="AG488" s="84"/>
      <c r="AH488" s="84"/>
      <c r="AI488" s="84"/>
      <c r="AJ488" s="84"/>
      <c r="AK488" s="84"/>
      <c r="AL488" s="84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  <c r="AY488" s="84"/>
      <c r="AZ488" s="84"/>
      <c r="BA488" s="84"/>
      <c r="BB488" s="84"/>
      <c r="BC488" s="84"/>
      <c r="BD488" s="84"/>
      <c r="BE488" s="84"/>
      <c r="BF488" s="84"/>
      <c r="BG488" s="84"/>
      <c r="BH488" s="84"/>
      <c r="BI488" s="84"/>
      <c r="BJ488" s="84"/>
      <c r="BK488" s="84"/>
      <c r="BL488" s="84"/>
      <c r="BM488" s="84"/>
      <c r="BN488" s="84"/>
      <c r="BO488" s="84"/>
      <c r="BP488" s="84"/>
      <c r="BQ488" s="84"/>
      <c r="BR488" s="84"/>
      <c r="BS488" s="84"/>
      <c r="BT488" s="84"/>
      <c r="BU488" s="84"/>
      <c r="BV488" s="84"/>
      <c r="BW488" s="84"/>
      <c r="BX488" s="84"/>
      <c r="BY488" s="84"/>
      <c r="BZ488" s="84"/>
      <c r="CA488" s="84"/>
      <c r="CB488" s="84"/>
      <c r="CC488" s="84"/>
      <c r="CD488" s="84"/>
      <c r="CE488" s="84"/>
      <c r="CF488" s="84"/>
      <c r="CG488" s="85"/>
      <c r="CH488" s="122"/>
      <c r="CI488" s="122"/>
      <c r="CJ488" s="122"/>
      <c r="CK488" s="122"/>
      <c r="CL488" s="8"/>
      <c r="CM488" s="87"/>
      <c r="CN488" s="21"/>
    </row>
    <row r="489" spans="1:95" ht="14.1" customHeight="1" x14ac:dyDescent="0.3">
      <c r="A489" s="64">
        <f t="shared" si="359"/>
        <v>489</v>
      </c>
      <c r="B489" s="83"/>
      <c r="C489" s="138"/>
      <c r="D489" s="138"/>
      <c r="E489" s="91" t="s">
        <v>22</v>
      </c>
      <c r="F489" s="131" t="s">
        <v>224</v>
      </c>
      <c r="G489" s="83"/>
      <c r="H489" s="83"/>
      <c r="I489" s="83"/>
      <c r="J489" s="73">
        <f t="shared" si="349"/>
        <v>0</v>
      </c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  <c r="AF489" s="84"/>
      <c r="AG489" s="84"/>
      <c r="AH489" s="84"/>
      <c r="AI489" s="84"/>
      <c r="AJ489" s="84"/>
      <c r="AK489" s="84"/>
      <c r="AL489" s="84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  <c r="AY489" s="84"/>
      <c r="AZ489" s="84"/>
      <c r="BA489" s="84"/>
      <c r="BB489" s="84"/>
      <c r="BC489" s="84"/>
      <c r="BD489" s="84"/>
      <c r="BE489" s="84"/>
      <c r="BF489" s="84"/>
      <c r="BG489" s="84"/>
      <c r="BH489" s="84"/>
      <c r="BI489" s="84"/>
      <c r="BJ489" s="84"/>
      <c r="BK489" s="84"/>
      <c r="BL489" s="84"/>
      <c r="BM489" s="84"/>
      <c r="BN489" s="84"/>
      <c r="BO489" s="84"/>
      <c r="BP489" s="84"/>
      <c r="BQ489" s="84"/>
      <c r="BR489" s="84"/>
      <c r="BS489" s="84"/>
      <c r="BT489" s="84"/>
      <c r="BU489" s="84"/>
      <c r="BV489" s="84"/>
      <c r="BW489" s="84"/>
      <c r="BX489" s="84"/>
      <c r="BY489" s="84"/>
      <c r="BZ489" s="84"/>
      <c r="CA489" s="84"/>
      <c r="CB489" s="84"/>
      <c r="CC489" s="84"/>
      <c r="CD489" s="84"/>
      <c r="CE489" s="84"/>
      <c r="CF489" s="84"/>
      <c r="CG489" s="85"/>
      <c r="CH489" s="122"/>
      <c r="CI489" s="122"/>
      <c r="CJ489" s="122"/>
      <c r="CK489" s="122"/>
      <c r="CL489" s="8"/>
      <c r="CM489" s="87"/>
    </row>
    <row r="490" spans="1:95" ht="14.1" customHeight="1" x14ac:dyDescent="0.3">
      <c r="A490" s="64">
        <f t="shared" si="359"/>
        <v>490</v>
      </c>
      <c r="B490" s="83"/>
      <c r="C490" s="138"/>
      <c r="D490" s="139" t="s">
        <v>200</v>
      </c>
      <c r="E490" s="111" t="s">
        <v>35</v>
      </c>
      <c r="F490" s="91"/>
      <c r="G490" s="83"/>
      <c r="H490" s="83"/>
      <c r="I490" s="83"/>
      <c r="J490" s="73">
        <f t="shared" si="349"/>
        <v>0</v>
      </c>
      <c r="K490" s="88">
        <f>SUM(K491:K492)</f>
        <v>0</v>
      </c>
      <c r="L490" s="88">
        <f t="shared" ref="L490:BW490" si="400">SUM(L491:L492)</f>
        <v>0</v>
      </c>
      <c r="M490" s="88">
        <f t="shared" si="400"/>
        <v>0</v>
      </c>
      <c r="N490" s="88">
        <f t="shared" si="400"/>
        <v>0</v>
      </c>
      <c r="O490" s="88">
        <f t="shared" si="400"/>
        <v>0</v>
      </c>
      <c r="P490" s="88">
        <f t="shared" si="400"/>
        <v>0</v>
      </c>
      <c r="Q490" s="88">
        <f t="shared" si="400"/>
        <v>0</v>
      </c>
      <c r="R490" s="88">
        <f t="shared" si="400"/>
        <v>0</v>
      </c>
      <c r="S490" s="88">
        <f t="shared" si="400"/>
        <v>0</v>
      </c>
      <c r="T490" s="88">
        <f t="shared" si="400"/>
        <v>0</v>
      </c>
      <c r="U490" s="88">
        <f t="shared" si="400"/>
        <v>0</v>
      </c>
      <c r="V490" s="88">
        <f t="shared" si="400"/>
        <v>0</v>
      </c>
      <c r="W490" s="88">
        <f t="shared" si="400"/>
        <v>0</v>
      </c>
      <c r="X490" s="88">
        <f t="shared" si="400"/>
        <v>0</v>
      </c>
      <c r="Y490" s="88">
        <f t="shared" si="400"/>
        <v>0</v>
      </c>
      <c r="Z490" s="88">
        <f t="shared" si="400"/>
        <v>0</v>
      </c>
      <c r="AA490" s="88">
        <f t="shared" si="400"/>
        <v>0</v>
      </c>
      <c r="AB490" s="88">
        <f t="shared" si="400"/>
        <v>0</v>
      </c>
      <c r="AC490" s="88">
        <f t="shared" si="400"/>
        <v>0</v>
      </c>
      <c r="AD490" s="88">
        <f t="shared" si="400"/>
        <v>0</v>
      </c>
      <c r="AE490" s="88">
        <f t="shared" si="400"/>
        <v>0</v>
      </c>
      <c r="AF490" s="88">
        <f t="shared" si="400"/>
        <v>0</v>
      </c>
      <c r="AG490" s="88">
        <f t="shared" si="400"/>
        <v>0</v>
      </c>
      <c r="AH490" s="88">
        <f t="shared" si="400"/>
        <v>0</v>
      </c>
      <c r="AI490" s="88">
        <f t="shared" si="400"/>
        <v>0</v>
      </c>
      <c r="AJ490" s="88">
        <f t="shared" si="400"/>
        <v>0</v>
      </c>
      <c r="AK490" s="88">
        <f t="shared" si="400"/>
        <v>0</v>
      </c>
      <c r="AL490" s="88">
        <f t="shared" si="400"/>
        <v>0</v>
      </c>
      <c r="AM490" s="88">
        <f t="shared" si="400"/>
        <v>0</v>
      </c>
      <c r="AN490" s="88">
        <f t="shared" si="400"/>
        <v>0</v>
      </c>
      <c r="AO490" s="88">
        <f t="shared" si="400"/>
        <v>0</v>
      </c>
      <c r="AP490" s="88">
        <f t="shared" si="400"/>
        <v>0</v>
      </c>
      <c r="AQ490" s="88">
        <f t="shared" si="400"/>
        <v>0</v>
      </c>
      <c r="AR490" s="88">
        <f t="shared" si="400"/>
        <v>0</v>
      </c>
      <c r="AS490" s="88">
        <f t="shared" si="400"/>
        <v>0</v>
      </c>
      <c r="AT490" s="88">
        <f t="shared" si="400"/>
        <v>0</v>
      </c>
      <c r="AU490" s="88">
        <f t="shared" si="400"/>
        <v>0</v>
      </c>
      <c r="AV490" s="88">
        <f t="shared" si="400"/>
        <v>0</v>
      </c>
      <c r="AW490" s="88">
        <f t="shared" si="400"/>
        <v>0</v>
      </c>
      <c r="AX490" s="88">
        <f t="shared" si="400"/>
        <v>0</v>
      </c>
      <c r="AY490" s="88">
        <f t="shared" si="400"/>
        <v>0</v>
      </c>
      <c r="AZ490" s="88">
        <f t="shared" si="400"/>
        <v>0</v>
      </c>
      <c r="BA490" s="88">
        <f t="shared" si="400"/>
        <v>0</v>
      </c>
      <c r="BB490" s="88">
        <f t="shared" si="400"/>
        <v>0</v>
      </c>
      <c r="BC490" s="88">
        <f t="shared" si="400"/>
        <v>0</v>
      </c>
      <c r="BD490" s="88">
        <f t="shared" si="400"/>
        <v>0</v>
      </c>
      <c r="BE490" s="88">
        <f t="shared" si="400"/>
        <v>0</v>
      </c>
      <c r="BF490" s="88">
        <f t="shared" si="400"/>
        <v>0</v>
      </c>
      <c r="BG490" s="88">
        <f t="shared" si="400"/>
        <v>0</v>
      </c>
      <c r="BH490" s="88">
        <f t="shared" si="400"/>
        <v>0</v>
      </c>
      <c r="BI490" s="88">
        <f t="shared" si="400"/>
        <v>0</v>
      </c>
      <c r="BJ490" s="88">
        <f t="shared" si="400"/>
        <v>0</v>
      </c>
      <c r="BK490" s="88">
        <f t="shared" si="400"/>
        <v>0</v>
      </c>
      <c r="BL490" s="88">
        <f t="shared" si="400"/>
        <v>0</v>
      </c>
      <c r="BM490" s="88">
        <f t="shared" si="400"/>
        <v>0</v>
      </c>
      <c r="BN490" s="88">
        <f t="shared" si="400"/>
        <v>0</v>
      </c>
      <c r="BO490" s="88">
        <f t="shared" si="400"/>
        <v>0</v>
      </c>
      <c r="BP490" s="88">
        <f t="shared" si="400"/>
        <v>0</v>
      </c>
      <c r="BQ490" s="88">
        <f t="shared" si="400"/>
        <v>0</v>
      </c>
      <c r="BR490" s="88">
        <f t="shared" si="400"/>
        <v>0</v>
      </c>
      <c r="BS490" s="88">
        <f t="shared" si="400"/>
        <v>0</v>
      </c>
      <c r="BT490" s="88">
        <f t="shared" si="400"/>
        <v>0</v>
      </c>
      <c r="BU490" s="88">
        <f t="shared" si="400"/>
        <v>0</v>
      </c>
      <c r="BV490" s="88">
        <f t="shared" si="400"/>
        <v>0</v>
      </c>
      <c r="BW490" s="88">
        <f t="shared" si="400"/>
        <v>0</v>
      </c>
      <c r="BX490" s="88">
        <f t="shared" ref="BX490:CV490" si="401">SUM(BX491:BX492)</f>
        <v>0</v>
      </c>
      <c r="BY490" s="88">
        <f t="shared" si="401"/>
        <v>0</v>
      </c>
      <c r="BZ490" s="88">
        <f t="shared" si="401"/>
        <v>0</v>
      </c>
      <c r="CA490" s="88">
        <f t="shared" si="401"/>
        <v>0</v>
      </c>
      <c r="CB490" s="88">
        <f t="shared" si="401"/>
        <v>0</v>
      </c>
      <c r="CC490" s="88">
        <f t="shared" si="401"/>
        <v>0</v>
      </c>
      <c r="CD490" s="88">
        <f t="shared" si="401"/>
        <v>0</v>
      </c>
      <c r="CE490" s="88">
        <f t="shared" si="401"/>
        <v>0</v>
      </c>
      <c r="CF490" s="88">
        <f t="shared" si="401"/>
        <v>0</v>
      </c>
      <c r="CG490" s="89">
        <f>SUM(CG491:CG492)</f>
        <v>0</v>
      </c>
      <c r="CH490" s="132">
        <f t="shared" ref="CH490:CK490" si="402">SUM(CH491:CH492)</f>
        <v>0</v>
      </c>
      <c r="CI490" s="132">
        <f t="shared" si="402"/>
        <v>0</v>
      </c>
      <c r="CJ490" s="132">
        <f t="shared" si="402"/>
        <v>0</v>
      </c>
      <c r="CK490" s="132">
        <f t="shared" si="402"/>
        <v>0</v>
      </c>
      <c r="CL490" s="8"/>
      <c r="CM490" s="87"/>
    </row>
    <row r="491" spans="1:95" ht="14.1" customHeight="1" x14ac:dyDescent="0.3">
      <c r="A491" s="64">
        <f t="shared" si="359"/>
        <v>491</v>
      </c>
      <c r="B491" s="83"/>
      <c r="C491" s="138"/>
      <c r="D491" s="138"/>
      <c r="E491" s="91" t="s">
        <v>20</v>
      </c>
      <c r="F491" s="131" t="s">
        <v>223</v>
      </c>
      <c r="G491" s="83"/>
      <c r="H491" s="83"/>
      <c r="I491" s="83"/>
      <c r="J491" s="73">
        <f t="shared" si="349"/>
        <v>0</v>
      </c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84"/>
      <c r="AI491" s="84"/>
      <c r="AJ491" s="84"/>
      <c r="AK491" s="84"/>
      <c r="AL491" s="84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  <c r="AY491" s="84"/>
      <c r="AZ491" s="84"/>
      <c r="BA491" s="84"/>
      <c r="BB491" s="84"/>
      <c r="BC491" s="84"/>
      <c r="BD491" s="84"/>
      <c r="BE491" s="84"/>
      <c r="BF491" s="84"/>
      <c r="BG491" s="84"/>
      <c r="BH491" s="84"/>
      <c r="BI491" s="84"/>
      <c r="BJ491" s="84"/>
      <c r="BK491" s="84"/>
      <c r="BL491" s="84"/>
      <c r="BM491" s="84"/>
      <c r="BN491" s="84"/>
      <c r="BO491" s="84"/>
      <c r="BP491" s="84"/>
      <c r="BQ491" s="84"/>
      <c r="BR491" s="84"/>
      <c r="BS491" s="84"/>
      <c r="BT491" s="84"/>
      <c r="BU491" s="84"/>
      <c r="BV491" s="84"/>
      <c r="BW491" s="84"/>
      <c r="BX491" s="84"/>
      <c r="BY491" s="84"/>
      <c r="BZ491" s="84"/>
      <c r="CA491" s="84"/>
      <c r="CB491" s="84"/>
      <c r="CC491" s="84"/>
      <c r="CD491" s="84"/>
      <c r="CE491" s="84"/>
      <c r="CF491" s="84"/>
      <c r="CG491" s="85"/>
      <c r="CH491" s="122"/>
      <c r="CI491" s="122"/>
      <c r="CJ491" s="122"/>
      <c r="CK491" s="122"/>
      <c r="CL491" s="8"/>
      <c r="CM491" s="87"/>
    </row>
    <row r="492" spans="1:95" ht="14.1" customHeight="1" x14ac:dyDescent="0.3">
      <c r="A492" s="64">
        <f t="shared" si="359"/>
        <v>492</v>
      </c>
      <c r="B492" s="83"/>
      <c r="C492" s="138"/>
      <c r="D492" s="138"/>
      <c r="E492" s="91" t="s">
        <v>22</v>
      </c>
      <c r="F492" s="131" t="s">
        <v>224</v>
      </c>
      <c r="G492" s="83"/>
      <c r="H492" s="83"/>
      <c r="I492" s="83"/>
      <c r="J492" s="73">
        <f t="shared" si="349"/>
        <v>0</v>
      </c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  <c r="AA492" s="84"/>
      <c r="AB492" s="84"/>
      <c r="AC492" s="84"/>
      <c r="AD492" s="84"/>
      <c r="AE492" s="84"/>
      <c r="AF492" s="84"/>
      <c r="AG492" s="84"/>
      <c r="AH492" s="84"/>
      <c r="AI492" s="84"/>
      <c r="AJ492" s="84"/>
      <c r="AK492" s="84"/>
      <c r="AL492" s="84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  <c r="AY492" s="84"/>
      <c r="AZ492" s="84"/>
      <c r="BA492" s="84"/>
      <c r="BB492" s="84"/>
      <c r="BC492" s="84"/>
      <c r="BD492" s="84"/>
      <c r="BE492" s="84"/>
      <c r="BF492" s="84"/>
      <c r="BG492" s="84"/>
      <c r="BH492" s="84"/>
      <c r="BI492" s="84"/>
      <c r="BJ492" s="84"/>
      <c r="BK492" s="84"/>
      <c r="BL492" s="84"/>
      <c r="BM492" s="84"/>
      <c r="BN492" s="84"/>
      <c r="BO492" s="84"/>
      <c r="BP492" s="84"/>
      <c r="BQ492" s="84"/>
      <c r="BR492" s="84"/>
      <c r="BS492" s="84"/>
      <c r="BT492" s="84"/>
      <c r="BU492" s="84"/>
      <c r="BV492" s="84"/>
      <c r="BW492" s="84"/>
      <c r="BX492" s="84"/>
      <c r="BY492" s="84"/>
      <c r="BZ492" s="84"/>
      <c r="CA492" s="84"/>
      <c r="CB492" s="84"/>
      <c r="CC492" s="84"/>
      <c r="CD492" s="84"/>
      <c r="CE492" s="84"/>
      <c r="CF492" s="84"/>
      <c r="CG492" s="85"/>
      <c r="CH492" s="122"/>
      <c r="CI492" s="122"/>
      <c r="CJ492" s="122"/>
      <c r="CK492" s="122"/>
      <c r="CL492" s="143"/>
      <c r="CM492" s="144"/>
    </row>
    <row r="493" spans="1:95" ht="14.1" customHeight="1" x14ac:dyDescent="0.3">
      <c r="A493" s="64">
        <f t="shared" si="359"/>
        <v>493</v>
      </c>
      <c r="B493" s="83"/>
      <c r="C493" s="138"/>
      <c r="D493" s="138"/>
      <c r="E493" s="91"/>
      <c r="F493" s="131"/>
      <c r="G493" s="83"/>
      <c r="H493" s="83"/>
      <c r="I493" s="83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  <c r="AA493" s="88"/>
      <c r="AB493" s="88"/>
      <c r="AC493" s="88"/>
      <c r="AD493" s="88"/>
      <c r="AE493" s="88"/>
      <c r="AF493" s="88"/>
      <c r="AG493" s="88"/>
      <c r="AH493" s="88"/>
      <c r="AI493" s="88"/>
      <c r="AJ493" s="88"/>
      <c r="AK493" s="88"/>
      <c r="AL493" s="88"/>
      <c r="AM493" s="88"/>
      <c r="AN493" s="88"/>
      <c r="AO493" s="88"/>
      <c r="AP493" s="88"/>
      <c r="AQ493" s="88"/>
      <c r="AR493" s="88"/>
      <c r="AS493" s="88"/>
      <c r="AT493" s="88"/>
      <c r="AU493" s="88"/>
      <c r="AV493" s="88"/>
      <c r="AW493" s="88"/>
      <c r="AX493" s="88"/>
      <c r="AY493" s="88"/>
      <c r="AZ493" s="88"/>
      <c r="BA493" s="88"/>
      <c r="BB493" s="88"/>
      <c r="BC493" s="88"/>
      <c r="BD493" s="88"/>
      <c r="BE493" s="88"/>
      <c r="BF493" s="88"/>
      <c r="BG493" s="88"/>
      <c r="BH493" s="88"/>
      <c r="BI493" s="88"/>
      <c r="BJ493" s="88"/>
      <c r="BK493" s="88"/>
      <c r="BL493" s="88"/>
      <c r="BM493" s="88"/>
      <c r="BN493" s="88"/>
      <c r="BO493" s="88"/>
      <c r="BP493" s="88"/>
      <c r="BQ493" s="88"/>
      <c r="BR493" s="88"/>
      <c r="BS493" s="88"/>
      <c r="BT493" s="88"/>
      <c r="BU493" s="88"/>
      <c r="BV493" s="88"/>
      <c r="BW493" s="88"/>
      <c r="BX493" s="88"/>
      <c r="BY493" s="88"/>
      <c r="BZ493" s="88"/>
      <c r="CA493" s="88"/>
      <c r="CB493" s="88"/>
      <c r="CC493" s="88"/>
      <c r="CD493" s="88"/>
      <c r="CE493" s="88"/>
      <c r="CF493" s="88"/>
      <c r="CG493" s="89"/>
      <c r="CH493" s="132"/>
      <c r="CI493" s="132"/>
      <c r="CJ493" s="132"/>
      <c r="CK493" s="132"/>
      <c r="CL493" s="143"/>
      <c r="CM493" s="143"/>
    </row>
    <row r="494" spans="1:95" ht="14.1" customHeight="1" x14ac:dyDescent="0.25">
      <c r="A494" s="64">
        <f t="shared" si="359"/>
        <v>494</v>
      </c>
      <c r="B494" s="65"/>
      <c r="C494" s="65" t="s">
        <v>225</v>
      </c>
      <c r="D494" s="65" t="s">
        <v>226</v>
      </c>
      <c r="E494" s="65"/>
      <c r="F494" s="131"/>
      <c r="G494" s="83"/>
      <c r="H494" s="83"/>
      <c r="I494" s="83"/>
      <c r="J494" s="73">
        <f t="shared" si="349"/>
        <v>2163.1999999999998</v>
      </c>
      <c r="K494" s="145"/>
      <c r="L494" s="145"/>
      <c r="M494" s="145">
        <v>401.34</v>
      </c>
      <c r="N494" s="145"/>
      <c r="O494" s="145">
        <v>142</v>
      </c>
      <c r="P494" s="145">
        <v>101.02</v>
      </c>
      <c r="Q494" s="145">
        <v>1307.58</v>
      </c>
      <c r="R494" s="145"/>
      <c r="S494" s="145"/>
      <c r="T494" s="145"/>
      <c r="U494" s="145"/>
      <c r="V494" s="145"/>
      <c r="W494" s="145"/>
      <c r="X494" s="145"/>
      <c r="Y494" s="145"/>
      <c r="Z494" s="145"/>
      <c r="AA494" s="145"/>
      <c r="AB494" s="145"/>
      <c r="AC494" s="145"/>
      <c r="AD494" s="145"/>
      <c r="AE494" s="145">
        <v>77.569999999999993</v>
      </c>
      <c r="AF494" s="145">
        <v>34.17</v>
      </c>
      <c r="AG494" s="145">
        <v>25.24</v>
      </c>
      <c r="AH494" s="145">
        <v>74.28</v>
      </c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5"/>
      <c r="BN494" s="145"/>
      <c r="BO494" s="145"/>
      <c r="BP494" s="145"/>
      <c r="BQ494" s="145"/>
      <c r="BR494" s="145"/>
      <c r="BS494" s="145"/>
      <c r="BT494" s="145"/>
      <c r="BU494" s="145"/>
      <c r="BV494" s="145"/>
      <c r="BW494" s="145"/>
      <c r="BX494" s="145"/>
      <c r="BY494" s="145"/>
      <c r="BZ494" s="145"/>
      <c r="CA494" s="145"/>
      <c r="CB494" s="145"/>
      <c r="CC494" s="145"/>
      <c r="CD494" s="145"/>
      <c r="CE494" s="145"/>
      <c r="CF494" s="145"/>
      <c r="CG494" s="146"/>
      <c r="CH494" s="145"/>
      <c r="CI494" s="145"/>
      <c r="CJ494" s="145"/>
      <c r="CK494" s="145"/>
      <c r="CL494" s="143"/>
      <c r="CM494" s="143"/>
    </row>
    <row r="495" spans="1:95" ht="14.1" customHeight="1" x14ac:dyDescent="0.2">
      <c r="A495" s="147">
        <f t="shared" si="359"/>
        <v>495</v>
      </c>
      <c r="B495" s="148"/>
      <c r="C495" s="148"/>
      <c r="D495" s="148"/>
      <c r="E495" s="149"/>
      <c r="F495" s="150"/>
      <c r="G495" s="148"/>
      <c r="H495" s="148"/>
      <c r="I495" s="151"/>
      <c r="J495" s="152"/>
      <c r="K495" s="153"/>
      <c r="L495" s="153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/>
      <c r="AG495" s="153"/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3"/>
      <c r="BP495" s="153"/>
      <c r="BQ495" s="153"/>
      <c r="BR495" s="153"/>
      <c r="BS495" s="153"/>
      <c r="BT495" s="153"/>
      <c r="BU495" s="153"/>
      <c r="BV495" s="153"/>
      <c r="BW495" s="153"/>
      <c r="BX495" s="153"/>
      <c r="BY495" s="153"/>
      <c r="BZ495" s="153"/>
      <c r="CA495" s="153"/>
      <c r="CB495" s="153"/>
      <c r="CC495" s="153"/>
      <c r="CD495" s="153"/>
      <c r="CE495" s="153"/>
      <c r="CF495" s="153"/>
      <c r="CG495" s="154"/>
      <c r="CH495" s="132"/>
      <c r="CI495" s="132"/>
      <c r="CJ495" s="132"/>
      <c r="CK495" s="132"/>
      <c r="CL495" s="143"/>
      <c r="CM495" s="143"/>
    </row>
    <row r="496" spans="1:95" ht="14.1" customHeight="1" x14ac:dyDescent="0.2">
      <c r="A496" s="155"/>
      <c r="B496" s="156"/>
      <c r="C496" s="156"/>
      <c r="D496" s="156"/>
      <c r="E496" s="156"/>
      <c r="F496" s="156"/>
      <c r="G496" s="156"/>
      <c r="H496" s="156"/>
      <c r="I496" s="156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  <c r="CE496" s="157"/>
      <c r="CF496" s="157"/>
      <c r="CG496" s="158"/>
      <c r="CH496" s="157"/>
      <c r="CI496" s="157"/>
      <c r="CJ496" s="157"/>
      <c r="CK496" s="157"/>
      <c r="CL496" s="143"/>
      <c r="CM496" s="143"/>
    </row>
    <row r="497" spans="1:96" ht="14.1" customHeight="1" x14ac:dyDescent="0.2">
      <c r="A497" s="155"/>
      <c r="B497" s="156"/>
      <c r="C497" s="156"/>
      <c r="D497" s="156"/>
      <c r="E497" s="156"/>
      <c r="F497" s="156"/>
      <c r="G497" s="156"/>
      <c r="H497" s="156"/>
      <c r="I497" s="156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  <c r="CE497" s="157"/>
      <c r="CF497" s="157"/>
      <c r="CG497" s="158"/>
      <c r="CH497" s="157"/>
      <c r="CI497" s="157"/>
      <c r="CJ497" s="157"/>
      <c r="CK497" s="157"/>
      <c r="CL497" s="143"/>
      <c r="CM497" s="143"/>
    </row>
    <row r="498" spans="1:96" ht="14.1" customHeight="1" x14ac:dyDescent="0.2">
      <c r="A498" s="155"/>
      <c r="B498" s="156"/>
      <c r="C498" s="156"/>
      <c r="D498" s="156"/>
      <c r="E498" s="156"/>
      <c r="F498" s="156"/>
      <c r="G498" s="156"/>
      <c r="H498" s="156"/>
      <c r="I498" s="156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  <c r="CE498" s="157"/>
      <c r="CF498" s="157"/>
      <c r="CG498" s="158"/>
      <c r="CH498" s="157"/>
      <c r="CI498" s="157"/>
      <c r="CJ498" s="157"/>
      <c r="CK498" s="157"/>
      <c r="CL498" s="143"/>
      <c r="CM498" s="143"/>
    </row>
    <row r="499" spans="1:96" ht="14.1" customHeight="1" x14ac:dyDescent="0.2">
      <c r="A499" s="159"/>
      <c r="B499" s="3"/>
      <c r="C499" s="3"/>
      <c r="D499" s="3"/>
      <c r="E499" s="3"/>
      <c r="F499" s="3"/>
      <c r="G499" s="3"/>
      <c r="H499" s="3"/>
      <c r="I499" s="3"/>
      <c r="J499" s="157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8"/>
      <c r="BP499" s="158"/>
      <c r="BQ499" s="158"/>
      <c r="BR499" s="158"/>
      <c r="BS499" s="158"/>
      <c r="BT499" s="158"/>
      <c r="BU499" s="158"/>
      <c r="BV499" s="158"/>
      <c r="BW499" s="158"/>
      <c r="BX499" s="158"/>
      <c r="BY499" s="158"/>
      <c r="BZ499" s="158"/>
      <c r="CA499" s="158"/>
      <c r="CB499" s="158"/>
      <c r="CC499" s="158"/>
      <c r="CD499" s="158"/>
      <c r="CE499" s="158"/>
      <c r="CF499" s="158"/>
      <c r="CG499" s="158"/>
      <c r="CH499" s="158"/>
      <c r="CI499" s="158"/>
      <c r="CJ499" s="158"/>
      <c r="CK499" s="158"/>
      <c r="CL499" s="143"/>
      <c r="CM499" s="143"/>
    </row>
    <row r="500" spans="1:96" ht="14.1" hidden="1" customHeight="1" x14ac:dyDescent="0.2">
      <c r="A500" s="155"/>
      <c r="B500" s="160">
        <v>2</v>
      </c>
      <c r="C500" s="160">
        <f>B500+1</f>
        <v>3</v>
      </c>
      <c r="D500" s="160">
        <f t="shared" ref="D500:BO500" si="403">C500+1</f>
        <v>4</v>
      </c>
      <c r="E500" s="160">
        <f t="shared" si="403"/>
        <v>5</v>
      </c>
      <c r="F500" s="160">
        <f t="shared" si="403"/>
        <v>6</v>
      </c>
      <c r="G500" s="160">
        <f t="shared" si="403"/>
        <v>7</v>
      </c>
      <c r="H500" s="160">
        <f t="shared" si="403"/>
        <v>8</v>
      </c>
      <c r="I500" s="160">
        <f t="shared" si="403"/>
        <v>9</v>
      </c>
      <c r="J500" s="160">
        <f t="shared" si="403"/>
        <v>10</v>
      </c>
      <c r="K500" s="160">
        <f t="shared" si="403"/>
        <v>11</v>
      </c>
      <c r="L500" s="160">
        <f t="shared" si="403"/>
        <v>12</v>
      </c>
      <c r="M500" s="160">
        <f t="shared" si="403"/>
        <v>13</v>
      </c>
      <c r="N500" s="160">
        <f t="shared" si="403"/>
        <v>14</v>
      </c>
      <c r="O500" s="160">
        <f t="shared" si="403"/>
        <v>15</v>
      </c>
      <c r="P500" s="160">
        <f t="shared" si="403"/>
        <v>16</v>
      </c>
      <c r="Q500" s="160">
        <f t="shared" si="403"/>
        <v>17</v>
      </c>
      <c r="R500" s="160">
        <f t="shared" si="403"/>
        <v>18</v>
      </c>
      <c r="S500" s="160">
        <f t="shared" si="403"/>
        <v>19</v>
      </c>
      <c r="T500" s="160">
        <f t="shared" si="403"/>
        <v>20</v>
      </c>
      <c r="U500" s="160">
        <f t="shared" si="403"/>
        <v>21</v>
      </c>
      <c r="V500" s="160">
        <f t="shared" si="403"/>
        <v>22</v>
      </c>
      <c r="W500" s="160">
        <f t="shared" si="403"/>
        <v>23</v>
      </c>
      <c r="X500" s="160">
        <f t="shared" si="403"/>
        <v>24</v>
      </c>
      <c r="Y500" s="160">
        <f t="shared" si="403"/>
        <v>25</v>
      </c>
      <c r="Z500" s="160">
        <f t="shared" si="403"/>
        <v>26</v>
      </c>
      <c r="AA500" s="160">
        <f t="shared" si="403"/>
        <v>27</v>
      </c>
      <c r="AB500" s="160">
        <f t="shared" si="403"/>
        <v>28</v>
      </c>
      <c r="AC500" s="160">
        <f t="shared" si="403"/>
        <v>29</v>
      </c>
      <c r="AD500" s="160">
        <f t="shared" si="403"/>
        <v>30</v>
      </c>
      <c r="AE500" s="160">
        <f t="shared" si="403"/>
        <v>31</v>
      </c>
      <c r="AF500" s="160">
        <f t="shared" si="403"/>
        <v>32</v>
      </c>
      <c r="AG500" s="160">
        <f t="shared" si="403"/>
        <v>33</v>
      </c>
      <c r="AH500" s="160">
        <f t="shared" si="403"/>
        <v>34</v>
      </c>
      <c r="AI500" s="160">
        <f t="shared" si="403"/>
        <v>35</v>
      </c>
      <c r="AJ500" s="160">
        <f t="shared" si="403"/>
        <v>36</v>
      </c>
      <c r="AK500" s="160">
        <f t="shared" si="403"/>
        <v>37</v>
      </c>
      <c r="AL500" s="160">
        <f t="shared" si="403"/>
        <v>38</v>
      </c>
      <c r="AM500" s="160">
        <f t="shared" si="403"/>
        <v>39</v>
      </c>
      <c r="AN500" s="160">
        <f t="shared" si="403"/>
        <v>40</v>
      </c>
      <c r="AO500" s="160">
        <f t="shared" si="403"/>
        <v>41</v>
      </c>
      <c r="AP500" s="160">
        <f t="shared" si="403"/>
        <v>42</v>
      </c>
      <c r="AQ500" s="160">
        <f t="shared" si="403"/>
        <v>43</v>
      </c>
      <c r="AR500" s="160">
        <f t="shared" si="403"/>
        <v>44</v>
      </c>
      <c r="AS500" s="160">
        <f t="shared" si="403"/>
        <v>45</v>
      </c>
      <c r="AT500" s="160">
        <f t="shared" si="403"/>
        <v>46</v>
      </c>
      <c r="AU500" s="160">
        <f t="shared" si="403"/>
        <v>47</v>
      </c>
      <c r="AV500" s="160">
        <f t="shared" si="403"/>
        <v>48</v>
      </c>
      <c r="AW500" s="160">
        <f t="shared" si="403"/>
        <v>49</v>
      </c>
      <c r="AX500" s="160">
        <f t="shared" si="403"/>
        <v>50</v>
      </c>
      <c r="AY500" s="160">
        <f t="shared" si="403"/>
        <v>51</v>
      </c>
      <c r="AZ500" s="160">
        <f t="shared" si="403"/>
        <v>52</v>
      </c>
      <c r="BA500" s="160">
        <f t="shared" si="403"/>
        <v>53</v>
      </c>
      <c r="BB500" s="160">
        <f t="shared" si="403"/>
        <v>54</v>
      </c>
      <c r="BC500" s="160">
        <f t="shared" si="403"/>
        <v>55</v>
      </c>
      <c r="BD500" s="160">
        <f t="shared" si="403"/>
        <v>56</v>
      </c>
      <c r="BE500" s="160">
        <f t="shared" si="403"/>
        <v>57</v>
      </c>
      <c r="BF500" s="160">
        <f t="shared" si="403"/>
        <v>58</v>
      </c>
      <c r="BG500" s="160">
        <f t="shared" si="403"/>
        <v>59</v>
      </c>
      <c r="BH500" s="160">
        <f t="shared" si="403"/>
        <v>60</v>
      </c>
      <c r="BI500" s="160">
        <f t="shared" si="403"/>
        <v>61</v>
      </c>
      <c r="BJ500" s="160">
        <f t="shared" si="403"/>
        <v>62</v>
      </c>
      <c r="BK500" s="160">
        <f t="shared" si="403"/>
        <v>63</v>
      </c>
      <c r="BL500" s="160">
        <f t="shared" si="403"/>
        <v>64</v>
      </c>
      <c r="BM500" s="160">
        <f t="shared" si="403"/>
        <v>65</v>
      </c>
      <c r="BN500" s="160">
        <f t="shared" si="403"/>
        <v>66</v>
      </c>
      <c r="BO500" s="160">
        <f t="shared" si="403"/>
        <v>67</v>
      </c>
      <c r="BP500" s="160">
        <f t="shared" ref="BP500:CF500" si="404">BO500+1</f>
        <v>68</v>
      </c>
      <c r="BQ500" s="160">
        <f t="shared" si="404"/>
        <v>69</v>
      </c>
      <c r="BR500" s="160">
        <f t="shared" si="404"/>
        <v>70</v>
      </c>
      <c r="BS500" s="160">
        <f t="shared" si="404"/>
        <v>71</v>
      </c>
      <c r="BT500" s="160">
        <f t="shared" si="404"/>
        <v>72</v>
      </c>
      <c r="BU500" s="160">
        <f t="shared" si="404"/>
        <v>73</v>
      </c>
      <c r="BV500" s="160">
        <f t="shared" si="404"/>
        <v>74</v>
      </c>
      <c r="BW500" s="160">
        <f t="shared" si="404"/>
        <v>75</v>
      </c>
      <c r="BX500" s="160">
        <f t="shared" si="404"/>
        <v>76</v>
      </c>
      <c r="BY500" s="160">
        <f t="shared" si="404"/>
        <v>77</v>
      </c>
      <c r="BZ500" s="160">
        <f t="shared" si="404"/>
        <v>78</v>
      </c>
      <c r="CA500" s="160">
        <f t="shared" si="404"/>
        <v>79</v>
      </c>
      <c r="CB500" s="160">
        <f t="shared" si="404"/>
        <v>80</v>
      </c>
      <c r="CC500" s="160">
        <f t="shared" si="404"/>
        <v>81</v>
      </c>
      <c r="CD500" s="160">
        <f t="shared" si="404"/>
        <v>82</v>
      </c>
      <c r="CE500" s="160">
        <f t="shared" si="404"/>
        <v>83</v>
      </c>
      <c r="CF500" s="160">
        <f t="shared" si="404"/>
        <v>84</v>
      </c>
      <c r="CG500" s="160">
        <f>BB500+1</f>
        <v>55</v>
      </c>
      <c r="CH500" s="160"/>
      <c r="CI500" s="160"/>
      <c r="CJ500" s="160"/>
      <c r="CK500" s="160"/>
      <c r="CL500" s="143"/>
      <c r="CM500" s="143"/>
    </row>
    <row r="501" spans="1:96" s="169" customFormat="1" ht="24" hidden="1" customHeight="1" x14ac:dyDescent="0.25">
      <c r="A501" s="161"/>
      <c r="B501" s="162"/>
      <c r="C501" s="163" t="str">
        <f>CONCATENATE($B$1," לתקופה :",[1]הערות!$C$3,"    סכומים")</f>
        <v>הכשרה  חב' לבטוח בע"מ לתקופה :יוני-2024    סכומים</v>
      </c>
      <c r="D501" s="164"/>
      <c r="E501" s="164"/>
      <c r="F501" s="164"/>
      <c r="G501" s="164"/>
      <c r="H501" s="164"/>
      <c r="I501" s="165"/>
      <c r="J501" s="166" t="s">
        <v>227</v>
      </c>
      <c r="K501" s="166" t="str">
        <f>K8</f>
        <v>קרן ח'</v>
      </c>
      <c r="L501" s="166" t="str">
        <f t="shared" ref="L501:CG501" si="405">L8</f>
        <v>קרן ט'</v>
      </c>
      <c r="M501" s="166" t="str">
        <f t="shared" si="405"/>
        <v>קרן י'</v>
      </c>
      <c r="N501" s="166" t="str">
        <f t="shared" si="405"/>
        <v>קרן י' פוליסות שהונפקו לאחר 1.1.04</v>
      </c>
      <c r="O501" s="166" t="str">
        <f t="shared" si="405"/>
        <v>הכשרה -אג"ח ממשלת ישראל</v>
      </c>
      <c r="P501" s="166" t="str">
        <f t="shared" si="405"/>
        <v>הכשרה -מניות</v>
      </c>
      <c r="Q501" s="166" t="str">
        <f t="shared" si="405"/>
        <v>הכשרה -כללי</v>
      </c>
      <c r="R501" s="166" t="str">
        <f t="shared" si="405"/>
        <v>הכשרה -שקלי טווח קצר</v>
      </c>
      <c r="S501" s="166" t="str">
        <f t="shared" si="405"/>
        <v xml:space="preserve">הכשרה -אלטשולר שחם-אג"ח ממשלת ישראל </v>
      </c>
      <c r="T501" s="166" t="str">
        <f t="shared" si="405"/>
        <v>הכשרה -אלטשולר שחם-מניות</v>
      </c>
      <c r="U501" s="166" t="str">
        <f t="shared" si="405"/>
        <v xml:space="preserve">הכשרה -אלטשולר שחם-כללי </v>
      </c>
      <c r="V501" s="166" t="str">
        <f t="shared" si="405"/>
        <v> הכשרה חברה לביטוח בע"מ -עוקב מדדים גמיש</v>
      </c>
      <c r="W501" s="166" t="str">
        <f t="shared" si="405"/>
        <v> הכשרה חברה לביטוח בע"מ- משולב סחיר</v>
      </c>
      <c r="X501" s="166" t="str">
        <f t="shared" si="405"/>
        <v> הכשרה חברה לביטוח בע"מ- אג"ח</v>
      </c>
      <c r="Y501" s="166" t="str">
        <f t="shared" si="405"/>
        <v>הכשרה - מיטב דש-  אג"ח ממשלת ישראל</v>
      </c>
      <c r="Z501" s="166" t="str">
        <f t="shared" si="405"/>
        <v>הכשרה- מיטב דש - מניות</v>
      </c>
      <c r="AA501" s="166" t="str">
        <f t="shared" si="405"/>
        <v>הכשרה - מיטב דש -כללי</v>
      </c>
      <c r="AB501" s="166" t="str">
        <f t="shared" si="405"/>
        <v>הכשרה -ילין לפידות-אג"ח ממשלת ישראל</v>
      </c>
      <c r="AC501" s="166" t="str">
        <f t="shared" si="405"/>
        <v>הכשרה -ילין לפידות-מניות</v>
      </c>
      <c r="AD501" s="166" t="str">
        <f t="shared" si="405"/>
        <v>הכשרה -ילין לפידות-כללי</v>
      </c>
      <c r="AE501" s="166" t="str">
        <f t="shared" si="405"/>
        <v>הכשרה-לבני 50 ומטה</v>
      </c>
      <c r="AF501" s="166" t="str">
        <f t="shared" si="405"/>
        <v>הכשרה- לבני 50-60</v>
      </c>
      <c r="AG501" s="166" t="str">
        <f t="shared" si="405"/>
        <v>הכשרה-לבני 60 ומעלה</v>
      </c>
      <c r="AH501" s="166" t="str">
        <f t="shared" si="405"/>
        <v>הכשרה מסלול בסיסי למקבלי קצבה</v>
      </c>
      <c r="AI501" s="166" t="e">
        <f t="shared" ca="1" si="405"/>
        <v>#REF!</v>
      </c>
      <c r="AJ501" s="166" t="e">
        <f t="shared" ca="1" si="405"/>
        <v>#REF!</v>
      </c>
      <c r="AK501" s="166" t="e">
        <f t="shared" ca="1" si="405"/>
        <v>#REF!</v>
      </c>
      <c r="AL501" s="166" t="e">
        <f t="shared" ca="1" si="405"/>
        <v>#REF!</v>
      </c>
      <c r="AM501" s="166" t="e">
        <f t="shared" ca="1" si="405"/>
        <v>#REF!</v>
      </c>
      <c r="AN501" s="166" t="e">
        <f t="shared" ca="1" si="405"/>
        <v>#REF!</v>
      </c>
      <c r="AO501" s="166" t="e">
        <f t="shared" ca="1" si="405"/>
        <v>#REF!</v>
      </c>
      <c r="AP501" s="166" t="e">
        <f t="shared" ca="1" si="405"/>
        <v>#REF!</v>
      </c>
      <c r="AQ501" s="166" t="e">
        <f t="shared" ca="1" si="405"/>
        <v>#REF!</v>
      </c>
      <c r="AR501" s="166" t="e">
        <f t="shared" ca="1" si="405"/>
        <v>#REF!</v>
      </c>
      <c r="AS501" s="166" t="e">
        <f t="shared" ca="1" si="405"/>
        <v>#REF!</v>
      </c>
      <c r="AT501" s="166" t="e">
        <f t="shared" ca="1" si="405"/>
        <v>#REF!</v>
      </c>
      <c r="AU501" s="166" t="e">
        <f t="shared" ca="1" si="405"/>
        <v>#REF!</v>
      </c>
      <c r="AV501" s="166" t="e">
        <f t="shared" ca="1" si="405"/>
        <v>#REF!</v>
      </c>
      <c r="AW501" s="166" t="e">
        <f t="shared" ca="1" si="405"/>
        <v>#REF!</v>
      </c>
      <c r="AX501" s="166" t="e">
        <f t="shared" ca="1" si="405"/>
        <v>#REF!</v>
      </c>
      <c r="AY501" s="166" t="e">
        <f t="shared" ca="1" si="405"/>
        <v>#REF!</v>
      </c>
      <c r="AZ501" s="166" t="e">
        <f t="shared" ca="1" si="405"/>
        <v>#REF!</v>
      </c>
      <c r="BA501" s="166" t="e">
        <f t="shared" ca="1" si="405"/>
        <v>#REF!</v>
      </c>
      <c r="BB501" s="166" t="e">
        <f t="shared" ca="1" si="405"/>
        <v>#REF!</v>
      </c>
      <c r="BC501" s="166" t="e">
        <f t="shared" ca="1" si="405"/>
        <v>#REF!</v>
      </c>
      <c r="BD501" s="166" t="e">
        <f t="shared" ca="1" si="405"/>
        <v>#REF!</v>
      </c>
      <c r="BE501" s="166" t="e">
        <f t="shared" ca="1" si="405"/>
        <v>#REF!</v>
      </c>
      <c r="BF501" s="166" t="e">
        <f t="shared" ca="1" si="405"/>
        <v>#REF!</v>
      </c>
      <c r="BG501" s="166" t="e">
        <f t="shared" ca="1" si="405"/>
        <v>#REF!</v>
      </c>
      <c r="BH501" s="166" t="e">
        <f t="shared" ca="1" si="405"/>
        <v>#REF!</v>
      </c>
      <c r="BI501" s="166" t="e">
        <f t="shared" ca="1" si="405"/>
        <v>#REF!</v>
      </c>
      <c r="BJ501" s="166" t="e">
        <f t="shared" ca="1" si="405"/>
        <v>#REF!</v>
      </c>
      <c r="BK501" s="166" t="e">
        <f t="shared" ca="1" si="405"/>
        <v>#REF!</v>
      </c>
      <c r="BL501" s="166" t="e">
        <f t="shared" ca="1" si="405"/>
        <v>#REF!</v>
      </c>
      <c r="BM501" s="166" t="e">
        <f t="shared" ca="1" si="405"/>
        <v>#REF!</v>
      </c>
      <c r="BN501" s="166" t="e">
        <f t="shared" ca="1" si="405"/>
        <v>#REF!</v>
      </c>
      <c r="BO501" s="166" t="e">
        <f t="shared" ca="1" si="405"/>
        <v>#REF!</v>
      </c>
      <c r="BP501" s="166" t="e">
        <f t="shared" ca="1" si="405"/>
        <v>#REF!</v>
      </c>
      <c r="BQ501" s="166" t="e">
        <f t="shared" ca="1" si="405"/>
        <v>#REF!</v>
      </c>
      <c r="BR501" s="166" t="e">
        <f t="shared" ca="1" si="405"/>
        <v>#REF!</v>
      </c>
      <c r="BS501" s="166" t="e">
        <f t="shared" ca="1" si="405"/>
        <v>#REF!</v>
      </c>
      <c r="BT501" s="166" t="e">
        <f t="shared" ca="1" si="405"/>
        <v>#REF!</v>
      </c>
      <c r="BU501" s="166" t="e">
        <f t="shared" ca="1" si="405"/>
        <v>#REF!</v>
      </c>
      <c r="BV501" s="166" t="e">
        <f t="shared" ca="1" si="405"/>
        <v>#REF!</v>
      </c>
      <c r="BW501" s="166" t="e">
        <f t="shared" ca="1" si="405"/>
        <v>#REF!</v>
      </c>
      <c r="BX501" s="166" t="e">
        <f t="shared" ca="1" si="405"/>
        <v>#REF!</v>
      </c>
      <c r="BY501" s="166" t="e">
        <f t="shared" ca="1" si="405"/>
        <v>#REF!</v>
      </c>
      <c r="BZ501" s="166" t="e">
        <f t="shared" ca="1" si="405"/>
        <v>#REF!</v>
      </c>
      <c r="CA501" s="166" t="e">
        <f t="shared" ca="1" si="405"/>
        <v>#REF!</v>
      </c>
      <c r="CB501" s="166" t="e">
        <f t="shared" ca="1" si="405"/>
        <v>#REF!</v>
      </c>
      <c r="CC501" s="166" t="e">
        <f t="shared" ca="1" si="405"/>
        <v>#REF!</v>
      </c>
      <c r="CD501" s="166" t="e">
        <f t="shared" ca="1" si="405"/>
        <v>#REF!</v>
      </c>
      <c r="CE501" s="166" t="e">
        <f t="shared" ca="1" si="405"/>
        <v>#REF!</v>
      </c>
      <c r="CF501" s="166" t="e">
        <f t="shared" ca="1" si="405"/>
        <v>#REF!</v>
      </c>
      <c r="CG501" s="166" t="str">
        <f t="shared" si="405"/>
        <v>אחר</v>
      </c>
      <c r="CH501" s="166"/>
      <c r="CI501" s="166"/>
      <c r="CJ501" s="166"/>
      <c r="CK501" s="166"/>
      <c r="CL501" s="167"/>
      <c r="CM501" s="167"/>
      <c r="CN501" s="168"/>
      <c r="CO501" s="168"/>
      <c r="CP501" s="168"/>
      <c r="CQ501" s="168"/>
      <c r="CR501" s="168"/>
    </row>
    <row r="502" spans="1:96" ht="14.1" hidden="1" customHeight="1" x14ac:dyDescent="0.2">
      <c r="A502" s="170">
        <f>A10</f>
        <v>10</v>
      </c>
      <c r="B502" s="171" t="str">
        <f>VLOOKUP($A502,$A$10:$M$500,B$500,0)</f>
        <v>1.</v>
      </c>
      <c r="C502" s="172" t="str">
        <f>VLOOKUP($A502,$A$10:$M$500,C$500,0)</f>
        <v>השקעות</v>
      </c>
      <c r="D502" s="173"/>
      <c r="E502" s="173"/>
      <c r="F502" s="173"/>
      <c r="G502" s="173"/>
      <c r="H502" s="173"/>
      <c r="I502" s="174"/>
      <c r="J502" s="175">
        <f t="shared" ref="J502:Y520" si="406">VLOOKUP($A502,$A$10:$CS$500,J$500,0)</f>
        <v>23180757.647788204</v>
      </c>
      <c r="K502" s="175">
        <f t="shared" si="406"/>
        <v>0</v>
      </c>
      <c r="L502" s="175">
        <f t="shared" si="406"/>
        <v>66798.539999999994</v>
      </c>
      <c r="M502" s="175">
        <f t="shared" si="406"/>
        <v>1801159.3927700003</v>
      </c>
      <c r="N502" s="175">
        <f t="shared" si="406"/>
        <v>0</v>
      </c>
      <c r="O502" s="175">
        <f t="shared" si="406"/>
        <v>383340.27525999997</v>
      </c>
      <c r="P502" s="175">
        <f t="shared" si="406"/>
        <v>377136.31036</v>
      </c>
      <c r="Q502" s="175">
        <f t="shared" si="406"/>
        <v>4422588.5888999999</v>
      </c>
      <c r="R502" s="175">
        <f t="shared" si="406"/>
        <v>330645.76430000004</v>
      </c>
      <c r="S502" s="175">
        <f t="shared" si="406"/>
        <v>376360.08267000003</v>
      </c>
      <c r="T502" s="175">
        <f t="shared" si="406"/>
        <v>569519.23992999992</v>
      </c>
      <c r="U502" s="175">
        <f t="shared" si="406"/>
        <v>2583126.2294200002</v>
      </c>
      <c r="V502" s="175">
        <f t="shared" si="406"/>
        <v>3131.5662599999996</v>
      </c>
      <c r="W502" s="175">
        <f t="shared" si="406"/>
        <v>433.55746000000011</v>
      </c>
      <c r="X502" s="175">
        <f t="shared" si="406"/>
        <v>351244.98082</v>
      </c>
      <c r="Y502" s="175">
        <f t="shared" si="406"/>
        <v>197014.65299999999</v>
      </c>
      <c r="Z502" s="175">
        <f t="shared" ref="Z502:CU507" si="407">VLOOKUP($A502,$A$10:$CS$500,Z$500,0)</f>
        <v>1020871.23485</v>
      </c>
      <c r="AA502" s="175">
        <f t="shared" si="407"/>
        <v>2946979.2221999997</v>
      </c>
      <c r="AB502" s="175">
        <f t="shared" si="407"/>
        <v>301420.97892999998</v>
      </c>
      <c r="AC502" s="175">
        <f t="shared" si="407"/>
        <v>677625.94660000002</v>
      </c>
      <c r="AD502" s="175">
        <f t="shared" si="407"/>
        <v>3144407.3186500003</v>
      </c>
      <c r="AE502" s="175">
        <f t="shared" si="407"/>
        <v>277991.12052000005</v>
      </c>
      <c r="AF502" s="175">
        <f t="shared" si="407"/>
        <v>169580.72874000002</v>
      </c>
      <c r="AG502" s="175">
        <f t="shared" si="407"/>
        <v>118982.54225</v>
      </c>
      <c r="AH502" s="175">
        <f t="shared" si="407"/>
        <v>266187.2806882002</v>
      </c>
      <c r="AI502" s="175">
        <f t="shared" si="407"/>
        <v>515318.14107000001</v>
      </c>
      <c r="AJ502" s="175">
        <f t="shared" si="407"/>
        <v>102422.60815</v>
      </c>
      <c r="AK502" s="175">
        <f t="shared" si="407"/>
        <v>965615.22797999997</v>
      </c>
      <c r="AL502" s="175">
        <f t="shared" si="407"/>
        <v>199996.73285</v>
      </c>
      <c r="AM502" s="175">
        <f t="shared" si="407"/>
        <v>723594.36274000001</v>
      </c>
      <c r="AN502" s="175">
        <f t="shared" si="407"/>
        <v>29113.285240000001</v>
      </c>
      <c r="AO502" s="175">
        <f t="shared" si="407"/>
        <v>258151.73518000002</v>
      </c>
      <c r="AP502" s="175">
        <f t="shared" si="407"/>
        <v>0</v>
      </c>
      <c r="AQ502" s="175">
        <f t="shared" si="407"/>
        <v>0</v>
      </c>
      <c r="AR502" s="175">
        <f t="shared" si="407"/>
        <v>0</v>
      </c>
      <c r="AS502" s="175">
        <f t="shared" si="407"/>
        <v>0</v>
      </c>
      <c r="AT502" s="175">
        <f t="shared" si="407"/>
        <v>0</v>
      </c>
      <c r="AU502" s="175">
        <f t="shared" si="407"/>
        <v>0</v>
      </c>
      <c r="AV502" s="175">
        <f t="shared" si="407"/>
        <v>0</v>
      </c>
      <c r="AW502" s="175">
        <f t="shared" si="407"/>
        <v>0</v>
      </c>
      <c r="AX502" s="175">
        <f t="shared" si="407"/>
        <v>0</v>
      </c>
      <c r="AY502" s="175">
        <f t="shared" si="407"/>
        <v>0</v>
      </c>
      <c r="AZ502" s="175">
        <f t="shared" si="407"/>
        <v>0</v>
      </c>
      <c r="BA502" s="175">
        <f t="shared" si="407"/>
        <v>0</v>
      </c>
      <c r="BB502" s="175">
        <f t="shared" si="407"/>
        <v>0</v>
      </c>
      <c r="BC502" s="175">
        <f t="shared" si="407"/>
        <v>0</v>
      </c>
      <c r="BD502" s="175">
        <f t="shared" si="407"/>
        <v>0</v>
      </c>
      <c r="BE502" s="175">
        <f t="shared" si="407"/>
        <v>0</v>
      </c>
      <c r="BF502" s="175">
        <f t="shared" si="407"/>
        <v>0</v>
      </c>
      <c r="BG502" s="175">
        <f t="shared" si="407"/>
        <v>0</v>
      </c>
      <c r="BH502" s="175">
        <f t="shared" si="407"/>
        <v>0</v>
      </c>
      <c r="BI502" s="175">
        <f t="shared" si="407"/>
        <v>0</v>
      </c>
      <c r="BJ502" s="175">
        <f t="shared" si="407"/>
        <v>0</v>
      </c>
      <c r="BK502" s="175">
        <f t="shared" si="407"/>
        <v>0</v>
      </c>
      <c r="BL502" s="175">
        <f t="shared" si="407"/>
        <v>0</v>
      </c>
      <c r="BM502" s="175">
        <f t="shared" si="407"/>
        <v>0</v>
      </c>
      <c r="BN502" s="175">
        <f t="shared" si="407"/>
        <v>0</v>
      </c>
      <c r="BO502" s="175">
        <f t="shared" si="407"/>
        <v>0</v>
      </c>
      <c r="BP502" s="175">
        <f t="shared" si="407"/>
        <v>0</v>
      </c>
      <c r="BQ502" s="175">
        <f t="shared" si="407"/>
        <v>0</v>
      </c>
      <c r="BR502" s="175">
        <f t="shared" si="407"/>
        <v>0</v>
      </c>
      <c r="BS502" s="175">
        <f t="shared" si="407"/>
        <v>0</v>
      </c>
      <c r="BT502" s="175">
        <f t="shared" si="407"/>
        <v>0</v>
      </c>
      <c r="BU502" s="175">
        <f t="shared" si="407"/>
        <v>0</v>
      </c>
      <c r="BV502" s="175">
        <f t="shared" si="407"/>
        <v>0</v>
      </c>
      <c r="BW502" s="175">
        <f t="shared" si="407"/>
        <v>0</v>
      </c>
      <c r="BX502" s="175">
        <f t="shared" si="407"/>
        <v>0</v>
      </c>
      <c r="BY502" s="175">
        <f t="shared" si="407"/>
        <v>0</v>
      </c>
      <c r="BZ502" s="175">
        <f t="shared" si="407"/>
        <v>0</v>
      </c>
      <c r="CA502" s="175">
        <f t="shared" si="407"/>
        <v>0</v>
      </c>
      <c r="CB502" s="175">
        <f t="shared" si="407"/>
        <v>0</v>
      </c>
      <c r="CC502" s="175">
        <f t="shared" si="407"/>
        <v>0</v>
      </c>
      <c r="CD502" s="175">
        <f t="shared" si="407"/>
        <v>0</v>
      </c>
      <c r="CE502" s="175">
        <f t="shared" si="407"/>
        <v>0</v>
      </c>
      <c r="CF502" s="175">
        <f t="shared" si="407"/>
        <v>0</v>
      </c>
      <c r="CG502" s="175">
        <f t="shared" si="407"/>
        <v>0</v>
      </c>
      <c r="CH502" s="175"/>
      <c r="CI502" s="175"/>
      <c r="CJ502" s="175"/>
      <c r="CK502" s="175"/>
      <c r="CL502" s="143"/>
      <c r="CM502" s="143"/>
    </row>
    <row r="503" spans="1:96" ht="14.1" hidden="1" customHeight="1" x14ac:dyDescent="0.2">
      <c r="A503" s="170">
        <f>A11</f>
        <v>11</v>
      </c>
      <c r="B503" s="171"/>
      <c r="C503" s="172" t="str">
        <f>VLOOKUP($A503,$A$10:$M$500,C$500,0)</f>
        <v>א.</v>
      </c>
      <c r="D503" s="173" t="str">
        <f>VLOOKUP($A503,$A$10:$M$500,D$500,0)</f>
        <v>מזומנים ושווי מזומנים</v>
      </c>
      <c r="E503" s="173"/>
      <c r="F503" s="173"/>
      <c r="G503" s="173"/>
      <c r="H503" s="173"/>
      <c r="I503" s="174"/>
      <c r="J503" s="175">
        <f t="shared" si="406"/>
        <v>1586363.9677882008</v>
      </c>
      <c r="K503" s="175">
        <f t="shared" si="406"/>
        <v>0</v>
      </c>
      <c r="L503" s="175">
        <f t="shared" si="406"/>
        <v>1625.54</v>
      </c>
      <c r="M503" s="175">
        <f t="shared" si="406"/>
        <v>105566.41277</v>
      </c>
      <c r="N503" s="175">
        <f t="shared" si="406"/>
        <v>0</v>
      </c>
      <c r="O503" s="175">
        <f t="shared" si="406"/>
        <v>6385.755259999969</v>
      </c>
      <c r="P503" s="175">
        <f t="shared" si="406"/>
        <v>21012.22035999997</v>
      </c>
      <c r="Q503" s="175">
        <f t="shared" si="406"/>
        <v>265726.4189000004</v>
      </c>
      <c r="R503" s="175">
        <f t="shared" si="406"/>
        <v>20535.154300000046</v>
      </c>
      <c r="S503" s="175">
        <f t="shared" si="406"/>
        <v>9634.6826699999965</v>
      </c>
      <c r="T503" s="175">
        <f t="shared" si="406"/>
        <v>52040.869929999906</v>
      </c>
      <c r="U503" s="175">
        <f t="shared" si="406"/>
        <v>131675.34941999981</v>
      </c>
      <c r="V503" s="175">
        <f t="shared" si="406"/>
        <v>394.72625999999963</v>
      </c>
      <c r="W503" s="175">
        <f t="shared" si="406"/>
        <v>58.557460000000077</v>
      </c>
      <c r="X503" s="175">
        <f t="shared" si="406"/>
        <v>8207.9508200000637</v>
      </c>
      <c r="Y503" s="175">
        <f t="shared" si="406"/>
        <v>11436.752999999957</v>
      </c>
      <c r="Z503" s="175">
        <f t="shared" si="407"/>
        <v>98973.534850000055</v>
      </c>
      <c r="AA503" s="175">
        <f t="shared" si="407"/>
        <v>225783.00219999952</v>
      </c>
      <c r="AB503" s="175">
        <f t="shared" si="407"/>
        <v>12071.548929999968</v>
      </c>
      <c r="AC503" s="175">
        <f t="shared" si="407"/>
        <v>29752.49659999994</v>
      </c>
      <c r="AD503" s="175">
        <f t="shared" si="407"/>
        <v>126669.58865000083</v>
      </c>
      <c r="AE503" s="175">
        <f t="shared" si="407"/>
        <v>7281.0505200000389</v>
      </c>
      <c r="AF503" s="175">
        <f t="shared" si="407"/>
        <v>8141.7987399999865</v>
      </c>
      <c r="AG503" s="175">
        <f t="shared" si="407"/>
        <v>13805.232250000006</v>
      </c>
      <c r="AH503" s="175">
        <f t="shared" si="407"/>
        <v>26621.560688200199</v>
      </c>
      <c r="AI503" s="175">
        <f t="shared" si="407"/>
        <v>172517.87106999999</v>
      </c>
      <c r="AJ503" s="175">
        <f t="shared" si="407"/>
        <v>5886.2081499999913</v>
      </c>
      <c r="AK503" s="175">
        <f t="shared" si="407"/>
        <v>125063.87797999999</v>
      </c>
      <c r="AL503" s="175">
        <f t="shared" si="407"/>
        <v>15935.942849999996</v>
      </c>
      <c r="AM503" s="175">
        <f t="shared" si="407"/>
        <v>61121.412740000043</v>
      </c>
      <c r="AN503" s="175">
        <f t="shared" si="407"/>
        <v>2935.0752400000024</v>
      </c>
      <c r="AO503" s="175">
        <f t="shared" si="407"/>
        <v>19503.37518000001</v>
      </c>
      <c r="AP503" s="175">
        <f t="shared" si="407"/>
        <v>0</v>
      </c>
      <c r="AQ503" s="175">
        <f t="shared" si="407"/>
        <v>0</v>
      </c>
      <c r="AR503" s="175">
        <f t="shared" si="407"/>
        <v>0</v>
      </c>
      <c r="AS503" s="175">
        <f t="shared" si="407"/>
        <v>0</v>
      </c>
      <c r="AT503" s="175">
        <f t="shared" si="407"/>
        <v>0</v>
      </c>
      <c r="AU503" s="175">
        <f t="shared" si="407"/>
        <v>0</v>
      </c>
      <c r="AV503" s="175">
        <f t="shared" si="407"/>
        <v>0</v>
      </c>
      <c r="AW503" s="175">
        <f t="shared" si="407"/>
        <v>0</v>
      </c>
      <c r="AX503" s="175">
        <f t="shared" si="407"/>
        <v>0</v>
      </c>
      <c r="AY503" s="175">
        <f t="shared" si="407"/>
        <v>0</v>
      </c>
      <c r="AZ503" s="175">
        <f t="shared" si="407"/>
        <v>0</v>
      </c>
      <c r="BA503" s="175">
        <f t="shared" si="407"/>
        <v>0</v>
      </c>
      <c r="BB503" s="175">
        <f t="shared" si="407"/>
        <v>0</v>
      </c>
      <c r="BC503" s="175">
        <f t="shared" si="407"/>
        <v>0</v>
      </c>
      <c r="BD503" s="175">
        <f t="shared" si="407"/>
        <v>0</v>
      </c>
      <c r="BE503" s="175">
        <f t="shared" si="407"/>
        <v>0</v>
      </c>
      <c r="BF503" s="175">
        <f t="shared" si="407"/>
        <v>0</v>
      </c>
      <c r="BG503" s="175">
        <f t="shared" si="407"/>
        <v>0</v>
      </c>
      <c r="BH503" s="175">
        <f t="shared" si="407"/>
        <v>0</v>
      </c>
      <c r="BI503" s="175">
        <f t="shared" si="407"/>
        <v>0</v>
      </c>
      <c r="BJ503" s="175">
        <f t="shared" si="407"/>
        <v>0</v>
      </c>
      <c r="BK503" s="175">
        <f t="shared" si="407"/>
        <v>0</v>
      </c>
      <c r="BL503" s="175">
        <f t="shared" si="407"/>
        <v>0</v>
      </c>
      <c r="BM503" s="175">
        <f t="shared" si="407"/>
        <v>0</v>
      </c>
      <c r="BN503" s="175">
        <f t="shared" si="407"/>
        <v>0</v>
      </c>
      <c r="BO503" s="175">
        <f t="shared" si="407"/>
        <v>0</v>
      </c>
      <c r="BP503" s="175">
        <f t="shared" si="407"/>
        <v>0</v>
      </c>
      <c r="BQ503" s="175">
        <f t="shared" si="407"/>
        <v>0</v>
      </c>
      <c r="BR503" s="175">
        <f t="shared" si="407"/>
        <v>0</v>
      </c>
      <c r="BS503" s="175">
        <f t="shared" si="407"/>
        <v>0</v>
      </c>
      <c r="BT503" s="175">
        <f t="shared" si="407"/>
        <v>0</v>
      </c>
      <c r="BU503" s="175">
        <f t="shared" si="407"/>
        <v>0</v>
      </c>
      <c r="BV503" s="175">
        <f t="shared" si="407"/>
        <v>0</v>
      </c>
      <c r="BW503" s="175">
        <f t="shared" si="407"/>
        <v>0</v>
      </c>
      <c r="BX503" s="175">
        <f t="shared" si="407"/>
        <v>0</v>
      </c>
      <c r="BY503" s="175">
        <f t="shared" si="407"/>
        <v>0</v>
      </c>
      <c r="BZ503" s="175">
        <f t="shared" si="407"/>
        <v>0</v>
      </c>
      <c r="CA503" s="175">
        <f t="shared" si="407"/>
        <v>0</v>
      </c>
      <c r="CB503" s="175">
        <f t="shared" si="407"/>
        <v>0</v>
      </c>
      <c r="CC503" s="175">
        <f t="shared" si="407"/>
        <v>0</v>
      </c>
      <c r="CD503" s="175">
        <f t="shared" si="407"/>
        <v>0</v>
      </c>
      <c r="CE503" s="175">
        <f t="shared" si="407"/>
        <v>0</v>
      </c>
      <c r="CF503" s="175">
        <f t="shared" si="407"/>
        <v>0</v>
      </c>
      <c r="CG503" s="175">
        <f t="shared" si="407"/>
        <v>0</v>
      </c>
      <c r="CH503" s="175"/>
      <c r="CI503" s="175"/>
      <c r="CJ503" s="175"/>
      <c r="CK503" s="175"/>
      <c r="CL503" s="143"/>
      <c r="CM503" s="143"/>
    </row>
    <row r="504" spans="1:96" ht="14.1" hidden="1" customHeight="1" x14ac:dyDescent="0.2">
      <c r="A504" s="170">
        <v>24</v>
      </c>
      <c r="B504" s="171"/>
      <c r="C504" s="172" t="str">
        <f>VLOOKUP($A504,$A$10:$M$500,C$500,0)</f>
        <v>ב.</v>
      </c>
      <c r="D504" s="173" t="str">
        <f>VLOOKUP($A504,$A$10:$M$500,D$500,0)</f>
        <v>ניירות ערך (למעט בחברות מוחזקות)</v>
      </c>
      <c r="E504" s="173"/>
      <c r="F504" s="173"/>
      <c r="G504" s="173"/>
      <c r="H504" s="173"/>
      <c r="I504" s="174"/>
      <c r="J504" s="175">
        <f t="shared" si="406"/>
        <v>20927461.989999995</v>
      </c>
      <c r="K504" s="175">
        <f t="shared" si="406"/>
        <v>0</v>
      </c>
      <c r="L504" s="175">
        <f t="shared" si="406"/>
        <v>65173</v>
      </c>
      <c r="M504" s="175">
        <f t="shared" si="406"/>
        <v>1505869.77</v>
      </c>
      <c r="N504" s="175">
        <f t="shared" si="406"/>
        <v>0</v>
      </c>
      <c r="O504" s="175">
        <f t="shared" si="406"/>
        <v>372705.56000000006</v>
      </c>
      <c r="P504" s="175">
        <f t="shared" si="406"/>
        <v>353715.72</v>
      </c>
      <c r="Q504" s="175">
        <f t="shared" si="406"/>
        <v>3907748.98</v>
      </c>
      <c r="R504" s="175">
        <f t="shared" si="406"/>
        <v>307744.14</v>
      </c>
      <c r="S504" s="175">
        <f t="shared" si="406"/>
        <v>363661.04000000004</v>
      </c>
      <c r="T504" s="175">
        <f t="shared" si="406"/>
        <v>517478.37</v>
      </c>
      <c r="U504" s="175">
        <f t="shared" si="406"/>
        <v>2381317.14</v>
      </c>
      <c r="V504" s="175">
        <f t="shared" si="406"/>
        <v>2736.84</v>
      </c>
      <c r="W504" s="175">
        <f t="shared" si="406"/>
        <v>375</v>
      </c>
      <c r="X504" s="175">
        <f t="shared" si="406"/>
        <v>342170.1399999999</v>
      </c>
      <c r="Y504" s="175">
        <f t="shared" si="406"/>
        <v>184375.55000000002</v>
      </c>
      <c r="Z504" s="175">
        <f t="shared" si="407"/>
        <v>921897.7</v>
      </c>
      <c r="AA504" s="175">
        <f t="shared" si="407"/>
        <v>2690637.83</v>
      </c>
      <c r="AB504" s="175">
        <f t="shared" si="407"/>
        <v>283185.12</v>
      </c>
      <c r="AC504" s="175">
        <f t="shared" si="407"/>
        <v>633793.04</v>
      </c>
      <c r="AD504" s="175">
        <f t="shared" si="407"/>
        <v>2955545.0999999996</v>
      </c>
      <c r="AE504" s="175">
        <f t="shared" si="407"/>
        <v>268734.06</v>
      </c>
      <c r="AF504" s="175">
        <f t="shared" si="407"/>
        <v>160428.18</v>
      </c>
      <c r="AG504" s="175">
        <f t="shared" si="407"/>
        <v>104435.84999999999</v>
      </c>
      <c r="AH504" s="175">
        <f t="shared" si="407"/>
        <v>237681.36</v>
      </c>
      <c r="AI504" s="175">
        <f t="shared" si="407"/>
        <v>342800.27</v>
      </c>
      <c r="AJ504" s="175">
        <f t="shared" si="407"/>
        <v>96024.540000000008</v>
      </c>
      <c r="AK504" s="175">
        <f t="shared" si="407"/>
        <v>815867.38</v>
      </c>
      <c r="AL504" s="175">
        <f t="shared" si="407"/>
        <v>184060.79</v>
      </c>
      <c r="AM504" s="175">
        <f t="shared" si="407"/>
        <v>662472.94999999995</v>
      </c>
      <c r="AN504" s="175">
        <f t="shared" si="407"/>
        <v>26178.21</v>
      </c>
      <c r="AO504" s="175">
        <f t="shared" si="407"/>
        <v>238648.36000000002</v>
      </c>
      <c r="AP504" s="175">
        <f t="shared" si="407"/>
        <v>0</v>
      </c>
      <c r="AQ504" s="175">
        <f t="shared" si="407"/>
        <v>0</v>
      </c>
      <c r="AR504" s="175">
        <f t="shared" si="407"/>
        <v>0</v>
      </c>
      <c r="AS504" s="175">
        <f t="shared" si="407"/>
        <v>0</v>
      </c>
      <c r="AT504" s="175">
        <f t="shared" si="407"/>
        <v>0</v>
      </c>
      <c r="AU504" s="175">
        <f t="shared" si="407"/>
        <v>0</v>
      </c>
      <c r="AV504" s="175">
        <f t="shared" si="407"/>
        <v>0</v>
      </c>
      <c r="AW504" s="175">
        <f t="shared" si="407"/>
        <v>0</v>
      </c>
      <c r="AX504" s="175">
        <f t="shared" si="407"/>
        <v>0</v>
      </c>
      <c r="AY504" s="175">
        <f t="shared" si="407"/>
        <v>0</v>
      </c>
      <c r="AZ504" s="175">
        <f t="shared" si="407"/>
        <v>0</v>
      </c>
      <c r="BA504" s="175">
        <f t="shared" si="407"/>
        <v>0</v>
      </c>
      <c r="BB504" s="175">
        <f t="shared" si="407"/>
        <v>0</v>
      </c>
      <c r="BC504" s="175">
        <f t="shared" si="407"/>
        <v>0</v>
      </c>
      <c r="BD504" s="175">
        <f t="shared" si="407"/>
        <v>0</v>
      </c>
      <c r="BE504" s="175">
        <f t="shared" si="407"/>
        <v>0</v>
      </c>
      <c r="BF504" s="175">
        <f t="shared" si="407"/>
        <v>0</v>
      </c>
      <c r="BG504" s="175">
        <f t="shared" si="407"/>
        <v>0</v>
      </c>
      <c r="BH504" s="175">
        <f t="shared" si="407"/>
        <v>0</v>
      </c>
      <c r="BI504" s="175">
        <f t="shared" si="407"/>
        <v>0</v>
      </c>
      <c r="BJ504" s="175">
        <f t="shared" si="407"/>
        <v>0</v>
      </c>
      <c r="BK504" s="175">
        <f t="shared" si="407"/>
        <v>0</v>
      </c>
      <c r="BL504" s="175">
        <f t="shared" si="407"/>
        <v>0</v>
      </c>
      <c r="BM504" s="175">
        <f t="shared" si="407"/>
        <v>0</v>
      </c>
      <c r="BN504" s="175">
        <f t="shared" si="407"/>
        <v>0</v>
      </c>
      <c r="BO504" s="175">
        <f t="shared" si="407"/>
        <v>0</v>
      </c>
      <c r="BP504" s="175">
        <f t="shared" si="407"/>
        <v>0</v>
      </c>
      <c r="BQ504" s="175">
        <f t="shared" si="407"/>
        <v>0</v>
      </c>
      <c r="BR504" s="175">
        <f t="shared" si="407"/>
        <v>0</v>
      </c>
      <c r="BS504" s="175">
        <f t="shared" si="407"/>
        <v>0</v>
      </c>
      <c r="BT504" s="175">
        <f t="shared" si="407"/>
        <v>0</v>
      </c>
      <c r="BU504" s="175">
        <f t="shared" si="407"/>
        <v>0</v>
      </c>
      <c r="BV504" s="175">
        <f t="shared" si="407"/>
        <v>0</v>
      </c>
      <c r="BW504" s="175">
        <f t="shared" si="407"/>
        <v>0</v>
      </c>
      <c r="BX504" s="175">
        <f t="shared" si="407"/>
        <v>0</v>
      </c>
      <c r="BY504" s="175">
        <f t="shared" si="407"/>
        <v>0</v>
      </c>
      <c r="BZ504" s="175">
        <f t="shared" si="407"/>
        <v>0</v>
      </c>
      <c r="CA504" s="175">
        <f t="shared" si="407"/>
        <v>0</v>
      </c>
      <c r="CB504" s="175">
        <f t="shared" si="407"/>
        <v>0</v>
      </c>
      <c r="CC504" s="175">
        <f t="shared" si="407"/>
        <v>0</v>
      </c>
      <c r="CD504" s="175">
        <f t="shared" si="407"/>
        <v>0</v>
      </c>
      <c r="CE504" s="175">
        <f t="shared" si="407"/>
        <v>0</v>
      </c>
      <c r="CF504" s="175">
        <f t="shared" si="407"/>
        <v>0</v>
      </c>
      <c r="CG504" s="175">
        <f t="shared" si="407"/>
        <v>0</v>
      </c>
      <c r="CH504" s="175"/>
      <c r="CI504" s="175"/>
      <c r="CJ504" s="175"/>
      <c r="CK504" s="175"/>
      <c r="CL504" s="143"/>
      <c r="CM504" s="143"/>
    </row>
    <row r="505" spans="1:96" ht="14.1" hidden="1" customHeight="1" x14ac:dyDescent="0.2">
      <c r="A505" s="170">
        <v>25</v>
      </c>
      <c r="B505" s="171"/>
      <c r="C505" s="172"/>
      <c r="D505" s="173" t="str">
        <f t="shared" ref="D505:E515" si="408">VLOOKUP($A505,$A$10:$M$500,D$500,0)</f>
        <v>(1</v>
      </c>
      <c r="E505" s="173" t="str">
        <f t="shared" si="408"/>
        <v>אגרות חוב ממשלתיות:</v>
      </c>
      <c r="F505" s="173"/>
      <c r="G505" s="173"/>
      <c r="H505" s="173"/>
      <c r="I505" s="174"/>
      <c r="J505" s="175">
        <f t="shared" si="406"/>
        <v>6997685.1199999992</v>
      </c>
      <c r="K505" s="175">
        <f t="shared" si="406"/>
        <v>0</v>
      </c>
      <c r="L505" s="175">
        <f t="shared" si="406"/>
        <v>24885.19</v>
      </c>
      <c r="M505" s="175">
        <f t="shared" si="406"/>
        <v>225247.45</v>
      </c>
      <c r="N505" s="175">
        <f t="shared" si="406"/>
        <v>0</v>
      </c>
      <c r="O505" s="175">
        <f t="shared" si="406"/>
        <v>291491.76</v>
      </c>
      <c r="P505" s="175">
        <f t="shared" si="406"/>
        <v>18384.41</v>
      </c>
      <c r="Q505" s="175">
        <f t="shared" si="406"/>
        <v>919809.38</v>
      </c>
      <c r="R505" s="175">
        <f t="shared" si="406"/>
        <v>304765.13</v>
      </c>
      <c r="S505" s="175">
        <f t="shared" si="406"/>
        <v>293424.95</v>
      </c>
      <c r="T505" s="175">
        <f t="shared" si="406"/>
        <v>72871.539999999994</v>
      </c>
      <c r="U505" s="175">
        <f t="shared" si="406"/>
        <v>1018992.0499999999</v>
      </c>
      <c r="V505" s="175">
        <f t="shared" si="406"/>
        <v>410.59</v>
      </c>
      <c r="W505" s="175">
        <f t="shared" si="406"/>
        <v>36.729999999999997</v>
      </c>
      <c r="X505" s="175">
        <f t="shared" si="406"/>
        <v>89608.22</v>
      </c>
      <c r="Y505" s="175">
        <f t="shared" si="406"/>
        <v>153633.72</v>
      </c>
      <c r="Z505" s="175">
        <f t="shared" si="407"/>
        <v>123525.65</v>
      </c>
      <c r="AA505" s="175">
        <f t="shared" si="407"/>
        <v>803026.37</v>
      </c>
      <c r="AB505" s="175">
        <f t="shared" si="407"/>
        <v>248912.78999999998</v>
      </c>
      <c r="AC505" s="175">
        <f t="shared" si="407"/>
        <v>95140.47</v>
      </c>
      <c r="AD505" s="175">
        <f t="shared" si="407"/>
        <v>1313019.79</v>
      </c>
      <c r="AE505" s="175">
        <f t="shared" si="407"/>
        <v>53163.680000000008</v>
      </c>
      <c r="AF505" s="175">
        <f t="shared" si="407"/>
        <v>39887.969999999994</v>
      </c>
      <c r="AG505" s="175">
        <f t="shared" si="407"/>
        <v>34521.129999999997</v>
      </c>
      <c r="AH505" s="175">
        <f t="shared" si="407"/>
        <v>100376.35999999999</v>
      </c>
      <c r="AI505" s="175">
        <f t="shared" si="407"/>
        <v>132207.32999999999</v>
      </c>
      <c r="AJ505" s="175">
        <f t="shared" si="407"/>
        <v>77207.69</v>
      </c>
      <c r="AK505" s="175">
        <f t="shared" si="407"/>
        <v>283017.75</v>
      </c>
      <c r="AL505" s="175">
        <f t="shared" si="407"/>
        <v>25790.79</v>
      </c>
      <c r="AM505" s="175">
        <f t="shared" si="407"/>
        <v>211864.25</v>
      </c>
      <c r="AN505" s="175">
        <f t="shared" si="407"/>
        <v>21849.010000000002</v>
      </c>
      <c r="AO505" s="175">
        <f t="shared" si="407"/>
        <v>20612.97</v>
      </c>
      <c r="AP505" s="175">
        <f t="shared" si="407"/>
        <v>0</v>
      </c>
      <c r="AQ505" s="175">
        <f t="shared" si="407"/>
        <v>0</v>
      </c>
      <c r="AR505" s="175">
        <f t="shared" si="407"/>
        <v>0</v>
      </c>
      <c r="AS505" s="175">
        <f t="shared" si="407"/>
        <v>0</v>
      </c>
      <c r="AT505" s="175">
        <f t="shared" si="407"/>
        <v>0</v>
      </c>
      <c r="AU505" s="175">
        <f t="shared" si="407"/>
        <v>0</v>
      </c>
      <c r="AV505" s="175">
        <f t="shared" si="407"/>
        <v>0</v>
      </c>
      <c r="AW505" s="175">
        <f t="shared" si="407"/>
        <v>0</v>
      </c>
      <c r="AX505" s="175">
        <f t="shared" si="407"/>
        <v>0</v>
      </c>
      <c r="AY505" s="175">
        <f t="shared" si="407"/>
        <v>0</v>
      </c>
      <c r="AZ505" s="175">
        <f t="shared" si="407"/>
        <v>0</v>
      </c>
      <c r="BA505" s="175">
        <f t="shared" si="407"/>
        <v>0</v>
      </c>
      <c r="BB505" s="175">
        <f t="shared" si="407"/>
        <v>0</v>
      </c>
      <c r="BC505" s="175">
        <f t="shared" si="407"/>
        <v>0</v>
      </c>
      <c r="BD505" s="175">
        <f t="shared" si="407"/>
        <v>0</v>
      </c>
      <c r="BE505" s="175">
        <f t="shared" si="407"/>
        <v>0</v>
      </c>
      <c r="BF505" s="175">
        <f t="shared" si="407"/>
        <v>0</v>
      </c>
      <c r="BG505" s="175">
        <f t="shared" si="407"/>
        <v>0</v>
      </c>
      <c r="BH505" s="175">
        <f t="shared" si="407"/>
        <v>0</v>
      </c>
      <c r="BI505" s="175">
        <f t="shared" si="407"/>
        <v>0</v>
      </c>
      <c r="BJ505" s="175">
        <f t="shared" si="407"/>
        <v>0</v>
      </c>
      <c r="BK505" s="175">
        <f t="shared" si="407"/>
        <v>0</v>
      </c>
      <c r="BL505" s="175">
        <f t="shared" si="407"/>
        <v>0</v>
      </c>
      <c r="BM505" s="175">
        <f t="shared" si="407"/>
        <v>0</v>
      </c>
      <c r="BN505" s="175">
        <f t="shared" si="407"/>
        <v>0</v>
      </c>
      <c r="BO505" s="175">
        <f t="shared" si="407"/>
        <v>0</v>
      </c>
      <c r="BP505" s="175">
        <f t="shared" si="407"/>
        <v>0</v>
      </c>
      <c r="BQ505" s="175">
        <f t="shared" si="407"/>
        <v>0</v>
      </c>
      <c r="BR505" s="175">
        <f t="shared" si="407"/>
        <v>0</v>
      </c>
      <c r="BS505" s="175">
        <f t="shared" si="407"/>
        <v>0</v>
      </c>
      <c r="BT505" s="175">
        <f t="shared" si="407"/>
        <v>0</v>
      </c>
      <c r="BU505" s="175">
        <f t="shared" si="407"/>
        <v>0</v>
      </c>
      <c r="BV505" s="175">
        <f t="shared" si="407"/>
        <v>0</v>
      </c>
      <c r="BW505" s="175">
        <f t="shared" si="407"/>
        <v>0</v>
      </c>
      <c r="BX505" s="175">
        <f t="shared" si="407"/>
        <v>0</v>
      </c>
      <c r="BY505" s="175">
        <f t="shared" si="407"/>
        <v>0</v>
      </c>
      <c r="BZ505" s="175">
        <f t="shared" si="407"/>
        <v>0</v>
      </c>
      <c r="CA505" s="175">
        <f t="shared" si="407"/>
        <v>0</v>
      </c>
      <c r="CB505" s="175">
        <f t="shared" si="407"/>
        <v>0</v>
      </c>
      <c r="CC505" s="175">
        <f t="shared" si="407"/>
        <v>0</v>
      </c>
      <c r="CD505" s="175">
        <f t="shared" si="407"/>
        <v>0</v>
      </c>
      <c r="CE505" s="175">
        <f t="shared" si="407"/>
        <v>0</v>
      </c>
      <c r="CF505" s="175">
        <f t="shared" si="407"/>
        <v>0</v>
      </c>
      <c r="CG505" s="175">
        <f t="shared" si="407"/>
        <v>0</v>
      </c>
      <c r="CH505" s="175"/>
      <c r="CI505" s="175"/>
      <c r="CJ505" s="175"/>
      <c r="CK505" s="175"/>
      <c r="CL505" s="143"/>
      <c r="CM505" s="143"/>
    </row>
    <row r="506" spans="1:96" ht="14.1" hidden="1" customHeight="1" x14ac:dyDescent="0.2">
      <c r="A506" s="170">
        <v>44</v>
      </c>
      <c r="B506" s="171"/>
      <c r="C506" s="172"/>
      <c r="D506" s="173" t="str">
        <f t="shared" si="408"/>
        <v>(2</v>
      </c>
      <c r="E506" s="173" t="str">
        <f t="shared" si="408"/>
        <v xml:space="preserve">תעודות חוב מסחריות: </v>
      </c>
      <c r="F506" s="173"/>
      <c r="G506" s="173"/>
      <c r="H506" s="173"/>
      <c r="I506" s="174"/>
      <c r="J506" s="175">
        <f t="shared" si="406"/>
        <v>0</v>
      </c>
      <c r="K506" s="175">
        <f t="shared" si="406"/>
        <v>0</v>
      </c>
      <c r="L506" s="175">
        <f t="shared" si="406"/>
        <v>0</v>
      </c>
      <c r="M506" s="175">
        <f t="shared" si="406"/>
        <v>0</v>
      </c>
      <c r="N506" s="175">
        <f t="shared" si="406"/>
        <v>0</v>
      </c>
      <c r="O506" s="175">
        <f t="shared" si="406"/>
        <v>0</v>
      </c>
      <c r="P506" s="175">
        <f t="shared" si="406"/>
        <v>0</v>
      </c>
      <c r="Q506" s="175">
        <f t="shared" si="406"/>
        <v>0</v>
      </c>
      <c r="R506" s="175">
        <f t="shared" si="406"/>
        <v>0</v>
      </c>
      <c r="S506" s="175">
        <f t="shared" si="406"/>
        <v>0</v>
      </c>
      <c r="T506" s="175">
        <f t="shared" si="406"/>
        <v>0</v>
      </c>
      <c r="U506" s="175">
        <f t="shared" si="406"/>
        <v>0</v>
      </c>
      <c r="V506" s="175">
        <f t="shared" si="406"/>
        <v>0</v>
      </c>
      <c r="W506" s="175">
        <f t="shared" si="406"/>
        <v>0</v>
      </c>
      <c r="X506" s="175">
        <f t="shared" si="406"/>
        <v>0</v>
      </c>
      <c r="Y506" s="175">
        <f t="shared" si="406"/>
        <v>0</v>
      </c>
      <c r="Z506" s="175">
        <f t="shared" si="407"/>
        <v>0</v>
      </c>
      <c r="AA506" s="175">
        <f t="shared" si="407"/>
        <v>0</v>
      </c>
      <c r="AB506" s="175">
        <f t="shared" si="407"/>
        <v>0</v>
      </c>
      <c r="AC506" s="175">
        <f t="shared" si="407"/>
        <v>0</v>
      </c>
      <c r="AD506" s="175">
        <f t="shared" si="407"/>
        <v>0</v>
      </c>
      <c r="AE506" s="175">
        <f t="shared" si="407"/>
        <v>0</v>
      </c>
      <c r="AF506" s="175">
        <f t="shared" si="407"/>
        <v>0</v>
      </c>
      <c r="AG506" s="175">
        <f t="shared" si="407"/>
        <v>0</v>
      </c>
      <c r="AH506" s="175">
        <f t="shared" si="407"/>
        <v>0</v>
      </c>
      <c r="AI506" s="175">
        <f t="shared" si="407"/>
        <v>0</v>
      </c>
      <c r="AJ506" s="175">
        <f t="shared" si="407"/>
        <v>0</v>
      </c>
      <c r="AK506" s="175">
        <f t="shared" si="407"/>
        <v>0</v>
      </c>
      <c r="AL506" s="175">
        <f t="shared" si="407"/>
        <v>0</v>
      </c>
      <c r="AM506" s="175">
        <f t="shared" si="407"/>
        <v>0</v>
      </c>
      <c r="AN506" s="175">
        <f t="shared" si="407"/>
        <v>0</v>
      </c>
      <c r="AO506" s="175">
        <f t="shared" ref="AO506:DJ512" si="409">VLOOKUP($A506,$A$10:$CS$500,AO$500,0)</f>
        <v>0</v>
      </c>
      <c r="AP506" s="175">
        <f t="shared" si="409"/>
        <v>0</v>
      </c>
      <c r="AQ506" s="175">
        <f t="shared" si="409"/>
        <v>0</v>
      </c>
      <c r="AR506" s="175">
        <f t="shared" si="409"/>
        <v>0</v>
      </c>
      <c r="AS506" s="175">
        <f t="shared" si="409"/>
        <v>0</v>
      </c>
      <c r="AT506" s="175">
        <f t="shared" si="409"/>
        <v>0</v>
      </c>
      <c r="AU506" s="175">
        <f t="shared" si="409"/>
        <v>0</v>
      </c>
      <c r="AV506" s="175">
        <f t="shared" si="409"/>
        <v>0</v>
      </c>
      <c r="AW506" s="175">
        <f t="shared" si="409"/>
        <v>0</v>
      </c>
      <c r="AX506" s="175">
        <f t="shared" si="409"/>
        <v>0</v>
      </c>
      <c r="AY506" s="175">
        <f t="shared" si="409"/>
        <v>0</v>
      </c>
      <c r="AZ506" s="175">
        <f t="shared" si="409"/>
        <v>0</v>
      </c>
      <c r="BA506" s="175">
        <f t="shared" si="409"/>
        <v>0</v>
      </c>
      <c r="BB506" s="175">
        <f t="shared" si="409"/>
        <v>0</v>
      </c>
      <c r="BC506" s="175">
        <f t="shared" si="409"/>
        <v>0</v>
      </c>
      <c r="BD506" s="175">
        <f t="shared" si="409"/>
        <v>0</v>
      </c>
      <c r="BE506" s="175">
        <f t="shared" si="409"/>
        <v>0</v>
      </c>
      <c r="BF506" s="175">
        <f t="shared" si="409"/>
        <v>0</v>
      </c>
      <c r="BG506" s="175">
        <f t="shared" si="409"/>
        <v>0</v>
      </c>
      <c r="BH506" s="175">
        <f t="shared" si="409"/>
        <v>0</v>
      </c>
      <c r="BI506" s="175">
        <f t="shared" si="409"/>
        <v>0</v>
      </c>
      <c r="BJ506" s="175">
        <f t="shared" si="409"/>
        <v>0</v>
      </c>
      <c r="BK506" s="175">
        <f t="shared" si="409"/>
        <v>0</v>
      </c>
      <c r="BL506" s="175">
        <f t="shared" si="409"/>
        <v>0</v>
      </c>
      <c r="BM506" s="175">
        <f t="shared" si="409"/>
        <v>0</v>
      </c>
      <c r="BN506" s="175">
        <f t="shared" si="409"/>
        <v>0</v>
      </c>
      <c r="BO506" s="175">
        <f t="shared" si="409"/>
        <v>0</v>
      </c>
      <c r="BP506" s="175">
        <f t="shared" si="409"/>
        <v>0</v>
      </c>
      <c r="BQ506" s="175">
        <f t="shared" si="409"/>
        <v>0</v>
      </c>
      <c r="BR506" s="175">
        <f t="shared" si="409"/>
        <v>0</v>
      </c>
      <c r="BS506" s="175">
        <f t="shared" si="409"/>
        <v>0</v>
      </c>
      <c r="BT506" s="175">
        <f t="shared" si="409"/>
        <v>0</v>
      </c>
      <c r="BU506" s="175">
        <f t="shared" si="409"/>
        <v>0</v>
      </c>
      <c r="BV506" s="175">
        <f t="shared" si="409"/>
        <v>0</v>
      </c>
      <c r="BW506" s="175">
        <f t="shared" si="409"/>
        <v>0</v>
      </c>
      <c r="BX506" s="175">
        <f t="shared" si="409"/>
        <v>0</v>
      </c>
      <c r="BY506" s="175">
        <f t="shared" si="409"/>
        <v>0</v>
      </c>
      <c r="BZ506" s="175">
        <f t="shared" si="409"/>
        <v>0</v>
      </c>
      <c r="CA506" s="175">
        <f t="shared" si="409"/>
        <v>0</v>
      </c>
      <c r="CB506" s="175">
        <f t="shared" si="409"/>
        <v>0</v>
      </c>
      <c r="CC506" s="175">
        <f t="shared" si="409"/>
        <v>0</v>
      </c>
      <c r="CD506" s="175">
        <f t="shared" si="409"/>
        <v>0</v>
      </c>
      <c r="CE506" s="175">
        <f t="shared" si="409"/>
        <v>0</v>
      </c>
      <c r="CF506" s="175">
        <f t="shared" si="409"/>
        <v>0</v>
      </c>
      <c r="CG506" s="175">
        <f t="shared" si="409"/>
        <v>0</v>
      </c>
      <c r="CH506" s="175"/>
      <c r="CI506" s="175"/>
      <c r="CJ506" s="175"/>
      <c r="CK506" s="175"/>
      <c r="CL506" s="143"/>
      <c r="CM506" s="143"/>
    </row>
    <row r="507" spans="1:96" ht="14.1" hidden="1" customHeight="1" x14ac:dyDescent="0.2">
      <c r="A507" s="170">
        <v>96</v>
      </c>
      <c r="B507" s="171"/>
      <c r="C507" s="172"/>
      <c r="D507" s="173" t="str">
        <f t="shared" si="408"/>
        <v>(3</v>
      </c>
      <c r="E507" s="173" t="str">
        <f t="shared" si="408"/>
        <v>אג"ח קונצרני:</v>
      </c>
      <c r="F507" s="173"/>
      <c r="G507" s="173"/>
      <c r="H507" s="173"/>
      <c r="I507" s="174"/>
      <c r="J507" s="175">
        <f t="shared" si="406"/>
        <v>2740012.2299999995</v>
      </c>
      <c r="K507" s="175">
        <f t="shared" si="406"/>
        <v>0</v>
      </c>
      <c r="L507" s="175">
        <f t="shared" si="406"/>
        <v>2237.3999999999996</v>
      </c>
      <c r="M507" s="175">
        <f t="shared" si="406"/>
        <v>168031.34999999998</v>
      </c>
      <c r="N507" s="175">
        <f t="shared" si="406"/>
        <v>0</v>
      </c>
      <c r="O507" s="175">
        <f t="shared" si="406"/>
        <v>15319.690000000002</v>
      </c>
      <c r="P507" s="175">
        <f t="shared" si="406"/>
        <v>0</v>
      </c>
      <c r="Q507" s="175">
        <f t="shared" si="406"/>
        <v>441651.81999999995</v>
      </c>
      <c r="R507" s="175">
        <f t="shared" si="406"/>
        <v>2979.01</v>
      </c>
      <c r="S507" s="175">
        <f t="shared" si="406"/>
        <v>66739.320000000007</v>
      </c>
      <c r="T507" s="175">
        <f t="shared" si="406"/>
        <v>0</v>
      </c>
      <c r="U507" s="175">
        <f t="shared" si="406"/>
        <v>418129.85</v>
      </c>
      <c r="V507" s="175">
        <f t="shared" si="406"/>
        <v>0</v>
      </c>
      <c r="W507" s="175">
        <f t="shared" si="406"/>
        <v>0</v>
      </c>
      <c r="X507" s="175">
        <f t="shared" si="406"/>
        <v>41453.500000000007</v>
      </c>
      <c r="Y507" s="175">
        <f t="shared" si="406"/>
        <v>19470.7</v>
      </c>
      <c r="Z507" s="175">
        <f t="shared" ref="Z507:CU516" si="410">VLOOKUP($A507,$A$10:$CS$500,Z$500,0)</f>
        <v>1074.52</v>
      </c>
      <c r="AA507" s="175">
        <f t="shared" si="410"/>
        <v>302162.81</v>
      </c>
      <c r="AB507" s="175">
        <f t="shared" si="410"/>
        <v>32743.440000000002</v>
      </c>
      <c r="AC507" s="175">
        <f t="shared" si="410"/>
        <v>20534.249999999996</v>
      </c>
      <c r="AD507" s="175">
        <f t="shared" si="410"/>
        <v>731827.47</v>
      </c>
      <c r="AE507" s="175">
        <f t="shared" si="410"/>
        <v>23467.579999999998</v>
      </c>
      <c r="AF507" s="175">
        <f t="shared" si="410"/>
        <v>18624.46</v>
      </c>
      <c r="AG507" s="175">
        <f t="shared" si="410"/>
        <v>14845.509999999998</v>
      </c>
      <c r="AH507" s="175">
        <f t="shared" si="410"/>
        <v>30815.5</v>
      </c>
      <c r="AI507" s="175">
        <f t="shared" si="410"/>
        <v>0</v>
      </c>
      <c r="AJ507" s="175">
        <f t="shared" si="410"/>
        <v>17869.57</v>
      </c>
      <c r="AK507" s="175">
        <f t="shared" si="410"/>
        <v>245816.28000000003</v>
      </c>
      <c r="AL507" s="175">
        <f t="shared" si="410"/>
        <v>9909.66</v>
      </c>
      <c r="AM507" s="175">
        <f t="shared" si="410"/>
        <v>110742.17000000001</v>
      </c>
      <c r="AN507" s="175">
        <f t="shared" si="410"/>
        <v>3516.0599999999995</v>
      </c>
      <c r="AO507" s="175">
        <f t="shared" si="410"/>
        <v>50.31</v>
      </c>
      <c r="AP507" s="175">
        <f t="shared" si="410"/>
        <v>0</v>
      </c>
      <c r="AQ507" s="175">
        <f t="shared" si="410"/>
        <v>0</v>
      </c>
      <c r="AR507" s="175">
        <f t="shared" si="410"/>
        <v>0</v>
      </c>
      <c r="AS507" s="175">
        <f t="shared" si="410"/>
        <v>0</v>
      </c>
      <c r="AT507" s="175">
        <f t="shared" si="410"/>
        <v>0</v>
      </c>
      <c r="AU507" s="175">
        <f t="shared" si="409"/>
        <v>0</v>
      </c>
      <c r="AV507" s="175">
        <f t="shared" si="409"/>
        <v>0</v>
      </c>
      <c r="AW507" s="175">
        <f t="shared" si="409"/>
        <v>0</v>
      </c>
      <c r="AX507" s="175">
        <f t="shared" si="409"/>
        <v>0</v>
      </c>
      <c r="AY507" s="175">
        <f t="shared" si="409"/>
        <v>0</v>
      </c>
      <c r="AZ507" s="175">
        <f t="shared" si="409"/>
        <v>0</v>
      </c>
      <c r="BA507" s="175">
        <f t="shared" si="409"/>
        <v>0</v>
      </c>
      <c r="BB507" s="175">
        <f t="shared" si="409"/>
        <v>0</v>
      </c>
      <c r="BC507" s="175">
        <f t="shared" si="409"/>
        <v>0</v>
      </c>
      <c r="BD507" s="175">
        <f t="shared" si="409"/>
        <v>0</v>
      </c>
      <c r="BE507" s="175">
        <f t="shared" si="409"/>
        <v>0</v>
      </c>
      <c r="BF507" s="175">
        <f t="shared" si="409"/>
        <v>0</v>
      </c>
      <c r="BG507" s="175">
        <f t="shared" si="409"/>
        <v>0</v>
      </c>
      <c r="BH507" s="175">
        <f t="shared" si="409"/>
        <v>0</v>
      </c>
      <c r="BI507" s="175">
        <f t="shared" si="409"/>
        <v>0</v>
      </c>
      <c r="BJ507" s="175">
        <f t="shared" si="409"/>
        <v>0</v>
      </c>
      <c r="BK507" s="175">
        <f t="shared" si="409"/>
        <v>0</v>
      </c>
      <c r="BL507" s="175">
        <f t="shared" si="409"/>
        <v>0</v>
      </c>
      <c r="BM507" s="175">
        <f t="shared" si="409"/>
        <v>0</v>
      </c>
      <c r="BN507" s="175">
        <f t="shared" si="409"/>
        <v>0</v>
      </c>
      <c r="BO507" s="175">
        <f t="shared" si="409"/>
        <v>0</v>
      </c>
      <c r="BP507" s="175">
        <f t="shared" si="409"/>
        <v>0</v>
      </c>
      <c r="BQ507" s="175">
        <f t="shared" si="409"/>
        <v>0</v>
      </c>
      <c r="BR507" s="175">
        <f t="shared" si="409"/>
        <v>0</v>
      </c>
      <c r="BS507" s="175">
        <f t="shared" si="409"/>
        <v>0</v>
      </c>
      <c r="BT507" s="175">
        <f t="shared" si="409"/>
        <v>0</v>
      </c>
      <c r="BU507" s="175">
        <f t="shared" si="409"/>
        <v>0</v>
      </c>
      <c r="BV507" s="175">
        <f t="shared" si="409"/>
        <v>0</v>
      </c>
      <c r="BW507" s="175">
        <f t="shared" si="409"/>
        <v>0</v>
      </c>
      <c r="BX507" s="175">
        <f t="shared" si="409"/>
        <v>0</v>
      </c>
      <c r="BY507" s="175">
        <f t="shared" si="409"/>
        <v>0</v>
      </c>
      <c r="BZ507" s="175">
        <f t="shared" si="409"/>
        <v>0</v>
      </c>
      <c r="CA507" s="175">
        <f t="shared" si="409"/>
        <v>0</v>
      </c>
      <c r="CB507" s="175">
        <f t="shared" si="409"/>
        <v>0</v>
      </c>
      <c r="CC507" s="175">
        <f t="shared" si="409"/>
        <v>0</v>
      </c>
      <c r="CD507" s="175">
        <f t="shared" si="409"/>
        <v>0</v>
      </c>
      <c r="CE507" s="175">
        <f t="shared" si="409"/>
        <v>0</v>
      </c>
      <c r="CF507" s="175">
        <f t="shared" si="409"/>
        <v>0</v>
      </c>
      <c r="CG507" s="175">
        <f t="shared" si="409"/>
        <v>0</v>
      </c>
      <c r="CH507" s="175"/>
      <c r="CI507" s="175"/>
      <c r="CJ507" s="175"/>
      <c r="CK507" s="175"/>
      <c r="CL507" s="143"/>
      <c r="CM507" s="143"/>
    </row>
    <row r="508" spans="1:96" ht="14.1" hidden="1" customHeight="1" x14ac:dyDescent="0.2">
      <c r="A508" s="170">
        <v>155</v>
      </c>
      <c r="B508" s="171"/>
      <c r="C508" s="172"/>
      <c r="D508" s="173" t="str">
        <f t="shared" si="408"/>
        <v>4)</v>
      </c>
      <c r="E508" s="173" t="str">
        <f t="shared" si="408"/>
        <v>מניות (למעט חברות מוחזקות)</v>
      </c>
      <c r="F508" s="173"/>
      <c r="G508" s="173"/>
      <c r="H508" s="173"/>
      <c r="I508" s="174"/>
      <c r="J508" s="175">
        <f t="shared" si="406"/>
        <v>3490031.6299999994</v>
      </c>
      <c r="K508" s="175">
        <f t="shared" si="406"/>
        <v>0</v>
      </c>
      <c r="L508" s="175">
        <f t="shared" si="406"/>
        <v>11625.419999999998</v>
      </c>
      <c r="M508" s="175">
        <f t="shared" si="406"/>
        <v>377189.88</v>
      </c>
      <c r="N508" s="175">
        <f t="shared" si="406"/>
        <v>0</v>
      </c>
      <c r="O508" s="175">
        <f t="shared" si="406"/>
        <v>16854.350000000002</v>
      </c>
      <c r="P508" s="175">
        <f t="shared" si="406"/>
        <v>103904.12</v>
      </c>
      <c r="Q508" s="175">
        <f t="shared" si="406"/>
        <v>744601.67000000016</v>
      </c>
      <c r="R508" s="175">
        <f t="shared" si="406"/>
        <v>0</v>
      </c>
      <c r="S508" s="175">
        <f t="shared" si="406"/>
        <v>0</v>
      </c>
      <c r="T508" s="175">
        <f t="shared" si="406"/>
        <v>181459.85</v>
      </c>
      <c r="U508" s="175">
        <f t="shared" si="406"/>
        <v>420793.12</v>
      </c>
      <c r="V508" s="175">
        <f t="shared" si="406"/>
        <v>0</v>
      </c>
      <c r="W508" s="175">
        <f t="shared" si="406"/>
        <v>0</v>
      </c>
      <c r="X508" s="175">
        <f t="shared" si="406"/>
        <v>0</v>
      </c>
      <c r="Y508" s="175">
        <f t="shared" si="406"/>
        <v>2266.63</v>
      </c>
      <c r="Z508" s="175">
        <f t="shared" si="410"/>
        <v>248810.81999999998</v>
      </c>
      <c r="AA508" s="175">
        <f t="shared" si="410"/>
        <v>509078.84</v>
      </c>
      <c r="AB508" s="175">
        <f t="shared" si="410"/>
        <v>0</v>
      </c>
      <c r="AC508" s="175">
        <f t="shared" si="410"/>
        <v>147648.66</v>
      </c>
      <c r="AD508" s="175">
        <f t="shared" si="410"/>
        <v>336963.3</v>
      </c>
      <c r="AE508" s="175">
        <f t="shared" si="410"/>
        <v>54502.65</v>
      </c>
      <c r="AF508" s="175">
        <f t="shared" si="410"/>
        <v>23363.379999999997</v>
      </c>
      <c r="AG508" s="175">
        <f t="shared" si="410"/>
        <v>13702.18</v>
      </c>
      <c r="AH508" s="175">
        <f t="shared" si="410"/>
        <v>23128.690000000002</v>
      </c>
      <c r="AI508" s="175">
        <f t="shared" si="410"/>
        <v>0</v>
      </c>
      <c r="AJ508" s="175">
        <f t="shared" si="410"/>
        <v>0</v>
      </c>
      <c r="AK508" s="175">
        <f t="shared" si="410"/>
        <v>167403.76</v>
      </c>
      <c r="AL508" s="175">
        <f t="shared" si="410"/>
        <v>58130.12999999999</v>
      </c>
      <c r="AM508" s="175">
        <f t="shared" si="410"/>
        <v>24648.85</v>
      </c>
      <c r="AN508" s="175">
        <f t="shared" si="410"/>
        <v>0</v>
      </c>
      <c r="AO508" s="175">
        <f t="shared" si="410"/>
        <v>23955.33</v>
      </c>
      <c r="AP508" s="175">
        <f t="shared" si="410"/>
        <v>0</v>
      </c>
      <c r="AQ508" s="175">
        <f t="shared" si="410"/>
        <v>0</v>
      </c>
      <c r="AR508" s="175">
        <f t="shared" si="410"/>
        <v>0</v>
      </c>
      <c r="AS508" s="175">
        <f t="shared" si="410"/>
        <v>0</v>
      </c>
      <c r="AT508" s="175">
        <f t="shared" si="410"/>
        <v>0</v>
      </c>
      <c r="AU508" s="175">
        <f t="shared" si="409"/>
        <v>0</v>
      </c>
      <c r="AV508" s="175">
        <f t="shared" si="409"/>
        <v>0</v>
      </c>
      <c r="AW508" s="175">
        <f t="shared" si="409"/>
        <v>0</v>
      </c>
      <c r="AX508" s="175">
        <f t="shared" si="409"/>
        <v>0</v>
      </c>
      <c r="AY508" s="175">
        <f t="shared" si="409"/>
        <v>0</v>
      </c>
      <c r="AZ508" s="175">
        <f t="shared" si="409"/>
        <v>0</v>
      </c>
      <c r="BA508" s="175">
        <f t="shared" si="409"/>
        <v>0</v>
      </c>
      <c r="BB508" s="175">
        <f t="shared" si="409"/>
        <v>0</v>
      </c>
      <c r="BC508" s="175">
        <f t="shared" si="409"/>
        <v>0</v>
      </c>
      <c r="BD508" s="175">
        <f t="shared" si="409"/>
        <v>0</v>
      </c>
      <c r="BE508" s="175">
        <f t="shared" si="409"/>
        <v>0</v>
      </c>
      <c r="BF508" s="175">
        <f t="shared" si="409"/>
        <v>0</v>
      </c>
      <c r="BG508" s="175">
        <f t="shared" si="409"/>
        <v>0</v>
      </c>
      <c r="BH508" s="175">
        <f t="shared" si="409"/>
        <v>0</v>
      </c>
      <c r="BI508" s="175">
        <f t="shared" si="409"/>
        <v>0</v>
      </c>
      <c r="BJ508" s="175">
        <f t="shared" si="409"/>
        <v>0</v>
      </c>
      <c r="BK508" s="175">
        <f t="shared" si="409"/>
        <v>0</v>
      </c>
      <c r="BL508" s="175">
        <f t="shared" si="409"/>
        <v>0</v>
      </c>
      <c r="BM508" s="175">
        <f t="shared" si="409"/>
        <v>0</v>
      </c>
      <c r="BN508" s="175">
        <f t="shared" si="409"/>
        <v>0</v>
      </c>
      <c r="BO508" s="175">
        <f t="shared" si="409"/>
        <v>0</v>
      </c>
      <c r="BP508" s="175">
        <f t="shared" si="409"/>
        <v>0</v>
      </c>
      <c r="BQ508" s="175">
        <f t="shared" si="409"/>
        <v>0</v>
      </c>
      <c r="BR508" s="175">
        <f t="shared" si="409"/>
        <v>0</v>
      </c>
      <c r="BS508" s="175">
        <f t="shared" si="409"/>
        <v>0</v>
      </c>
      <c r="BT508" s="175">
        <f t="shared" si="409"/>
        <v>0</v>
      </c>
      <c r="BU508" s="175">
        <f t="shared" si="409"/>
        <v>0</v>
      </c>
      <c r="BV508" s="175">
        <f t="shared" si="409"/>
        <v>0</v>
      </c>
      <c r="BW508" s="175">
        <f t="shared" si="409"/>
        <v>0</v>
      </c>
      <c r="BX508" s="175">
        <f t="shared" si="409"/>
        <v>0</v>
      </c>
      <c r="BY508" s="175">
        <f t="shared" si="409"/>
        <v>0</v>
      </c>
      <c r="BZ508" s="175">
        <f t="shared" si="409"/>
        <v>0</v>
      </c>
      <c r="CA508" s="175">
        <f t="shared" si="409"/>
        <v>0</v>
      </c>
      <c r="CB508" s="175">
        <f t="shared" si="409"/>
        <v>0</v>
      </c>
      <c r="CC508" s="175">
        <f t="shared" si="409"/>
        <v>0</v>
      </c>
      <c r="CD508" s="175">
        <f t="shared" si="409"/>
        <v>0</v>
      </c>
      <c r="CE508" s="175">
        <f t="shared" si="409"/>
        <v>0</v>
      </c>
      <c r="CF508" s="175">
        <f t="shared" si="409"/>
        <v>0</v>
      </c>
      <c r="CG508" s="175">
        <f t="shared" si="409"/>
        <v>0</v>
      </c>
      <c r="CH508" s="175"/>
      <c r="CI508" s="175"/>
      <c r="CJ508" s="175"/>
      <c r="CK508" s="175"/>
      <c r="CL508" s="143"/>
      <c r="CM508" s="143"/>
    </row>
    <row r="509" spans="1:96" ht="14.1" hidden="1" customHeight="1" x14ac:dyDescent="0.2">
      <c r="A509" s="170">
        <v>175</v>
      </c>
      <c r="B509" s="171"/>
      <c r="C509" s="172"/>
      <c r="D509" s="173" t="str">
        <f t="shared" si="408"/>
        <v>5)</v>
      </c>
      <c r="E509" s="173" t="str">
        <f t="shared" si="408"/>
        <v>השקעות בקרנות סל</v>
      </c>
      <c r="F509" s="173"/>
      <c r="G509" s="173"/>
      <c r="H509" s="173"/>
      <c r="I509" s="174"/>
      <c r="J509" s="175">
        <f t="shared" si="406"/>
        <v>4869682.8299999991</v>
      </c>
      <c r="K509" s="175">
        <f t="shared" si="406"/>
        <v>0</v>
      </c>
      <c r="L509" s="175">
        <f t="shared" si="406"/>
        <v>14757.11</v>
      </c>
      <c r="M509" s="175">
        <f t="shared" si="406"/>
        <v>151574.88</v>
      </c>
      <c r="N509" s="175">
        <f t="shared" si="406"/>
        <v>0</v>
      </c>
      <c r="O509" s="175">
        <f t="shared" si="406"/>
        <v>11897.560000000001</v>
      </c>
      <c r="P509" s="175">
        <f t="shared" si="406"/>
        <v>180105.33999999997</v>
      </c>
      <c r="Q509" s="175">
        <f t="shared" si="406"/>
        <v>676658.73</v>
      </c>
      <c r="R509" s="175">
        <f t="shared" si="406"/>
        <v>0</v>
      </c>
      <c r="S509" s="175">
        <f t="shared" si="406"/>
        <v>0</v>
      </c>
      <c r="T509" s="175">
        <f t="shared" si="406"/>
        <v>176823.52</v>
      </c>
      <c r="U509" s="175">
        <f t="shared" si="406"/>
        <v>290436.36</v>
      </c>
      <c r="V509" s="175">
        <f t="shared" si="406"/>
        <v>2326.25</v>
      </c>
      <c r="W509" s="175">
        <f t="shared" si="406"/>
        <v>338.27</v>
      </c>
      <c r="X509" s="175">
        <f t="shared" si="406"/>
        <v>39718.22</v>
      </c>
      <c r="Y509" s="175">
        <f t="shared" si="406"/>
        <v>8271.83</v>
      </c>
      <c r="Z509" s="175">
        <f t="shared" si="410"/>
        <v>520392.82</v>
      </c>
      <c r="AA509" s="175">
        <f t="shared" si="410"/>
        <v>1071170.23</v>
      </c>
      <c r="AB509" s="175">
        <f t="shared" si="410"/>
        <v>0</v>
      </c>
      <c r="AC509" s="175">
        <f t="shared" si="410"/>
        <v>355884.97</v>
      </c>
      <c r="AD509" s="175">
        <f t="shared" si="410"/>
        <v>477098.97</v>
      </c>
      <c r="AE509" s="175">
        <f t="shared" si="410"/>
        <v>51126.19</v>
      </c>
      <c r="AF509" s="175">
        <f t="shared" si="410"/>
        <v>43766.19</v>
      </c>
      <c r="AG509" s="175">
        <f t="shared" si="410"/>
        <v>17864.2</v>
      </c>
      <c r="AH509" s="175">
        <f t="shared" si="410"/>
        <v>40212.57</v>
      </c>
      <c r="AI509" s="175">
        <f t="shared" si="410"/>
        <v>160738.56</v>
      </c>
      <c r="AJ509" s="175">
        <f t="shared" si="410"/>
        <v>0</v>
      </c>
      <c r="AK509" s="175">
        <f t="shared" si="410"/>
        <v>34865.54</v>
      </c>
      <c r="AL509" s="175">
        <f t="shared" si="410"/>
        <v>41062.480000000003</v>
      </c>
      <c r="AM509" s="175">
        <f t="shared" si="410"/>
        <v>311243.14</v>
      </c>
      <c r="AN509" s="175">
        <f t="shared" si="410"/>
        <v>813.1400000000001</v>
      </c>
      <c r="AO509" s="175">
        <f t="shared" si="410"/>
        <v>190535.76</v>
      </c>
      <c r="AP509" s="175">
        <f t="shared" si="410"/>
        <v>0</v>
      </c>
      <c r="AQ509" s="175">
        <f t="shared" si="410"/>
        <v>0</v>
      </c>
      <c r="AR509" s="175">
        <f t="shared" si="410"/>
        <v>0</v>
      </c>
      <c r="AS509" s="175">
        <f t="shared" si="410"/>
        <v>0</v>
      </c>
      <c r="AT509" s="175">
        <f t="shared" si="410"/>
        <v>0</v>
      </c>
      <c r="AU509" s="175">
        <f t="shared" si="409"/>
        <v>0</v>
      </c>
      <c r="AV509" s="175">
        <f t="shared" si="409"/>
        <v>0</v>
      </c>
      <c r="AW509" s="175">
        <f t="shared" si="409"/>
        <v>0</v>
      </c>
      <c r="AX509" s="175">
        <f t="shared" si="409"/>
        <v>0</v>
      </c>
      <c r="AY509" s="175">
        <f t="shared" si="409"/>
        <v>0</v>
      </c>
      <c r="AZ509" s="175">
        <f t="shared" si="409"/>
        <v>0</v>
      </c>
      <c r="BA509" s="175">
        <f t="shared" si="409"/>
        <v>0</v>
      </c>
      <c r="BB509" s="175">
        <f t="shared" si="409"/>
        <v>0</v>
      </c>
      <c r="BC509" s="175">
        <f t="shared" si="409"/>
        <v>0</v>
      </c>
      <c r="BD509" s="175">
        <f t="shared" si="409"/>
        <v>0</v>
      </c>
      <c r="BE509" s="175">
        <f t="shared" si="409"/>
        <v>0</v>
      </c>
      <c r="BF509" s="175">
        <f t="shared" si="409"/>
        <v>0</v>
      </c>
      <c r="BG509" s="175">
        <f t="shared" si="409"/>
        <v>0</v>
      </c>
      <c r="BH509" s="175">
        <f t="shared" si="409"/>
        <v>0</v>
      </c>
      <c r="BI509" s="175">
        <f t="shared" si="409"/>
        <v>0</v>
      </c>
      <c r="BJ509" s="175">
        <f t="shared" si="409"/>
        <v>0</v>
      </c>
      <c r="BK509" s="175">
        <f t="shared" si="409"/>
        <v>0</v>
      </c>
      <c r="BL509" s="175">
        <f t="shared" si="409"/>
        <v>0</v>
      </c>
      <c r="BM509" s="175">
        <f t="shared" si="409"/>
        <v>0</v>
      </c>
      <c r="BN509" s="175">
        <f t="shared" si="409"/>
        <v>0</v>
      </c>
      <c r="BO509" s="175">
        <f t="shared" si="409"/>
        <v>0</v>
      </c>
      <c r="BP509" s="175">
        <f t="shared" si="409"/>
        <v>0</v>
      </c>
      <c r="BQ509" s="175">
        <f t="shared" si="409"/>
        <v>0</v>
      </c>
      <c r="BR509" s="175">
        <f t="shared" si="409"/>
        <v>0</v>
      </c>
      <c r="BS509" s="175">
        <f t="shared" si="409"/>
        <v>0</v>
      </c>
      <c r="BT509" s="175">
        <f t="shared" si="409"/>
        <v>0</v>
      </c>
      <c r="BU509" s="175">
        <f t="shared" si="409"/>
        <v>0</v>
      </c>
      <c r="BV509" s="175">
        <f t="shared" si="409"/>
        <v>0</v>
      </c>
      <c r="BW509" s="175">
        <f t="shared" si="409"/>
        <v>0</v>
      </c>
      <c r="BX509" s="175">
        <f t="shared" si="409"/>
        <v>0</v>
      </c>
      <c r="BY509" s="175">
        <f t="shared" si="409"/>
        <v>0</v>
      </c>
      <c r="BZ509" s="175">
        <f t="shared" si="409"/>
        <v>0</v>
      </c>
      <c r="CA509" s="175">
        <f t="shared" si="409"/>
        <v>0</v>
      </c>
      <c r="CB509" s="175">
        <f t="shared" si="409"/>
        <v>0</v>
      </c>
      <c r="CC509" s="175">
        <f t="shared" si="409"/>
        <v>0</v>
      </c>
      <c r="CD509" s="175">
        <f t="shared" si="409"/>
        <v>0</v>
      </c>
      <c r="CE509" s="175">
        <f t="shared" si="409"/>
        <v>0</v>
      </c>
      <c r="CF509" s="175">
        <f t="shared" si="409"/>
        <v>0</v>
      </c>
      <c r="CG509" s="175">
        <f t="shared" si="409"/>
        <v>0</v>
      </c>
      <c r="CH509" s="175"/>
      <c r="CI509" s="175"/>
      <c r="CJ509" s="175"/>
      <c r="CK509" s="175"/>
      <c r="CL509" s="143"/>
      <c r="CM509" s="143"/>
    </row>
    <row r="510" spans="1:96" ht="14.1" hidden="1" customHeight="1" x14ac:dyDescent="0.2">
      <c r="A510" s="170">
        <v>189</v>
      </c>
      <c r="B510" s="171"/>
      <c r="C510" s="172"/>
      <c r="D510" s="173" t="str">
        <f t="shared" si="408"/>
        <v>6)</v>
      </c>
      <c r="E510" s="173" t="str">
        <f t="shared" si="408"/>
        <v>תעודות השתתפות בקרנות נאמנות</v>
      </c>
      <c r="F510" s="173"/>
      <c r="G510" s="173"/>
      <c r="H510" s="173"/>
      <c r="I510" s="174"/>
      <c r="J510" s="175">
        <f t="shared" si="406"/>
        <v>662283.8899999999</v>
      </c>
      <c r="K510" s="175">
        <f t="shared" si="406"/>
        <v>0</v>
      </c>
      <c r="L510" s="175">
        <f t="shared" si="406"/>
        <v>2109.19</v>
      </c>
      <c r="M510" s="175">
        <f t="shared" si="406"/>
        <v>65901.78</v>
      </c>
      <c r="N510" s="175">
        <f t="shared" si="406"/>
        <v>0</v>
      </c>
      <c r="O510" s="175">
        <f t="shared" si="406"/>
        <v>6184.84</v>
      </c>
      <c r="P510" s="175">
        <f t="shared" si="406"/>
        <v>10415.23</v>
      </c>
      <c r="Q510" s="175">
        <f t="shared" si="406"/>
        <v>138021.02000000002</v>
      </c>
      <c r="R510" s="175">
        <f t="shared" si="406"/>
        <v>0</v>
      </c>
      <c r="S510" s="175">
        <f t="shared" si="406"/>
        <v>0</v>
      </c>
      <c r="T510" s="175">
        <f t="shared" si="406"/>
        <v>64813.09</v>
      </c>
      <c r="U510" s="175">
        <f t="shared" si="406"/>
        <v>169031.48</v>
      </c>
      <c r="V510" s="175">
        <f t="shared" si="406"/>
        <v>0</v>
      </c>
      <c r="W510" s="175">
        <f t="shared" si="406"/>
        <v>0</v>
      </c>
      <c r="X510" s="175">
        <f t="shared" si="406"/>
        <v>100013.83</v>
      </c>
      <c r="Y510" s="175">
        <f t="shared" si="406"/>
        <v>0</v>
      </c>
      <c r="Z510" s="175">
        <f t="shared" si="410"/>
        <v>0</v>
      </c>
      <c r="AA510" s="175">
        <f t="shared" si="410"/>
        <v>0</v>
      </c>
      <c r="AB510" s="175">
        <f t="shared" si="410"/>
        <v>0</v>
      </c>
      <c r="AC510" s="175">
        <f t="shared" si="410"/>
        <v>0</v>
      </c>
      <c r="AD510" s="175">
        <f t="shared" si="410"/>
        <v>0</v>
      </c>
      <c r="AE510" s="175">
        <f t="shared" si="410"/>
        <v>9766.32</v>
      </c>
      <c r="AF510" s="175">
        <f t="shared" si="410"/>
        <v>5495.21</v>
      </c>
      <c r="AG510" s="175">
        <f t="shared" si="410"/>
        <v>3449.24</v>
      </c>
      <c r="AH510" s="175">
        <f t="shared" si="410"/>
        <v>6174.53</v>
      </c>
      <c r="AI510" s="175">
        <f t="shared" si="410"/>
        <v>0</v>
      </c>
      <c r="AJ510" s="175">
        <f t="shared" si="410"/>
        <v>0</v>
      </c>
      <c r="AK510" s="175">
        <f t="shared" si="410"/>
        <v>45709.2</v>
      </c>
      <c r="AL510" s="175">
        <f t="shared" si="410"/>
        <v>35198.93</v>
      </c>
      <c r="AM510" s="175">
        <f t="shared" si="410"/>
        <v>0</v>
      </c>
      <c r="AN510" s="175">
        <f t="shared" si="410"/>
        <v>0</v>
      </c>
      <c r="AO510" s="175">
        <f t="shared" si="410"/>
        <v>0</v>
      </c>
      <c r="AP510" s="175">
        <f t="shared" si="410"/>
        <v>0</v>
      </c>
      <c r="AQ510" s="175">
        <f t="shared" si="410"/>
        <v>0</v>
      </c>
      <c r="AR510" s="175">
        <f t="shared" si="410"/>
        <v>0</v>
      </c>
      <c r="AS510" s="175">
        <f t="shared" si="410"/>
        <v>0</v>
      </c>
      <c r="AT510" s="175">
        <f t="shared" si="410"/>
        <v>0</v>
      </c>
      <c r="AU510" s="175">
        <f t="shared" si="409"/>
        <v>0</v>
      </c>
      <c r="AV510" s="175">
        <f t="shared" si="409"/>
        <v>0</v>
      </c>
      <c r="AW510" s="175">
        <f t="shared" si="409"/>
        <v>0</v>
      </c>
      <c r="AX510" s="175">
        <f t="shared" si="409"/>
        <v>0</v>
      </c>
      <c r="AY510" s="175">
        <f t="shared" si="409"/>
        <v>0</v>
      </c>
      <c r="AZ510" s="175">
        <f t="shared" si="409"/>
        <v>0</v>
      </c>
      <c r="BA510" s="175">
        <f t="shared" si="409"/>
        <v>0</v>
      </c>
      <c r="BB510" s="175">
        <f t="shared" si="409"/>
        <v>0</v>
      </c>
      <c r="BC510" s="175">
        <f t="shared" si="409"/>
        <v>0</v>
      </c>
      <c r="BD510" s="175">
        <f t="shared" si="409"/>
        <v>0</v>
      </c>
      <c r="BE510" s="175">
        <f t="shared" si="409"/>
        <v>0</v>
      </c>
      <c r="BF510" s="175">
        <f t="shared" si="409"/>
        <v>0</v>
      </c>
      <c r="BG510" s="175">
        <f t="shared" si="409"/>
        <v>0</v>
      </c>
      <c r="BH510" s="175">
        <f t="shared" si="409"/>
        <v>0</v>
      </c>
      <c r="BI510" s="175">
        <f t="shared" si="409"/>
        <v>0</v>
      </c>
      <c r="BJ510" s="175">
        <f t="shared" si="409"/>
        <v>0</v>
      </c>
      <c r="BK510" s="175">
        <f t="shared" si="409"/>
        <v>0</v>
      </c>
      <c r="BL510" s="175">
        <f t="shared" si="409"/>
        <v>0</v>
      </c>
      <c r="BM510" s="175">
        <f t="shared" si="409"/>
        <v>0</v>
      </c>
      <c r="BN510" s="175">
        <f t="shared" si="409"/>
        <v>0</v>
      </c>
      <c r="BO510" s="175">
        <f t="shared" si="409"/>
        <v>0</v>
      </c>
      <c r="BP510" s="175">
        <f t="shared" si="409"/>
        <v>0</v>
      </c>
      <c r="BQ510" s="175">
        <f t="shared" si="409"/>
        <v>0</v>
      </c>
      <c r="BR510" s="175">
        <f t="shared" si="409"/>
        <v>0</v>
      </c>
      <c r="BS510" s="175">
        <f t="shared" si="409"/>
        <v>0</v>
      </c>
      <c r="BT510" s="175">
        <f t="shared" si="409"/>
        <v>0</v>
      </c>
      <c r="BU510" s="175">
        <f t="shared" si="409"/>
        <v>0</v>
      </c>
      <c r="BV510" s="175">
        <f t="shared" si="409"/>
        <v>0</v>
      </c>
      <c r="BW510" s="175">
        <f t="shared" si="409"/>
        <v>0</v>
      </c>
      <c r="BX510" s="175">
        <f t="shared" si="409"/>
        <v>0</v>
      </c>
      <c r="BY510" s="175">
        <f t="shared" si="409"/>
        <v>0</v>
      </c>
      <c r="BZ510" s="175">
        <f t="shared" si="409"/>
        <v>0</v>
      </c>
      <c r="CA510" s="175">
        <f t="shared" si="409"/>
        <v>0</v>
      </c>
      <c r="CB510" s="175">
        <f t="shared" si="409"/>
        <v>0</v>
      </c>
      <c r="CC510" s="175">
        <f t="shared" si="409"/>
        <v>0</v>
      </c>
      <c r="CD510" s="175">
        <f t="shared" si="409"/>
        <v>0</v>
      </c>
      <c r="CE510" s="175">
        <f t="shared" si="409"/>
        <v>0</v>
      </c>
      <c r="CF510" s="175">
        <f t="shared" si="409"/>
        <v>0</v>
      </c>
      <c r="CG510" s="175">
        <f t="shared" si="409"/>
        <v>0</v>
      </c>
      <c r="CH510" s="175"/>
      <c r="CI510" s="175"/>
      <c r="CJ510" s="175"/>
      <c r="CK510" s="175"/>
      <c r="CL510" s="143"/>
      <c r="CM510" s="143"/>
    </row>
    <row r="511" spans="1:96" ht="14.1" hidden="1" customHeight="1" x14ac:dyDescent="0.2">
      <c r="A511" s="170">
        <v>197</v>
      </c>
      <c r="B511" s="171"/>
      <c r="C511" s="172"/>
      <c r="D511" s="173" t="str">
        <f t="shared" si="408"/>
        <v>7)</v>
      </c>
      <c r="E511" s="173" t="str">
        <f t="shared" si="408"/>
        <v>קרנות השקעה</v>
      </c>
      <c r="F511" s="173"/>
      <c r="G511" s="173"/>
      <c r="H511" s="173"/>
      <c r="I511" s="174"/>
      <c r="J511" s="175">
        <f t="shared" si="406"/>
        <v>1563130.2999999998</v>
      </c>
      <c r="K511" s="175">
        <f t="shared" si="406"/>
        <v>0</v>
      </c>
      <c r="L511" s="175">
        <f t="shared" si="406"/>
        <v>7891.02</v>
      </c>
      <c r="M511" s="175">
        <f t="shared" si="406"/>
        <v>454839.75</v>
      </c>
      <c r="N511" s="175">
        <f t="shared" si="406"/>
        <v>0</v>
      </c>
      <c r="O511" s="175">
        <f t="shared" si="406"/>
        <v>28637.410000000003</v>
      </c>
      <c r="P511" s="175">
        <f t="shared" si="406"/>
        <v>26759.78</v>
      </c>
      <c r="Q511" s="175">
        <f t="shared" si="406"/>
        <v>804981.10000000009</v>
      </c>
      <c r="R511" s="175">
        <f t="shared" si="406"/>
        <v>0</v>
      </c>
      <c r="S511" s="175">
        <f t="shared" si="406"/>
        <v>0</v>
      </c>
      <c r="T511" s="175">
        <f t="shared" si="406"/>
        <v>0</v>
      </c>
      <c r="U511" s="175">
        <f t="shared" si="406"/>
        <v>0</v>
      </c>
      <c r="V511" s="175">
        <f t="shared" si="406"/>
        <v>0</v>
      </c>
      <c r="W511" s="175">
        <f t="shared" si="406"/>
        <v>0</v>
      </c>
      <c r="X511" s="175">
        <f t="shared" si="406"/>
        <v>73620.149999999994</v>
      </c>
      <c r="Y511" s="175">
        <f t="shared" si="406"/>
        <v>0</v>
      </c>
      <c r="Z511" s="175">
        <f t="shared" si="410"/>
        <v>0</v>
      </c>
      <c r="AA511" s="175">
        <f t="shared" si="410"/>
        <v>0</v>
      </c>
      <c r="AB511" s="175">
        <f t="shared" si="410"/>
        <v>1221.03</v>
      </c>
      <c r="AC511" s="175">
        <f t="shared" si="410"/>
        <v>0</v>
      </c>
      <c r="AD511" s="175">
        <f t="shared" si="410"/>
        <v>12346</v>
      </c>
      <c r="AE511" s="175">
        <f t="shared" si="410"/>
        <v>66122.710000000006</v>
      </c>
      <c r="AF511" s="175">
        <f t="shared" si="410"/>
        <v>25653.39</v>
      </c>
      <c r="AG511" s="175">
        <f t="shared" si="410"/>
        <v>18997.43</v>
      </c>
      <c r="AH511" s="175">
        <f t="shared" si="410"/>
        <v>33790.97</v>
      </c>
      <c r="AI511" s="175">
        <f t="shared" si="410"/>
        <v>0</v>
      </c>
      <c r="AJ511" s="175">
        <f t="shared" si="410"/>
        <v>783.28</v>
      </c>
      <c r="AK511" s="175">
        <f t="shared" si="410"/>
        <v>6300.5</v>
      </c>
      <c r="AL511" s="175">
        <f t="shared" si="410"/>
        <v>1185.7800000000002</v>
      </c>
      <c r="AM511" s="175">
        <f t="shared" si="410"/>
        <v>0</v>
      </c>
      <c r="AN511" s="175">
        <f t="shared" si="410"/>
        <v>0</v>
      </c>
      <c r="AO511" s="175">
        <f t="shared" si="410"/>
        <v>0</v>
      </c>
      <c r="AP511" s="175">
        <f t="shared" si="410"/>
        <v>0</v>
      </c>
      <c r="AQ511" s="175">
        <f t="shared" si="410"/>
        <v>0</v>
      </c>
      <c r="AR511" s="175">
        <f t="shared" si="410"/>
        <v>0</v>
      </c>
      <c r="AS511" s="175">
        <f t="shared" si="410"/>
        <v>0</v>
      </c>
      <c r="AT511" s="175">
        <f t="shared" si="410"/>
        <v>0</v>
      </c>
      <c r="AU511" s="175">
        <f t="shared" si="409"/>
        <v>0</v>
      </c>
      <c r="AV511" s="175">
        <f t="shared" si="409"/>
        <v>0</v>
      </c>
      <c r="AW511" s="175">
        <f t="shared" si="409"/>
        <v>0</v>
      </c>
      <c r="AX511" s="175">
        <f t="shared" si="409"/>
        <v>0</v>
      </c>
      <c r="AY511" s="175">
        <f t="shared" si="409"/>
        <v>0</v>
      </c>
      <c r="AZ511" s="175">
        <f t="shared" si="409"/>
        <v>0</v>
      </c>
      <c r="BA511" s="175">
        <f t="shared" si="409"/>
        <v>0</v>
      </c>
      <c r="BB511" s="175">
        <f t="shared" si="409"/>
        <v>0</v>
      </c>
      <c r="BC511" s="175">
        <f t="shared" si="409"/>
        <v>0</v>
      </c>
      <c r="BD511" s="175">
        <f t="shared" si="409"/>
        <v>0</v>
      </c>
      <c r="BE511" s="175">
        <f t="shared" si="409"/>
        <v>0</v>
      </c>
      <c r="BF511" s="175">
        <f t="shared" si="409"/>
        <v>0</v>
      </c>
      <c r="BG511" s="175">
        <f t="shared" si="409"/>
        <v>0</v>
      </c>
      <c r="BH511" s="175">
        <f t="shared" si="409"/>
        <v>0</v>
      </c>
      <c r="BI511" s="175">
        <f t="shared" si="409"/>
        <v>0</v>
      </c>
      <c r="BJ511" s="175">
        <f t="shared" si="409"/>
        <v>0</v>
      </c>
      <c r="BK511" s="175">
        <f t="shared" si="409"/>
        <v>0</v>
      </c>
      <c r="BL511" s="175">
        <f t="shared" si="409"/>
        <v>0</v>
      </c>
      <c r="BM511" s="175">
        <f t="shared" si="409"/>
        <v>0</v>
      </c>
      <c r="BN511" s="175">
        <f t="shared" si="409"/>
        <v>0</v>
      </c>
      <c r="BO511" s="175">
        <f t="shared" si="409"/>
        <v>0</v>
      </c>
      <c r="BP511" s="175">
        <f t="shared" si="409"/>
        <v>0</v>
      </c>
      <c r="BQ511" s="175">
        <f t="shared" si="409"/>
        <v>0</v>
      </c>
      <c r="BR511" s="175">
        <f t="shared" si="409"/>
        <v>0</v>
      </c>
      <c r="BS511" s="175">
        <f t="shared" si="409"/>
        <v>0</v>
      </c>
      <c r="BT511" s="175">
        <f t="shared" si="409"/>
        <v>0</v>
      </c>
      <c r="BU511" s="175">
        <f t="shared" si="409"/>
        <v>0</v>
      </c>
      <c r="BV511" s="175">
        <f t="shared" si="409"/>
        <v>0</v>
      </c>
      <c r="BW511" s="175">
        <f t="shared" si="409"/>
        <v>0</v>
      </c>
      <c r="BX511" s="175">
        <f t="shared" si="409"/>
        <v>0</v>
      </c>
      <c r="BY511" s="175">
        <f t="shared" si="409"/>
        <v>0</v>
      </c>
      <c r="BZ511" s="175">
        <f t="shared" si="409"/>
        <v>0</v>
      </c>
      <c r="CA511" s="175">
        <f t="shared" si="409"/>
        <v>0</v>
      </c>
      <c r="CB511" s="175">
        <f t="shared" si="409"/>
        <v>0</v>
      </c>
      <c r="CC511" s="175">
        <f t="shared" si="409"/>
        <v>0</v>
      </c>
      <c r="CD511" s="175">
        <f t="shared" si="409"/>
        <v>0</v>
      </c>
      <c r="CE511" s="175">
        <f t="shared" si="409"/>
        <v>0</v>
      </c>
      <c r="CF511" s="175">
        <f t="shared" si="409"/>
        <v>0</v>
      </c>
      <c r="CG511" s="175">
        <f t="shared" si="409"/>
        <v>0</v>
      </c>
      <c r="CH511" s="175"/>
      <c r="CI511" s="175"/>
      <c r="CJ511" s="175"/>
      <c r="CK511" s="175"/>
    </row>
    <row r="512" spans="1:96" ht="14.1" hidden="1" customHeight="1" x14ac:dyDescent="0.2">
      <c r="A512" s="170">
        <v>209</v>
      </c>
      <c r="B512" s="171"/>
      <c r="C512" s="172"/>
      <c r="D512" s="173" t="str">
        <f t="shared" si="408"/>
        <v>8)</v>
      </c>
      <c r="E512" s="173" t="str">
        <f t="shared" si="408"/>
        <v>כתבי אופציה (WARRANTS)</v>
      </c>
      <c r="F512" s="173"/>
      <c r="G512" s="173"/>
      <c r="H512" s="173"/>
      <c r="I512" s="174"/>
      <c r="J512" s="175">
        <f t="shared" si="406"/>
        <v>7008.8200000000015</v>
      </c>
      <c r="K512" s="175">
        <f t="shared" si="406"/>
        <v>0</v>
      </c>
      <c r="L512" s="175">
        <f t="shared" si="406"/>
        <v>10.02</v>
      </c>
      <c r="M512" s="175">
        <f t="shared" si="406"/>
        <v>1502.12</v>
      </c>
      <c r="N512" s="175">
        <f t="shared" si="406"/>
        <v>0</v>
      </c>
      <c r="O512" s="175">
        <f t="shared" si="406"/>
        <v>0</v>
      </c>
      <c r="P512" s="175">
        <f t="shared" si="406"/>
        <v>302.57</v>
      </c>
      <c r="Q512" s="175">
        <f t="shared" si="406"/>
        <v>3706.05</v>
      </c>
      <c r="R512" s="175">
        <f t="shared" si="406"/>
        <v>0</v>
      </c>
      <c r="S512" s="175">
        <f t="shared" si="406"/>
        <v>0</v>
      </c>
      <c r="T512" s="175">
        <f t="shared" si="406"/>
        <v>0</v>
      </c>
      <c r="U512" s="175">
        <f t="shared" si="406"/>
        <v>173.8</v>
      </c>
      <c r="V512" s="175">
        <f t="shared" si="406"/>
        <v>0</v>
      </c>
      <c r="W512" s="175">
        <f t="shared" si="406"/>
        <v>0</v>
      </c>
      <c r="X512" s="175">
        <f t="shared" si="406"/>
        <v>0</v>
      </c>
      <c r="Y512" s="175">
        <f t="shared" si="406"/>
        <v>0</v>
      </c>
      <c r="Z512" s="175">
        <f t="shared" si="410"/>
        <v>0</v>
      </c>
      <c r="AA512" s="175">
        <f t="shared" si="410"/>
        <v>0</v>
      </c>
      <c r="AB512" s="175">
        <f t="shared" si="410"/>
        <v>7.04</v>
      </c>
      <c r="AC512" s="175">
        <f t="shared" si="410"/>
        <v>13.64</v>
      </c>
      <c r="AD512" s="175">
        <f t="shared" si="410"/>
        <v>209.65</v>
      </c>
      <c r="AE512" s="175">
        <f t="shared" si="410"/>
        <v>311.47000000000003</v>
      </c>
      <c r="AF512" s="175">
        <f t="shared" si="410"/>
        <v>143.79000000000002</v>
      </c>
      <c r="AG512" s="175">
        <f t="shared" si="410"/>
        <v>96.52</v>
      </c>
      <c r="AH512" s="175">
        <f t="shared" si="410"/>
        <v>299.33999999999997</v>
      </c>
      <c r="AI512" s="175">
        <f t="shared" si="410"/>
        <v>0</v>
      </c>
      <c r="AJ512" s="175">
        <f t="shared" si="410"/>
        <v>2.89</v>
      </c>
      <c r="AK512" s="175">
        <f t="shared" si="410"/>
        <v>168.4</v>
      </c>
      <c r="AL512" s="175">
        <f t="shared" si="410"/>
        <v>61.52</v>
      </c>
      <c r="AM512" s="175">
        <f t="shared" si="410"/>
        <v>0</v>
      </c>
      <c r="AN512" s="175">
        <f t="shared" si="410"/>
        <v>0</v>
      </c>
      <c r="AO512" s="175">
        <f t="shared" si="410"/>
        <v>0</v>
      </c>
      <c r="AP512" s="175">
        <f t="shared" si="410"/>
        <v>0</v>
      </c>
      <c r="AQ512" s="175">
        <f t="shared" si="410"/>
        <v>0</v>
      </c>
      <c r="AR512" s="175">
        <f t="shared" si="410"/>
        <v>0</v>
      </c>
      <c r="AS512" s="175">
        <f t="shared" si="410"/>
        <v>0</v>
      </c>
      <c r="AT512" s="175">
        <f t="shared" si="410"/>
        <v>0</v>
      </c>
      <c r="AU512" s="175">
        <f t="shared" si="409"/>
        <v>0</v>
      </c>
      <c r="AV512" s="175">
        <f t="shared" si="409"/>
        <v>0</v>
      </c>
      <c r="AW512" s="175">
        <f t="shared" si="409"/>
        <v>0</v>
      </c>
      <c r="AX512" s="175">
        <f t="shared" si="409"/>
        <v>0</v>
      </c>
      <c r="AY512" s="175">
        <f t="shared" si="409"/>
        <v>0</v>
      </c>
      <c r="AZ512" s="175">
        <f t="shared" si="409"/>
        <v>0</v>
      </c>
      <c r="BA512" s="175">
        <f t="shared" si="409"/>
        <v>0</v>
      </c>
      <c r="BB512" s="175">
        <f t="shared" si="409"/>
        <v>0</v>
      </c>
      <c r="BC512" s="175">
        <f t="shared" si="409"/>
        <v>0</v>
      </c>
      <c r="BD512" s="175">
        <f t="shared" si="409"/>
        <v>0</v>
      </c>
      <c r="BE512" s="175">
        <f t="shared" si="409"/>
        <v>0</v>
      </c>
      <c r="BF512" s="175">
        <f t="shared" si="409"/>
        <v>0</v>
      </c>
      <c r="BG512" s="175">
        <f t="shared" si="409"/>
        <v>0</v>
      </c>
      <c r="BH512" s="175">
        <f t="shared" si="409"/>
        <v>0</v>
      </c>
      <c r="BI512" s="175">
        <f t="shared" si="409"/>
        <v>0</v>
      </c>
      <c r="BJ512" s="175">
        <f t="shared" ref="BJ512:CV525" si="411">VLOOKUP($A512,$A$10:$CS$500,BJ$500,0)</f>
        <v>0</v>
      </c>
      <c r="BK512" s="175">
        <f t="shared" si="411"/>
        <v>0</v>
      </c>
      <c r="BL512" s="175">
        <f t="shared" si="411"/>
        <v>0</v>
      </c>
      <c r="BM512" s="175">
        <f t="shared" si="411"/>
        <v>0</v>
      </c>
      <c r="BN512" s="175">
        <f t="shared" si="411"/>
        <v>0</v>
      </c>
      <c r="BO512" s="175">
        <f t="shared" si="411"/>
        <v>0</v>
      </c>
      <c r="BP512" s="175">
        <f t="shared" si="411"/>
        <v>0</v>
      </c>
      <c r="BQ512" s="175">
        <f t="shared" si="411"/>
        <v>0</v>
      </c>
      <c r="BR512" s="175">
        <f t="shared" si="411"/>
        <v>0</v>
      </c>
      <c r="BS512" s="175">
        <f t="shared" si="411"/>
        <v>0</v>
      </c>
      <c r="BT512" s="175">
        <f t="shared" si="411"/>
        <v>0</v>
      </c>
      <c r="BU512" s="175">
        <f t="shared" si="411"/>
        <v>0</v>
      </c>
      <c r="BV512" s="175">
        <f t="shared" si="411"/>
        <v>0</v>
      </c>
      <c r="BW512" s="175">
        <f t="shared" si="411"/>
        <v>0</v>
      </c>
      <c r="BX512" s="175">
        <f t="shared" si="411"/>
        <v>0</v>
      </c>
      <c r="BY512" s="175">
        <f t="shared" si="411"/>
        <v>0</v>
      </c>
      <c r="BZ512" s="175">
        <f t="shared" si="411"/>
        <v>0</v>
      </c>
      <c r="CA512" s="175">
        <f t="shared" si="411"/>
        <v>0</v>
      </c>
      <c r="CB512" s="175">
        <f t="shared" si="411"/>
        <v>0</v>
      </c>
      <c r="CC512" s="175">
        <f t="shared" si="411"/>
        <v>0</v>
      </c>
      <c r="CD512" s="175">
        <f t="shared" si="411"/>
        <v>0</v>
      </c>
      <c r="CE512" s="175">
        <f t="shared" si="411"/>
        <v>0</v>
      </c>
      <c r="CF512" s="175">
        <f t="shared" si="411"/>
        <v>0</v>
      </c>
      <c r="CG512" s="175">
        <f t="shared" si="411"/>
        <v>0</v>
      </c>
      <c r="CH512" s="175"/>
      <c r="CI512" s="175"/>
      <c r="CJ512" s="175"/>
      <c r="CK512" s="175"/>
    </row>
    <row r="513" spans="1:89" ht="14.1" hidden="1" customHeight="1" x14ac:dyDescent="0.2">
      <c r="A513" s="170">
        <v>217</v>
      </c>
      <c r="B513" s="171"/>
      <c r="C513" s="172"/>
      <c r="D513" s="173" t="str">
        <f t="shared" si="408"/>
        <v>9)</v>
      </c>
      <c r="E513" s="173" t="str">
        <f t="shared" si="408"/>
        <v>חוזים עתידיים</v>
      </c>
      <c r="F513" s="173"/>
      <c r="G513" s="173"/>
      <c r="H513" s="173"/>
      <c r="I513" s="174"/>
      <c r="J513" s="175">
        <f t="shared" si="406"/>
        <v>596975.13</v>
      </c>
      <c r="K513" s="175">
        <f t="shared" si="406"/>
        <v>0</v>
      </c>
      <c r="L513" s="175">
        <f t="shared" si="406"/>
        <v>1657.65</v>
      </c>
      <c r="M513" s="175">
        <f t="shared" si="406"/>
        <v>61582.559999999998</v>
      </c>
      <c r="N513" s="175">
        <f t="shared" si="406"/>
        <v>0</v>
      </c>
      <c r="O513" s="175">
        <f t="shared" si="406"/>
        <v>2319.9499999999998</v>
      </c>
      <c r="P513" s="175">
        <f t="shared" si="406"/>
        <v>13744.42</v>
      </c>
      <c r="Q513" s="175">
        <f t="shared" si="406"/>
        <v>178319.21</v>
      </c>
      <c r="R513" s="175">
        <f t="shared" si="406"/>
        <v>0</v>
      </c>
      <c r="S513" s="175">
        <f t="shared" si="406"/>
        <v>3496.77</v>
      </c>
      <c r="T513" s="175">
        <f t="shared" si="406"/>
        <v>21510.37</v>
      </c>
      <c r="U513" s="175">
        <f t="shared" si="406"/>
        <v>63760.479999999996</v>
      </c>
      <c r="V513" s="175">
        <f t="shared" si="406"/>
        <v>0</v>
      </c>
      <c r="W513" s="175">
        <f t="shared" si="406"/>
        <v>0</v>
      </c>
      <c r="X513" s="175">
        <f t="shared" si="406"/>
        <v>-2243.7799999999997</v>
      </c>
      <c r="Y513" s="175">
        <f t="shared" si="406"/>
        <v>732.67</v>
      </c>
      <c r="Z513" s="175">
        <f t="shared" si="410"/>
        <v>27541.7</v>
      </c>
      <c r="AA513" s="175">
        <f t="shared" si="410"/>
        <v>5199.58</v>
      </c>
      <c r="AB513" s="175">
        <f t="shared" si="410"/>
        <v>300.82</v>
      </c>
      <c r="AC513" s="175">
        <f t="shared" si="410"/>
        <v>14571.05</v>
      </c>
      <c r="AD513" s="175">
        <f t="shared" si="410"/>
        <v>84079.92</v>
      </c>
      <c r="AE513" s="175">
        <f t="shared" si="410"/>
        <v>10273.459999999999</v>
      </c>
      <c r="AF513" s="175">
        <f t="shared" si="410"/>
        <v>3493.79</v>
      </c>
      <c r="AG513" s="175">
        <f t="shared" si="410"/>
        <v>959.63999999999987</v>
      </c>
      <c r="AH513" s="175">
        <f t="shared" si="410"/>
        <v>2883.4</v>
      </c>
      <c r="AI513" s="175">
        <f t="shared" si="410"/>
        <v>49854.380000000005</v>
      </c>
      <c r="AJ513" s="175">
        <f t="shared" si="410"/>
        <v>161.11000000000001</v>
      </c>
      <c r="AK513" s="175">
        <f t="shared" si="410"/>
        <v>32585.95</v>
      </c>
      <c r="AL513" s="175">
        <f t="shared" si="410"/>
        <v>12721.5</v>
      </c>
      <c r="AM513" s="175">
        <f t="shared" si="410"/>
        <v>3974.54</v>
      </c>
      <c r="AN513" s="175">
        <f t="shared" si="410"/>
        <v>0</v>
      </c>
      <c r="AO513" s="175">
        <f t="shared" si="410"/>
        <v>3493.99</v>
      </c>
      <c r="AP513" s="175">
        <f t="shared" si="410"/>
        <v>0</v>
      </c>
      <c r="AQ513" s="175">
        <f t="shared" si="410"/>
        <v>0</v>
      </c>
      <c r="AR513" s="175">
        <f t="shared" si="410"/>
        <v>0</v>
      </c>
      <c r="AS513" s="175">
        <f t="shared" si="410"/>
        <v>0</v>
      </c>
      <c r="AT513" s="175">
        <f t="shared" si="410"/>
        <v>0</v>
      </c>
      <c r="AU513" s="175">
        <f t="shared" si="410"/>
        <v>0</v>
      </c>
      <c r="AV513" s="175">
        <f t="shared" si="410"/>
        <v>0</v>
      </c>
      <c r="AW513" s="175">
        <f t="shared" si="410"/>
        <v>0</v>
      </c>
      <c r="AX513" s="175">
        <f t="shared" si="410"/>
        <v>0</v>
      </c>
      <c r="AY513" s="175">
        <f t="shared" si="410"/>
        <v>0</v>
      </c>
      <c r="AZ513" s="175">
        <f t="shared" si="410"/>
        <v>0</v>
      </c>
      <c r="BA513" s="175">
        <f t="shared" si="410"/>
        <v>0</v>
      </c>
      <c r="BB513" s="175">
        <f t="shared" si="410"/>
        <v>0</v>
      </c>
      <c r="BC513" s="175">
        <f t="shared" si="410"/>
        <v>0</v>
      </c>
      <c r="BD513" s="175">
        <f t="shared" si="410"/>
        <v>0</v>
      </c>
      <c r="BE513" s="175">
        <f t="shared" si="410"/>
        <v>0</v>
      </c>
      <c r="BF513" s="175">
        <f t="shared" si="410"/>
        <v>0</v>
      </c>
      <c r="BG513" s="175">
        <f t="shared" si="410"/>
        <v>0</v>
      </c>
      <c r="BH513" s="175">
        <f t="shared" si="410"/>
        <v>0</v>
      </c>
      <c r="BI513" s="175">
        <f t="shared" si="410"/>
        <v>0</v>
      </c>
      <c r="BJ513" s="175">
        <f t="shared" si="410"/>
        <v>0</v>
      </c>
      <c r="BK513" s="175">
        <f t="shared" si="410"/>
        <v>0</v>
      </c>
      <c r="BL513" s="175">
        <f t="shared" si="411"/>
        <v>0</v>
      </c>
      <c r="BM513" s="175">
        <f t="shared" si="411"/>
        <v>0</v>
      </c>
      <c r="BN513" s="175">
        <f t="shared" si="411"/>
        <v>0</v>
      </c>
      <c r="BO513" s="175">
        <f t="shared" si="411"/>
        <v>0</v>
      </c>
      <c r="BP513" s="175">
        <f t="shared" si="411"/>
        <v>0</v>
      </c>
      <c r="BQ513" s="175">
        <f t="shared" si="411"/>
        <v>0</v>
      </c>
      <c r="BR513" s="175">
        <f t="shared" si="411"/>
        <v>0</v>
      </c>
      <c r="BS513" s="175">
        <f t="shared" si="411"/>
        <v>0</v>
      </c>
      <c r="BT513" s="175">
        <f t="shared" si="411"/>
        <v>0</v>
      </c>
      <c r="BU513" s="175">
        <f t="shared" si="411"/>
        <v>0</v>
      </c>
      <c r="BV513" s="175">
        <f t="shared" si="411"/>
        <v>0</v>
      </c>
      <c r="BW513" s="175">
        <f t="shared" si="411"/>
        <v>0</v>
      </c>
      <c r="BX513" s="175">
        <f t="shared" si="411"/>
        <v>0</v>
      </c>
      <c r="BY513" s="175">
        <f t="shared" si="411"/>
        <v>0</v>
      </c>
      <c r="BZ513" s="175">
        <f t="shared" si="411"/>
        <v>0</v>
      </c>
      <c r="CA513" s="175">
        <f t="shared" si="411"/>
        <v>0</v>
      </c>
      <c r="CB513" s="175">
        <f t="shared" si="411"/>
        <v>0</v>
      </c>
      <c r="CC513" s="175">
        <f t="shared" si="411"/>
        <v>0</v>
      </c>
      <c r="CD513" s="175">
        <f t="shared" si="411"/>
        <v>0</v>
      </c>
      <c r="CE513" s="175">
        <f t="shared" si="411"/>
        <v>0</v>
      </c>
      <c r="CF513" s="175">
        <f t="shared" si="411"/>
        <v>0</v>
      </c>
      <c r="CG513" s="175">
        <f t="shared" si="410"/>
        <v>0</v>
      </c>
      <c r="CH513" s="175"/>
      <c r="CI513" s="175"/>
      <c r="CJ513" s="175"/>
      <c r="CK513" s="175"/>
    </row>
    <row r="514" spans="1:89" ht="14.1" hidden="1" customHeight="1" x14ac:dyDescent="0.2">
      <c r="A514" s="170">
        <v>234</v>
      </c>
      <c r="B514" s="171"/>
      <c r="C514" s="172"/>
      <c r="D514" s="173" t="str">
        <f t="shared" si="408"/>
        <v>10)</v>
      </c>
      <c r="E514" s="173" t="str">
        <f t="shared" si="408"/>
        <v>אופציות - (OPTIONS)</v>
      </c>
      <c r="F514" s="173"/>
      <c r="G514" s="173"/>
      <c r="H514" s="173"/>
      <c r="I514" s="174"/>
      <c r="J514" s="175">
        <f t="shared" si="406"/>
        <v>652.04</v>
      </c>
      <c r="K514" s="175">
        <f t="shared" si="406"/>
        <v>0</v>
      </c>
      <c r="L514" s="175">
        <f t="shared" si="406"/>
        <v>0</v>
      </c>
      <c r="M514" s="175">
        <f t="shared" si="406"/>
        <v>0</v>
      </c>
      <c r="N514" s="175">
        <f t="shared" si="406"/>
        <v>0</v>
      </c>
      <c r="O514" s="175">
        <f t="shared" si="406"/>
        <v>0</v>
      </c>
      <c r="P514" s="175">
        <f t="shared" si="406"/>
        <v>99.850000000000009</v>
      </c>
      <c r="Q514" s="175">
        <f t="shared" si="406"/>
        <v>0</v>
      </c>
      <c r="R514" s="175">
        <f t="shared" si="406"/>
        <v>0</v>
      </c>
      <c r="S514" s="175">
        <f t="shared" si="406"/>
        <v>0</v>
      </c>
      <c r="T514" s="175">
        <f t="shared" si="406"/>
        <v>0</v>
      </c>
      <c r="U514" s="175">
        <f t="shared" si="406"/>
        <v>0</v>
      </c>
      <c r="V514" s="175">
        <f t="shared" si="406"/>
        <v>0</v>
      </c>
      <c r="W514" s="175">
        <f t="shared" si="406"/>
        <v>0</v>
      </c>
      <c r="X514" s="175">
        <f t="shared" si="406"/>
        <v>0</v>
      </c>
      <c r="Y514" s="175">
        <f t="shared" si="406"/>
        <v>0</v>
      </c>
      <c r="Z514" s="175">
        <f t="shared" si="410"/>
        <v>552.18999999999994</v>
      </c>
      <c r="AA514" s="175">
        <f t="shared" si="410"/>
        <v>0</v>
      </c>
      <c r="AB514" s="175">
        <f t="shared" si="410"/>
        <v>0</v>
      </c>
      <c r="AC514" s="175">
        <f t="shared" si="410"/>
        <v>0</v>
      </c>
      <c r="AD514" s="175">
        <f t="shared" si="410"/>
        <v>0</v>
      </c>
      <c r="AE514" s="175">
        <f t="shared" si="410"/>
        <v>0</v>
      </c>
      <c r="AF514" s="175">
        <f t="shared" si="410"/>
        <v>0</v>
      </c>
      <c r="AG514" s="175">
        <f t="shared" si="410"/>
        <v>0</v>
      </c>
      <c r="AH514" s="175">
        <f t="shared" si="410"/>
        <v>0</v>
      </c>
      <c r="AI514" s="175">
        <f t="shared" si="410"/>
        <v>0</v>
      </c>
      <c r="AJ514" s="175">
        <f t="shared" si="410"/>
        <v>0</v>
      </c>
      <c r="AK514" s="175">
        <f t="shared" si="410"/>
        <v>0</v>
      </c>
      <c r="AL514" s="175">
        <f t="shared" si="410"/>
        <v>0</v>
      </c>
      <c r="AM514" s="175">
        <f t="shared" si="410"/>
        <v>0</v>
      </c>
      <c r="AN514" s="175">
        <f t="shared" si="410"/>
        <v>0</v>
      </c>
      <c r="AO514" s="175">
        <f t="shared" si="410"/>
        <v>0</v>
      </c>
      <c r="AP514" s="175">
        <f t="shared" si="410"/>
        <v>0</v>
      </c>
      <c r="AQ514" s="175">
        <f t="shared" si="410"/>
        <v>0</v>
      </c>
      <c r="AR514" s="175">
        <f t="shared" si="410"/>
        <v>0</v>
      </c>
      <c r="AS514" s="175">
        <f t="shared" si="410"/>
        <v>0</v>
      </c>
      <c r="AT514" s="175">
        <f t="shared" si="410"/>
        <v>0</v>
      </c>
      <c r="AU514" s="175">
        <f t="shared" si="410"/>
        <v>0</v>
      </c>
      <c r="AV514" s="175">
        <f t="shared" si="410"/>
        <v>0</v>
      </c>
      <c r="AW514" s="175">
        <f t="shared" si="410"/>
        <v>0</v>
      </c>
      <c r="AX514" s="175">
        <f t="shared" si="410"/>
        <v>0</v>
      </c>
      <c r="AY514" s="175">
        <f t="shared" si="410"/>
        <v>0</v>
      </c>
      <c r="AZ514" s="175">
        <f t="shared" si="410"/>
        <v>0</v>
      </c>
      <c r="BA514" s="175">
        <f t="shared" si="410"/>
        <v>0</v>
      </c>
      <c r="BB514" s="175">
        <f t="shared" si="410"/>
        <v>0</v>
      </c>
      <c r="BC514" s="175">
        <f t="shared" si="410"/>
        <v>0</v>
      </c>
      <c r="BD514" s="175">
        <f t="shared" si="410"/>
        <v>0</v>
      </c>
      <c r="BE514" s="175">
        <f t="shared" si="410"/>
        <v>0</v>
      </c>
      <c r="BF514" s="175">
        <f t="shared" si="410"/>
        <v>0</v>
      </c>
      <c r="BG514" s="175">
        <f t="shared" si="410"/>
        <v>0</v>
      </c>
      <c r="BH514" s="175">
        <f t="shared" si="410"/>
        <v>0</v>
      </c>
      <c r="BI514" s="175">
        <f t="shared" si="410"/>
        <v>0</v>
      </c>
      <c r="BJ514" s="175">
        <f t="shared" si="410"/>
        <v>0</v>
      </c>
      <c r="BK514" s="175">
        <f t="shared" si="410"/>
        <v>0</v>
      </c>
      <c r="BL514" s="175">
        <f t="shared" si="411"/>
        <v>0</v>
      </c>
      <c r="BM514" s="175">
        <f t="shared" si="411"/>
        <v>0</v>
      </c>
      <c r="BN514" s="175">
        <f t="shared" si="411"/>
        <v>0</v>
      </c>
      <c r="BO514" s="175">
        <f t="shared" si="411"/>
        <v>0</v>
      </c>
      <c r="BP514" s="175">
        <f t="shared" si="411"/>
        <v>0</v>
      </c>
      <c r="BQ514" s="175">
        <f t="shared" si="411"/>
        <v>0</v>
      </c>
      <c r="BR514" s="175">
        <f t="shared" si="411"/>
        <v>0</v>
      </c>
      <c r="BS514" s="175">
        <f t="shared" si="411"/>
        <v>0</v>
      </c>
      <c r="BT514" s="175">
        <f t="shared" si="411"/>
        <v>0</v>
      </c>
      <c r="BU514" s="175">
        <f t="shared" si="411"/>
        <v>0</v>
      </c>
      <c r="BV514" s="175">
        <f t="shared" si="411"/>
        <v>0</v>
      </c>
      <c r="BW514" s="175">
        <f t="shared" si="411"/>
        <v>0</v>
      </c>
      <c r="BX514" s="175">
        <f t="shared" si="411"/>
        <v>0</v>
      </c>
      <c r="BY514" s="175">
        <f t="shared" si="411"/>
        <v>0</v>
      </c>
      <c r="BZ514" s="175">
        <f t="shared" si="411"/>
        <v>0</v>
      </c>
      <c r="CA514" s="175">
        <f t="shared" si="411"/>
        <v>0</v>
      </c>
      <c r="CB514" s="175">
        <f t="shared" si="411"/>
        <v>0</v>
      </c>
      <c r="CC514" s="175">
        <f t="shared" si="411"/>
        <v>0</v>
      </c>
      <c r="CD514" s="175">
        <f t="shared" si="411"/>
        <v>0</v>
      </c>
      <c r="CE514" s="175">
        <f t="shared" si="411"/>
        <v>0</v>
      </c>
      <c r="CF514" s="175">
        <f t="shared" si="411"/>
        <v>0</v>
      </c>
      <c r="CG514" s="175">
        <f t="shared" si="410"/>
        <v>0</v>
      </c>
      <c r="CH514" s="175"/>
      <c r="CI514" s="175"/>
      <c r="CJ514" s="175"/>
      <c r="CK514" s="175"/>
    </row>
    <row r="515" spans="1:89" ht="14.1" hidden="1" customHeight="1" x14ac:dyDescent="0.2">
      <c r="A515" s="170">
        <v>280</v>
      </c>
      <c r="B515" s="171"/>
      <c r="C515" s="172"/>
      <c r="D515" s="173" t="str">
        <f t="shared" si="408"/>
        <v>11)</v>
      </c>
      <c r="E515" s="173" t="str">
        <f t="shared" si="408"/>
        <v>מוצרים מובנים</v>
      </c>
      <c r="F515" s="173"/>
      <c r="G515" s="173"/>
      <c r="H515" s="173"/>
      <c r="I515" s="174"/>
      <c r="J515" s="175">
        <f t="shared" si="406"/>
        <v>0</v>
      </c>
      <c r="K515" s="175">
        <f t="shared" si="406"/>
        <v>0</v>
      </c>
      <c r="L515" s="175">
        <f t="shared" si="406"/>
        <v>0</v>
      </c>
      <c r="M515" s="175">
        <f t="shared" si="406"/>
        <v>0</v>
      </c>
      <c r="N515" s="175">
        <f t="shared" si="406"/>
        <v>0</v>
      </c>
      <c r="O515" s="175">
        <f t="shared" si="406"/>
        <v>0</v>
      </c>
      <c r="P515" s="175">
        <f t="shared" si="406"/>
        <v>0</v>
      </c>
      <c r="Q515" s="175">
        <f t="shared" si="406"/>
        <v>0</v>
      </c>
      <c r="R515" s="175">
        <f t="shared" si="406"/>
        <v>0</v>
      </c>
      <c r="S515" s="175">
        <f t="shared" si="406"/>
        <v>0</v>
      </c>
      <c r="T515" s="175">
        <f t="shared" si="406"/>
        <v>0</v>
      </c>
      <c r="U515" s="175">
        <f t="shared" si="406"/>
        <v>0</v>
      </c>
      <c r="V515" s="175">
        <f t="shared" si="406"/>
        <v>0</v>
      </c>
      <c r="W515" s="175">
        <f t="shared" si="406"/>
        <v>0</v>
      </c>
      <c r="X515" s="175">
        <f t="shared" si="406"/>
        <v>0</v>
      </c>
      <c r="Y515" s="175">
        <f t="shared" si="406"/>
        <v>0</v>
      </c>
      <c r="Z515" s="175">
        <f t="shared" si="410"/>
        <v>0</v>
      </c>
      <c r="AA515" s="175">
        <f t="shared" si="410"/>
        <v>0</v>
      </c>
      <c r="AB515" s="175">
        <f t="shared" si="410"/>
        <v>0</v>
      </c>
      <c r="AC515" s="175">
        <f t="shared" si="410"/>
        <v>0</v>
      </c>
      <c r="AD515" s="175">
        <f t="shared" si="410"/>
        <v>0</v>
      </c>
      <c r="AE515" s="175">
        <f t="shared" si="410"/>
        <v>0</v>
      </c>
      <c r="AF515" s="175">
        <f t="shared" si="410"/>
        <v>0</v>
      </c>
      <c r="AG515" s="175">
        <f t="shared" si="410"/>
        <v>0</v>
      </c>
      <c r="AH515" s="175">
        <f t="shared" si="410"/>
        <v>0</v>
      </c>
      <c r="AI515" s="175">
        <f t="shared" si="410"/>
        <v>0</v>
      </c>
      <c r="AJ515" s="175">
        <f t="shared" si="410"/>
        <v>0</v>
      </c>
      <c r="AK515" s="175">
        <f t="shared" si="410"/>
        <v>0</v>
      </c>
      <c r="AL515" s="175">
        <f t="shared" si="410"/>
        <v>0</v>
      </c>
      <c r="AM515" s="175">
        <f t="shared" si="410"/>
        <v>0</v>
      </c>
      <c r="AN515" s="175">
        <f t="shared" si="410"/>
        <v>0</v>
      </c>
      <c r="AO515" s="175">
        <f t="shared" si="410"/>
        <v>0</v>
      </c>
      <c r="AP515" s="175">
        <f t="shared" si="410"/>
        <v>0</v>
      </c>
      <c r="AQ515" s="175">
        <f t="shared" si="410"/>
        <v>0</v>
      </c>
      <c r="AR515" s="175">
        <f t="shared" si="410"/>
        <v>0</v>
      </c>
      <c r="AS515" s="175">
        <f t="shared" si="410"/>
        <v>0</v>
      </c>
      <c r="AT515" s="175">
        <f t="shared" si="410"/>
        <v>0</v>
      </c>
      <c r="AU515" s="175">
        <f t="shared" si="410"/>
        <v>0</v>
      </c>
      <c r="AV515" s="175">
        <f t="shared" si="410"/>
        <v>0</v>
      </c>
      <c r="AW515" s="175">
        <f t="shared" si="410"/>
        <v>0</v>
      </c>
      <c r="AX515" s="175">
        <f t="shared" si="410"/>
        <v>0</v>
      </c>
      <c r="AY515" s="175">
        <f t="shared" si="410"/>
        <v>0</v>
      </c>
      <c r="AZ515" s="175">
        <f t="shared" si="410"/>
        <v>0</v>
      </c>
      <c r="BA515" s="175">
        <f t="shared" si="410"/>
        <v>0</v>
      </c>
      <c r="BB515" s="175">
        <f t="shared" si="410"/>
        <v>0</v>
      </c>
      <c r="BC515" s="175">
        <f t="shared" si="410"/>
        <v>0</v>
      </c>
      <c r="BD515" s="175">
        <f t="shared" si="410"/>
        <v>0</v>
      </c>
      <c r="BE515" s="175">
        <f t="shared" si="410"/>
        <v>0</v>
      </c>
      <c r="BF515" s="175">
        <f t="shared" si="410"/>
        <v>0</v>
      </c>
      <c r="BG515" s="175">
        <f t="shared" si="410"/>
        <v>0</v>
      </c>
      <c r="BH515" s="175">
        <f t="shared" si="410"/>
        <v>0</v>
      </c>
      <c r="BI515" s="175">
        <f t="shared" si="410"/>
        <v>0</v>
      </c>
      <c r="BJ515" s="175">
        <f t="shared" si="410"/>
        <v>0</v>
      </c>
      <c r="BK515" s="175">
        <f t="shared" si="410"/>
        <v>0</v>
      </c>
      <c r="BL515" s="175">
        <f t="shared" si="411"/>
        <v>0</v>
      </c>
      <c r="BM515" s="175">
        <f t="shared" si="411"/>
        <v>0</v>
      </c>
      <c r="BN515" s="175">
        <f t="shared" si="411"/>
        <v>0</v>
      </c>
      <c r="BO515" s="175">
        <f t="shared" si="411"/>
        <v>0</v>
      </c>
      <c r="BP515" s="175">
        <f t="shared" si="411"/>
        <v>0</v>
      </c>
      <c r="BQ515" s="175">
        <f t="shared" si="411"/>
        <v>0</v>
      </c>
      <c r="BR515" s="175">
        <f t="shared" si="411"/>
        <v>0</v>
      </c>
      <c r="BS515" s="175">
        <f t="shared" si="411"/>
        <v>0</v>
      </c>
      <c r="BT515" s="175">
        <f t="shared" si="411"/>
        <v>0</v>
      </c>
      <c r="BU515" s="175">
        <f t="shared" si="411"/>
        <v>0</v>
      </c>
      <c r="BV515" s="175">
        <f t="shared" si="411"/>
        <v>0</v>
      </c>
      <c r="BW515" s="175">
        <f t="shared" si="411"/>
        <v>0</v>
      </c>
      <c r="BX515" s="175">
        <f t="shared" si="411"/>
        <v>0</v>
      </c>
      <c r="BY515" s="175">
        <f t="shared" si="411"/>
        <v>0</v>
      </c>
      <c r="BZ515" s="175">
        <f t="shared" si="411"/>
        <v>0</v>
      </c>
      <c r="CA515" s="175">
        <f t="shared" si="411"/>
        <v>0</v>
      </c>
      <c r="CB515" s="175">
        <f t="shared" si="411"/>
        <v>0</v>
      </c>
      <c r="CC515" s="175">
        <f t="shared" si="411"/>
        <v>0</v>
      </c>
      <c r="CD515" s="175">
        <f t="shared" si="411"/>
        <v>0</v>
      </c>
      <c r="CE515" s="175">
        <f t="shared" si="411"/>
        <v>0</v>
      </c>
      <c r="CF515" s="175">
        <f t="shared" si="411"/>
        <v>0</v>
      </c>
      <c r="CG515" s="175">
        <f t="shared" si="410"/>
        <v>0</v>
      </c>
      <c r="CH515" s="175"/>
      <c r="CI515" s="175"/>
      <c r="CJ515" s="175"/>
      <c r="CK515" s="175"/>
    </row>
    <row r="516" spans="1:89" ht="14.1" hidden="1" customHeight="1" x14ac:dyDescent="0.2">
      <c r="A516" s="170">
        <v>392</v>
      </c>
      <c r="B516" s="171"/>
      <c r="C516" s="172" t="str">
        <f t="shared" ref="C516:D520" si="412">VLOOKUP($A516,$A$10:$M$500,C$500,0)</f>
        <v xml:space="preserve">ג. </v>
      </c>
      <c r="D516" s="173" t="str">
        <f t="shared" si="412"/>
        <v>הלוואות (למעט לחברות מוחזקות):</v>
      </c>
      <c r="E516" s="173"/>
      <c r="F516" s="173"/>
      <c r="G516" s="173"/>
      <c r="H516" s="173"/>
      <c r="I516" s="174"/>
      <c r="J516" s="175">
        <f t="shared" si="406"/>
        <v>265616.7300000001</v>
      </c>
      <c r="K516" s="175">
        <f t="shared" si="406"/>
        <v>0</v>
      </c>
      <c r="L516" s="175">
        <f t="shared" si="406"/>
        <v>0</v>
      </c>
      <c r="M516" s="175">
        <f t="shared" si="406"/>
        <v>9327.2999999999993</v>
      </c>
      <c r="N516" s="175">
        <f t="shared" si="406"/>
        <v>0</v>
      </c>
      <c r="O516" s="175">
        <f t="shared" si="406"/>
        <v>3617.6</v>
      </c>
      <c r="P516" s="175">
        <f t="shared" si="406"/>
        <v>1959.27</v>
      </c>
      <c r="Q516" s="175">
        <f t="shared" si="406"/>
        <v>64688.310000000005</v>
      </c>
      <c r="R516" s="175">
        <f t="shared" si="406"/>
        <v>2366.4699999999998</v>
      </c>
      <c r="S516" s="175">
        <f t="shared" si="406"/>
        <v>3064.36</v>
      </c>
      <c r="T516" s="175">
        <f t="shared" si="406"/>
        <v>0</v>
      </c>
      <c r="U516" s="175">
        <f t="shared" si="406"/>
        <v>70133.740000000005</v>
      </c>
      <c r="V516" s="175">
        <f t="shared" si="406"/>
        <v>0</v>
      </c>
      <c r="W516" s="175">
        <f t="shared" si="406"/>
        <v>0</v>
      </c>
      <c r="X516" s="175">
        <f t="shared" si="406"/>
        <v>866.89</v>
      </c>
      <c r="Y516" s="175">
        <f t="shared" si="406"/>
        <v>1202.3499999999999</v>
      </c>
      <c r="Z516" s="175">
        <f t="shared" si="410"/>
        <v>0</v>
      </c>
      <c r="AA516" s="175">
        <f t="shared" si="410"/>
        <v>30558.39</v>
      </c>
      <c r="AB516" s="175">
        <f t="shared" si="410"/>
        <v>3818.47</v>
      </c>
      <c r="AC516" s="175">
        <f t="shared" si="410"/>
        <v>0</v>
      </c>
      <c r="AD516" s="175">
        <f t="shared" si="410"/>
        <v>44144.32</v>
      </c>
      <c r="AE516" s="175">
        <f t="shared" si="410"/>
        <v>1631.2399999999998</v>
      </c>
      <c r="AF516" s="175">
        <f t="shared" si="410"/>
        <v>858.85000000000014</v>
      </c>
      <c r="AG516" s="175">
        <f t="shared" si="410"/>
        <v>629.20000000000005</v>
      </c>
      <c r="AH516" s="175">
        <f t="shared" si="410"/>
        <v>1554.1399999999999</v>
      </c>
      <c r="AI516" s="175">
        <f t="shared" si="410"/>
        <v>0</v>
      </c>
      <c r="AJ516" s="175">
        <f t="shared" si="410"/>
        <v>511.86</v>
      </c>
      <c r="AK516" s="175">
        <f t="shared" si="410"/>
        <v>24683.97</v>
      </c>
      <c r="AL516" s="175">
        <f t="shared" ref="AL516:BJ521" si="413">VLOOKUP($A516,$A$10:$CS$500,AL$500,0)</f>
        <v>0</v>
      </c>
      <c r="AM516" s="175">
        <f t="shared" si="413"/>
        <v>0</v>
      </c>
      <c r="AN516" s="175">
        <f t="shared" si="413"/>
        <v>0</v>
      </c>
      <c r="AO516" s="175">
        <f t="shared" si="413"/>
        <v>0</v>
      </c>
      <c r="AP516" s="175">
        <f t="shared" si="413"/>
        <v>0</v>
      </c>
      <c r="AQ516" s="175">
        <f t="shared" si="413"/>
        <v>0</v>
      </c>
      <c r="AR516" s="175">
        <f t="shared" si="413"/>
        <v>0</v>
      </c>
      <c r="AS516" s="175">
        <f t="shared" si="413"/>
        <v>0</v>
      </c>
      <c r="AT516" s="175">
        <f t="shared" si="413"/>
        <v>0</v>
      </c>
      <c r="AU516" s="175">
        <f t="shared" si="413"/>
        <v>0</v>
      </c>
      <c r="AV516" s="175">
        <f t="shared" si="413"/>
        <v>0</v>
      </c>
      <c r="AW516" s="175">
        <f t="shared" si="413"/>
        <v>0</v>
      </c>
      <c r="AX516" s="175">
        <f t="shared" si="413"/>
        <v>0</v>
      </c>
      <c r="AY516" s="175">
        <f t="shared" si="413"/>
        <v>0</v>
      </c>
      <c r="AZ516" s="175">
        <f t="shared" si="413"/>
        <v>0</v>
      </c>
      <c r="BA516" s="175">
        <f t="shared" si="413"/>
        <v>0</v>
      </c>
      <c r="BB516" s="175">
        <f t="shared" si="413"/>
        <v>0</v>
      </c>
      <c r="BC516" s="175">
        <f t="shared" si="413"/>
        <v>0</v>
      </c>
      <c r="BD516" s="175">
        <f t="shared" si="413"/>
        <v>0</v>
      </c>
      <c r="BE516" s="175">
        <f t="shared" si="413"/>
        <v>0</v>
      </c>
      <c r="BF516" s="175">
        <f t="shared" si="413"/>
        <v>0</v>
      </c>
      <c r="BG516" s="175">
        <f t="shared" si="413"/>
        <v>0</v>
      </c>
      <c r="BH516" s="175">
        <f t="shared" si="413"/>
        <v>0</v>
      </c>
      <c r="BI516" s="175">
        <f t="shared" si="413"/>
        <v>0</v>
      </c>
      <c r="BJ516" s="175">
        <f t="shared" si="413"/>
        <v>0</v>
      </c>
      <c r="BK516" s="175">
        <f t="shared" ref="BK516:CW529" si="414">VLOOKUP($A516,$A$10:$CS$500,BK$500,0)</f>
        <v>0</v>
      </c>
      <c r="BL516" s="175">
        <f t="shared" si="411"/>
        <v>0</v>
      </c>
      <c r="BM516" s="175">
        <f t="shared" si="411"/>
        <v>0</v>
      </c>
      <c r="BN516" s="175">
        <f t="shared" si="411"/>
        <v>0</v>
      </c>
      <c r="BO516" s="175">
        <f t="shared" si="411"/>
        <v>0</v>
      </c>
      <c r="BP516" s="175">
        <f t="shared" si="411"/>
        <v>0</v>
      </c>
      <c r="BQ516" s="175">
        <f t="shared" si="411"/>
        <v>0</v>
      </c>
      <c r="BR516" s="175">
        <f t="shared" si="411"/>
        <v>0</v>
      </c>
      <c r="BS516" s="175">
        <f t="shared" si="411"/>
        <v>0</v>
      </c>
      <c r="BT516" s="175">
        <f t="shared" si="411"/>
        <v>0</v>
      </c>
      <c r="BU516" s="175">
        <f t="shared" si="411"/>
        <v>0</v>
      </c>
      <c r="BV516" s="175">
        <f t="shared" si="411"/>
        <v>0</v>
      </c>
      <c r="BW516" s="175">
        <f t="shared" si="411"/>
        <v>0</v>
      </c>
      <c r="BX516" s="175">
        <f t="shared" si="411"/>
        <v>0</v>
      </c>
      <c r="BY516" s="175">
        <f t="shared" si="411"/>
        <v>0</v>
      </c>
      <c r="BZ516" s="175">
        <f t="shared" si="411"/>
        <v>0</v>
      </c>
      <c r="CA516" s="175">
        <f t="shared" si="411"/>
        <v>0</v>
      </c>
      <c r="CB516" s="175">
        <f t="shared" si="411"/>
        <v>0</v>
      </c>
      <c r="CC516" s="175">
        <f t="shared" si="411"/>
        <v>0</v>
      </c>
      <c r="CD516" s="175">
        <f t="shared" si="411"/>
        <v>0</v>
      </c>
      <c r="CE516" s="175">
        <f t="shared" si="411"/>
        <v>0</v>
      </c>
      <c r="CF516" s="175">
        <f t="shared" si="411"/>
        <v>0</v>
      </c>
      <c r="CG516" s="175">
        <f t="shared" si="414"/>
        <v>0</v>
      </c>
      <c r="CH516" s="175"/>
      <c r="CI516" s="175"/>
      <c r="CJ516" s="175"/>
      <c r="CK516" s="175"/>
    </row>
    <row r="517" spans="1:89" ht="14.1" hidden="1" customHeight="1" x14ac:dyDescent="0.2">
      <c r="A517" s="170">
        <v>417</v>
      </c>
      <c r="B517" s="171"/>
      <c r="C517" s="172" t="str">
        <f t="shared" si="412"/>
        <v xml:space="preserve">ד. </v>
      </c>
      <c r="D517" s="173" t="str">
        <f t="shared" si="412"/>
        <v>פיקדונות בבנקים ובמוסדות כספיים</v>
      </c>
      <c r="E517" s="173"/>
      <c r="F517" s="173"/>
      <c r="G517" s="173"/>
      <c r="H517" s="173"/>
      <c r="I517" s="174"/>
      <c r="J517" s="175">
        <f t="shared" si="406"/>
        <v>41928.32</v>
      </c>
      <c r="K517" s="175">
        <f t="shared" si="406"/>
        <v>0</v>
      </c>
      <c r="L517" s="175">
        <f t="shared" si="406"/>
        <v>0</v>
      </c>
      <c r="M517" s="175">
        <f t="shared" si="406"/>
        <v>1382.85</v>
      </c>
      <c r="N517" s="175">
        <f t="shared" si="406"/>
        <v>0</v>
      </c>
      <c r="O517" s="175">
        <f t="shared" si="406"/>
        <v>489.36</v>
      </c>
      <c r="P517" s="175">
        <f t="shared" si="406"/>
        <v>348.08</v>
      </c>
      <c r="Q517" s="175">
        <f t="shared" si="406"/>
        <v>4505.58</v>
      </c>
      <c r="R517" s="175">
        <f t="shared" si="406"/>
        <v>0</v>
      </c>
      <c r="S517" s="175">
        <f t="shared" si="406"/>
        <v>0</v>
      </c>
      <c r="T517" s="175">
        <f t="shared" si="406"/>
        <v>0</v>
      </c>
      <c r="U517" s="175">
        <f t="shared" si="406"/>
        <v>0</v>
      </c>
      <c r="V517" s="175">
        <f t="shared" si="406"/>
        <v>0</v>
      </c>
      <c r="W517" s="175">
        <f t="shared" si="406"/>
        <v>0</v>
      </c>
      <c r="X517" s="175">
        <f t="shared" si="406"/>
        <v>0</v>
      </c>
      <c r="Y517" s="175">
        <f t="shared" ref="Y517:AW522" si="415">VLOOKUP($A517,$A$10:$CS$500,Y$500,0)</f>
        <v>0</v>
      </c>
      <c r="Z517" s="175">
        <f t="shared" si="415"/>
        <v>0</v>
      </c>
      <c r="AA517" s="175">
        <f t="shared" si="415"/>
        <v>0</v>
      </c>
      <c r="AB517" s="175">
        <f t="shared" si="415"/>
        <v>2345.84</v>
      </c>
      <c r="AC517" s="175">
        <f t="shared" si="415"/>
        <v>14080.41</v>
      </c>
      <c r="AD517" s="175">
        <f t="shared" si="415"/>
        <v>18048.310000000001</v>
      </c>
      <c r="AE517" s="175">
        <f t="shared" si="415"/>
        <v>267.2</v>
      </c>
      <c r="AF517" s="175">
        <f t="shared" si="415"/>
        <v>117.73</v>
      </c>
      <c r="AG517" s="175">
        <f t="shared" si="415"/>
        <v>87.02</v>
      </c>
      <c r="AH517" s="175">
        <f t="shared" si="415"/>
        <v>255.94</v>
      </c>
      <c r="AI517" s="175">
        <f t="shared" si="415"/>
        <v>0</v>
      </c>
      <c r="AJ517" s="175">
        <f t="shared" si="415"/>
        <v>0</v>
      </c>
      <c r="AK517" s="175">
        <f t="shared" si="415"/>
        <v>0</v>
      </c>
      <c r="AL517" s="175">
        <f t="shared" si="415"/>
        <v>0</v>
      </c>
      <c r="AM517" s="175">
        <f t="shared" si="415"/>
        <v>0</v>
      </c>
      <c r="AN517" s="175">
        <f t="shared" si="415"/>
        <v>0</v>
      </c>
      <c r="AO517" s="175">
        <f t="shared" si="415"/>
        <v>0</v>
      </c>
      <c r="AP517" s="175">
        <f t="shared" si="415"/>
        <v>0</v>
      </c>
      <c r="AQ517" s="175">
        <f t="shared" si="415"/>
        <v>0</v>
      </c>
      <c r="AR517" s="175">
        <f t="shared" si="415"/>
        <v>0</v>
      </c>
      <c r="AS517" s="175">
        <f t="shared" si="415"/>
        <v>0</v>
      </c>
      <c r="AT517" s="175">
        <f t="shared" si="415"/>
        <v>0</v>
      </c>
      <c r="AU517" s="175">
        <f t="shared" si="413"/>
        <v>0</v>
      </c>
      <c r="AV517" s="175">
        <f t="shared" si="413"/>
        <v>0</v>
      </c>
      <c r="AW517" s="175">
        <f t="shared" si="413"/>
        <v>0</v>
      </c>
      <c r="AX517" s="175">
        <f t="shared" si="413"/>
        <v>0</v>
      </c>
      <c r="AY517" s="175">
        <f t="shared" si="413"/>
        <v>0</v>
      </c>
      <c r="AZ517" s="175">
        <f t="shared" si="413"/>
        <v>0</v>
      </c>
      <c r="BA517" s="175">
        <f t="shared" si="413"/>
        <v>0</v>
      </c>
      <c r="BB517" s="175">
        <f t="shared" si="413"/>
        <v>0</v>
      </c>
      <c r="BC517" s="175">
        <f t="shared" si="413"/>
        <v>0</v>
      </c>
      <c r="BD517" s="175">
        <f t="shared" si="413"/>
        <v>0</v>
      </c>
      <c r="BE517" s="175">
        <f t="shared" si="413"/>
        <v>0</v>
      </c>
      <c r="BF517" s="175">
        <f t="shared" si="413"/>
        <v>0</v>
      </c>
      <c r="BG517" s="175">
        <f t="shared" si="413"/>
        <v>0</v>
      </c>
      <c r="BH517" s="175">
        <f t="shared" si="413"/>
        <v>0</v>
      </c>
      <c r="BI517" s="175">
        <f t="shared" si="413"/>
        <v>0</v>
      </c>
      <c r="BJ517" s="175">
        <f t="shared" si="413"/>
        <v>0</v>
      </c>
      <c r="BK517" s="175">
        <f t="shared" si="414"/>
        <v>0</v>
      </c>
      <c r="BL517" s="175">
        <f t="shared" si="411"/>
        <v>0</v>
      </c>
      <c r="BM517" s="175">
        <f t="shared" si="411"/>
        <v>0</v>
      </c>
      <c r="BN517" s="175">
        <f t="shared" si="411"/>
        <v>0</v>
      </c>
      <c r="BO517" s="175">
        <f t="shared" si="411"/>
        <v>0</v>
      </c>
      <c r="BP517" s="175">
        <f t="shared" si="411"/>
        <v>0</v>
      </c>
      <c r="BQ517" s="175">
        <f t="shared" si="411"/>
        <v>0</v>
      </c>
      <c r="BR517" s="175">
        <f t="shared" si="411"/>
        <v>0</v>
      </c>
      <c r="BS517" s="175">
        <f t="shared" si="411"/>
        <v>0</v>
      </c>
      <c r="BT517" s="175">
        <f t="shared" si="411"/>
        <v>0</v>
      </c>
      <c r="BU517" s="175">
        <f t="shared" si="411"/>
        <v>0</v>
      </c>
      <c r="BV517" s="175">
        <f t="shared" si="411"/>
        <v>0</v>
      </c>
      <c r="BW517" s="175">
        <f t="shared" si="411"/>
        <v>0</v>
      </c>
      <c r="BX517" s="175">
        <f t="shared" si="411"/>
        <v>0</v>
      </c>
      <c r="BY517" s="175">
        <f t="shared" si="411"/>
        <v>0</v>
      </c>
      <c r="BZ517" s="175">
        <f t="shared" si="411"/>
        <v>0</v>
      </c>
      <c r="CA517" s="175">
        <f t="shared" si="411"/>
        <v>0</v>
      </c>
      <c r="CB517" s="175">
        <f t="shared" si="411"/>
        <v>0</v>
      </c>
      <c r="CC517" s="175">
        <f t="shared" si="411"/>
        <v>0</v>
      </c>
      <c r="CD517" s="175">
        <f t="shared" si="411"/>
        <v>0</v>
      </c>
      <c r="CE517" s="175">
        <f t="shared" si="411"/>
        <v>0</v>
      </c>
      <c r="CF517" s="175">
        <f t="shared" si="411"/>
        <v>0</v>
      </c>
      <c r="CG517" s="175">
        <f t="shared" si="414"/>
        <v>0</v>
      </c>
      <c r="CH517" s="175"/>
      <c r="CI517" s="175"/>
      <c r="CJ517" s="175"/>
      <c r="CK517" s="175"/>
    </row>
    <row r="518" spans="1:89" ht="14.1" hidden="1" customHeight="1" x14ac:dyDescent="0.2">
      <c r="A518" s="170">
        <v>454</v>
      </c>
      <c r="B518" s="171"/>
      <c r="C518" s="172" t="str">
        <f t="shared" si="412"/>
        <v>ה.</v>
      </c>
      <c r="D518" s="173" t="str">
        <f t="shared" si="412"/>
        <v>השקעות בחברות מוחזקות:</v>
      </c>
      <c r="E518" s="173"/>
      <c r="F518" s="173"/>
      <c r="G518" s="173"/>
      <c r="H518" s="173"/>
      <c r="I518" s="174"/>
      <c r="J518" s="175">
        <f t="shared" ref="J518:Y536" si="416">VLOOKUP($A518,$A$10:$CS$500,J$500,0)</f>
        <v>0</v>
      </c>
      <c r="K518" s="175">
        <f t="shared" si="416"/>
        <v>0</v>
      </c>
      <c r="L518" s="175">
        <f t="shared" si="416"/>
        <v>0</v>
      </c>
      <c r="M518" s="175">
        <f t="shared" si="416"/>
        <v>0</v>
      </c>
      <c r="N518" s="175">
        <f t="shared" si="416"/>
        <v>0</v>
      </c>
      <c r="O518" s="175">
        <f t="shared" si="416"/>
        <v>0</v>
      </c>
      <c r="P518" s="175">
        <f t="shared" si="416"/>
        <v>0</v>
      </c>
      <c r="Q518" s="175">
        <f t="shared" si="416"/>
        <v>0</v>
      </c>
      <c r="R518" s="175">
        <f t="shared" si="416"/>
        <v>0</v>
      </c>
      <c r="S518" s="175">
        <f t="shared" si="416"/>
        <v>0</v>
      </c>
      <c r="T518" s="175">
        <f t="shared" si="416"/>
        <v>0</v>
      </c>
      <c r="U518" s="175">
        <f t="shared" si="416"/>
        <v>0</v>
      </c>
      <c r="V518" s="175">
        <f t="shared" si="416"/>
        <v>0</v>
      </c>
      <c r="W518" s="175">
        <f t="shared" si="416"/>
        <v>0</v>
      </c>
      <c r="X518" s="175">
        <f t="shared" si="416"/>
        <v>0</v>
      </c>
      <c r="Y518" s="175">
        <f t="shared" si="416"/>
        <v>0</v>
      </c>
      <c r="Z518" s="175">
        <f t="shared" si="415"/>
        <v>0</v>
      </c>
      <c r="AA518" s="175">
        <f t="shared" si="415"/>
        <v>0</v>
      </c>
      <c r="AB518" s="175">
        <f t="shared" si="415"/>
        <v>0</v>
      </c>
      <c r="AC518" s="175">
        <f t="shared" si="415"/>
        <v>0</v>
      </c>
      <c r="AD518" s="175">
        <f t="shared" si="415"/>
        <v>0</v>
      </c>
      <c r="AE518" s="175">
        <f t="shared" si="415"/>
        <v>0</v>
      </c>
      <c r="AF518" s="175">
        <f t="shared" si="415"/>
        <v>0</v>
      </c>
      <c r="AG518" s="175">
        <f t="shared" si="415"/>
        <v>0</v>
      </c>
      <c r="AH518" s="175">
        <f t="shared" si="415"/>
        <v>0</v>
      </c>
      <c r="AI518" s="175">
        <f t="shared" si="415"/>
        <v>0</v>
      </c>
      <c r="AJ518" s="175">
        <f t="shared" si="415"/>
        <v>0</v>
      </c>
      <c r="AK518" s="175">
        <f t="shared" si="415"/>
        <v>0</v>
      </c>
      <c r="AL518" s="175">
        <f t="shared" si="415"/>
        <v>0</v>
      </c>
      <c r="AM518" s="175">
        <f t="shared" si="415"/>
        <v>0</v>
      </c>
      <c r="AN518" s="175">
        <f t="shared" si="415"/>
        <v>0</v>
      </c>
      <c r="AO518" s="175">
        <f t="shared" si="415"/>
        <v>0</v>
      </c>
      <c r="AP518" s="175">
        <f t="shared" si="415"/>
        <v>0</v>
      </c>
      <c r="AQ518" s="175">
        <f t="shared" si="415"/>
        <v>0</v>
      </c>
      <c r="AR518" s="175">
        <f t="shared" si="415"/>
        <v>0</v>
      </c>
      <c r="AS518" s="175">
        <f t="shared" si="415"/>
        <v>0</v>
      </c>
      <c r="AT518" s="175">
        <f t="shared" si="415"/>
        <v>0</v>
      </c>
      <c r="AU518" s="175">
        <f t="shared" si="413"/>
        <v>0</v>
      </c>
      <c r="AV518" s="175">
        <f t="shared" si="413"/>
        <v>0</v>
      </c>
      <c r="AW518" s="175">
        <f t="shared" si="413"/>
        <v>0</v>
      </c>
      <c r="AX518" s="175">
        <f t="shared" si="413"/>
        <v>0</v>
      </c>
      <c r="AY518" s="175">
        <f t="shared" si="413"/>
        <v>0</v>
      </c>
      <c r="AZ518" s="175">
        <f t="shared" si="413"/>
        <v>0</v>
      </c>
      <c r="BA518" s="175">
        <f t="shared" si="413"/>
        <v>0</v>
      </c>
      <c r="BB518" s="175">
        <f t="shared" si="413"/>
        <v>0</v>
      </c>
      <c r="BC518" s="175">
        <f t="shared" si="413"/>
        <v>0</v>
      </c>
      <c r="BD518" s="175">
        <f t="shared" si="413"/>
        <v>0</v>
      </c>
      <c r="BE518" s="175">
        <f t="shared" si="413"/>
        <v>0</v>
      </c>
      <c r="BF518" s="175">
        <f t="shared" si="413"/>
        <v>0</v>
      </c>
      <c r="BG518" s="175">
        <f t="shared" si="413"/>
        <v>0</v>
      </c>
      <c r="BH518" s="175">
        <f t="shared" si="413"/>
        <v>0</v>
      </c>
      <c r="BI518" s="175">
        <f t="shared" si="413"/>
        <v>0</v>
      </c>
      <c r="BJ518" s="175">
        <f t="shared" si="413"/>
        <v>0</v>
      </c>
      <c r="BK518" s="175">
        <f t="shared" si="414"/>
        <v>0</v>
      </c>
      <c r="BL518" s="175">
        <f t="shared" si="411"/>
        <v>0</v>
      </c>
      <c r="BM518" s="175">
        <f t="shared" si="411"/>
        <v>0</v>
      </c>
      <c r="BN518" s="175">
        <f t="shared" si="411"/>
        <v>0</v>
      </c>
      <c r="BO518" s="175">
        <f t="shared" si="411"/>
        <v>0</v>
      </c>
      <c r="BP518" s="175">
        <f t="shared" si="411"/>
        <v>0</v>
      </c>
      <c r="BQ518" s="175">
        <f t="shared" si="411"/>
        <v>0</v>
      </c>
      <c r="BR518" s="175">
        <f t="shared" si="411"/>
        <v>0</v>
      </c>
      <c r="BS518" s="175">
        <f t="shared" si="411"/>
        <v>0</v>
      </c>
      <c r="BT518" s="175">
        <f t="shared" si="411"/>
        <v>0</v>
      </c>
      <c r="BU518" s="175">
        <f t="shared" si="411"/>
        <v>0</v>
      </c>
      <c r="BV518" s="175">
        <f t="shared" si="411"/>
        <v>0</v>
      </c>
      <c r="BW518" s="175">
        <f t="shared" si="411"/>
        <v>0</v>
      </c>
      <c r="BX518" s="175">
        <f t="shared" si="411"/>
        <v>0</v>
      </c>
      <c r="BY518" s="175">
        <f t="shared" si="411"/>
        <v>0</v>
      </c>
      <c r="BZ518" s="175">
        <f t="shared" si="411"/>
        <v>0</v>
      </c>
      <c r="CA518" s="175">
        <f t="shared" si="411"/>
        <v>0</v>
      </c>
      <c r="CB518" s="175">
        <f t="shared" si="411"/>
        <v>0</v>
      </c>
      <c r="CC518" s="175">
        <f t="shared" si="411"/>
        <v>0</v>
      </c>
      <c r="CD518" s="175">
        <f t="shared" si="411"/>
        <v>0</v>
      </c>
      <c r="CE518" s="175">
        <f t="shared" si="411"/>
        <v>0</v>
      </c>
      <c r="CF518" s="175">
        <f t="shared" si="411"/>
        <v>0</v>
      </c>
      <c r="CG518" s="175">
        <f t="shared" si="414"/>
        <v>0</v>
      </c>
      <c r="CH518" s="175"/>
      <c r="CI518" s="175"/>
      <c r="CJ518" s="175"/>
      <c r="CK518" s="175"/>
    </row>
    <row r="519" spans="1:89" ht="14.1" hidden="1" customHeight="1" x14ac:dyDescent="0.2">
      <c r="A519" s="170">
        <v>486</v>
      </c>
      <c r="B519" s="171"/>
      <c r="C519" s="172" t="str">
        <f t="shared" si="412"/>
        <v>ו.</v>
      </c>
      <c r="D519" s="173" t="str">
        <f t="shared" si="412"/>
        <v>זכויות במקרקעין</v>
      </c>
      <c r="E519" s="173"/>
      <c r="F519" s="173"/>
      <c r="G519" s="173"/>
      <c r="H519" s="173"/>
      <c r="I519" s="174"/>
      <c r="J519" s="175">
        <f t="shared" si="416"/>
        <v>357223.44</v>
      </c>
      <c r="K519" s="175">
        <f t="shared" si="416"/>
        <v>0</v>
      </c>
      <c r="L519" s="175">
        <f t="shared" si="416"/>
        <v>0</v>
      </c>
      <c r="M519" s="175">
        <f t="shared" si="416"/>
        <v>178611.72</v>
      </c>
      <c r="N519" s="175">
        <f t="shared" si="416"/>
        <v>0</v>
      </c>
      <c r="O519" s="175">
        <f t="shared" si="416"/>
        <v>0</v>
      </c>
      <c r="P519" s="175">
        <f t="shared" si="416"/>
        <v>0</v>
      </c>
      <c r="Q519" s="175">
        <f t="shared" si="416"/>
        <v>178611.72</v>
      </c>
      <c r="R519" s="175">
        <f t="shared" si="416"/>
        <v>0</v>
      </c>
      <c r="S519" s="175">
        <f t="shared" si="416"/>
        <v>0</v>
      </c>
      <c r="T519" s="175">
        <f t="shared" si="416"/>
        <v>0</v>
      </c>
      <c r="U519" s="175">
        <f t="shared" si="416"/>
        <v>0</v>
      </c>
      <c r="V519" s="175">
        <f t="shared" si="416"/>
        <v>0</v>
      </c>
      <c r="W519" s="175">
        <f t="shared" si="416"/>
        <v>0</v>
      </c>
      <c r="X519" s="175">
        <f t="shared" si="416"/>
        <v>0</v>
      </c>
      <c r="Y519" s="175">
        <f t="shared" si="416"/>
        <v>0</v>
      </c>
      <c r="Z519" s="175">
        <f t="shared" si="415"/>
        <v>0</v>
      </c>
      <c r="AA519" s="175">
        <f t="shared" si="415"/>
        <v>0</v>
      </c>
      <c r="AB519" s="175">
        <f t="shared" si="415"/>
        <v>0</v>
      </c>
      <c r="AC519" s="175">
        <f t="shared" si="415"/>
        <v>0</v>
      </c>
      <c r="AD519" s="175">
        <f t="shared" si="415"/>
        <v>0</v>
      </c>
      <c r="AE519" s="175">
        <f t="shared" si="415"/>
        <v>0</v>
      </c>
      <c r="AF519" s="175">
        <f t="shared" si="415"/>
        <v>0</v>
      </c>
      <c r="AG519" s="175">
        <f t="shared" si="415"/>
        <v>0</v>
      </c>
      <c r="AH519" s="175">
        <f t="shared" si="415"/>
        <v>0</v>
      </c>
      <c r="AI519" s="175">
        <f t="shared" si="415"/>
        <v>0</v>
      </c>
      <c r="AJ519" s="175">
        <f t="shared" si="415"/>
        <v>0</v>
      </c>
      <c r="AK519" s="175">
        <f t="shared" si="415"/>
        <v>0</v>
      </c>
      <c r="AL519" s="175">
        <f t="shared" si="415"/>
        <v>0</v>
      </c>
      <c r="AM519" s="175">
        <f t="shared" si="415"/>
        <v>0</v>
      </c>
      <c r="AN519" s="175">
        <f t="shared" si="415"/>
        <v>0</v>
      </c>
      <c r="AO519" s="175">
        <f t="shared" si="415"/>
        <v>0</v>
      </c>
      <c r="AP519" s="175">
        <f t="shared" si="415"/>
        <v>0</v>
      </c>
      <c r="AQ519" s="175">
        <f t="shared" si="415"/>
        <v>0</v>
      </c>
      <c r="AR519" s="175">
        <f t="shared" si="415"/>
        <v>0</v>
      </c>
      <c r="AS519" s="175">
        <f t="shared" si="415"/>
        <v>0</v>
      </c>
      <c r="AT519" s="175">
        <f t="shared" si="415"/>
        <v>0</v>
      </c>
      <c r="AU519" s="175">
        <f t="shared" si="413"/>
        <v>0</v>
      </c>
      <c r="AV519" s="175">
        <f t="shared" si="413"/>
        <v>0</v>
      </c>
      <c r="AW519" s="175">
        <f t="shared" si="413"/>
        <v>0</v>
      </c>
      <c r="AX519" s="175">
        <f t="shared" si="413"/>
        <v>0</v>
      </c>
      <c r="AY519" s="175">
        <f t="shared" si="413"/>
        <v>0</v>
      </c>
      <c r="AZ519" s="175">
        <f t="shared" si="413"/>
        <v>0</v>
      </c>
      <c r="BA519" s="175">
        <f t="shared" si="413"/>
        <v>0</v>
      </c>
      <c r="BB519" s="175">
        <f t="shared" si="413"/>
        <v>0</v>
      </c>
      <c r="BC519" s="175">
        <f t="shared" si="413"/>
        <v>0</v>
      </c>
      <c r="BD519" s="175">
        <f t="shared" si="413"/>
        <v>0</v>
      </c>
      <c r="BE519" s="175">
        <f t="shared" si="413"/>
        <v>0</v>
      </c>
      <c r="BF519" s="175">
        <f t="shared" si="413"/>
        <v>0</v>
      </c>
      <c r="BG519" s="175">
        <f t="shared" si="413"/>
        <v>0</v>
      </c>
      <c r="BH519" s="175">
        <f t="shared" si="413"/>
        <v>0</v>
      </c>
      <c r="BI519" s="175">
        <f t="shared" si="413"/>
        <v>0</v>
      </c>
      <c r="BJ519" s="175">
        <f t="shared" si="413"/>
        <v>0</v>
      </c>
      <c r="BK519" s="175">
        <f t="shared" si="414"/>
        <v>0</v>
      </c>
      <c r="BL519" s="175">
        <f t="shared" si="411"/>
        <v>0</v>
      </c>
      <c r="BM519" s="175">
        <f t="shared" si="411"/>
        <v>0</v>
      </c>
      <c r="BN519" s="175">
        <f t="shared" si="411"/>
        <v>0</v>
      </c>
      <c r="BO519" s="175">
        <f t="shared" si="411"/>
        <v>0</v>
      </c>
      <c r="BP519" s="175">
        <f t="shared" si="411"/>
        <v>0</v>
      </c>
      <c r="BQ519" s="175">
        <f t="shared" si="411"/>
        <v>0</v>
      </c>
      <c r="BR519" s="175">
        <f t="shared" si="411"/>
        <v>0</v>
      </c>
      <c r="BS519" s="175">
        <f t="shared" si="411"/>
        <v>0</v>
      </c>
      <c r="BT519" s="175">
        <f t="shared" si="411"/>
        <v>0</v>
      </c>
      <c r="BU519" s="175">
        <f t="shared" si="411"/>
        <v>0</v>
      </c>
      <c r="BV519" s="175">
        <f t="shared" si="411"/>
        <v>0</v>
      </c>
      <c r="BW519" s="175">
        <f t="shared" si="411"/>
        <v>0</v>
      </c>
      <c r="BX519" s="175">
        <f t="shared" si="411"/>
        <v>0</v>
      </c>
      <c r="BY519" s="175">
        <f t="shared" si="411"/>
        <v>0</v>
      </c>
      <c r="BZ519" s="175">
        <f t="shared" si="411"/>
        <v>0</v>
      </c>
      <c r="CA519" s="175">
        <f t="shared" si="411"/>
        <v>0</v>
      </c>
      <c r="CB519" s="175">
        <f t="shared" si="411"/>
        <v>0</v>
      </c>
      <c r="CC519" s="175">
        <f t="shared" si="411"/>
        <v>0</v>
      </c>
      <c r="CD519" s="175">
        <f t="shared" si="411"/>
        <v>0</v>
      </c>
      <c r="CE519" s="175">
        <f t="shared" si="411"/>
        <v>0</v>
      </c>
      <c r="CF519" s="175">
        <f t="shared" si="411"/>
        <v>0</v>
      </c>
      <c r="CG519" s="175">
        <f t="shared" si="414"/>
        <v>0</v>
      </c>
      <c r="CH519" s="175"/>
      <c r="CI519" s="175"/>
      <c r="CJ519" s="175"/>
      <c r="CK519" s="175"/>
    </row>
    <row r="520" spans="1:89" ht="14.1" hidden="1" customHeight="1" x14ac:dyDescent="0.2">
      <c r="A520" s="176">
        <v>494</v>
      </c>
      <c r="B520" s="177"/>
      <c r="C520" s="178" t="str">
        <f t="shared" si="412"/>
        <v>ז.</v>
      </c>
      <c r="D520" s="179" t="str">
        <f t="shared" si="412"/>
        <v>השקעות אחרות</v>
      </c>
      <c r="E520" s="179"/>
      <c r="F520" s="179"/>
      <c r="G520" s="179"/>
      <c r="H520" s="179"/>
      <c r="I520" s="180"/>
      <c r="J520" s="181">
        <f t="shared" si="416"/>
        <v>2163.1999999999998</v>
      </c>
      <c r="K520" s="182">
        <f t="shared" si="416"/>
        <v>0</v>
      </c>
      <c r="L520" s="182">
        <f t="shared" si="416"/>
        <v>0</v>
      </c>
      <c r="M520" s="182">
        <f t="shared" si="416"/>
        <v>401.34</v>
      </c>
      <c r="N520" s="182">
        <f t="shared" si="416"/>
        <v>0</v>
      </c>
      <c r="O520" s="182">
        <f t="shared" si="416"/>
        <v>142</v>
      </c>
      <c r="P520" s="182">
        <f t="shared" si="416"/>
        <v>101.02</v>
      </c>
      <c r="Q520" s="182">
        <f t="shared" si="416"/>
        <v>1307.58</v>
      </c>
      <c r="R520" s="182">
        <f t="shared" si="416"/>
        <v>0</v>
      </c>
      <c r="S520" s="182">
        <f t="shared" si="416"/>
        <v>0</v>
      </c>
      <c r="T520" s="182">
        <f t="shared" si="416"/>
        <v>0</v>
      </c>
      <c r="U520" s="182">
        <f t="shared" si="416"/>
        <v>0</v>
      </c>
      <c r="V520" s="182">
        <f t="shared" si="416"/>
        <v>0</v>
      </c>
      <c r="W520" s="182">
        <f t="shared" si="416"/>
        <v>0</v>
      </c>
      <c r="X520" s="182">
        <f t="shared" si="416"/>
        <v>0</v>
      </c>
      <c r="Y520" s="182">
        <f t="shared" si="416"/>
        <v>0</v>
      </c>
      <c r="Z520" s="182">
        <f t="shared" si="415"/>
        <v>0</v>
      </c>
      <c r="AA520" s="182">
        <f t="shared" si="415"/>
        <v>0</v>
      </c>
      <c r="AB520" s="182">
        <f t="shared" si="415"/>
        <v>0</v>
      </c>
      <c r="AC520" s="182">
        <f t="shared" si="415"/>
        <v>0</v>
      </c>
      <c r="AD520" s="182">
        <f t="shared" si="415"/>
        <v>0</v>
      </c>
      <c r="AE520" s="182">
        <f t="shared" si="415"/>
        <v>77.569999999999993</v>
      </c>
      <c r="AF520" s="182">
        <f t="shared" si="415"/>
        <v>34.17</v>
      </c>
      <c r="AG520" s="182">
        <f t="shared" si="415"/>
        <v>25.24</v>
      </c>
      <c r="AH520" s="182">
        <f t="shared" si="415"/>
        <v>74.28</v>
      </c>
      <c r="AI520" s="182">
        <f t="shared" si="415"/>
        <v>0</v>
      </c>
      <c r="AJ520" s="182">
        <f t="shared" si="415"/>
        <v>0</v>
      </c>
      <c r="AK520" s="182">
        <f t="shared" si="415"/>
        <v>0</v>
      </c>
      <c r="AL520" s="182">
        <f t="shared" si="415"/>
        <v>0</v>
      </c>
      <c r="AM520" s="182">
        <f t="shared" si="415"/>
        <v>0</v>
      </c>
      <c r="AN520" s="182">
        <f t="shared" si="415"/>
        <v>0</v>
      </c>
      <c r="AO520" s="182">
        <f t="shared" si="415"/>
        <v>0</v>
      </c>
      <c r="AP520" s="182">
        <f t="shared" si="415"/>
        <v>0</v>
      </c>
      <c r="AQ520" s="182">
        <f t="shared" si="415"/>
        <v>0</v>
      </c>
      <c r="AR520" s="182">
        <f t="shared" si="415"/>
        <v>0</v>
      </c>
      <c r="AS520" s="182">
        <f t="shared" si="415"/>
        <v>0</v>
      </c>
      <c r="AT520" s="182">
        <f t="shared" si="415"/>
        <v>0</v>
      </c>
      <c r="AU520" s="182">
        <f t="shared" si="413"/>
        <v>0</v>
      </c>
      <c r="AV520" s="182">
        <f t="shared" si="413"/>
        <v>0</v>
      </c>
      <c r="AW520" s="182">
        <f t="shared" si="413"/>
        <v>0</v>
      </c>
      <c r="AX520" s="182">
        <f t="shared" si="413"/>
        <v>0</v>
      </c>
      <c r="AY520" s="182">
        <f t="shared" si="413"/>
        <v>0</v>
      </c>
      <c r="AZ520" s="182">
        <f t="shared" si="413"/>
        <v>0</v>
      </c>
      <c r="BA520" s="182">
        <f t="shared" si="413"/>
        <v>0</v>
      </c>
      <c r="BB520" s="182">
        <f t="shared" si="413"/>
        <v>0</v>
      </c>
      <c r="BC520" s="182">
        <f t="shared" si="413"/>
        <v>0</v>
      </c>
      <c r="BD520" s="182">
        <f t="shared" si="413"/>
        <v>0</v>
      </c>
      <c r="BE520" s="182">
        <f t="shared" si="413"/>
        <v>0</v>
      </c>
      <c r="BF520" s="182">
        <f t="shared" si="413"/>
        <v>0</v>
      </c>
      <c r="BG520" s="182">
        <f t="shared" si="413"/>
        <v>0</v>
      </c>
      <c r="BH520" s="182">
        <f t="shared" si="413"/>
        <v>0</v>
      </c>
      <c r="BI520" s="182">
        <f t="shared" si="413"/>
        <v>0</v>
      </c>
      <c r="BJ520" s="182">
        <f t="shared" si="413"/>
        <v>0</v>
      </c>
      <c r="BK520" s="182">
        <f t="shared" si="414"/>
        <v>0</v>
      </c>
      <c r="BL520" s="182">
        <f t="shared" si="411"/>
        <v>0</v>
      </c>
      <c r="BM520" s="182">
        <f t="shared" si="411"/>
        <v>0</v>
      </c>
      <c r="BN520" s="182">
        <f t="shared" si="411"/>
        <v>0</v>
      </c>
      <c r="BO520" s="182">
        <f t="shared" si="411"/>
        <v>0</v>
      </c>
      <c r="BP520" s="182">
        <f t="shared" si="411"/>
        <v>0</v>
      </c>
      <c r="BQ520" s="182">
        <f t="shared" si="411"/>
        <v>0</v>
      </c>
      <c r="BR520" s="182">
        <f t="shared" si="411"/>
        <v>0</v>
      </c>
      <c r="BS520" s="182">
        <f t="shared" si="411"/>
        <v>0</v>
      </c>
      <c r="BT520" s="182">
        <f t="shared" si="411"/>
        <v>0</v>
      </c>
      <c r="BU520" s="182">
        <f t="shared" si="411"/>
        <v>0</v>
      </c>
      <c r="BV520" s="182">
        <f t="shared" si="411"/>
        <v>0</v>
      </c>
      <c r="BW520" s="182">
        <f t="shared" si="411"/>
        <v>0</v>
      </c>
      <c r="BX520" s="182">
        <f t="shared" si="411"/>
        <v>0</v>
      </c>
      <c r="BY520" s="182">
        <f t="shared" si="411"/>
        <v>0</v>
      </c>
      <c r="BZ520" s="182">
        <f t="shared" si="411"/>
        <v>0</v>
      </c>
      <c r="CA520" s="182">
        <f t="shared" si="411"/>
        <v>0</v>
      </c>
      <c r="CB520" s="182">
        <f t="shared" si="411"/>
        <v>0</v>
      </c>
      <c r="CC520" s="182">
        <f t="shared" si="411"/>
        <v>0</v>
      </c>
      <c r="CD520" s="182">
        <f t="shared" si="411"/>
        <v>0</v>
      </c>
      <c r="CE520" s="182">
        <f t="shared" si="411"/>
        <v>0</v>
      </c>
      <c r="CF520" s="182">
        <f t="shared" si="411"/>
        <v>0</v>
      </c>
      <c r="CG520" s="182">
        <f t="shared" si="414"/>
        <v>0</v>
      </c>
      <c r="CH520" s="183"/>
      <c r="CI520" s="183"/>
      <c r="CJ520" s="183"/>
      <c r="CK520" s="183"/>
    </row>
    <row r="521" spans="1:89" ht="14.1" hidden="1" customHeight="1" x14ac:dyDescent="0.2">
      <c r="A521" s="155"/>
      <c r="B521" s="156"/>
      <c r="C521" s="156"/>
      <c r="D521" s="156"/>
      <c r="E521" s="156"/>
      <c r="F521" s="156"/>
      <c r="G521" s="156"/>
      <c r="H521" s="156"/>
      <c r="I521" s="156"/>
      <c r="J521" s="157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  <c r="AN521" s="158"/>
      <c r="AO521" s="158"/>
      <c r="AP521" s="158"/>
      <c r="AQ521" s="158"/>
      <c r="AR521" s="158"/>
      <c r="AS521" s="158"/>
      <c r="AT521" s="158"/>
      <c r="AU521" s="158"/>
      <c r="AV521" s="158"/>
      <c r="AW521" s="158"/>
      <c r="AX521" s="158"/>
      <c r="AY521" s="158"/>
      <c r="AZ521" s="158"/>
      <c r="BA521" s="158"/>
      <c r="BB521" s="158"/>
      <c r="BC521" s="158"/>
      <c r="BD521" s="158"/>
      <c r="BE521" s="158"/>
      <c r="BF521" s="158"/>
      <c r="BG521" s="158"/>
      <c r="BH521" s="158"/>
      <c r="BI521" s="158"/>
      <c r="BJ521" s="158"/>
      <c r="BK521" s="158"/>
      <c r="BL521" s="158"/>
      <c r="BM521" s="158"/>
      <c r="BN521" s="158"/>
      <c r="BO521" s="158"/>
      <c r="BP521" s="158"/>
      <c r="BQ521" s="158"/>
      <c r="BR521" s="158"/>
      <c r="BS521" s="158"/>
      <c r="BT521" s="158"/>
      <c r="BU521" s="158"/>
      <c r="BV521" s="158"/>
      <c r="BW521" s="158"/>
      <c r="BX521" s="158"/>
      <c r="BY521" s="158"/>
      <c r="BZ521" s="158"/>
      <c r="CA521" s="158"/>
      <c r="CB521" s="158"/>
      <c r="CC521" s="158"/>
      <c r="CD521" s="158"/>
      <c r="CE521" s="158"/>
      <c r="CF521" s="158"/>
      <c r="CG521" s="158"/>
      <c r="CH521" s="158"/>
      <c r="CI521" s="158"/>
      <c r="CJ521" s="158"/>
      <c r="CK521" s="158"/>
    </row>
    <row r="522" spans="1:89" ht="14.1" hidden="1" customHeight="1" x14ac:dyDescent="0.25">
      <c r="A522" s="161"/>
      <c r="B522" s="162"/>
      <c r="C522" s="163" t="str">
        <f>CONCATENATE($B$1," לתקופה :",[1]הערות!$C$3,"    אחוזים")</f>
        <v>הכשרה  חב' לבטוח בע"מ לתקופה :יוני-2024    אחוזים</v>
      </c>
      <c r="D522" s="164"/>
      <c r="E522" s="164"/>
      <c r="F522" s="164"/>
      <c r="G522" s="164"/>
      <c r="H522" s="164"/>
      <c r="I522" s="165"/>
      <c r="J522" s="184" t="s">
        <v>227</v>
      </c>
      <c r="K522" s="184" t="s">
        <v>228</v>
      </c>
      <c r="L522" s="184" t="s">
        <v>228</v>
      </c>
      <c r="M522" s="184" t="s">
        <v>228</v>
      </c>
      <c r="N522" s="184" t="s">
        <v>228</v>
      </c>
      <c r="O522" s="184" t="s">
        <v>228</v>
      </c>
      <c r="P522" s="184" t="s">
        <v>228</v>
      </c>
      <c r="Q522" s="184" t="s">
        <v>228</v>
      </c>
      <c r="R522" s="184" t="s">
        <v>228</v>
      </c>
      <c r="S522" s="184" t="s">
        <v>228</v>
      </c>
      <c r="T522" s="184" t="s">
        <v>228</v>
      </c>
      <c r="U522" s="184" t="s">
        <v>228</v>
      </c>
      <c r="V522" s="184" t="s">
        <v>228</v>
      </c>
      <c r="W522" s="184" t="s">
        <v>228</v>
      </c>
      <c r="X522" s="184" t="s">
        <v>228</v>
      </c>
      <c r="Y522" s="184" t="s">
        <v>228</v>
      </c>
      <c r="Z522" s="184" t="s">
        <v>228</v>
      </c>
      <c r="AA522" s="184" t="s">
        <v>228</v>
      </c>
      <c r="AB522" s="184" t="s">
        <v>228</v>
      </c>
      <c r="AC522" s="184" t="s">
        <v>228</v>
      </c>
      <c r="AD522" s="184" t="s">
        <v>228</v>
      </c>
      <c r="AE522" s="184" t="s">
        <v>228</v>
      </c>
      <c r="AF522" s="184" t="s">
        <v>228</v>
      </c>
      <c r="AG522" s="184" t="s">
        <v>228</v>
      </c>
      <c r="AH522" s="184" t="s">
        <v>228</v>
      </c>
      <c r="AI522" s="184" t="s">
        <v>228</v>
      </c>
      <c r="AJ522" s="184" t="s">
        <v>228</v>
      </c>
      <c r="AK522" s="184" t="s">
        <v>228</v>
      </c>
      <c r="AL522" s="184" t="s">
        <v>228</v>
      </c>
      <c r="AM522" s="184" t="s">
        <v>228</v>
      </c>
      <c r="AN522" s="184" t="s">
        <v>228</v>
      </c>
      <c r="AO522" s="184" t="s">
        <v>228</v>
      </c>
      <c r="AP522" s="184" t="s">
        <v>228</v>
      </c>
      <c r="AQ522" s="184" t="s">
        <v>228</v>
      </c>
      <c r="AR522" s="184" t="s">
        <v>228</v>
      </c>
      <c r="AS522" s="184" t="s">
        <v>228</v>
      </c>
      <c r="AT522" s="184" t="s">
        <v>228</v>
      </c>
      <c r="AU522" s="184" t="s">
        <v>228</v>
      </c>
      <c r="AV522" s="184" t="s">
        <v>228</v>
      </c>
      <c r="AW522" s="184" t="s">
        <v>228</v>
      </c>
      <c r="AX522" s="184" t="s">
        <v>228</v>
      </c>
      <c r="AY522" s="184" t="s">
        <v>228</v>
      </c>
      <c r="AZ522" s="184" t="s">
        <v>228</v>
      </c>
      <c r="BA522" s="184" t="s">
        <v>228</v>
      </c>
      <c r="BB522" s="184" t="s">
        <v>228</v>
      </c>
      <c r="BC522" s="184" t="s">
        <v>228</v>
      </c>
      <c r="BD522" s="184" t="s">
        <v>228</v>
      </c>
      <c r="BE522" s="184" t="s">
        <v>228</v>
      </c>
      <c r="BF522" s="184" t="s">
        <v>228</v>
      </c>
      <c r="BG522" s="184" t="s">
        <v>228</v>
      </c>
      <c r="BH522" s="184" t="s">
        <v>228</v>
      </c>
      <c r="BI522" s="184" t="s">
        <v>228</v>
      </c>
      <c r="BJ522" s="184" t="s">
        <v>228</v>
      </c>
      <c r="BK522" s="184" t="s">
        <v>228</v>
      </c>
      <c r="BL522" s="184" t="s">
        <v>228</v>
      </c>
      <c r="BM522" s="184" t="s">
        <v>228</v>
      </c>
      <c r="BN522" s="184" t="s">
        <v>228</v>
      </c>
      <c r="BO522" s="184" t="s">
        <v>228</v>
      </c>
      <c r="BP522" s="184" t="s">
        <v>228</v>
      </c>
      <c r="BQ522" s="184" t="s">
        <v>228</v>
      </c>
      <c r="BR522" s="184" t="s">
        <v>228</v>
      </c>
      <c r="BS522" s="184" t="s">
        <v>228</v>
      </c>
      <c r="BT522" s="184" t="s">
        <v>228</v>
      </c>
      <c r="BU522" s="184" t="s">
        <v>228</v>
      </c>
      <c r="BV522" s="184" t="s">
        <v>228</v>
      </c>
      <c r="BW522" s="184" t="s">
        <v>228</v>
      </c>
      <c r="BX522" s="184" t="s">
        <v>228</v>
      </c>
      <c r="BY522" s="184" t="s">
        <v>228</v>
      </c>
      <c r="BZ522" s="184" t="s">
        <v>228</v>
      </c>
      <c r="CA522" s="184" t="s">
        <v>228</v>
      </c>
      <c r="CB522" s="184" t="s">
        <v>228</v>
      </c>
      <c r="CC522" s="184" t="s">
        <v>228</v>
      </c>
      <c r="CD522" s="184" t="s">
        <v>228</v>
      </c>
      <c r="CE522" s="184" t="s">
        <v>228</v>
      </c>
      <c r="CF522" s="184" t="s">
        <v>228</v>
      </c>
      <c r="CG522" s="184" t="s">
        <v>228</v>
      </c>
      <c r="CH522" s="184"/>
      <c r="CI522" s="184"/>
      <c r="CJ522" s="184"/>
      <c r="CK522" s="184"/>
    </row>
    <row r="523" spans="1:89" ht="14.1" hidden="1" customHeight="1" x14ac:dyDescent="0.2">
      <c r="A523" s="170">
        <f>A502</f>
        <v>10</v>
      </c>
      <c r="B523" s="171" t="str">
        <f>VLOOKUP($A523,$A$10:$M$500,B$500,0)</f>
        <v>1.</v>
      </c>
      <c r="C523" s="172" t="str">
        <f>VLOOKUP($A523,$A$10:$M$500,C$500,0)</f>
        <v>השקעות</v>
      </c>
      <c r="D523" s="173"/>
      <c r="E523" s="173"/>
      <c r="F523" s="173"/>
      <c r="G523" s="173"/>
      <c r="H523" s="173"/>
      <c r="I523" s="174"/>
      <c r="J523" s="185">
        <f>IF(J502=0,0,J502/J$502)</f>
        <v>1</v>
      </c>
      <c r="K523" s="186">
        <f>IF(K502=0,0,K502/K$502)</f>
        <v>0</v>
      </c>
      <c r="L523" s="186">
        <f t="shared" ref="L523:CG526" si="417">IF(L502=0,0,L502/L$502)</f>
        <v>1</v>
      </c>
      <c r="M523" s="186">
        <f t="shared" si="417"/>
        <v>1</v>
      </c>
      <c r="N523" s="186">
        <f t="shared" si="417"/>
        <v>0</v>
      </c>
      <c r="O523" s="186">
        <f t="shared" si="417"/>
        <v>1</v>
      </c>
      <c r="P523" s="186">
        <f t="shared" si="417"/>
        <v>1</v>
      </c>
      <c r="Q523" s="186">
        <f t="shared" si="417"/>
        <v>1</v>
      </c>
      <c r="R523" s="186">
        <f t="shared" si="417"/>
        <v>1</v>
      </c>
      <c r="S523" s="186">
        <f t="shared" si="417"/>
        <v>1</v>
      </c>
      <c r="T523" s="186">
        <f t="shared" si="417"/>
        <v>1</v>
      </c>
      <c r="U523" s="186">
        <f t="shared" si="417"/>
        <v>1</v>
      </c>
      <c r="V523" s="186">
        <f t="shared" si="417"/>
        <v>1</v>
      </c>
      <c r="W523" s="186">
        <f t="shared" si="417"/>
        <v>1</v>
      </c>
      <c r="X523" s="186">
        <f t="shared" si="417"/>
        <v>1</v>
      </c>
      <c r="Y523" s="186">
        <f t="shared" si="417"/>
        <v>1</v>
      </c>
      <c r="Z523" s="186">
        <f t="shared" si="417"/>
        <v>1</v>
      </c>
      <c r="AA523" s="186">
        <f t="shared" si="417"/>
        <v>1</v>
      </c>
      <c r="AB523" s="186">
        <f t="shared" si="417"/>
        <v>1</v>
      </c>
      <c r="AC523" s="186">
        <f t="shared" si="417"/>
        <v>1</v>
      </c>
      <c r="AD523" s="186">
        <f t="shared" si="417"/>
        <v>1</v>
      </c>
      <c r="AE523" s="186">
        <f t="shared" si="417"/>
        <v>1</v>
      </c>
      <c r="AF523" s="186">
        <f t="shared" si="417"/>
        <v>1</v>
      </c>
      <c r="AG523" s="186">
        <f t="shared" si="417"/>
        <v>1</v>
      </c>
      <c r="AH523" s="186">
        <f t="shared" si="417"/>
        <v>1</v>
      </c>
      <c r="AI523" s="186">
        <f t="shared" si="417"/>
        <v>1</v>
      </c>
      <c r="AJ523" s="186">
        <f t="shared" si="417"/>
        <v>1</v>
      </c>
      <c r="AK523" s="186">
        <f t="shared" si="417"/>
        <v>1</v>
      </c>
      <c r="AL523" s="186">
        <f t="shared" si="417"/>
        <v>1</v>
      </c>
      <c r="AM523" s="186">
        <f t="shared" si="417"/>
        <v>1</v>
      </c>
      <c r="AN523" s="186">
        <f t="shared" si="417"/>
        <v>1</v>
      </c>
      <c r="AO523" s="186">
        <f t="shared" si="417"/>
        <v>1</v>
      </c>
      <c r="AP523" s="186">
        <f t="shared" si="417"/>
        <v>0</v>
      </c>
      <c r="AQ523" s="186">
        <f t="shared" si="417"/>
        <v>0</v>
      </c>
      <c r="AR523" s="186">
        <f t="shared" si="417"/>
        <v>0</v>
      </c>
      <c r="AS523" s="186">
        <f t="shared" si="417"/>
        <v>0</v>
      </c>
      <c r="AT523" s="186">
        <f t="shared" si="417"/>
        <v>0</v>
      </c>
      <c r="AU523" s="186">
        <f t="shared" si="417"/>
        <v>0</v>
      </c>
      <c r="AV523" s="186">
        <f t="shared" si="417"/>
        <v>0</v>
      </c>
      <c r="AW523" s="186">
        <f t="shared" si="417"/>
        <v>0</v>
      </c>
      <c r="AX523" s="186">
        <f t="shared" si="417"/>
        <v>0</v>
      </c>
      <c r="AY523" s="186">
        <f t="shared" si="417"/>
        <v>0</v>
      </c>
      <c r="AZ523" s="186">
        <f t="shared" si="417"/>
        <v>0</v>
      </c>
      <c r="BA523" s="186">
        <f t="shared" si="417"/>
        <v>0</v>
      </c>
      <c r="BB523" s="186">
        <f t="shared" si="417"/>
        <v>0</v>
      </c>
      <c r="BC523" s="186">
        <f t="shared" si="417"/>
        <v>0</v>
      </c>
      <c r="BD523" s="186">
        <f t="shared" si="417"/>
        <v>0</v>
      </c>
      <c r="BE523" s="186">
        <f t="shared" si="417"/>
        <v>0</v>
      </c>
      <c r="BF523" s="186">
        <f t="shared" si="417"/>
        <v>0</v>
      </c>
      <c r="BG523" s="186">
        <f t="shared" si="417"/>
        <v>0</v>
      </c>
      <c r="BH523" s="186">
        <f t="shared" si="417"/>
        <v>0</v>
      </c>
      <c r="BI523" s="186">
        <f t="shared" si="417"/>
        <v>0</v>
      </c>
      <c r="BJ523" s="186">
        <f t="shared" si="417"/>
        <v>0</v>
      </c>
      <c r="BK523" s="186">
        <f t="shared" si="417"/>
        <v>0</v>
      </c>
      <c r="BL523" s="186">
        <f t="shared" si="417"/>
        <v>0</v>
      </c>
      <c r="BM523" s="186">
        <f t="shared" si="417"/>
        <v>0</v>
      </c>
      <c r="BN523" s="186">
        <f t="shared" si="417"/>
        <v>0</v>
      </c>
      <c r="BO523" s="186">
        <f t="shared" si="417"/>
        <v>0</v>
      </c>
      <c r="BP523" s="186">
        <f t="shared" si="417"/>
        <v>0</v>
      </c>
      <c r="BQ523" s="186">
        <f t="shared" si="417"/>
        <v>0</v>
      </c>
      <c r="BR523" s="186">
        <f t="shared" si="417"/>
        <v>0</v>
      </c>
      <c r="BS523" s="186">
        <f t="shared" si="417"/>
        <v>0</v>
      </c>
      <c r="BT523" s="186">
        <f t="shared" si="417"/>
        <v>0</v>
      </c>
      <c r="BU523" s="186">
        <f t="shared" si="417"/>
        <v>0</v>
      </c>
      <c r="BV523" s="186">
        <f t="shared" si="417"/>
        <v>0</v>
      </c>
      <c r="BW523" s="186">
        <f t="shared" si="417"/>
        <v>0</v>
      </c>
      <c r="BX523" s="186">
        <f t="shared" si="417"/>
        <v>0</v>
      </c>
      <c r="BY523" s="186">
        <f t="shared" si="417"/>
        <v>0</v>
      </c>
      <c r="BZ523" s="186">
        <f t="shared" si="417"/>
        <v>0</v>
      </c>
      <c r="CA523" s="186">
        <f t="shared" si="417"/>
        <v>0</v>
      </c>
      <c r="CB523" s="186">
        <f t="shared" si="417"/>
        <v>0</v>
      </c>
      <c r="CC523" s="186">
        <f t="shared" si="417"/>
        <v>0</v>
      </c>
      <c r="CD523" s="186">
        <f t="shared" si="417"/>
        <v>0</v>
      </c>
      <c r="CE523" s="186">
        <f t="shared" si="417"/>
        <v>0</v>
      </c>
      <c r="CF523" s="186">
        <f t="shared" si="417"/>
        <v>0</v>
      </c>
      <c r="CG523" s="186">
        <f t="shared" si="417"/>
        <v>0</v>
      </c>
      <c r="CH523" s="186"/>
      <c r="CI523" s="186"/>
      <c r="CJ523" s="186"/>
      <c r="CK523" s="186"/>
    </row>
    <row r="524" spans="1:89" ht="14.1" hidden="1" customHeight="1" x14ac:dyDescent="0.2">
      <c r="A524" s="170">
        <f t="shared" ref="A524:A541" si="418">A503</f>
        <v>11</v>
      </c>
      <c r="B524" s="171"/>
      <c r="C524" s="172" t="str">
        <f>VLOOKUP($A524,$A$10:$M$500,C$500,0)</f>
        <v>א.</v>
      </c>
      <c r="D524" s="173" t="str">
        <f>VLOOKUP($A524,$A$10:$M$500,D$500,0)</f>
        <v>מזומנים ושווי מזומנים</v>
      </c>
      <c r="E524" s="173"/>
      <c r="F524" s="173"/>
      <c r="G524" s="173"/>
      <c r="H524" s="173"/>
      <c r="I524" s="174"/>
      <c r="J524" s="185">
        <f t="shared" ref="J524:Y539" si="419">IF(J503=0,0,J503/J$502)</f>
        <v>6.8434517624127958E-2</v>
      </c>
      <c r="K524" s="185">
        <f t="shared" si="419"/>
        <v>0</v>
      </c>
      <c r="L524" s="185">
        <f t="shared" si="417"/>
        <v>2.4334963009670571E-2</v>
      </c>
      <c r="M524" s="185">
        <f t="shared" si="417"/>
        <v>5.8610255812868162E-2</v>
      </c>
      <c r="N524" s="185">
        <f t="shared" si="417"/>
        <v>0</v>
      </c>
      <c r="O524" s="185">
        <f t="shared" si="417"/>
        <v>1.6658190313211519E-2</v>
      </c>
      <c r="P524" s="185">
        <f t="shared" si="417"/>
        <v>5.5715187805551E-2</v>
      </c>
      <c r="Q524" s="185">
        <f t="shared" si="417"/>
        <v>6.0083910940061623E-2</v>
      </c>
      <c r="R524" s="185">
        <f t="shared" si="417"/>
        <v>6.2106207056589362E-2</v>
      </c>
      <c r="S524" s="185">
        <f t="shared" si="417"/>
        <v>2.5599640114990295E-2</v>
      </c>
      <c r="T524" s="185">
        <f t="shared" si="417"/>
        <v>9.1376842574091607E-2</v>
      </c>
      <c r="U524" s="185">
        <f t="shared" si="417"/>
        <v>5.0975189644357953E-2</v>
      </c>
      <c r="V524" s="185">
        <f t="shared" si="417"/>
        <v>0.1260475516810555</v>
      </c>
      <c r="W524" s="185">
        <f t="shared" si="417"/>
        <v>0.13506274347118849</v>
      </c>
      <c r="X524" s="185">
        <f t="shared" si="417"/>
        <v>2.3368165434957015E-2</v>
      </c>
      <c r="Y524" s="185">
        <f t="shared" si="417"/>
        <v>5.8050265936310623E-2</v>
      </c>
      <c r="Z524" s="185">
        <f t="shared" si="417"/>
        <v>9.6950067228157882E-2</v>
      </c>
      <c r="AA524" s="185">
        <f t="shared" si="417"/>
        <v>7.6615064164397603E-2</v>
      </c>
      <c r="AB524" s="185">
        <f t="shared" si="417"/>
        <v>4.0048801423352105E-2</v>
      </c>
      <c r="AC524" s="185">
        <f t="shared" si="417"/>
        <v>4.3906961870754227E-2</v>
      </c>
      <c r="AD524" s="185">
        <f t="shared" si="417"/>
        <v>4.0284090390803551E-2</v>
      </c>
      <c r="AE524" s="185">
        <f t="shared" si="417"/>
        <v>2.6191665785512758E-2</v>
      </c>
      <c r="AF524" s="185">
        <f t="shared" si="417"/>
        <v>4.8011344216375762E-2</v>
      </c>
      <c r="AG524" s="185">
        <f t="shared" si="417"/>
        <v>0.11602737669693729</v>
      </c>
      <c r="AH524" s="185">
        <f t="shared" si="417"/>
        <v>0.10001064145278789</v>
      </c>
      <c r="AI524" s="185">
        <f t="shared" si="417"/>
        <v>0.33477934759251071</v>
      </c>
      <c r="AJ524" s="185">
        <f t="shared" si="417"/>
        <v>5.7469813123480699E-2</v>
      </c>
      <c r="AK524" s="185">
        <f t="shared" si="417"/>
        <v>0.12951730084210142</v>
      </c>
      <c r="AL524" s="185">
        <f t="shared" si="417"/>
        <v>7.9681015899155452E-2</v>
      </c>
      <c r="AM524" s="185">
        <f t="shared" si="417"/>
        <v>8.4469166548720095E-2</v>
      </c>
      <c r="AN524" s="185">
        <f t="shared" si="417"/>
        <v>0.10081566596844851</v>
      </c>
      <c r="AO524" s="185">
        <f t="shared" si="417"/>
        <v>7.5550044885040191E-2</v>
      </c>
      <c r="AP524" s="185">
        <f t="shared" si="417"/>
        <v>0</v>
      </c>
      <c r="AQ524" s="185">
        <f t="shared" si="417"/>
        <v>0</v>
      </c>
      <c r="AR524" s="185">
        <f t="shared" si="417"/>
        <v>0</v>
      </c>
      <c r="AS524" s="185">
        <f t="shared" si="417"/>
        <v>0</v>
      </c>
      <c r="AT524" s="185">
        <f t="shared" si="417"/>
        <v>0</v>
      </c>
      <c r="AU524" s="185">
        <f t="shared" si="417"/>
        <v>0</v>
      </c>
      <c r="AV524" s="185">
        <f t="shared" si="417"/>
        <v>0</v>
      </c>
      <c r="AW524" s="185">
        <f t="shared" si="417"/>
        <v>0</v>
      </c>
      <c r="AX524" s="185">
        <f t="shared" si="417"/>
        <v>0</v>
      </c>
      <c r="AY524" s="185">
        <f t="shared" si="417"/>
        <v>0</v>
      </c>
      <c r="AZ524" s="185">
        <f t="shared" si="417"/>
        <v>0</v>
      </c>
      <c r="BA524" s="185">
        <f t="shared" si="417"/>
        <v>0</v>
      </c>
      <c r="BB524" s="185">
        <f t="shared" si="417"/>
        <v>0</v>
      </c>
      <c r="BC524" s="185">
        <f t="shared" si="417"/>
        <v>0</v>
      </c>
      <c r="BD524" s="185">
        <f t="shared" si="417"/>
        <v>0</v>
      </c>
      <c r="BE524" s="185">
        <f t="shared" si="417"/>
        <v>0</v>
      </c>
      <c r="BF524" s="185">
        <f t="shared" si="417"/>
        <v>0</v>
      </c>
      <c r="BG524" s="185">
        <f t="shared" si="417"/>
        <v>0</v>
      </c>
      <c r="BH524" s="185">
        <f t="shared" si="417"/>
        <v>0</v>
      </c>
      <c r="BI524" s="185">
        <f t="shared" si="417"/>
        <v>0</v>
      </c>
      <c r="BJ524" s="185">
        <f t="shared" si="417"/>
        <v>0</v>
      </c>
      <c r="BK524" s="185">
        <f t="shared" si="417"/>
        <v>0</v>
      </c>
      <c r="BL524" s="185">
        <f t="shared" si="417"/>
        <v>0</v>
      </c>
      <c r="BM524" s="185">
        <f t="shared" si="417"/>
        <v>0</v>
      </c>
      <c r="BN524" s="185">
        <f t="shared" si="417"/>
        <v>0</v>
      </c>
      <c r="BO524" s="185">
        <f t="shared" si="417"/>
        <v>0</v>
      </c>
      <c r="BP524" s="185">
        <f t="shared" si="417"/>
        <v>0</v>
      </c>
      <c r="BQ524" s="185">
        <f t="shared" si="417"/>
        <v>0</v>
      </c>
      <c r="BR524" s="185">
        <f t="shared" si="417"/>
        <v>0</v>
      </c>
      <c r="BS524" s="185">
        <f t="shared" si="417"/>
        <v>0</v>
      </c>
      <c r="BT524" s="185">
        <f t="shared" si="417"/>
        <v>0</v>
      </c>
      <c r="BU524" s="185">
        <f t="shared" si="417"/>
        <v>0</v>
      </c>
      <c r="BV524" s="185">
        <f t="shared" si="417"/>
        <v>0</v>
      </c>
      <c r="BW524" s="185">
        <f t="shared" si="417"/>
        <v>0</v>
      </c>
      <c r="BX524" s="185">
        <f t="shared" si="417"/>
        <v>0</v>
      </c>
      <c r="BY524" s="185">
        <f t="shared" si="417"/>
        <v>0</v>
      </c>
      <c r="BZ524" s="185">
        <f t="shared" si="417"/>
        <v>0</v>
      </c>
      <c r="CA524" s="185">
        <f t="shared" si="417"/>
        <v>0</v>
      </c>
      <c r="CB524" s="185">
        <f t="shared" si="417"/>
        <v>0</v>
      </c>
      <c r="CC524" s="185">
        <f t="shared" si="417"/>
        <v>0</v>
      </c>
      <c r="CD524" s="185">
        <f t="shared" si="417"/>
        <v>0</v>
      </c>
      <c r="CE524" s="185">
        <f t="shared" si="417"/>
        <v>0</v>
      </c>
      <c r="CF524" s="185">
        <f t="shared" si="417"/>
        <v>0</v>
      </c>
      <c r="CG524" s="185">
        <f t="shared" si="417"/>
        <v>0</v>
      </c>
      <c r="CH524" s="185"/>
      <c r="CI524" s="185"/>
      <c r="CJ524" s="185"/>
      <c r="CK524" s="185"/>
    </row>
    <row r="525" spans="1:89" ht="14.1" hidden="1" customHeight="1" x14ac:dyDescent="0.2">
      <c r="A525" s="170">
        <f t="shared" si="418"/>
        <v>24</v>
      </c>
      <c r="B525" s="171"/>
      <c r="C525" s="172" t="str">
        <f>VLOOKUP($A525,$A$10:$M$500,C$500,0)</f>
        <v>ב.</v>
      </c>
      <c r="D525" s="173" t="str">
        <f>VLOOKUP($A525,$A$10:$M$500,D$500,0)</f>
        <v>ניירות ערך (למעט בחברות מוחזקות)</v>
      </c>
      <c r="E525" s="173"/>
      <c r="F525" s="173"/>
      <c r="G525" s="173"/>
      <c r="H525" s="173"/>
      <c r="I525" s="174"/>
      <c r="J525" s="185">
        <f t="shared" si="419"/>
        <v>0.90279456383500878</v>
      </c>
      <c r="K525" s="185">
        <f t="shared" si="419"/>
        <v>0</v>
      </c>
      <c r="L525" s="185">
        <f t="shared" si="417"/>
        <v>0.97566503699032947</v>
      </c>
      <c r="M525" s="185">
        <f t="shared" si="417"/>
        <v>0.83605580718990402</v>
      </c>
      <c r="N525" s="185">
        <f t="shared" si="417"/>
        <v>0</v>
      </c>
      <c r="O525" s="185">
        <f t="shared" si="417"/>
        <v>0.97225776693360244</v>
      </c>
      <c r="P525" s="185">
        <f t="shared" si="417"/>
        <v>0.93789887179613218</v>
      </c>
      <c r="Q525" s="185">
        <f t="shared" si="417"/>
        <v>0.88358862721434994</v>
      </c>
      <c r="R525" s="185">
        <f t="shared" si="417"/>
        <v>0.9307366772156167</v>
      </c>
      <c r="S525" s="185">
        <f t="shared" si="417"/>
        <v>0.96625826368219081</v>
      </c>
      <c r="T525" s="185">
        <f t="shared" si="417"/>
        <v>0.90862315742590838</v>
      </c>
      <c r="U525" s="185">
        <f t="shared" si="417"/>
        <v>0.92187408918637592</v>
      </c>
      <c r="V525" s="185">
        <f t="shared" si="417"/>
        <v>0.87395244831894459</v>
      </c>
      <c r="W525" s="185">
        <f t="shared" si="417"/>
        <v>0.86493725652881148</v>
      </c>
      <c r="X525" s="185">
        <f t="shared" si="417"/>
        <v>0.97416378506302237</v>
      </c>
      <c r="Y525" s="185">
        <f t="shared" si="417"/>
        <v>0.93584688850529318</v>
      </c>
      <c r="Z525" s="185">
        <f t="shared" si="417"/>
        <v>0.90304993277184209</v>
      </c>
      <c r="AA525" s="185">
        <f t="shared" si="417"/>
        <v>0.91301554138253005</v>
      </c>
      <c r="AB525" s="185">
        <f t="shared" si="417"/>
        <v>0.93950036591767905</v>
      </c>
      <c r="AC525" s="185">
        <f t="shared" si="417"/>
        <v>0.93531400794209196</v>
      </c>
      <c r="AD525" s="185">
        <f t="shared" si="417"/>
        <v>0.93993710117330298</v>
      </c>
      <c r="AE525" s="185">
        <f t="shared" si="417"/>
        <v>0.9667001575349452</v>
      </c>
      <c r="AF525" s="185">
        <f t="shared" si="417"/>
        <v>0.94602836768066578</v>
      </c>
      <c r="AG525" s="185">
        <f t="shared" si="417"/>
        <v>0.87774095279091247</v>
      </c>
      <c r="AH525" s="185">
        <f t="shared" si="417"/>
        <v>0.89291028251049021</v>
      </c>
      <c r="AI525" s="185">
        <f t="shared" si="417"/>
        <v>0.66522065240748929</v>
      </c>
      <c r="AJ525" s="185">
        <f t="shared" si="417"/>
        <v>0.93753265743213754</v>
      </c>
      <c r="AK525" s="185">
        <f t="shared" si="417"/>
        <v>0.84491975308502321</v>
      </c>
      <c r="AL525" s="185">
        <f t="shared" si="417"/>
        <v>0.92031898410084456</v>
      </c>
      <c r="AM525" s="185">
        <f t="shared" si="417"/>
        <v>0.91553083345127984</v>
      </c>
      <c r="AN525" s="185">
        <f t="shared" si="417"/>
        <v>0.89918433403155151</v>
      </c>
      <c r="AO525" s="185">
        <f t="shared" si="417"/>
        <v>0.92444995511495986</v>
      </c>
      <c r="AP525" s="185">
        <f t="shared" si="417"/>
        <v>0</v>
      </c>
      <c r="AQ525" s="185">
        <f t="shared" si="417"/>
        <v>0</v>
      </c>
      <c r="AR525" s="185">
        <f t="shared" si="417"/>
        <v>0</v>
      </c>
      <c r="AS525" s="185">
        <f t="shared" si="417"/>
        <v>0</v>
      </c>
      <c r="AT525" s="185">
        <f t="shared" si="417"/>
        <v>0</v>
      </c>
      <c r="AU525" s="185">
        <f t="shared" si="417"/>
        <v>0</v>
      </c>
      <c r="AV525" s="185">
        <f t="shared" si="417"/>
        <v>0</v>
      </c>
      <c r="AW525" s="185">
        <f t="shared" si="417"/>
        <v>0</v>
      </c>
      <c r="AX525" s="185">
        <f t="shared" si="417"/>
        <v>0</v>
      </c>
      <c r="AY525" s="185">
        <f t="shared" si="417"/>
        <v>0</v>
      </c>
      <c r="AZ525" s="185">
        <f t="shared" si="417"/>
        <v>0</v>
      </c>
      <c r="BA525" s="185">
        <f t="shared" si="417"/>
        <v>0</v>
      </c>
      <c r="BB525" s="185">
        <f t="shared" si="417"/>
        <v>0</v>
      </c>
      <c r="BC525" s="185">
        <f t="shared" si="417"/>
        <v>0</v>
      </c>
      <c r="BD525" s="185">
        <f t="shared" si="417"/>
        <v>0</v>
      </c>
      <c r="BE525" s="185">
        <f t="shared" si="417"/>
        <v>0</v>
      </c>
      <c r="BF525" s="185">
        <f t="shared" si="417"/>
        <v>0</v>
      </c>
      <c r="BG525" s="185">
        <f t="shared" si="417"/>
        <v>0</v>
      </c>
      <c r="BH525" s="185">
        <f t="shared" si="417"/>
        <v>0</v>
      </c>
      <c r="BI525" s="185">
        <f t="shared" si="417"/>
        <v>0</v>
      </c>
      <c r="BJ525" s="185">
        <f t="shared" si="417"/>
        <v>0</v>
      </c>
      <c r="BK525" s="185">
        <f t="shared" si="417"/>
        <v>0</v>
      </c>
      <c r="BL525" s="185">
        <f t="shared" si="417"/>
        <v>0</v>
      </c>
      <c r="BM525" s="185">
        <f t="shared" si="417"/>
        <v>0</v>
      </c>
      <c r="BN525" s="185">
        <f t="shared" si="417"/>
        <v>0</v>
      </c>
      <c r="BO525" s="185">
        <f t="shared" si="417"/>
        <v>0</v>
      </c>
      <c r="BP525" s="185">
        <f t="shared" si="417"/>
        <v>0</v>
      </c>
      <c r="BQ525" s="185">
        <f t="shared" si="417"/>
        <v>0</v>
      </c>
      <c r="BR525" s="185">
        <f t="shared" si="417"/>
        <v>0</v>
      </c>
      <c r="BS525" s="185">
        <f t="shared" si="417"/>
        <v>0</v>
      </c>
      <c r="BT525" s="185">
        <f t="shared" si="417"/>
        <v>0</v>
      </c>
      <c r="BU525" s="185">
        <f t="shared" si="417"/>
        <v>0</v>
      </c>
      <c r="BV525" s="185">
        <f t="shared" si="417"/>
        <v>0</v>
      </c>
      <c r="BW525" s="185">
        <f t="shared" si="417"/>
        <v>0</v>
      </c>
      <c r="BX525" s="185">
        <f t="shared" si="417"/>
        <v>0</v>
      </c>
      <c r="BY525" s="185">
        <f t="shared" si="417"/>
        <v>0</v>
      </c>
      <c r="BZ525" s="185">
        <f t="shared" si="417"/>
        <v>0</v>
      </c>
      <c r="CA525" s="185">
        <f t="shared" si="417"/>
        <v>0</v>
      </c>
      <c r="CB525" s="185">
        <f t="shared" si="417"/>
        <v>0</v>
      </c>
      <c r="CC525" s="185">
        <f t="shared" si="417"/>
        <v>0</v>
      </c>
      <c r="CD525" s="185">
        <f t="shared" si="417"/>
        <v>0</v>
      </c>
      <c r="CE525" s="185">
        <f t="shared" si="417"/>
        <v>0</v>
      </c>
      <c r="CF525" s="185">
        <f t="shared" si="417"/>
        <v>0</v>
      </c>
      <c r="CG525" s="185">
        <f t="shared" si="417"/>
        <v>0</v>
      </c>
      <c r="CH525" s="185"/>
      <c r="CI525" s="185"/>
      <c r="CJ525" s="185"/>
      <c r="CK525" s="185"/>
    </row>
    <row r="526" spans="1:89" ht="14.1" hidden="1" customHeight="1" x14ac:dyDescent="0.2">
      <c r="A526" s="170">
        <f t="shared" si="418"/>
        <v>25</v>
      </c>
      <c r="B526" s="171"/>
      <c r="C526" s="172"/>
      <c r="D526" s="173" t="str">
        <f t="shared" ref="D526:E536" si="420">VLOOKUP($A526,$A$10:$M$500,D$500,0)</f>
        <v>(1</v>
      </c>
      <c r="E526" s="173" t="str">
        <f t="shared" si="420"/>
        <v>אגרות חוב ממשלתיות:</v>
      </c>
      <c r="F526" s="173"/>
      <c r="G526" s="173"/>
      <c r="H526" s="173"/>
      <c r="I526" s="174"/>
      <c r="J526" s="185">
        <f t="shared" si="419"/>
        <v>0.30187473706959206</v>
      </c>
      <c r="K526" s="185">
        <f t="shared" si="419"/>
        <v>0</v>
      </c>
      <c r="L526" s="185">
        <f t="shared" si="417"/>
        <v>0.37254092679271134</v>
      </c>
      <c r="M526" s="185">
        <f t="shared" si="417"/>
        <v>0.12505692217144221</v>
      </c>
      <c r="N526" s="185">
        <f t="shared" si="417"/>
        <v>0</v>
      </c>
      <c r="O526" s="185">
        <f t="shared" si="417"/>
        <v>0.7603995165973525</v>
      </c>
      <c r="P526" s="185">
        <f t="shared" si="417"/>
        <v>4.8747387867402479E-2</v>
      </c>
      <c r="Q526" s="185">
        <f t="shared" si="417"/>
        <v>0.20797986552684927</v>
      </c>
      <c r="R526" s="185">
        <f t="shared" si="417"/>
        <v>0.92172700486639791</v>
      </c>
      <c r="S526" s="185">
        <f t="shared" si="417"/>
        <v>0.77963887115329611</v>
      </c>
      <c r="T526" s="185">
        <f t="shared" si="417"/>
        <v>0.12795272730199017</v>
      </c>
      <c r="U526" s="185">
        <f t="shared" si="417"/>
        <v>0.39448016066516361</v>
      </c>
      <c r="V526" s="185">
        <f t="shared" si="417"/>
        <v>0.13111330430543086</v>
      </c>
      <c r="W526" s="185">
        <f t="shared" si="417"/>
        <v>8.471772115280865E-2</v>
      </c>
      <c r="X526" s="185">
        <f t="shared" si="417"/>
        <v>0.25511601558207286</v>
      </c>
      <c r="Y526" s="185">
        <f t="shared" si="417"/>
        <v>0.77980859626720256</v>
      </c>
      <c r="Z526" s="185">
        <f t="shared" si="417"/>
        <v>0.12100022586898536</v>
      </c>
      <c r="AA526" s="185">
        <f t="shared" si="417"/>
        <v>0.27249135791344981</v>
      </c>
      <c r="AB526" s="185">
        <f t="shared" si="417"/>
        <v>0.82579782894874698</v>
      </c>
      <c r="AC526" s="185">
        <f t="shared" si="417"/>
        <v>0.14040263729181116</v>
      </c>
      <c r="AD526" s="185">
        <f t="shared" si="417"/>
        <v>0.41757306129274741</v>
      </c>
      <c r="AE526" s="185">
        <f t="shared" si="417"/>
        <v>0.19124236738408754</v>
      </c>
      <c r="AF526" s="185">
        <f t="shared" si="417"/>
        <v>0.2352152293268886</v>
      </c>
      <c r="AG526" s="185">
        <f t="shared" si="417"/>
        <v>0.29013609347383057</v>
      </c>
      <c r="AH526" s="185">
        <f t="shared" si="417"/>
        <v>0.37708924235781321</v>
      </c>
      <c r="AI526" s="185">
        <f t="shared" si="417"/>
        <v>0.25655477551301875</v>
      </c>
      <c r="AJ526" s="185">
        <f t="shared" si="417"/>
        <v>0.75381491835208658</v>
      </c>
      <c r="AK526" s="185">
        <f t="shared" si="417"/>
        <v>0.29309578163142008</v>
      </c>
      <c r="AL526" s="185">
        <f t="shared" si="417"/>
        <v>0.1289560565939015</v>
      </c>
      <c r="AM526" s="185">
        <f t="shared" si="417"/>
        <v>0.29279422409779954</v>
      </c>
      <c r="AN526" s="185">
        <f t="shared" si="417"/>
        <v>0.75048246255564122</v>
      </c>
      <c r="AO526" s="185">
        <f t="shared" si="417"/>
        <v>7.984827212425015E-2</v>
      </c>
      <c r="AP526" s="185">
        <f t="shared" si="417"/>
        <v>0</v>
      </c>
      <c r="AQ526" s="185">
        <f t="shared" si="417"/>
        <v>0</v>
      </c>
      <c r="AR526" s="185">
        <f t="shared" si="417"/>
        <v>0</v>
      </c>
      <c r="AS526" s="185">
        <f t="shared" ref="AS526:DN534" si="421">IF(AS505=0,0,AS505/AS$502)</f>
        <v>0</v>
      </c>
      <c r="AT526" s="185">
        <f t="shared" si="421"/>
        <v>0</v>
      </c>
      <c r="AU526" s="185">
        <f t="shared" si="421"/>
        <v>0</v>
      </c>
      <c r="AV526" s="185">
        <f t="shared" si="421"/>
        <v>0</v>
      </c>
      <c r="AW526" s="185">
        <f t="shared" si="421"/>
        <v>0</v>
      </c>
      <c r="AX526" s="185">
        <f t="shared" si="421"/>
        <v>0</v>
      </c>
      <c r="AY526" s="185">
        <f t="shared" si="421"/>
        <v>0</v>
      </c>
      <c r="AZ526" s="185">
        <f t="shared" si="421"/>
        <v>0</v>
      </c>
      <c r="BA526" s="185">
        <f t="shared" si="421"/>
        <v>0</v>
      </c>
      <c r="BB526" s="185">
        <f t="shared" si="421"/>
        <v>0</v>
      </c>
      <c r="BC526" s="185">
        <f t="shared" si="421"/>
        <v>0</v>
      </c>
      <c r="BD526" s="185">
        <f t="shared" si="421"/>
        <v>0</v>
      </c>
      <c r="BE526" s="185">
        <f t="shared" si="421"/>
        <v>0</v>
      </c>
      <c r="BF526" s="185">
        <f t="shared" si="421"/>
        <v>0</v>
      </c>
      <c r="BG526" s="185">
        <f t="shared" si="421"/>
        <v>0</v>
      </c>
      <c r="BH526" s="185">
        <f t="shared" si="421"/>
        <v>0</v>
      </c>
      <c r="BI526" s="185">
        <f t="shared" si="421"/>
        <v>0</v>
      </c>
      <c r="BJ526" s="185">
        <f t="shared" si="421"/>
        <v>0</v>
      </c>
      <c r="BK526" s="185">
        <f t="shared" si="421"/>
        <v>0</v>
      </c>
      <c r="BL526" s="185">
        <f t="shared" si="421"/>
        <v>0</v>
      </c>
      <c r="BM526" s="185">
        <f t="shared" si="421"/>
        <v>0</v>
      </c>
      <c r="BN526" s="185">
        <f t="shared" si="421"/>
        <v>0</v>
      </c>
      <c r="BO526" s="185">
        <f t="shared" si="421"/>
        <v>0</v>
      </c>
      <c r="BP526" s="185">
        <f t="shared" si="421"/>
        <v>0</v>
      </c>
      <c r="BQ526" s="185">
        <f t="shared" si="421"/>
        <v>0</v>
      </c>
      <c r="BR526" s="185">
        <f t="shared" si="421"/>
        <v>0</v>
      </c>
      <c r="BS526" s="185">
        <f t="shared" si="421"/>
        <v>0</v>
      </c>
      <c r="BT526" s="185">
        <f t="shared" si="421"/>
        <v>0</v>
      </c>
      <c r="BU526" s="185">
        <f t="shared" si="421"/>
        <v>0</v>
      </c>
      <c r="BV526" s="185">
        <f t="shared" si="421"/>
        <v>0</v>
      </c>
      <c r="BW526" s="185">
        <f t="shared" si="421"/>
        <v>0</v>
      </c>
      <c r="BX526" s="185">
        <f t="shared" si="421"/>
        <v>0</v>
      </c>
      <c r="BY526" s="185">
        <f t="shared" si="421"/>
        <v>0</v>
      </c>
      <c r="BZ526" s="185">
        <f t="shared" si="421"/>
        <v>0</v>
      </c>
      <c r="CA526" s="185">
        <f t="shared" si="421"/>
        <v>0</v>
      </c>
      <c r="CB526" s="185">
        <f t="shared" si="421"/>
        <v>0</v>
      </c>
      <c r="CC526" s="185">
        <f t="shared" si="421"/>
        <v>0</v>
      </c>
      <c r="CD526" s="185">
        <f t="shared" si="421"/>
        <v>0</v>
      </c>
      <c r="CE526" s="185">
        <f t="shared" si="421"/>
        <v>0</v>
      </c>
      <c r="CF526" s="185">
        <f t="shared" si="421"/>
        <v>0</v>
      </c>
      <c r="CG526" s="185">
        <f t="shared" si="421"/>
        <v>0</v>
      </c>
      <c r="CH526" s="185"/>
      <c r="CI526" s="185"/>
      <c r="CJ526" s="185"/>
      <c r="CK526" s="185"/>
    </row>
    <row r="527" spans="1:89" ht="14.1" hidden="1" customHeight="1" x14ac:dyDescent="0.2">
      <c r="A527" s="170">
        <f t="shared" si="418"/>
        <v>44</v>
      </c>
      <c r="B527" s="171"/>
      <c r="C527" s="172"/>
      <c r="D527" s="173" t="str">
        <f t="shared" si="420"/>
        <v>(2</v>
      </c>
      <c r="E527" s="173" t="str">
        <f t="shared" si="420"/>
        <v xml:space="preserve">תעודות חוב מסחריות: </v>
      </c>
      <c r="F527" s="173"/>
      <c r="G527" s="173"/>
      <c r="H527" s="173"/>
      <c r="I527" s="174"/>
      <c r="J527" s="185">
        <f t="shared" si="419"/>
        <v>0</v>
      </c>
      <c r="K527" s="185">
        <f t="shared" si="419"/>
        <v>0</v>
      </c>
      <c r="L527" s="185">
        <f t="shared" si="419"/>
        <v>0</v>
      </c>
      <c r="M527" s="185">
        <f t="shared" si="419"/>
        <v>0</v>
      </c>
      <c r="N527" s="185">
        <f t="shared" si="419"/>
        <v>0</v>
      </c>
      <c r="O527" s="185">
        <f t="shared" si="419"/>
        <v>0</v>
      </c>
      <c r="P527" s="185">
        <f t="shared" si="419"/>
        <v>0</v>
      </c>
      <c r="Q527" s="185">
        <f t="shared" si="419"/>
        <v>0</v>
      </c>
      <c r="R527" s="185">
        <f t="shared" si="419"/>
        <v>0</v>
      </c>
      <c r="S527" s="185">
        <f t="shared" si="419"/>
        <v>0</v>
      </c>
      <c r="T527" s="185">
        <f t="shared" si="419"/>
        <v>0</v>
      </c>
      <c r="U527" s="185">
        <f t="shared" si="419"/>
        <v>0</v>
      </c>
      <c r="V527" s="185">
        <f t="shared" si="419"/>
        <v>0</v>
      </c>
      <c r="W527" s="185">
        <f t="shared" si="419"/>
        <v>0</v>
      </c>
      <c r="X527" s="185">
        <f t="shared" si="419"/>
        <v>0</v>
      </c>
      <c r="Y527" s="185">
        <f t="shared" si="419"/>
        <v>0</v>
      </c>
      <c r="Z527" s="185">
        <f t="shared" ref="Z527:CU535" si="422">IF(Z506=0,0,Z506/Z$502)</f>
        <v>0</v>
      </c>
      <c r="AA527" s="185">
        <f t="shared" si="422"/>
        <v>0</v>
      </c>
      <c r="AB527" s="185">
        <f t="shared" si="422"/>
        <v>0</v>
      </c>
      <c r="AC527" s="185">
        <f t="shared" si="422"/>
        <v>0</v>
      </c>
      <c r="AD527" s="185">
        <f t="shared" si="422"/>
        <v>0</v>
      </c>
      <c r="AE527" s="185">
        <f t="shared" si="422"/>
        <v>0</v>
      </c>
      <c r="AF527" s="185">
        <f t="shared" si="422"/>
        <v>0</v>
      </c>
      <c r="AG527" s="185">
        <f t="shared" si="422"/>
        <v>0</v>
      </c>
      <c r="AH527" s="185">
        <f t="shared" si="422"/>
        <v>0</v>
      </c>
      <c r="AI527" s="185">
        <f t="shared" si="422"/>
        <v>0</v>
      </c>
      <c r="AJ527" s="185">
        <f t="shared" si="422"/>
        <v>0</v>
      </c>
      <c r="AK527" s="185">
        <f t="shared" si="422"/>
        <v>0</v>
      </c>
      <c r="AL527" s="185">
        <f t="shared" si="422"/>
        <v>0</v>
      </c>
      <c r="AM527" s="185">
        <f t="shared" si="422"/>
        <v>0</v>
      </c>
      <c r="AN527" s="185">
        <f t="shared" si="422"/>
        <v>0</v>
      </c>
      <c r="AO527" s="185">
        <f t="shared" si="422"/>
        <v>0</v>
      </c>
      <c r="AP527" s="185">
        <f t="shared" si="422"/>
        <v>0</v>
      </c>
      <c r="AQ527" s="185">
        <f t="shared" si="422"/>
        <v>0</v>
      </c>
      <c r="AR527" s="185">
        <f t="shared" si="422"/>
        <v>0</v>
      </c>
      <c r="AS527" s="185">
        <f t="shared" si="422"/>
        <v>0</v>
      </c>
      <c r="AT527" s="185">
        <f t="shared" si="422"/>
        <v>0</v>
      </c>
      <c r="AU527" s="185">
        <f t="shared" si="422"/>
        <v>0</v>
      </c>
      <c r="AV527" s="185">
        <f t="shared" si="422"/>
        <v>0</v>
      </c>
      <c r="AW527" s="185">
        <f t="shared" si="422"/>
        <v>0</v>
      </c>
      <c r="AX527" s="185">
        <f t="shared" si="422"/>
        <v>0</v>
      </c>
      <c r="AY527" s="185">
        <f t="shared" si="422"/>
        <v>0</v>
      </c>
      <c r="AZ527" s="185">
        <f t="shared" si="422"/>
        <v>0</v>
      </c>
      <c r="BA527" s="185">
        <f t="shared" si="422"/>
        <v>0</v>
      </c>
      <c r="BB527" s="185">
        <f t="shared" si="422"/>
        <v>0</v>
      </c>
      <c r="BC527" s="185">
        <f t="shared" si="421"/>
        <v>0</v>
      </c>
      <c r="BD527" s="185">
        <f t="shared" si="421"/>
        <v>0</v>
      </c>
      <c r="BE527" s="185">
        <f t="shared" si="421"/>
        <v>0</v>
      </c>
      <c r="BF527" s="185">
        <f t="shared" si="421"/>
        <v>0</v>
      </c>
      <c r="BG527" s="185">
        <f t="shared" si="421"/>
        <v>0</v>
      </c>
      <c r="BH527" s="185">
        <f t="shared" si="421"/>
        <v>0</v>
      </c>
      <c r="BI527" s="185">
        <f t="shared" si="421"/>
        <v>0</v>
      </c>
      <c r="BJ527" s="185">
        <f t="shared" si="421"/>
        <v>0</v>
      </c>
      <c r="BK527" s="185">
        <f t="shared" si="421"/>
        <v>0</v>
      </c>
      <c r="BL527" s="185">
        <f t="shared" si="421"/>
        <v>0</v>
      </c>
      <c r="BM527" s="185">
        <f t="shared" si="421"/>
        <v>0</v>
      </c>
      <c r="BN527" s="185">
        <f t="shared" si="421"/>
        <v>0</v>
      </c>
      <c r="BO527" s="185">
        <f t="shared" si="421"/>
        <v>0</v>
      </c>
      <c r="BP527" s="185">
        <f t="shared" si="421"/>
        <v>0</v>
      </c>
      <c r="BQ527" s="185">
        <f t="shared" si="421"/>
        <v>0</v>
      </c>
      <c r="BR527" s="185">
        <f t="shared" si="421"/>
        <v>0</v>
      </c>
      <c r="BS527" s="185">
        <f t="shared" si="421"/>
        <v>0</v>
      </c>
      <c r="BT527" s="185">
        <f t="shared" si="421"/>
        <v>0</v>
      </c>
      <c r="BU527" s="185">
        <f t="shared" si="421"/>
        <v>0</v>
      </c>
      <c r="BV527" s="185">
        <f t="shared" si="421"/>
        <v>0</v>
      </c>
      <c r="BW527" s="185">
        <f t="shared" si="421"/>
        <v>0</v>
      </c>
      <c r="BX527" s="185">
        <f t="shared" si="421"/>
        <v>0</v>
      </c>
      <c r="BY527" s="185">
        <f t="shared" si="421"/>
        <v>0</v>
      </c>
      <c r="BZ527" s="185">
        <f t="shared" si="421"/>
        <v>0</v>
      </c>
      <c r="CA527" s="185">
        <f t="shared" si="421"/>
        <v>0</v>
      </c>
      <c r="CB527" s="185">
        <f t="shared" si="421"/>
        <v>0</v>
      </c>
      <c r="CC527" s="185">
        <f t="shared" si="421"/>
        <v>0</v>
      </c>
      <c r="CD527" s="185">
        <f t="shared" si="421"/>
        <v>0</v>
      </c>
      <c r="CE527" s="185">
        <f t="shared" si="421"/>
        <v>0</v>
      </c>
      <c r="CF527" s="185">
        <f t="shared" si="421"/>
        <v>0</v>
      </c>
      <c r="CG527" s="185">
        <f t="shared" si="422"/>
        <v>0</v>
      </c>
      <c r="CH527" s="185"/>
      <c r="CI527" s="185"/>
      <c r="CJ527" s="185"/>
      <c r="CK527" s="185"/>
    </row>
    <row r="528" spans="1:89" ht="14.1" hidden="1" customHeight="1" x14ac:dyDescent="0.2">
      <c r="A528" s="170">
        <f t="shared" si="418"/>
        <v>96</v>
      </c>
      <c r="B528" s="171"/>
      <c r="C528" s="172"/>
      <c r="D528" s="173" t="str">
        <f t="shared" si="420"/>
        <v>(3</v>
      </c>
      <c r="E528" s="173" t="str">
        <f t="shared" si="420"/>
        <v>אג"ח קונצרני:</v>
      </c>
      <c r="F528" s="173"/>
      <c r="G528" s="173"/>
      <c r="H528" s="173"/>
      <c r="I528" s="174"/>
      <c r="J528" s="185">
        <f t="shared" si="419"/>
        <v>0.11820201356798354</v>
      </c>
      <c r="K528" s="185">
        <f t="shared" si="419"/>
        <v>0</v>
      </c>
      <c r="L528" s="185">
        <f t="shared" si="419"/>
        <v>3.3494744046801021E-2</v>
      </c>
      <c r="M528" s="185">
        <f t="shared" si="419"/>
        <v>9.329066082351814E-2</v>
      </c>
      <c r="N528" s="185">
        <f t="shared" si="419"/>
        <v>0</v>
      </c>
      <c r="O528" s="185">
        <f t="shared" si="419"/>
        <v>3.9963684978337966E-2</v>
      </c>
      <c r="P528" s="185">
        <f t="shared" si="419"/>
        <v>0</v>
      </c>
      <c r="Q528" s="185">
        <f t="shared" si="419"/>
        <v>9.9862741270683952E-2</v>
      </c>
      <c r="R528" s="185">
        <f t="shared" si="419"/>
        <v>9.0096723492187197E-3</v>
      </c>
      <c r="S528" s="185">
        <f t="shared" si="419"/>
        <v>0.17732837001876833</v>
      </c>
      <c r="T528" s="185">
        <f t="shared" si="419"/>
        <v>0</v>
      </c>
      <c r="U528" s="185">
        <f t="shared" si="419"/>
        <v>0.16186969310202248</v>
      </c>
      <c r="V528" s="185">
        <f t="shared" si="419"/>
        <v>0</v>
      </c>
      <c r="W528" s="185">
        <f t="shared" si="419"/>
        <v>0</v>
      </c>
      <c r="X528" s="185">
        <f t="shared" si="419"/>
        <v>0.11801876827741316</v>
      </c>
      <c r="Y528" s="185">
        <f t="shared" si="419"/>
        <v>9.8828689660966501E-2</v>
      </c>
      <c r="Z528" s="185">
        <f t="shared" si="422"/>
        <v>1.0525519412425042E-3</v>
      </c>
      <c r="AA528" s="185">
        <f t="shared" si="422"/>
        <v>0.10253306427265113</v>
      </c>
      <c r="AB528" s="185">
        <f t="shared" si="422"/>
        <v>0.10863026228709888</v>
      </c>
      <c r="AC528" s="185">
        <f t="shared" si="422"/>
        <v>3.0303222748525132E-2</v>
      </c>
      <c r="AD528" s="185">
        <f t="shared" si="422"/>
        <v>0.23273939914190192</v>
      </c>
      <c r="AE528" s="185">
        <f t="shared" si="422"/>
        <v>8.441845176961911E-2</v>
      </c>
      <c r="AF528" s="185">
        <f t="shared" si="422"/>
        <v>0.10982651235421266</v>
      </c>
      <c r="AG528" s="185">
        <f t="shared" si="422"/>
        <v>0.12477048917653294</v>
      </c>
      <c r="AH528" s="185">
        <f t="shared" si="422"/>
        <v>0.1157662376666896</v>
      </c>
      <c r="AI528" s="185">
        <f t="shared" si="422"/>
        <v>0</v>
      </c>
      <c r="AJ528" s="185">
        <f t="shared" si="422"/>
        <v>0.17446899979181987</v>
      </c>
      <c r="AK528" s="185">
        <f t="shared" si="422"/>
        <v>0.25456959757586944</v>
      </c>
      <c r="AL528" s="185">
        <f t="shared" si="422"/>
        <v>4.9549109421864239E-2</v>
      </c>
      <c r="AM528" s="185">
        <f t="shared" si="422"/>
        <v>0.15304454498603051</v>
      </c>
      <c r="AN528" s="185">
        <f t="shared" si="422"/>
        <v>0.12077166733382369</v>
      </c>
      <c r="AO528" s="185">
        <f t="shared" si="422"/>
        <v>1.9488538384187357E-4</v>
      </c>
      <c r="AP528" s="185">
        <f t="shared" si="422"/>
        <v>0</v>
      </c>
      <c r="AQ528" s="185">
        <f t="shared" si="422"/>
        <v>0</v>
      </c>
      <c r="AR528" s="185">
        <f t="shared" si="422"/>
        <v>0</v>
      </c>
      <c r="AS528" s="185">
        <f t="shared" si="422"/>
        <v>0</v>
      </c>
      <c r="AT528" s="185">
        <f t="shared" si="422"/>
        <v>0</v>
      </c>
      <c r="AU528" s="185">
        <f t="shared" si="422"/>
        <v>0</v>
      </c>
      <c r="AV528" s="185">
        <f t="shared" si="422"/>
        <v>0</v>
      </c>
      <c r="AW528" s="185">
        <f t="shared" si="422"/>
        <v>0</v>
      </c>
      <c r="AX528" s="185">
        <f t="shared" si="422"/>
        <v>0</v>
      </c>
      <c r="AY528" s="185">
        <f t="shared" si="422"/>
        <v>0</v>
      </c>
      <c r="AZ528" s="185">
        <f t="shared" si="422"/>
        <v>0</v>
      </c>
      <c r="BA528" s="185">
        <f t="shared" si="422"/>
        <v>0</v>
      </c>
      <c r="BB528" s="185">
        <f t="shared" si="422"/>
        <v>0</v>
      </c>
      <c r="BC528" s="185">
        <f t="shared" si="421"/>
        <v>0</v>
      </c>
      <c r="BD528" s="185">
        <f t="shared" si="421"/>
        <v>0</v>
      </c>
      <c r="BE528" s="185">
        <f t="shared" si="421"/>
        <v>0</v>
      </c>
      <c r="BF528" s="185">
        <f t="shared" si="421"/>
        <v>0</v>
      </c>
      <c r="BG528" s="185">
        <f t="shared" si="421"/>
        <v>0</v>
      </c>
      <c r="BH528" s="185">
        <f t="shared" si="421"/>
        <v>0</v>
      </c>
      <c r="BI528" s="185">
        <f t="shared" si="421"/>
        <v>0</v>
      </c>
      <c r="BJ528" s="185">
        <f t="shared" si="421"/>
        <v>0</v>
      </c>
      <c r="BK528" s="185">
        <f t="shared" si="421"/>
        <v>0</v>
      </c>
      <c r="BL528" s="185">
        <f t="shared" si="421"/>
        <v>0</v>
      </c>
      <c r="BM528" s="185">
        <f t="shared" si="421"/>
        <v>0</v>
      </c>
      <c r="BN528" s="185">
        <f t="shared" si="421"/>
        <v>0</v>
      </c>
      <c r="BO528" s="185">
        <f t="shared" si="421"/>
        <v>0</v>
      </c>
      <c r="BP528" s="185">
        <f t="shared" si="421"/>
        <v>0</v>
      </c>
      <c r="BQ528" s="185">
        <f t="shared" si="421"/>
        <v>0</v>
      </c>
      <c r="BR528" s="185">
        <f t="shared" si="421"/>
        <v>0</v>
      </c>
      <c r="BS528" s="185">
        <f t="shared" si="421"/>
        <v>0</v>
      </c>
      <c r="BT528" s="185">
        <f t="shared" si="421"/>
        <v>0</v>
      </c>
      <c r="BU528" s="185">
        <f t="shared" si="421"/>
        <v>0</v>
      </c>
      <c r="BV528" s="185">
        <f t="shared" si="421"/>
        <v>0</v>
      </c>
      <c r="BW528" s="185">
        <f t="shared" si="421"/>
        <v>0</v>
      </c>
      <c r="BX528" s="185">
        <f t="shared" si="421"/>
        <v>0</v>
      </c>
      <c r="BY528" s="185">
        <f t="shared" si="421"/>
        <v>0</v>
      </c>
      <c r="BZ528" s="185">
        <f t="shared" si="421"/>
        <v>0</v>
      </c>
      <c r="CA528" s="185">
        <f t="shared" si="421"/>
        <v>0</v>
      </c>
      <c r="CB528" s="185">
        <f t="shared" si="421"/>
        <v>0</v>
      </c>
      <c r="CC528" s="185">
        <f t="shared" si="421"/>
        <v>0</v>
      </c>
      <c r="CD528" s="185">
        <f t="shared" si="421"/>
        <v>0</v>
      </c>
      <c r="CE528" s="185">
        <f t="shared" si="421"/>
        <v>0</v>
      </c>
      <c r="CF528" s="185">
        <f t="shared" si="421"/>
        <v>0</v>
      </c>
      <c r="CG528" s="185">
        <f t="shared" si="422"/>
        <v>0</v>
      </c>
      <c r="CH528" s="185"/>
      <c r="CI528" s="185"/>
      <c r="CJ528" s="185"/>
      <c r="CK528" s="185"/>
    </row>
    <row r="529" spans="1:89" ht="14.1" hidden="1" customHeight="1" x14ac:dyDescent="0.2">
      <c r="A529" s="170">
        <f t="shared" si="418"/>
        <v>155</v>
      </c>
      <c r="B529" s="171"/>
      <c r="C529" s="172"/>
      <c r="D529" s="173" t="str">
        <f t="shared" si="420"/>
        <v>4)</v>
      </c>
      <c r="E529" s="173" t="str">
        <f t="shared" si="420"/>
        <v>מניות (למעט חברות מוחזקות)</v>
      </c>
      <c r="F529" s="173"/>
      <c r="G529" s="173"/>
      <c r="H529" s="173"/>
      <c r="I529" s="174"/>
      <c r="J529" s="185">
        <f t="shared" si="419"/>
        <v>0.15055727181259762</v>
      </c>
      <c r="K529" s="185">
        <f t="shared" si="419"/>
        <v>0</v>
      </c>
      <c r="L529" s="185">
        <f t="shared" si="419"/>
        <v>0.17403703733644477</v>
      </c>
      <c r="M529" s="185">
        <f t="shared" si="419"/>
        <v>0.20941504761548074</v>
      </c>
      <c r="N529" s="185">
        <f t="shared" si="419"/>
        <v>0</v>
      </c>
      <c r="O529" s="185">
        <f t="shared" si="419"/>
        <v>4.396707334904626E-2</v>
      </c>
      <c r="P529" s="185">
        <f t="shared" si="419"/>
        <v>0.27550813100127397</v>
      </c>
      <c r="Q529" s="185">
        <f t="shared" si="419"/>
        <v>0.16836331370926813</v>
      </c>
      <c r="R529" s="185">
        <f t="shared" si="419"/>
        <v>0</v>
      </c>
      <c r="S529" s="185">
        <f t="shared" si="419"/>
        <v>0</v>
      </c>
      <c r="T529" s="185">
        <f t="shared" si="419"/>
        <v>0.31861934993153768</v>
      </c>
      <c r="U529" s="185">
        <f t="shared" si="419"/>
        <v>0.16290071898440767</v>
      </c>
      <c r="V529" s="185">
        <f t="shared" si="419"/>
        <v>0</v>
      </c>
      <c r="W529" s="185">
        <f t="shared" si="419"/>
        <v>0</v>
      </c>
      <c r="X529" s="185">
        <f t="shared" si="419"/>
        <v>0</v>
      </c>
      <c r="Y529" s="185">
        <f t="shared" si="419"/>
        <v>1.1504880299436408E-2</v>
      </c>
      <c r="Z529" s="185">
        <f t="shared" si="422"/>
        <v>0.24372399917464477</v>
      </c>
      <c r="AA529" s="185">
        <f t="shared" si="422"/>
        <v>0.17274598889772927</v>
      </c>
      <c r="AB529" s="185">
        <f t="shared" si="422"/>
        <v>0</v>
      </c>
      <c r="AC529" s="185">
        <f t="shared" si="422"/>
        <v>0.2178910957303653</v>
      </c>
      <c r="AD529" s="185">
        <f t="shared" si="422"/>
        <v>0.10716273874615889</v>
      </c>
      <c r="AE529" s="185">
        <f t="shared" si="422"/>
        <v>0.19605896007775117</v>
      </c>
      <c r="AF529" s="185">
        <f t="shared" si="422"/>
        <v>0.13777143295462874</v>
      </c>
      <c r="AG529" s="185">
        <f t="shared" si="422"/>
        <v>0.11516126434086174</v>
      </c>
      <c r="AH529" s="185">
        <f t="shared" si="422"/>
        <v>8.6888787248598512E-2</v>
      </c>
      <c r="AI529" s="185">
        <f t="shared" si="422"/>
        <v>0</v>
      </c>
      <c r="AJ529" s="185">
        <f t="shared" si="422"/>
        <v>0</v>
      </c>
      <c r="AK529" s="185">
        <f t="shared" si="422"/>
        <v>0.1733648715857527</v>
      </c>
      <c r="AL529" s="185">
        <f t="shared" si="422"/>
        <v>0.29065539807391905</v>
      </c>
      <c r="AM529" s="185">
        <f t="shared" si="422"/>
        <v>3.4064458305981524E-2</v>
      </c>
      <c r="AN529" s="185">
        <f t="shared" si="422"/>
        <v>0</v>
      </c>
      <c r="AO529" s="185">
        <f t="shared" si="422"/>
        <v>9.2795541286200545E-2</v>
      </c>
      <c r="AP529" s="185">
        <f t="shared" si="422"/>
        <v>0</v>
      </c>
      <c r="AQ529" s="185">
        <f t="shared" si="422"/>
        <v>0</v>
      </c>
      <c r="AR529" s="185">
        <f t="shared" si="422"/>
        <v>0</v>
      </c>
      <c r="AS529" s="185">
        <f t="shared" si="422"/>
        <v>0</v>
      </c>
      <c r="AT529" s="185">
        <f t="shared" si="422"/>
        <v>0</v>
      </c>
      <c r="AU529" s="185">
        <f t="shared" si="422"/>
        <v>0</v>
      </c>
      <c r="AV529" s="185">
        <f t="shared" si="422"/>
        <v>0</v>
      </c>
      <c r="AW529" s="185">
        <f t="shared" si="422"/>
        <v>0</v>
      </c>
      <c r="AX529" s="185">
        <f t="shared" si="422"/>
        <v>0</v>
      </c>
      <c r="AY529" s="185">
        <f t="shared" si="422"/>
        <v>0</v>
      </c>
      <c r="AZ529" s="185">
        <f t="shared" si="422"/>
        <v>0</v>
      </c>
      <c r="BA529" s="185">
        <f t="shared" si="422"/>
        <v>0</v>
      </c>
      <c r="BB529" s="185">
        <f t="shared" si="422"/>
        <v>0</v>
      </c>
      <c r="BC529" s="185">
        <f t="shared" si="421"/>
        <v>0</v>
      </c>
      <c r="BD529" s="185">
        <f t="shared" si="421"/>
        <v>0</v>
      </c>
      <c r="BE529" s="185">
        <f t="shared" si="421"/>
        <v>0</v>
      </c>
      <c r="BF529" s="185">
        <f t="shared" si="421"/>
        <v>0</v>
      </c>
      <c r="BG529" s="185">
        <f t="shared" si="421"/>
        <v>0</v>
      </c>
      <c r="BH529" s="185">
        <f t="shared" si="421"/>
        <v>0</v>
      </c>
      <c r="BI529" s="185">
        <f t="shared" si="421"/>
        <v>0</v>
      </c>
      <c r="BJ529" s="185">
        <f t="shared" si="421"/>
        <v>0</v>
      </c>
      <c r="BK529" s="185">
        <f t="shared" si="421"/>
        <v>0</v>
      </c>
      <c r="BL529" s="185">
        <f t="shared" si="421"/>
        <v>0</v>
      </c>
      <c r="BM529" s="185">
        <f t="shared" si="421"/>
        <v>0</v>
      </c>
      <c r="BN529" s="185">
        <f t="shared" si="421"/>
        <v>0</v>
      </c>
      <c r="BO529" s="185">
        <f t="shared" si="421"/>
        <v>0</v>
      </c>
      <c r="BP529" s="185">
        <f t="shared" si="421"/>
        <v>0</v>
      </c>
      <c r="BQ529" s="185">
        <f t="shared" si="421"/>
        <v>0</v>
      </c>
      <c r="BR529" s="185">
        <f t="shared" si="421"/>
        <v>0</v>
      </c>
      <c r="BS529" s="185">
        <f t="shared" si="421"/>
        <v>0</v>
      </c>
      <c r="BT529" s="185">
        <f t="shared" si="421"/>
        <v>0</v>
      </c>
      <c r="BU529" s="185">
        <f t="shared" si="421"/>
        <v>0</v>
      </c>
      <c r="BV529" s="185">
        <f t="shared" si="421"/>
        <v>0</v>
      </c>
      <c r="BW529" s="185">
        <f t="shared" si="421"/>
        <v>0</v>
      </c>
      <c r="BX529" s="185">
        <f t="shared" si="421"/>
        <v>0</v>
      </c>
      <c r="BY529" s="185">
        <f t="shared" si="421"/>
        <v>0</v>
      </c>
      <c r="BZ529" s="185">
        <f t="shared" si="421"/>
        <v>0</v>
      </c>
      <c r="CA529" s="185">
        <f t="shared" si="421"/>
        <v>0</v>
      </c>
      <c r="CB529" s="185">
        <f t="shared" si="421"/>
        <v>0</v>
      </c>
      <c r="CC529" s="185">
        <f t="shared" si="421"/>
        <v>0</v>
      </c>
      <c r="CD529" s="185">
        <f t="shared" si="421"/>
        <v>0</v>
      </c>
      <c r="CE529" s="185">
        <f t="shared" si="421"/>
        <v>0</v>
      </c>
      <c r="CF529" s="185">
        <f t="shared" si="421"/>
        <v>0</v>
      </c>
      <c r="CG529" s="185">
        <f t="shared" si="422"/>
        <v>0</v>
      </c>
      <c r="CH529" s="185"/>
      <c r="CI529" s="185"/>
      <c r="CJ529" s="185"/>
      <c r="CK529" s="185"/>
    </row>
    <row r="530" spans="1:89" ht="14.1" hidden="1" customHeight="1" x14ac:dyDescent="0.2">
      <c r="A530" s="170">
        <f t="shared" si="418"/>
        <v>175</v>
      </c>
      <c r="B530" s="171"/>
      <c r="C530" s="172"/>
      <c r="D530" s="173" t="str">
        <f t="shared" si="420"/>
        <v>5)</v>
      </c>
      <c r="E530" s="173" t="str">
        <f t="shared" si="420"/>
        <v>השקעות בקרנות סל</v>
      </c>
      <c r="F530" s="173"/>
      <c r="G530" s="173"/>
      <c r="H530" s="173"/>
      <c r="I530" s="174"/>
      <c r="J530" s="185">
        <f t="shared" si="419"/>
        <v>0.21007436012190225</v>
      </c>
      <c r="K530" s="185">
        <f t="shared" si="419"/>
        <v>0</v>
      </c>
      <c r="L530" s="185">
        <f t="shared" si="419"/>
        <v>0.22091964884262444</v>
      </c>
      <c r="M530" s="185">
        <f t="shared" si="419"/>
        <v>8.4154062438024008E-2</v>
      </c>
      <c r="N530" s="185">
        <f t="shared" si="419"/>
        <v>0</v>
      </c>
      <c r="O530" s="185">
        <f t="shared" si="419"/>
        <v>3.1036550990971402E-2</v>
      </c>
      <c r="P530" s="185">
        <f t="shared" si="419"/>
        <v>0.47756032779786767</v>
      </c>
      <c r="Q530" s="185">
        <f t="shared" si="419"/>
        <v>0.15300060505250404</v>
      </c>
      <c r="R530" s="185">
        <f t="shared" si="419"/>
        <v>0</v>
      </c>
      <c r="S530" s="185">
        <f t="shared" si="419"/>
        <v>0</v>
      </c>
      <c r="T530" s="185">
        <f t="shared" si="419"/>
        <v>0.31047857140301971</v>
      </c>
      <c r="U530" s="185">
        <f t="shared" si="419"/>
        <v>0.11243599197442737</v>
      </c>
      <c r="V530" s="185">
        <f t="shared" si="419"/>
        <v>0.74283914401351359</v>
      </c>
      <c r="W530" s="185">
        <f t="shared" si="419"/>
        <v>0.78021953537600275</v>
      </c>
      <c r="X530" s="185">
        <f t="shared" si="419"/>
        <v>0.11307839874971512</v>
      </c>
      <c r="Y530" s="185">
        <f t="shared" si="419"/>
        <v>4.1985861833332777E-2</v>
      </c>
      <c r="Z530" s="185">
        <f t="shared" si="422"/>
        <v>0.5097536322261671</v>
      </c>
      <c r="AA530" s="185">
        <f t="shared" si="422"/>
        <v>0.36348075409922381</v>
      </c>
      <c r="AB530" s="185">
        <f t="shared" si="422"/>
        <v>0</v>
      </c>
      <c r="AC530" s="185">
        <f t="shared" si="422"/>
        <v>0.52519383560452337</v>
      </c>
      <c r="AD530" s="185">
        <f t="shared" si="422"/>
        <v>0.15172937906938677</v>
      </c>
      <c r="AE530" s="185">
        <f t="shared" si="422"/>
        <v>0.1839130325614905</v>
      </c>
      <c r="AF530" s="185">
        <f t="shared" si="422"/>
        <v>0.25808469113906224</v>
      </c>
      <c r="AG530" s="185">
        <f t="shared" si="422"/>
        <v>0.15014135403549086</v>
      </c>
      <c r="AH530" s="185">
        <f t="shared" si="422"/>
        <v>0.15106871333609359</v>
      </c>
      <c r="AI530" s="185">
        <f t="shared" si="422"/>
        <v>0.31192101963700425</v>
      </c>
      <c r="AJ530" s="185">
        <f t="shared" si="422"/>
        <v>0</v>
      </c>
      <c r="AK530" s="185">
        <f t="shared" si="422"/>
        <v>3.6107073490272402E-2</v>
      </c>
      <c r="AL530" s="185">
        <f t="shared" si="422"/>
        <v>0.20531575398682819</v>
      </c>
      <c r="AM530" s="185">
        <f t="shared" si="422"/>
        <v>0.43013483247911244</v>
      </c>
      <c r="AN530" s="185">
        <f t="shared" si="422"/>
        <v>2.7930204142086718E-2</v>
      </c>
      <c r="AO530" s="185">
        <f t="shared" si="422"/>
        <v>0.73807661942363545</v>
      </c>
      <c r="AP530" s="185">
        <f t="shared" si="422"/>
        <v>0</v>
      </c>
      <c r="AQ530" s="185">
        <f t="shared" si="422"/>
        <v>0</v>
      </c>
      <c r="AR530" s="185">
        <f t="shared" si="422"/>
        <v>0</v>
      </c>
      <c r="AS530" s="185">
        <f t="shared" si="422"/>
        <v>0</v>
      </c>
      <c r="AT530" s="185">
        <f t="shared" si="422"/>
        <v>0</v>
      </c>
      <c r="AU530" s="185">
        <f t="shared" si="422"/>
        <v>0</v>
      </c>
      <c r="AV530" s="185">
        <f t="shared" si="422"/>
        <v>0</v>
      </c>
      <c r="AW530" s="185">
        <f t="shared" si="422"/>
        <v>0</v>
      </c>
      <c r="AX530" s="185">
        <f t="shared" si="422"/>
        <v>0</v>
      </c>
      <c r="AY530" s="185">
        <f t="shared" si="422"/>
        <v>0</v>
      </c>
      <c r="AZ530" s="185">
        <f t="shared" si="422"/>
        <v>0</v>
      </c>
      <c r="BA530" s="185">
        <f t="shared" si="422"/>
        <v>0</v>
      </c>
      <c r="BB530" s="185">
        <f t="shared" si="422"/>
        <v>0</v>
      </c>
      <c r="BC530" s="185">
        <f t="shared" si="421"/>
        <v>0</v>
      </c>
      <c r="BD530" s="185">
        <f t="shared" si="421"/>
        <v>0</v>
      </c>
      <c r="BE530" s="185">
        <f t="shared" si="421"/>
        <v>0</v>
      </c>
      <c r="BF530" s="185">
        <f t="shared" si="421"/>
        <v>0</v>
      </c>
      <c r="BG530" s="185">
        <f t="shared" si="421"/>
        <v>0</v>
      </c>
      <c r="BH530" s="185">
        <f t="shared" si="421"/>
        <v>0</v>
      </c>
      <c r="BI530" s="185">
        <f t="shared" si="421"/>
        <v>0</v>
      </c>
      <c r="BJ530" s="185">
        <f t="shared" si="421"/>
        <v>0</v>
      </c>
      <c r="BK530" s="185">
        <f t="shared" si="421"/>
        <v>0</v>
      </c>
      <c r="BL530" s="185">
        <f t="shared" si="421"/>
        <v>0</v>
      </c>
      <c r="BM530" s="185">
        <f t="shared" si="421"/>
        <v>0</v>
      </c>
      <c r="BN530" s="185">
        <f t="shared" si="421"/>
        <v>0</v>
      </c>
      <c r="BO530" s="185">
        <f t="shared" si="421"/>
        <v>0</v>
      </c>
      <c r="BP530" s="185">
        <f t="shared" si="421"/>
        <v>0</v>
      </c>
      <c r="BQ530" s="185">
        <f t="shared" si="421"/>
        <v>0</v>
      </c>
      <c r="BR530" s="185">
        <f t="shared" si="421"/>
        <v>0</v>
      </c>
      <c r="BS530" s="185">
        <f t="shared" si="421"/>
        <v>0</v>
      </c>
      <c r="BT530" s="185">
        <f t="shared" si="421"/>
        <v>0</v>
      </c>
      <c r="BU530" s="185">
        <f t="shared" si="421"/>
        <v>0</v>
      </c>
      <c r="BV530" s="185">
        <f t="shared" si="421"/>
        <v>0</v>
      </c>
      <c r="BW530" s="185">
        <f t="shared" si="421"/>
        <v>0</v>
      </c>
      <c r="BX530" s="185">
        <f t="shared" si="421"/>
        <v>0</v>
      </c>
      <c r="BY530" s="185">
        <f t="shared" si="421"/>
        <v>0</v>
      </c>
      <c r="BZ530" s="185">
        <f t="shared" si="421"/>
        <v>0</v>
      </c>
      <c r="CA530" s="185">
        <f t="shared" si="421"/>
        <v>0</v>
      </c>
      <c r="CB530" s="185">
        <f t="shared" si="421"/>
        <v>0</v>
      </c>
      <c r="CC530" s="185">
        <f t="shared" si="421"/>
        <v>0</v>
      </c>
      <c r="CD530" s="185">
        <f t="shared" si="421"/>
        <v>0</v>
      </c>
      <c r="CE530" s="185">
        <f t="shared" si="421"/>
        <v>0</v>
      </c>
      <c r="CF530" s="185">
        <f t="shared" si="421"/>
        <v>0</v>
      </c>
      <c r="CG530" s="185">
        <f t="shared" si="422"/>
        <v>0</v>
      </c>
      <c r="CH530" s="185"/>
      <c r="CI530" s="185"/>
      <c r="CJ530" s="185"/>
      <c r="CK530" s="185"/>
    </row>
    <row r="531" spans="1:89" ht="14.1" hidden="1" customHeight="1" x14ac:dyDescent="0.2">
      <c r="A531" s="170">
        <f t="shared" si="418"/>
        <v>189</v>
      </c>
      <c r="B531" s="171"/>
      <c r="C531" s="172"/>
      <c r="D531" s="173" t="str">
        <f t="shared" si="420"/>
        <v>6)</v>
      </c>
      <c r="E531" s="173" t="str">
        <f t="shared" si="420"/>
        <v>תעודות השתתפות בקרנות נאמנות</v>
      </c>
      <c r="F531" s="173"/>
      <c r="G531" s="173"/>
      <c r="H531" s="173"/>
      <c r="I531" s="174"/>
      <c r="J531" s="185">
        <f t="shared" si="419"/>
        <v>2.8570416034835334E-2</v>
      </c>
      <c r="K531" s="185">
        <f t="shared" si="419"/>
        <v>0</v>
      </c>
      <c r="L531" s="185">
        <f t="shared" si="419"/>
        <v>3.1575390719617527E-2</v>
      </c>
      <c r="M531" s="185">
        <f t="shared" si="419"/>
        <v>3.6588533066276692E-2</v>
      </c>
      <c r="N531" s="185">
        <f t="shared" si="419"/>
        <v>0</v>
      </c>
      <c r="O531" s="185">
        <f t="shared" si="419"/>
        <v>1.6134073039429896E-2</v>
      </c>
      <c r="P531" s="185">
        <f t="shared" si="419"/>
        <v>2.7616619545484805E-2</v>
      </c>
      <c r="Q531" s="185">
        <f t="shared" si="419"/>
        <v>3.1208197919745693E-2</v>
      </c>
      <c r="R531" s="185">
        <f t="shared" si="419"/>
        <v>0</v>
      </c>
      <c r="S531" s="185">
        <f t="shared" si="419"/>
        <v>0</v>
      </c>
      <c r="T531" s="185">
        <f t="shared" si="419"/>
        <v>0.11380316143132622</v>
      </c>
      <c r="U531" s="185">
        <f t="shared" si="419"/>
        <v>6.5436786663713817E-2</v>
      </c>
      <c r="V531" s="185">
        <f t="shared" si="419"/>
        <v>0</v>
      </c>
      <c r="W531" s="185">
        <f t="shared" si="419"/>
        <v>0</v>
      </c>
      <c r="X531" s="185">
        <f t="shared" si="419"/>
        <v>0.28474095136252886</v>
      </c>
      <c r="Y531" s="185">
        <f t="shared" si="419"/>
        <v>0</v>
      </c>
      <c r="Z531" s="185">
        <f t="shared" si="422"/>
        <v>0</v>
      </c>
      <c r="AA531" s="185">
        <f t="shared" si="422"/>
        <v>0</v>
      </c>
      <c r="AB531" s="185">
        <f t="shared" si="422"/>
        <v>0</v>
      </c>
      <c r="AC531" s="185">
        <f t="shared" si="422"/>
        <v>0</v>
      </c>
      <c r="AD531" s="185">
        <f t="shared" si="422"/>
        <v>0</v>
      </c>
      <c r="AE531" s="185">
        <f t="shared" si="422"/>
        <v>3.5131769610955481E-2</v>
      </c>
      <c r="AF531" s="185">
        <f t="shared" si="422"/>
        <v>3.2404684428648835E-2</v>
      </c>
      <c r="AG531" s="185">
        <f t="shared" si="422"/>
        <v>2.8989462947872083E-2</v>
      </c>
      <c r="AH531" s="185">
        <f t="shared" si="422"/>
        <v>2.3196187225912445E-2</v>
      </c>
      <c r="AI531" s="185">
        <f t="shared" si="422"/>
        <v>0</v>
      </c>
      <c r="AJ531" s="185">
        <f t="shared" si="422"/>
        <v>0</v>
      </c>
      <c r="AK531" s="185">
        <f t="shared" si="422"/>
        <v>4.7336867393465272E-2</v>
      </c>
      <c r="AL531" s="185">
        <f t="shared" si="422"/>
        <v>0.17599752505156988</v>
      </c>
      <c r="AM531" s="185">
        <f t="shared" si="422"/>
        <v>0</v>
      </c>
      <c r="AN531" s="185">
        <f t="shared" si="422"/>
        <v>0</v>
      </c>
      <c r="AO531" s="185">
        <f t="shared" si="422"/>
        <v>0</v>
      </c>
      <c r="AP531" s="185">
        <f t="shared" si="422"/>
        <v>0</v>
      </c>
      <c r="AQ531" s="185">
        <f t="shared" si="422"/>
        <v>0</v>
      </c>
      <c r="AR531" s="185">
        <f t="shared" si="422"/>
        <v>0</v>
      </c>
      <c r="AS531" s="185">
        <f t="shared" si="422"/>
        <v>0</v>
      </c>
      <c r="AT531" s="185">
        <f t="shared" si="422"/>
        <v>0</v>
      </c>
      <c r="AU531" s="185">
        <f t="shared" si="422"/>
        <v>0</v>
      </c>
      <c r="AV531" s="185">
        <f t="shared" si="422"/>
        <v>0</v>
      </c>
      <c r="AW531" s="185">
        <f t="shared" si="422"/>
        <v>0</v>
      </c>
      <c r="AX531" s="185">
        <f t="shared" si="422"/>
        <v>0</v>
      </c>
      <c r="AY531" s="185">
        <f t="shared" si="422"/>
        <v>0</v>
      </c>
      <c r="AZ531" s="185">
        <f t="shared" si="422"/>
        <v>0</v>
      </c>
      <c r="BA531" s="185">
        <f t="shared" si="422"/>
        <v>0</v>
      </c>
      <c r="BB531" s="185">
        <f t="shared" si="422"/>
        <v>0</v>
      </c>
      <c r="BC531" s="185">
        <f t="shared" si="421"/>
        <v>0</v>
      </c>
      <c r="BD531" s="185">
        <f t="shared" si="421"/>
        <v>0</v>
      </c>
      <c r="BE531" s="185">
        <f t="shared" si="421"/>
        <v>0</v>
      </c>
      <c r="BF531" s="185">
        <f t="shared" si="421"/>
        <v>0</v>
      </c>
      <c r="BG531" s="185">
        <f t="shared" si="421"/>
        <v>0</v>
      </c>
      <c r="BH531" s="185">
        <f t="shared" si="421"/>
        <v>0</v>
      </c>
      <c r="BI531" s="185">
        <f t="shared" si="421"/>
        <v>0</v>
      </c>
      <c r="BJ531" s="185">
        <f t="shared" si="421"/>
        <v>0</v>
      </c>
      <c r="BK531" s="185">
        <f t="shared" si="421"/>
        <v>0</v>
      </c>
      <c r="BL531" s="185">
        <f t="shared" si="421"/>
        <v>0</v>
      </c>
      <c r="BM531" s="185">
        <f t="shared" si="421"/>
        <v>0</v>
      </c>
      <c r="BN531" s="185">
        <f t="shared" si="421"/>
        <v>0</v>
      </c>
      <c r="BO531" s="185">
        <f t="shared" si="421"/>
        <v>0</v>
      </c>
      <c r="BP531" s="185">
        <f t="shared" si="421"/>
        <v>0</v>
      </c>
      <c r="BQ531" s="185">
        <f t="shared" si="421"/>
        <v>0</v>
      </c>
      <c r="BR531" s="185">
        <f t="shared" si="421"/>
        <v>0</v>
      </c>
      <c r="BS531" s="185">
        <f t="shared" si="421"/>
        <v>0</v>
      </c>
      <c r="BT531" s="185">
        <f t="shared" si="421"/>
        <v>0</v>
      </c>
      <c r="BU531" s="185">
        <f t="shared" si="421"/>
        <v>0</v>
      </c>
      <c r="BV531" s="185">
        <f t="shared" si="421"/>
        <v>0</v>
      </c>
      <c r="BW531" s="185">
        <f t="shared" si="421"/>
        <v>0</v>
      </c>
      <c r="BX531" s="185">
        <f t="shared" si="421"/>
        <v>0</v>
      </c>
      <c r="BY531" s="185">
        <f t="shared" si="421"/>
        <v>0</v>
      </c>
      <c r="BZ531" s="185">
        <f t="shared" si="421"/>
        <v>0</v>
      </c>
      <c r="CA531" s="185">
        <f t="shared" si="421"/>
        <v>0</v>
      </c>
      <c r="CB531" s="185">
        <f t="shared" si="421"/>
        <v>0</v>
      </c>
      <c r="CC531" s="185">
        <f t="shared" si="421"/>
        <v>0</v>
      </c>
      <c r="CD531" s="185">
        <f t="shared" si="421"/>
        <v>0</v>
      </c>
      <c r="CE531" s="185">
        <f t="shared" si="421"/>
        <v>0</v>
      </c>
      <c r="CF531" s="185">
        <f t="shared" si="421"/>
        <v>0</v>
      </c>
      <c r="CG531" s="185">
        <f t="shared" si="422"/>
        <v>0</v>
      </c>
      <c r="CH531" s="185"/>
      <c r="CI531" s="185"/>
      <c r="CJ531" s="185"/>
      <c r="CK531" s="185"/>
    </row>
    <row r="532" spans="1:89" ht="14.1" hidden="1" customHeight="1" x14ac:dyDescent="0.2">
      <c r="A532" s="170">
        <f t="shared" si="418"/>
        <v>197</v>
      </c>
      <c r="B532" s="171"/>
      <c r="C532" s="172"/>
      <c r="D532" s="173" t="str">
        <f t="shared" si="420"/>
        <v>7)</v>
      </c>
      <c r="E532" s="173" t="str">
        <f t="shared" si="420"/>
        <v>קרנות השקעה</v>
      </c>
      <c r="F532" s="173"/>
      <c r="G532" s="173"/>
      <c r="H532" s="173"/>
      <c r="I532" s="174"/>
      <c r="J532" s="185">
        <f t="shared" si="419"/>
        <v>6.7432235121492934E-2</v>
      </c>
      <c r="K532" s="185">
        <f t="shared" si="419"/>
        <v>0</v>
      </c>
      <c r="L532" s="185">
        <f t="shared" si="419"/>
        <v>0.11813162383489222</v>
      </c>
      <c r="M532" s="185">
        <f t="shared" si="419"/>
        <v>0.25252609614993743</v>
      </c>
      <c r="N532" s="185">
        <f t="shared" si="419"/>
        <v>0</v>
      </c>
      <c r="O532" s="185">
        <f t="shared" si="419"/>
        <v>7.4704934096937042E-2</v>
      </c>
      <c r="P532" s="185">
        <f t="shared" si="419"/>
        <v>7.0955193824896179E-2</v>
      </c>
      <c r="Q532" s="185">
        <f t="shared" si="419"/>
        <v>0.18201582259321514</v>
      </c>
      <c r="R532" s="185">
        <f t="shared" si="419"/>
        <v>0</v>
      </c>
      <c r="S532" s="185">
        <f t="shared" si="419"/>
        <v>0</v>
      </c>
      <c r="T532" s="185">
        <f t="shared" si="419"/>
        <v>0</v>
      </c>
      <c r="U532" s="185">
        <f t="shared" si="419"/>
        <v>0</v>
      </c>
      <c r="V532" s="185">
        <f t="shared" si="419"/>
        <v>0</v>
      </c>
      <c r="W532" s="185">
        <f t="shared" si="419"/>
        <v>0</v>
      </c>
      <c r="X532" s="185">
        <f t="shared" si="419"/>
        <v>0.20959772813871919</v>
      </c>
      <c r="Y532" s="185">
        <f t="shared" si="419"/>
        <v>0</v>
      </c>
      <c r="Z532" s="185">
        <f t="shared" si="422"/>
        <v>0</v>
      </c>
      <c r="AA532" s="185">
        <f t="shared" si="422"/>
        <v>0</v>
      </c>
      <c r="AB532" s="185">
        <f t="shared" si="422"/>
        <v>4.0509124624784794E-3</v>
      </c>
      <c r="AC532" s="185">
        <f t="shared" si="422"/>
        <v>0</v>
      </c>
      <c r="AD532" s="185">
        <f t="shared" si="422"/>
        <v>3.926336110075126E-3</v>
      </c>
      <c r="AE532" s="185">
        <f t="shared" si="422"/>
        <v>0.23785907217580646</v>
      </c>
      <c r="AF532" s="185">
        <f t="shared" si="422"/>
        <v>0.15127538483061714</v>
      </c>
      <c r="AG532" s="185">
        <f t="shared" si="422"/>
        <v>0.15966569246842596</v>
      </c>
      <c r="AH532" s="185">
        <f t="shared" si="422"/>
        <v>0.12694434502143331</v>
      </c>
      <c r="AI532" s="185">
        <f t="shared" si="422"/>
        <v>0</v>
      </c>
      <c r="AJ532" s="185">
        <f t="shared" si="422"/>
        <v>7.6475303074968609E-3</v>
      </c>
      <c r="AK532" s="185">
        <f t="shared" si="422"/>
        <v>6.5248556748428756E-3</v>
      </c>
      <c r="AL532" s="185">
        <f t="shared" si="422"/>
        <v>5.9289968546103683E-3</v>
      </c>
      <c r="AM532" s="185">
        <f t="shared" si="422"/>
        <v>0</v>
      </c>
      <c r="AN532" s="185">
        <f t="shared" si="422"/>
        <v>0</v>
      </c>
      <c r="AO532" s="185">
        <f t="shared" si="422"/>
        <v>0</v>
      </c>
      <c r="AP532" s="185">
        <f t="shared" si="422"/>
        <v>0</v>
      </c>
      <c r="AQ532" s="185">
        <f t="shared" si="422"/>
        <v>0</v>
      </c>
      <c r="AR532" s="185">
        <f t="shared" si="422"/>
        <v>0</v>
      </c>
      <c r="AS532" s="185">
        <f t="shared" si="422"/>
        <v>0</v>
      </c>
      <c r="AT532" s="185">
        <f t="shared" si="422"/>
        <v>0</v>
      </c>
      <c r="AU532" s="185">
        <f t="shared" si="422"/>
        <v>0</v>
      </c>
      <c r="AV532" s="185">
        <f t="shared" si="422"/>
        <v>0</v>
      </c>
      <c r="AW532" s="185">
        <f t="shared" si="422"/>
        <v>0</v>
      </c>
      <c r="AX532" s="185">
        <f t="shared" si="422"/>
        <v>0</v>
      </c>
      <c r="AY532" s="185">
        <f t="shared" si="422"/>
        <v>0</v>
      </c>
      <c r="AZ532" s="185">
        <f t="shared" si="422"/>
        <v>0</v>
      </c>
      <c r="BA532" s="185">
        <f t="shared" si="422"/>
        <v>0</v>
      </c>
      <c r="BB532" s="185">
        <f t="shared" si="422"/>
        <v>0</v>
      </c>
      <c r="BC532" s="185">
        <f t="shared" si="421"/>
        <v>0</v>
      </c>
      <c r="BD532" s="185">
        <f t="shared" si="421"/>
        <v>0</v>
      </c>
      <c r="BE532" s="185">
        <f t="shared" si="421"/>
        <v>0</v>
      </c>
      <c r="BF532" s="185">
        <f t="shared" si="421"/>
        <v>0</v>
      </c>
      <c r="BG532" s="185">
        <f t="shared" si="421"/>
        <v>0</v>
      </c>
      <c r="BH532" s="185">
        <f t="shared" si="421"/>
        <v>0</v>
      </c>
      <c r="BI532" s="185">
        <f t="shared" si="421"/>
        <v>0</v>
      </c>
      <c r="BJ532" s="185">
        <f t="shared" si="421"/>
        <v>0</v>
      </c>
      <c r="BK532" s="185">
        <f t="shared" si="421"/>
        <v>0</v>
      </c>
      <c r="BL532" s="185">
        <f t="shared" si="421"/>
        <v>0</v>
      </c>
      <c r="BM532" s="185">
        <f t="shared" si="421"/>
        <v>0</v>
      </c>
      <c r="BN532" s="185">
        <f t="shared" si="421"/>
        <v>0</v>
      </c>
      <c r="BO532" s="185">
        <f t="shared" si="421"/>
        <v>0</v>
      </c>
      <c r="BP532" s="185">
        <f t="shared" si="421"/>
        <v>0</v>
      </c>
      <c r="BQ532" s="185">
        <f t="shared" si="421"/>
        <v>0</v>
      </c>
      <c r="BR532" s="185">
        <f t="shared" si="421"/>
        <v>0</v>
      </c>
      <c r="BS532" s="185">
        <f t="shared" si="421"/>
        <v>0</v>
      </c>
      <c r="BT532" s="185">
        <f t="shared" si="421"/>
        <v>0</v>
      </c>
      <c r="BU532" s="185">
        <f t="shared" si="421"/>
        <v>0</v>
      </c>
      <c r="BV532" s="185">
        <f t="shared" si="421"/>
        <v>0</v>
      </c>
      <c r="BW532" s="185">
        <f t="shared" si="421"/>
        <v>0</v>
      </c>
      <c r="BX532" s="185">
        <f t="shared" si="421"/>
        <v>0</v>
      </c>
      <c r="BY532" s="185">
        <f t="shared" si="421"/>
        <v>0</v>
      </c>
      <c r="BZ532" s="185">
        <f t="shared" si="421"/>
        <v>0</v>
      </c>
      <c r="CA532" s="185">
        <f t="shared" si="421"/>
        <v>0</v>
      </c>
      <c r="CB532" s="185">
        <f t="shared" si="421"/>
        <v>0</v>
      </c>
      <c r="CC532" s="185">
        <f t="shared" si="421"/>
        <v>0</v>
      </c>
      <c r="CD532" s="185">
        <f t="shared" si="421"/>
        <v>0</v>
      </c>
      <c r="CE532" s="185">
        <f t="shared" si="421"/>
        <v>0</v>
      </c>
      <c r="CF532" s="185">
        <f t="shared" si="421"/>
        <v>0</v>
      </c>
      <c r="CG532" s="185">
        <f t="shared" si="422"/>
        <v>0</v>
      </c>
      <c r="CH532" s="185"/>
      <c r="CI532" s="185"/>
      <c r="CJ532" s="185"/>
      <c r="CK532" s="185"/>
    </row>
    <row r="533" spans="1:89" ht="14.1" hidden="1" customHeight="1" x14ac:dyDescent="0.2">
      <c r="A533" s="170">
        <f t="shared" si="418"/>
        <v>209</v>
      </c>
      <c r="B533" s="171"/>
      <c r="C533" s="172"/>
      <c r="D533" s="173" t="str">
        <f t="shared" si="420"/>
        <v>8)</v>
      </c>
      <c r="E533" s="173" t="str">
        <f t="shared" si="420"/>
        <v>כתבי אופציה (WARRANTS)</v>
      </c>
      <c r="F533" s="173"/>
      <c r="G533" s="173"/>
      <c r="H533" s="173"/>
      <c r="I533" s="174"/>
      <c r="J533" s="185">
        <f t="shared" si="419"/>
        <v>3.023550872017658E-4</v>
      </c>
      <c r="K533" s="185">
        <f t="shared" si="419"/>
        <v>0</v>
      </c>
      <c r="L533" s="185">
        <f t="shared" si="419"/>
        <v>1.5000327851476993E-4</v>
      </c>
      <c r="M533" s="185">
        <f t="shared" si="419"/>
        <v>8.3397394257811452E-4</v>
      </c>
      <c r="N533" s="185">
        <f t="shared" si="419"/>
        <v>0</v>
      </c>
      <c r="O533" s="185">
        <f t="shared" si="419"/>
        <v>0</v>
      </c>
      <c r="P533" s="185">
        <f t="shared" si="419"/>
        <v>8.0228286613712207E-4</v>
      </c>
      <c r="Q533" s="185">
        <f t="shared" si="419"/>
        <v>8.3798208345709597E-4</v>
      </c>
      <c r="R533" s="185">
        <f t="shared" si="419"/>
        <v>0</v>
      </c>
      <c r="S533" s="185">
        <f t="shared" si="419"/>
        <v>0</v>
      </c>
      <c r="T533" s="185">
        <f t="shared" si="419"/>
        <v>0</v>
      </c>
      <c r="U533" s="185">
        <f t="shared" si="419"/>
        <v>6.7282813367980102E-5</v>
      </c>
      <c r="V533" s="185">
        <f t="shared" si="419"/>
        <v>0</v>
      </c>
      <c r="W533" s="185">
        <f t="shared" si="419"/>
        <v>0</v>
      </c>
      <c r="X533" s="185">
        <f t="shared" si="419"/>
        <v>0</v>
      </c>
      <c r="Y533" s="185">
        <f t="shared" si="419"/>
        <v>0</v>
      </c>
      <c r="Z533" s="185">
        <f t="shared" si="422"/>
        <v>0</v>
      </c>
      <c r="AA533" s="185">
        <f t="shared" si="422"/>
        <v>0</v>
      </c>
      <c r="AB533" s="185">
        <f t="shared" si="422"/>
        <v>2.3356038537831578E-5</v>
      </c>
      <c r="AC533" s="185">
        <f t="shared" si="422"/>
        <v>2.0129099348156512E-5</v>
      </c>
      <c r="AD533" s="185">
        <f t="shared" si="422"/>
        <v>6.6673932081423156E-5</v>
      </c>
      <c r="AE533" s="185">
        <f t="shared" si="422"/>
        <v>1.1204314706792634E-3</v>
      </c>
      <c r="AF533" s="185">
        <f t="shared" si="422"/>
        <v>8.479147428388389E-4</v>
      </c>
      <c r="AG533" s="185">
        <f t="shared" si="422"/>
        <v>8.1121144476134271E-4</v>
      </c>
      <c r="AH533" s="185">
        <f t="shared" si="422"/>
        <v>1.1245465945107776E-3</v>
      </c>
      <c r="AI533" s="185">
        <f t="shared" si="422"/>
        <v>0</v>
      </c>
      <c r="AJ533" s="185">
        <f t="shared" si="422"/>
        <v>2.8216426550742937E-5</v>
      </c>
      <c r="AK533" s="185">
        <f t="shared" si="422"/>
        <v>1.7439658688096822E-4</v>
      </c>
      <c r="AL533" s="185">
        <f t="shared" si="422"/>
        <v>3.0760502495878647E-4</v>
      </c>
      <c r="AM533" s="185">
        <f t="shared" si="422"/>
        <v>0</v>
      </c>
      <c r="AN533" s="185">
        <f t="shared" si="422"/>
        <v>0</v>
      </c>
      <c r="AO533" s="185">
        <f t="shared" si="422"/>
        <v>0</v>
      </c>
      <c r="AP533" s="185">
        <f t="shared" si="422"/>
        <v>0</v>
      </c>
      <c r="AQ533" s="185">
        <f t="shared" si="422"/>
        <v>0</v>
      </c>
      <c r="AR533" s="185">
        <f t="shared" si="422"/>
        <v>0</v>
      </c>
      <c r="AS533" s="185">
        <f t="shared" si="422"/>
        <v>0</v>
      </c>
      <c r="AT533" s="185">
        <f t="shared" si="422"/>
        <v>0</v>
      </c>
      <c r="AU533" s="185">
        <f t="shared" si="422"/>
        <v>0</v>
      </c>
      <c r="AV533" s="185">
        <f t="shared" si="422"/>
        <v>0</v>
      </c>
      <c r="AW533" s="185">
        <f t="shared" si="422"/>
        <v>0</v>
      </c>
      <c r="AX533" s="185">
        <f t="shared" si="422"/>
        <v>0</v>
      </c>
      <c r="AY533" s="185">
        <f t="shared" si="422"/>
        <v>0</v>
      </c>
      <c r="AZ533" s="185">
        <f t="shared" si="422"/>
        <v>0</v>
      </c>
      <c r="BA533" s="185">
        <f t="shared" si="422"/>
        <v>0</v>
      </c>
      <c r="BB533" s="185">
        <f t="shared" si="422"/>
        <v>0</v>
      </c>
      <c r="BC533" s="185">
        <f t="shared" si="421"/>
        <v>0</v>
      </c>
      <c r="BD533" s="185">
        <f t="shared" si="421"/>
        <v>0</v>
      </c>
      <c r="BE533" s="185">
        <f t="shared" si="421"/>
        <v>0</v>
      </c>
      <c r="BF533" s="185">
        <f t="shared" si="421"/>
        <v>0</v>
      </c>
      <c r="BG533" s="185">
        <f t="shared" si="421"/>
        <v>0</v>
      </c>
      <c r="BH533" s="185">
        <f t="shared" si="421"/>
        <v>0</v>
      </c>
      <c r="BI533" s="185">
        <f t="shared" si="421"/>
        <v>0</v>
      </c>
      <c r="BJ533" s="185">
        <f t="shared" si="421"/>
        <v>0</v>
      </c>
      <c r="BK533" s="185">
        <f t="shared" si="421"/>
        <v>0</v>
      </c>
      <c r="BL533" s="185">
        <f t="shared" si="421"/>
        <v>0</v>
      </c>
      <c r="BM533" s="185">
        <f t="shared" si="421"/>
        <v>0</v>
      </c>
      <c r="BN533" s="185">
        <f t="shared" si="421"/>
        <v>0</v>
      </c>
      <c r="BO533" s="185">
        <f t="shared" si="421"/>
        <v>0</v>
      </c>
      <c r="BP533" s="185">
        <f t="shared" si="421"/>
        <v>0</v>
      </c>
      <c r="BQ533" s="185">
        <f t="shared" si="421"/>
        <v>0</v>
      </c>
      <c r="BR533" s="185">
        <f t="shared" si="421"/>
        <v>0</v>
      </c>
      <c r="BS533" s="185">
        <f t="shared" si="421"/>
        <v>0</v>
      </c>
      <c r="BT533" s="185">
        <f t="shared" si="421"/>
        <v>0</v>
      </c>
      <c r="BU533" s="185">
        <f t="shared" si="421"/>
        <v>0</v>
      </c>
      <c r="BV533" s="185">
        <f t="shared" si="421"/>
        <v>0</v>
      </c>
      <c r="BW533" s="185">
        <f t="shared" si="421"/>
        <v>0</v>
      </c>
      <c r="BX533" s="185">
        <f t="shared" si="421"/>
        <v>0</v>
      </c>
      <c r="BY533" s="185">
        <f t="shared" si="421"/>
        <v>0</v>
      </c>
      <c r="BZ533" s="185">
        <f t="shared" si="421"/>
        <v>0</v>
      </c>
      <c r="CA533" s="185">
        <f t="shared" si="421"/>
        <v>0</v>
      </c>
      <c r="CB533" s="185">
        <f t="shared" si="421"/>
        <v>0</v>
      </c>
      <c r="CC533" s="185">
        <f t="shared" si="421"/>
        <v>0</v>
      </c>
      <c r="CD533" s="185">
        <f t="shared" si="421"/>
        <v>0</v>
      </c>
      <c r="CE533" s="185">
        <f t="shared" si="421"/>
        <v>0</v>
      </c>
      <c r="CF533" s="185">
        <f t="shared" si="421"/>
        <v>0</v>
      </c>
      <c r="CG533" s="185">
        <f t="shared" si="422"/>
        <v>0</v>
      </c>
      <c r="CH533" s="185"/>
      <c r="CI533" s="185"/>
      <c r="CJ533" s="185"/>
      <c r="CK533" s="185"/>
    </row>
    <row r="534" spans="1:89" ht="14.1" hidden="1" customHeight="1" x14ac:dyDescent="0.2">
      <c r="A534" s="170">
        <f t="shared" si="418"/>
        <v>217</v>
      </c>
      <c r="B534" s="171"/>
      <c r="C534" s="172"/>
      <c r="D534" s="173" t="str">
        <f t="shared" si="420"/>
        <v>9)</v>
      </c>
      <c r="E534" s="173" t="str">
        <f t="shared" si="420"/>
        <v>חוזים עתידיים</v>
      </c>
      <c r="F534" s="173"/>
      <c r="G534" s="173"/>
      <c r="H534" s="173"/>
      <c r="I534" s="174"/>
      <c r="J534" s="185">
        <f t="shared" si="419"/>
        <v>2.5753046516879506E-2</v>
      </c>
      <c r="K534" s="185">
        <f t="shared" si="419"/>
        <v>0</v>
      </c>
      <c r="L534" s="185">
        <f t="shared" si="419"/>
        <v>2.4815662138723396E-2</v>
      </c>
      <c r="M534" s="185">
        <f t="shared" si="419"/>
        <v>3.4190510982646721E-2</v>
      </c>
      <c r="N534" s="185">
        <f t="shared" si="419"/>
        <v>0</v>
      </c>
      <c r="O534" s="185">
        <f t="shared" si="419"/>
        <v>6.0519338815273119E-3</v>
      </c>
      <c r="P534" s="185">
        <f t="shared" si="419"/>
        <v>3.6444170509278458E-2</v>
      </c>
      <c r="Q534" s="185">
        <f t="shared" si="419"/>
        <v>4.0320099058626685E-2</v>
      </c>
      <c r="R534" s="185">
        <f t="shared" si="419"/>
        <v>0</v>
      </c>
      <c r="S534" s="185">
        <f t="shared" si="419"/>
        <v>9.291022510126392E-3</v>
      </c>
      <c r="T534" s="185">
        <f t="shared" si="419"/>
        <v>3.7769347358034569E-2</v>
      </c>
      <c r="U534" s="185">
        <f t="shared" si="419"/>
        <v>2.4683454983272884E-2</v>
      </c>
      <c r="V534" s="185">
        <f t="shared" si="419"/>
        <v>0</v>
      </c>
      <c r="W534" s="185">
        <f t="shared" si="419"/>
        <v>0</v>
      </c>
      <c r="X534" s="185">
        <f t="shared" si="419"/>
        <v>-6.3880770474264905E-3</v>
      </c>
      <c r="Y534" s="185">
        <f t="shared" si="419"/>
        <v>3.7188604443548672E-3</v>
      </c>
      <c r="Z534" s="185">
        <f t="shared" si="422"/>
        <v>2.6978622827047129E-2</v>
      </c>
      <c r="AA534" s="185">
        <f t="shared" si="422"/>
        <v>1.7643761994760089E-3</v>
      </c>
      <c r="AB534" s="185">
        <f t="shared" si="422"/>
        <v>9.9800618081683184E-4</v>
      </c>
      <c r="AC534" s="185">
        <f t="shared" si="422"/>
        <v>2.1503087467518764E-2</v>
      </c>
      <c r="AD534" s="185">
        <f t="shared" si="422"/>
        <v>2.6739512880951548E-2</v>
      </c>
      <c r="AE534" s="185">
        <f t="shared" si="422"/>
        <v>3.6956072484555763E-2</v>
      </c>
      <c r="AF534" s="185">
        <f t="shared" si="422"/>
        <v>2.0602517903768738E-2</v>
      </c>
      <c r="AG534" s="185">
        <f t="shared" si="422"/>
        <v>8.0653849031369126E-3</v>
      </c>
      <c r="AH534" s="185">
        <f t="shared" si="422"/>
        <v>1.0832223059438685E-2</v>
      </c>
      <c r="AI534" s="185">
        <f t="shared" si="422"/>
        <v>9.6744857257466246E-2</v>
      </c>
      <c r="AJ534" s="185">
        <f t="shared" si="422"/>
        <v>1.5729925541834585E-3</v>
      </c>
      <c r="AK534" s="185">
        <f t="shared" si="422"/>
        <v>3.3746309146519514E-2</v>
      </c>
      <c r="AL534" s="185">
        <f t="shared" si="422"/>
        <v>6.3608539093192487E-2</v>
      </c>
      <c r="AM534" s="185">
        <f t="shared" si="422"/>
        <v>5.492773582356004E-3</v>
      </c>
      <c r="AN534" s="185">
        <f t="shared" si="422"/>
        <v>0</v>
      </c>
      <c r="AO534" s="185">
        <f t="shared" si="422"/>
        <v>1.3534636897031759E-2</v>
      </c>
      <c r="AP534" s="185">
        <f t="shared" si="422"/>
        <v>0</v>
      </c>
      <c r="AQ534" s="185">
        <f t="shared" si="422"/>
        <v>0</v>
      </c>
      <c r="AR534" s="185">
        <f t="shared" si="422"/>
        <v>0</v>
      </c>
      <c r="AS534" s="185">
        <f t="shared" si="422"/>
        <v>0</v>
      </c>
      <c r="AT534" s="185">
        <f t="shared" si="422"/>
        <v>0</v>
      </c>
      <c r="AU534" s="185">
        <f t="shared" si="422"/>
        <v>0</v>
      </c>
      <c r="AV534" s="185">
        <f t="shared" si="422"/>
        <v>0</v>
      </c>
      <c r="AW534" s="185">
        <f t="shared" si="422"/>
        <v>0</v>
      </c>
      <c r="AX534" s="185">
        <f t="shared" si="422"/>
        <v>0</v>
      </c>
      <c r="AY534" s="185">
        <f t="shared" si="422"/>
        <v>0</v>
      </c>
      <c r="AZ534" s="185">
        <f t="shared" si="422"/>
        <v>0</v>
      </c>
      <c r="BA534" s="185">
        <f t="shared" si="422"/>
        <v>0</v>
      </c>
      <c r="BB534" s="185">
        <f t="shared" si="422"/>
        <v>0</v>
      </c>
      <c r="BC534" s="185">
        <f t="shared" si="421"/>
        <v>0</v>
      </c>
      <c r="BD534" s="185">
        <f t="shared" si="421"/>
        <v>0</v>
      </c>
      <c r="BE534" s="185">
        <f t="shared" si="421"/>
        <v>0</v>
      </c>
      <c r="BF534" s="185">
        <f t="shared" si="421"/>
        <v>0</v>
      </c>
      <c r="BG534" s="185">
        <f t="shared" ref="BG534:CF541" si="423">IF(BG513=0,0,BG513/BG$502)</f>
        <v>0</v>
      </c>
      <c r="BH534" s="185">
        <f t="shared" si="423"/>
        <v>0</v>
      </c>
      <c r="BI534" s="185">
        <f t="shared" si="423"/>
        <v>0</v>
      </c>
      <c r="BJ534" s="185">
        <f t="shared" si="423"/>
        <v>0</v>
      </c>
      <c r="BK534" s="185">
        <f t="shared" si="423"/>
        <v>0</v>
      </c>
      <c r="BL534" s="185">
        <f t="shared" si="423"/>
        <v>0</v>
      </c>
      <c r="BM534" s="185">
        <f t="shared" si="423"/>
        <v>0</v>
      </c>
      <c r="BN534" s="185">
        <f t="shared" si="423"/>
        <v>0</v>
      </c>
      <c r="BO534" s="185">
        <f t="shared" si="423"/>
        <v>0</v>
      </c>
      <c r="BP534" s="185">
        <f t="shared" si="423"/>
        <v>0</v>
      </c>
      <c r="BQ534" s="185">
        <f t="shared" si="423"/>
        <v>0</v>
      </c>
      <c r="BR534" s="185">
        <f t="shared" si="423"/>
        <v>0</v>
      </c>
      <c r="BS534" s="185">
        <f t="shared" si="423"/>
        <v>0</v>
      </c>
      <c r="BT534" s="185">
        <f t="shared" si="423"/>
        <v>0</v>
      </c>
      <c r="BU534" s="185">
        <f t="shared" si="423"/>
        <v>0</v>
      </c>
      <c r="BV534" s="185">
        <f t="shared" si="423"/>
        <v>0</v>
      </c>
      <c r="BW534" s="185">
        <f t="shared" si="423"/>
        <v>0</v>
      </c>
      <c r="BX534" s="185">
        <f t="shared" si="423"/>
        <v>0</v>
      </c>
      <c r="BY534" s="185">
        <f t="shared" si="423"/>
        <v>0</v>
      </c>
      <c r="BZ534" s="185">
        <f t="shared" si="423"/>
        <v>0</v>
      </c>
      <c r="CA534" s="185">
        <f t="shared" si="423"/>
        <v>0</v>
      </c>
      <c r="CB534" s="185">
        <f t="shared" si="423"/>
        <v>0</v>
      </c>
      <c r="CC534" s="185">
        <f t="shared" si="423"/>
        <v>0</v>
      </c>
      <c r="CD534" s="185">
        <f t="shared" si="423"/>
        <v>0</v>
      </c>
      <c r="CE534" s="185">
        <f t="shared" si="423"/>
        <v>0</v>
      </c>
      <c r="CF534" s="185">
        <f t="shared" si="423"/>
        <v>0</v>
      </c>
      <c r="CG534" s="185">
        <f t="shared" si="422"/>
        <v>0</v>
      </c>
      <c r="CH534" s="185"/>
      <c r="CI534" s="185"/>
      <c r="CJ534" s="185"/>
      <c r="CK534" s="185"/>
    </row>
    <row r="535" spans="1:89" ht="14.1" hidden="1" customHeight="1" x14ac:dyDescent="0.2">
      <c r="A535" s="170">
        <f t="shared" si="418"/>
        <v>234</v>
      </c>
      <c r="B535" s="171"/>
      <c r="C535" s="172"/>
      <c r="D535" s="173" t="str">
        <f t="shared" si="420"/>
        <v>10)</v>
      </c>
      <c r="E535" s="173" t="str">
        <f t="shared" si="420"/>
        <v>אופציות - (OPTIONS)</v>
      </c>
      <c r="F535" s="173"/>
      <c r="G535" s="173"/>
      <c r="H535" s="173"/>
      <c r="I535" s="174"/>
      <c r="J535" s="185">
        <f t="shared" si="419"/>
        <v>2.8128502523825594E-5</v>
      </c>
      <c r="K535" s="185">
        <f t="shared" si="419"/>
        <v>0</v>
      </c>
      <c r="L535" s="185">
        <f t="shared" si="419"/>
        <v>0</v>
      </c>
      <c r="M535" s="185">
        <f t="shared" si="419"/>
        <v>0</v>
      </c>
      <c r="N535" s="185">
        <f t="shared" si="419"/>
        <v>0</v>
      </c>
      <c r="O535" s="185">
        <f t="shared" si="419"/>
        <v>0</v>
      </c>
      <c r="P535" s="185">
        <f t="shared" si="419"/>
        <v>2.6475838379149173E-4</v>
      </c>
      <c r="Q535" s="185">
        <f t="shared" si="419"/>
        <v>0</v>
      </c>
      <c r="R535" s="185">
        <f t="shared" si="419"/>
        <v>0</v>
      </c>
      <c r="S535" s="185">
        <f t="shared" si="419"/>
        <v>0</v>
      </c>
      <c r="T535" s="185">
        <f t="shared" si="419"/>
        <v>0</v>
      </c>
      <c r="U535" s="185">
        <f t="shared" si="419"/>
        <v>0</v>
      </c>
      <c r="V535" s="185">
        <f t="shared" si="419"/>
        <v>0</v>
      </c>
      <c r="W535" s="185">
        <f t="shared" si="419"/>
        <v>0</v>
      </c>
      <c r="X535" s="185">
        <f t="shared" si="419"/>
        <v>0</v>
      </c>
      <c r="Y535" s="185">
        <f t="shared" si="419"/>
        <v>0</v>
      </c>
      <c r="Z535" s="185">
        <f t="shared" si="422"/>
        <v>5.4090073375525662E-4</v>
      </c>
      <c r="AA535" s="185">
        <f t="shared" si="422"/>
        <v>0</v>
      </c>
      <c r="AB535" s="185">
        <f t="shared" si="422"/>
        <v>0</v>
      </c>
      <c r="AC535" s="185">
        <f t="shared" si="422"/>
        <v>0</v>
      </c>
      <c r="AD535" s="185">
        <f t="shared" si="422"/>
        <v>0</v>
      </c>
      <c r="AE535" s="185">
        <f t="shared" si="422"/>
        <v>0</v>
      </c>
      <c r="AF535" s="185">
        <f t="shared" si="422"/>
        <v>0</v>
      </c>
      <c r="AG535" s="185">
        <f t="shared" si="422"/>
        <v>0</v>
      </c>
      <c r="AH535" s="185">
        <f t="shared" si="422"/>
        <v>0</v>
      </c>
      <c r="AI535" s="185">
        <f t="shared" si="422"/>
        <v>0</v>
      </c>
      <c r="AJ535" s="185">
        <f t="shared" si="422"/>
        <v>0</v>
      </c>
      <c r="AK535" s="185">
        <f t="shared" si="422"/>
        <v>0</v>
      </c>
      <c r="AL535" s="185">
        <f t="shared" si="422"/>
        <v>0</v>
      </c>
      <c r="AM535" s="185">
        <f t="shared" si="422"/>
        <v>0</v>
      </c>
      <c r="AN535" s="185">
        <f t="shared" si="422"/>
        <v>0</v>
      </c>
      <c r="AO535" s="185">
        <f t="shared" ref="AO535:DJ541" si="424">IF(AO514=0,0,AO514/AO$502)</f>
        <v>0</v>
      </c>
      <c r="AP535" s="185">
        <f t="shared" si="424"/>
        <v>0</v>
      </c>
      <c r="AQ535" s="185">
        <f t="shared" si="424"/>
        <v>0</v>
      </c>
      <c r="AR535" s="185">
        <f t="shared" si="424"/>
        <v>0</v>
      </c>
      <c r="AS535" s="185">
        <f t="shared" si="424"/>
        <v>0</v>
      </c>
      <c r="AT535" s="185">
        <f t="shared" si="424"/>
        <v>0</v>
      </c>
      <c r="AU535" s="185">
        <f t="shared" si="424"/>
        <v>0</v>
      </c>
      <c r="AV535" s="185">
        <f t="shared" si="424"/>
        <v>0</v>
      </c>
      <c r="AW535" s="185">
        <f t="shared" si="424"/>
        <v>0</v>
      </c>
      <c r="AX535" s="185">
        <f t="shared" si="424"/>
        <v>0</v>
      </c>
      <c r="AY535" s="185">
        <f t="shared" si="424"/>
        <v>0</v>
      </c>
      <c r="AZ535" s="185">
        <f t="shared" si="424"/>
        <v>0</v>
      </c>
      <c r="BA535" s="185">
        <f t="shared" si="424"/>
        <v>0</v>
      </c>
      <c r="BB535" s="185">
        <f t="shared" si="424"/>
        <v>0</v>
      </c>
      <c r="BC535" s="185">
        <f t="shared" si="424"/>
        <v>0</v>
      </c>
      <c r="BD535" s="185">
        <f t="shared" si="424"/>
        <v>0</v>
      </c>
      <c r="BE535" s="185">
        <f t="shared" si="424"/>
        <v>0</v>
      </c>
      <c r="BF535" s="185">
        <f t="shared" si="424"/>
        <v>0</v>
      </c>
      <c r="BG535" s="185">
        <f t="shared" si="424"/>
        <v>0</v>
      </c>
      <c r="BH535" s="185">
        <f t="shared" si="424"/>
        <v>0</v>
      </c>
      <c r="BI535" s="185">
        <f t="shared" si="424"/>
        <v>0</v>
      </c>
      <c r="BJ535" s="185">
        <f t="shared" si="424"/>
        <v>0</v>
      </c>
      <c r="BK535" s="185">
        <f t="shared" si="424"/>
        <v>0</v>
      </c>
      <c r="BL535" s="185">
        <f t="shared" si="424"/>
        <v>0</v>
      </c>
      <c r="BM535" s="185">
        <f t="shared" si="424"/>
        <v>0</v>
      </c>
      <c r="BN535" s="185">
        <f t="shared" si="424"/>
        <v>0</v>
      </c>
      <c r="BO535" s="185">
        <f t="shared" si="424"/>
        <v>0</v>
      </c>
      <c r="BP535" s="185">
        <f t="shared" si="424"/>
        <v>0</v>
      </c>
      <c r="BQ535" s="185">
        <f t="shared" si="424"/>
        <v>0</v>
      </c>
      <c r="BR535" s="185">
        <f t="shared" si="424"/>
        <v>0</v>
      </c>
      <c r="BS535" s="185">
        <f t="shared" si="424"/>
        <v>0</v>
      </c>
      <c r="BT535" s="185">
        <f t="shared" si="424"/>
        <v>0</v>
      </c>
      <c r="BU535" s="185">
        <f t="shared" si="424"/>
        <v>0</v>
      </c>
      <c r="BV535" s="185">
        <f t="shared" si="424"/>
        <v>0</v>
      </c>
      <c r="BW535" s="185">
        <f t="shared" si="424"/>
        <v>0</v>
      </c>
      <c r="BX535" s="185">
        <f t="shared" si="424"/>
        <v>0</v>
      </c>
      <c r="BY535" s="185">
        <f t="shared" si="424"/>
        <v>0</v>
      </c>
      <c r="BZ535" s="185">
        <f t="shared" si="424"/>
        <v>0</v>
      </c>
      <c r="CA535" s="185">
        <f t="shared" si="424"/>
        <v>0</v>
      </c>
      <c r="CB535" s="185">
        <f t="shared" si="423"/>
        <v>0</v>
      </c>
      <c r="CC535" s="185">
        <f t="shared" si="423"/>
        <v>0</v>
      </c>
      <c r="CD535" s="185">
        <f t="shared" si="423"/>
        <v>0</v>
      </c>
      <c r="CE535" s="185">
        <f t="shared" si="423"/>
        <v>0</v>
      </c>
      <c r="CF535" s="185">
        <f t="shared" si="423"/>
        <v>0</v>
      </c>
      <c r="CG535" s="185">
        <f t="shared" si="424"/>
        <v>0</v>
      </c>
      <c r="CH535" s="185"/>
      <c r="CI535" s="185"/>
      <c r="CJ535" s="185"/>
      <c r="CK535" s="185"/>
    </row>
    <row r="536" spans="1:89" ht="14.1" hidden="1" customHeight="1" x14ac:dyDescent="0.2">
      <c r="A536" s="170">
        <f t="shared" si="418"/>
        <v>280</v>
      </c>
      <c r="B536" s="171"/>
      <c r="C536" s="172"/>
      <c r="D536" s="173" t="str">
        <f t="shared" si="420"/>
        <v>11)</v>
      </c>
      <c r="E536" s="173" t="str">
        <f t="shared" si="420"/>
        <v>מוצרים מובנים</v>
      </c>
      <c r="F536" s="173"/>
      <c r="G536" s="173"/>
      <c r="H536" s="173"/>
      <c r="I536" s="174"/>
      <c r="J536" s="185">
        <f t="shared" si="419"/>
        <v>0</v>
      </c>
      <c r="K536" s="185">
        <f t="shared" si="419"/>
        <v>0</v>
      </c>
      <c r="L536" s="185">
        <f t="shared" si="419"/>
        <v>0</v>
      </c>
      <c r="M536" s="185">
        <f t="shared" si="419"/>
        <v>0</v>
      </c>
      <c r="N536" s="185">
        <f t="shared" si="419"/>
        <v>0</v>
      </c>
      <c r="O536" s="185">
        <f t="shared" si="419"/>
        <v>0</v>
      </c>
      <c r="P536" s="185">
        <f t="shared" si="419"/>
        <v>0</v>
      </c>
      <c r="Q536" s="185">
        <f t="shared" si="419"/>
        <v>0</v>
      </c>
      <c r="R536" s="185">
        <f t="shared" si="419"/>
        <v>0</v>
      </c>
      <c r="S536" s="185">
        <f t="shared" si="419"/>
        <v>0</v>
      </c>
      <c r="T536" s="185">
        <f t="shared" si="419"/>
        <v>0</v>
      </c>
      <c r="U536" s="185">
        <f t="shared" si="419"/>
        <v>0</v>
      </c>
      <c r="V536" s="185">
        <f t="shared" si="419"/>
        <v>0</v>
      </c>
      <c r="W536" s="185">
        <f t="shared" si="419"/>
        <v>0</v>
      </c>
      <c r="X536" s="185">
        <f t="shared" si="419"/>
        <v>0</v>
      </c>
      <c r="Y536" s="185">
        <f t="shared" si="419"/>
        <v>0</v>
      </c>
      <c r="Z536" s="185">
        <f t="shared" ref="Z536:CU539" si="425">IF(Z515=0,0,Z515/Z$502)</f>
        <v>0</v>
      </c>
      <c r="AA536" s="185">
        <f t="shared" si="425"/>
        <v>0</v>
      </c>
      <c r="AB536" s="185">
        <f t="shared" si="425"/>
        <v>0</v>
      </c>
      <c r="AC536" s="185">
        <f t="shared" si="425"/>
        <v>0</v>
      </c>
      <c r="AD536" s="185">
        <f t="shared" si="425"/>
        <v>0</v>
      </c>
      <c r="AE536" s="185">
        <f t="shared" si="425"/>
        <v>0</v>
      </c>
      <c r="AF536" s="185">
        <f t="shared" si="425"/>
        <v>0</v>
      </c>
      <c r="AG536" s="185">
        <f t="shared" si="425"/>
        <v>0</v>
      </c>
      <c r="AH536" s="185">
        <f t="shared" si="425"/>
        <v>0</v>
      </c>
      <c r="AI536" s="185">
        <f t="shared" si="425"/>
        <v>0</v>
      </c>
      <c r="AJ536" s="185">
        <f t="shared" si="425"/>
        <v>0</v>
      </c>
      <c r="AK536" s="185">
        <f t="shared" si="425"/>
        <v>0</v>
      </c>
      <c r="AL536" s="185">
        <f t="shared" si="425"/>
        <v>0</v>
      </c>
      <c r="AM536" s="185">
        <f t="shared" si="425"/>
        <v>0</v>
      </c>
      <c r="AN536" s="185">
        <f t="shared" si="425"/>
        <v>0</v>
      </c>
      <c r="AO536" s="185">
        <f t="shared" si="425"/>
        <v>0</v>
      </c>
      <c r="AP536" s="185">
        <f t="shared" si="425"/>
        <v>0</v>
      </c>
      <c r="AQ536" s="185">
        <f t="shared" si="425"/>
        <v>0</v>
      </c>
      <c r="AR536" s="185">
        <f t="shared" si="425"/>
        <v>0</v>
      </c>
      <c r="AS536" s="185">
        <f t="shared" si="425"/>
        <v>0</v>
      </c>
      <c r="AT536" s="185">
        <f t="shared" si="425"/>
        <v>0</v>
      </c>
      <c r="AU536" s="185">
        <f t="shared" si="425"/>
        <v>0</v>
      </c>
      <c r="AV536" s="185">
        <f t="shared" si="425"/>
        <v>0</v>
      </c>
      <c r="AW536" s="185">
        <f t="shared" si="425"/>
        <v>0</v>
      </c>
      <c r="AX536" s="185">
        <f t="shared" si="425"/>
        <v>0</v>
      </c>
      <c r="AY536" s="185">
        <f t="shared" si="425"/>
        <v>0</v>
      </c>
      <c r="AZ536" s="185">
        <f t="shared" si="425"/>
        <v>0</v>
      </c>
      <c r="BA536" s="185">
        <f t="shared" si="425"/>
        <v>0</v>
      </c>
      <c r="BB536" s="185">
        <f t="shared" si="425"/>
        <v>0</v>
      </c>
      <c r="BC536" s="185">
        <f t="shared" si="424"/>
        <v>0</v>
      </c>
      <c r="BD536" s="185">
        <f t="shared" si="424"/>
        <v>0</v>
      </c>
      <c r="BE536" s="185">
        <f t="shared" si="424"/>
        <v>0</v>
      </c>
      <c r="BF536" s="185">
        <f t="shared" si="424"/>
        <v>0</v>
      </c>
      <c r="BG536" s="185">
        <f t="shared" si="424"/>
        <v>0</v>
      </c>
      <c r="BH536" s="185">
        <f t="shared" si="424"/>
        <v>0</v>
      </c>
      <c r="BI536" s="185">
        <f t="shared" si="424"/>
        <v>0</v>
      </c>
      <c r="BJ536" s="185">
        <f t="shared" si="424"/>
        <v>0</v>
      </c>
      <c r="BK536" s="185">
        <f t="shared" si="424"/>
        <v>0</v>
      </c>
      <c r="BL536" s="185">
        <f t="shared" si="424"/>
        <v>0</v>
      </c>
      <c r="BM536" s="185">
        <f t="shared" si="424"/>
        <v>0</v>
      </c>
      <c r="BN536" s="185">
        <f t="shared" si="424"/>
        <v>0</v>
      </c>
      <c r="BO536" s="185">
        <f t="shared" si="424"/>
        <v>0</v>
      </c>
      <c r="BP536" s="185">
        <f t="shared" si="424"/>
        <v>0</v>
      </c>
      <c r="BQ536" s="185">
        <f t="shared" si="424"/>
        <v>0</v>
      </c>
      <c r="BR536" s="185">
        <f t="shared" si="424"/>
        <v>0</v>
      </c>
      <c r="BS536" s="185">
        <f t="shared" si="424"/>
        <v>0</v>
      </c>
      <c r="BT536" s="185">
        <f t="shared" si="424"/>
        <v>0</v>
      </c>
      <c r="BU536" s="185">
        <f t="shared" si="424"/>
        <v>0</v>
      </c>
      <c r="BV536" s="185">
        <f t="shared" si="424"/>
        <v>0</v>
      </c>
      <c r="BW536" s="185">
        <f t="shared" si="424"/>
        <v>0</v>
      </c>
      <c r="BX536" s="185">
        <f t="shared" si="424"/>
        <v>0</v>
      </c>
      <c r="BY536" s="185">
        <f t="shared" si="424"/>
        <v>0</v>
      </c>
      <c r="BZ536" s="185">
        <f t="shared" si="424"/>
        <v>0</v>
      </c>
      <c r="CA536" s="185">
        <f t="shared" si="424"/>
        <v>0</v>
      </c>
      <c r="CB536" s="185">
        <f t="shared" si="423"/>
        <v>0</v>
      </c>
      <c r="CC536" s="185">
        <f t="shared" si="423"/>
        <v>0</v>
      </c>
      <c r="CD536" s="185">
        <f t="shared" si="423"/>
        <v>0</v>
      </c>
      <c r="CE536" s="185">
        <f t="shared" si="423"/>
        <v>0</v>
      </c>
      <c r="CF536" s="185">
        <f t="shared" si="423"/>
        <v>0</v>
      </c>
      <c r="CG536" s="185">
        <f t="shared" si="425"/>
        <v>0</v>
      </c>
      <c r="CH536" s="185"/>
      <c r="CI536" s="185"/>
      <c r="CJ536" s="185"/>
      <c r="CK536" s="185"/>
    </row>
    <row r="537" spans="1:89" ht="14.1" hidden="1" customHeight="1" x14ac:dyDescent="0.2">
      <c r="A537" s="170">
        <f t="shared" si="418"/>
        <v>392</v>
      </c>
      <c r="B537" s="171"/>
      <c r="C537" s="172" t="str">
        <f t="shared" ref="C537:D541" si="426">VLOOKUP($A537,$A$10:$M$500,C$500,0)</f>
        <v xml:space="preserve">ג. </v>
      </c>
      <c r="D537" s="173" t="str">
        <f t="shared" si="426"/>
        <v>הלוואות (למעט לחברות מוחזקות):</v>
      </c>
      <c r="E537" s="173"/>
      <c r="F537" s="173"/>
      <c r="G537" s="173"/>
      <c r="H537" s="173"/>
      <c r="I537" s="174"/>
      <c r="J537" s="185">
        <f t="shared" si="419"/>
        <v>1.1458500797765942E-2</v>
      </c>
      <c r="K537" s="185">
        <f t="shared" si="419"/>
        <v>0</v>
      </c>
      <c r="L537" s="185">
        <f t="shared" si="419"/>
        <v>0</v>
      </c>
      <c r="M537" s="185">
        <f t="shared" si="419"/>
        <v>5.1784978261449474E-3</v>
      </c>
      <c r="N537" s="185">
        <f t="shared" si="419"/>
        <v>0</v>
      </c>
      <c r="O537" s="185">
        <f t="shared" si="419"/>
        <v>9.4370464923007845E-3</v>
      </c>
      <c r="P537" s="185">
        <f t="shared" si="419"/>
        <v>5.1951242725203394E-3</v>
      </c>
      <c r="Q537" s="185">
        <f t="shared" si="419"/>
        <v>1.4626798016518531E-2</v>
      </c>
      <c r="R537" s="185">
        <f t="shared" si="419"/>
        <v>7.1571157277940051E-3</v>
      </c>
      <c r="S537" s="185">
        <f t="shared" si="419"/>
        <v>8.1420962028188621E-3</v>
      </c>
      <c r="T537" s="185">
        <f t="shared" si="419"/>
        <v>0</v>
      </c>
      <c r="U537" s="185">
        <f t="shared" si="419"/>
        <v>2.7150721169266055E-2</v>
      </c>
      <c r="V537" s="185">
        <f t="shared" si="419"/>
        <v>0</v>
      </c>
      <c r="W537" s="185">
        <f t="shared" si="419"/>
        <v>0</v>
      </c>
      <c r="X537" s="185">
        <f t="shared" si="419"/>
        <v>2.4680495020204967E-3</v>
      </c>
      <c r="Y537" s="185">
        <f t="shared" si="419"/>
        <v>6.1028455583961054E-3</v>
      </c>
      <c r="Z537" s="185">
        <f t="shared" si="425"/>
        <v>0</v>
      </c>
      <c r="AA537" s="185">
        <f t="shared" si="425"/>
        <v>1.0369394453072301E-2</v>
      </c>
      <c r="AB537" s="185">
        <f t="shared" si="425"/>
        <v>1.2668229044822975E-2</v>
      </c>
      <c r="AC537" s="185">
        <f t="shared" si="425"/>
        <v>0</v>
      </c>
      <c r="AD537" s="185">
        <f t="shared" si="425"/>
        <v>1.4038995437446265E-2</v>
      </c>
      <c r="AE537" s="185">
        <f t="shared" si="425"/>
        <v>5.8679572101031918E-3</v>
      </c>
      <c r="AF537" s="185">
        <f t="shared" si="425"/>
        <v>5.064549529780491E-3</v>
      </c>
      <c r="AG537" s="185">
        <f t="shared" si="425"/>
        <v>5.288170752629889E-3</v>
      </c>
      <c r="AH537" s="185">
        <f t="shared" si="425"/>
        <v>5.8385208939432743E-3</v>
      </c>
      <c r="AI537" s="185">
        <f t="shared" si="425"/>
        <v>0</v>
      </c>
      <c r="AJ537" s="185">
        <f t="shared" si="425"/>
        <v>4.9975294443817576E-3</v>
      </c>
      <c r="AK537" s="185">
        <f t="shared" si="425"/>
        <v>2.5562946072875375E-2</v>
      </c>
      <c r="AL537" s="185">
        <f t="shared" si="425"/>
        <v>0</v>
      </c>
      <c r="AM537" s="185">
        <f t="shared" si="425"/>
        <v>0</v>
      </c>
      <c r="AN537" s="185">
        <f t="shared" si="425"/>
        <v>0</v>
      </c>
      <c r="AO537" s="185">
        <f t="shared" si="425"/>
        <v>0</v>
      </c>
      <c r="AP537" s="185">
        <f t="shared" si="425"/>
        <v>0</v>
      </c>
      <c r="AQ537" s="185">
        <f t="shared" si="425"/>
        <v>0</v>
      </c>
      <c r="AR537" s="185">
        <f t="shared" si="425"/>
        <v>0</v>
      </c>
      <c r="AS537" s="185">
        <f t="shared" si="425"/>
        <v>0</v>
      </c>
      <c r="AT537" s="185">
        <f t="shared" si="425"/>
        <v>0</v>
      </c>
      <c r="AU537" s="185">
        <f t="shared" si="425"/>
        <v>0</v>
      </c>
      <c r="AV537" s="185">
        <f t="shared" si="425"/>
        <v>0</v>
      </c>
      <c r="AW537" s="185">
        <f t="shared" si="425"/>
        <v>0</v>
      </c>
      <c r="AX537" s="185">
        <f t="shared" si="425"/>
        <v>0</v>
      </c>
      <c r="AY537" s="185">
        <f t="shared" si="425"/>
        <v>0</v>
      </c>
      <c r="AZ537" s="185">
        <f t="shared" si="425"/>
        <v>0</v>
      </c>
      <c r="BA537" s="185">
        <f t="shared" si="425"/>
        <v>0</v>
      </c>
      <c r="BB537" s="185">
        <f t="shared" si="425"/>
        <v>0</v>
      </c>
      <c r="BC537" s="185">
        <f t="shared" si="424"/>
        <v>0</v>
      </c>
      <c r="BD537" s="185">
        <f t="shared" si="424"/>
        <v>0</v>
      </c>
      <c r="BE537" s="185">
        <f t="shared" si="424"/>
        <v>0</v>
      </c>
      <c r="BF537" s="185">
        <f t="shared" si="424"/>
        <v>0</v>
      </c>
      <c r="BG537" s="185">
        <f t="shared" si="424"/>
        <v>0</v>
      </c>
      <c r="BH537" s="185">
        <f t="shared" si="424"/>
        <v>0</v>
      </c>
      <c r="BI537" s="185">
        <f t="shared" si="424"/>
        <v>0</v>
      </c>
      <c r="BJ537" s="185">
        <f t="shared" si="424"/>
        <v>0</v>
      </c>
      <c r="BK537" s="185">
        <f t="shared" si="424"/>
        <v>0</v>
      </c>
      <c r="BL537" s="185">
        <f t="shared" si="424"/>
        <v>0</v>
      </c>
      <c r="BM537" s="185">
        <f t="shared" si="424"/>
        <v>0</v>
      </c>
      <c r="BN537" s="185">
        <f t="shared" si="424"/>
        <v>0</v>
      </c>
      <c r="BO537" s="185">
        <f t="shared" si="424"/>
        <v>0</v>
      </c>
      <c r="BP537" s="185">
        <f t="shared" si="424"/>
        <v>0</v>
      </c>
      <c r="BQ537" s="185">
        <f t="shared" si="424"/>
        <v>0</v>
      </c>
      <c r="BR537" s="185">
        <f t="shared" si="424"/>
        <v>0</v>
      </c>
      <c r="BS537" s="185">
        <f t="shared" si="424"/>
        <v>0</v>
      </c>
      <c r="BT537" s="185">
        <f t="shared" si="424"/>
        <v>0</v>
      </c>
      <c r="BU537" s="185">
        <f t="shared" si="424"/>
        <v>0</v>
      </c>
      <c r="BV537" s="185">
        <f t="shared" si="424"/>
        <v>0</v>
      </c>
      <c r="BW537" s="185">
        <f t="shared" si="424"/>
        <v>0</v>
      </c>
      <c r="BX537" s="185">
        <f t="shared" si="424"/>
        <v>0</v>
      </c>
      <c r="BY537" s="185">
        <f t="shared" si="424"/>
        <v>0</v>
      </c>
      <c r="BZ537" s="185">
        <f t="shared" si="424"/>
        <v>0</v>
      </c>
      <c r="CA537" s="185">
        <f t="shared" si="424"/>
        <v>0</v>
      </c>
      <c r="CB537" s="185">
        <f t="shared" si="423"/>
        <v>0</v>
      </c>
      <c r="CC537" s="185">
        <f t="shared" si="423"/>
        <v>0</v>
      </c>
      <c r="CD537" s="185">
        <f t="shared" si="423"/>
        <v>0</v>
      </c>
      <c r="CE537" s="185">
        <f t="shared" si="423"/>
        <v>0</v>
      </c>
      <c r="CF537" s="185">
        <f t="shared" si="423"/>
        <v>0</v>
      </c>
      <c r="CG537" s="185">
        <f t="shared" si="425"/>
        <v>0</v>
      </c>
      <c r="CH537" s="185"/>
      <c r="CI537" s="185"/>
      <c r="CJ537" s="185"/>
      <c r="CK537" s="185"/>
    </row>
    <row r="538" spans="1:89" ht="14.1" hidden="1" customHeight="1" x14ac:dyDescent="0.2">
      <c r="A538" s="170">
        <f t="shared" si="418"/>
        <v>417</v>
      </c>
      <c r="B538" s="171"/>
      <c r="C538" s="172" t="str">
        <f t="shared" si="426"/>
        <v xml:space="preserve">ד. </v>
      </c>
      <c r="D538" s="173" t="str">
        <f t="shared" si="426"/>
        <v>פיקדונות בבנקים ובמוסדות כספיים</v>
      </c>
      <c r="E538" s="173"/>
      <c r="F538" s="173"/>
      <c r="G538" s="173"/>
      <c r="H538" s="173"/>
      <c r="I538" s="174"/>
      <c r="J538" s="185">
        <f t="shared" si="419"/>
        <v>1.8087553753447139E-3</v>
      </c>
      <c r="K538" s="185">
        <f t="shared" si="419"/>
        <v>0</v>
      </c>
      <c r="L538" s="185">
        <f t="shared" si="419"/>
        <v>0</v>
      </c>
      <c r="M538" s="185">
        <f t="shared" si="419"/>
        <v>7.6775548324644217E-4</v>
      </c>
      <c r="N538" s="185">
        <f t="shared" si="419"/>
        <v>0</v>
      </c>
      <c r="O538" s="185">
        <f t="shared" si="419"/>
        <v>1.2765681864972114E-3</v>
      </c>
      <c r="P538" s="185">
        <f t="shared" si="419"/>
        <v>9.22955415424561E-4</v>
      </c>
      <c r="Q538" s="185">
        <f t="shared" si="419"/>
        <v>1.0187653473597556E-3</v>
      </c>
      <c r="R538" s="185">
        <f t="shared" si="419"/>
        <v>0</v>
      </c>
      <c r="S538" s="185">
        <f t="shared" si="419"/>
        <v>0</v>
      </c>
      <c r="T538" s="185">
        <f t="shared" si="419"/>
        <v>0</v>
      </c>
      <c r="U538" s="185">
        <f t="shared" si="419"/>
        <v>0</v>
      </c>
      <c r="V538" s="185">
        <f t="shared" si="419"/>
        <v>0</v>
      </c>
      <c r="W538" s="185">
        <f t="shared" si="419"/>
        <v>0</v>
      </c>
      <c r="X538" s="185">
        <f t="shared" si="419"/>
        <v>0</v>
      </c>
      <c r="Y538" s="185">
        <f t="shared" si="419"/>
        <v>0</v>
      </c>
      <c r="Z538" s="185">
        <f t="shared" si="425"/>
        <v>0</v>
      </c>
      <c r="AA538" s="185">
        <f t="shared" si="425"/>
        <v>0</v>
      </c>
      <c r="AB538" s="185">
        <f t="shared" si="425"/>
        <v>7.7826036141458574E-3</v>
      </c>
      <c r="AC538" s="185">
        <f t="shared" si="425"/>
        <v>2.0779030187153696E-2</v>
      </c>
      <c r="AD538" s="185">
        <f t="shared" si="425"/>
        <v>5.7398129984472706E-3</v>
      </c>
      <c r="AE538" s="185">
        <f t="shared" si="425"/>
        <v>9.6118177983593657E-4</v>
      </c>
      <c r="AF538" s="185">
        <f t="shared" si="425"/>
        <v>6.9424162093620204E-4</v>
      </c>
      <c r="AG538" s="185">
        <f t="shared" si="425"/>
        <v>7.3136779862341525E-4</v>
      </c>
      <c r="AH538" s="185">
        <f t="shared" si="425"/>
        <v>9.6150349234679099E-4</v>
      </c>
      <c r="AI538" s="185">
        <f t="shared" si="425"/>
        <v>0</v>
      </c>
      <c r="AJ538" s="185">
        <f t="shared" si="425"/>
        <v>0</v>
      </c>
      <c r="AK538" s="185">
        <f t="shared" si="425"/>
        <v>0</v>
      </c>
      <c r="AL538" s="185">
        <f t="shared" si="425"/>
        <v>0</v>
      </c>
      <c r="AM538" s="185">
        <f t="shared" si="425"/>
        <v>0</v>
      </c>
      <c r="AN538" s="185">
        <f t="shared" si="425"/>
        <v>0</v>
      </c>
      <c r="AO538" s="185">
        <f t="shared" si="425"/>
        <v>0</v>
      </c>
      <c r="AP538" s="185">
        <f t="shared" si="425"/>
        <v>0</v>
      </c>
      <c r="AQ538" s="185">
        <f t="shared" si="425"/>
        <v>0</v>
      </c>
      <c r="AR538" s="185">
        <f t="shared" si="425"/>
        <v>0</v>
      </c>
      <c r="AS538" s="185">
        <f t="shared" si="425"/>
        <v>0</v>
      </c>
      <c r="AT538" s="185">
        <f t="shared" si="425"/>
        <v>0</v>
      </c>
      <c r="AU538" s="185">
        <f t="shared" si="425"/>
        <v>0</v>
      </c>
      <c r="AV538" s="185">
        <f t="shared" si="425"/>
        <v>0</v>
      </c>
      <c r="AW538" s="185">
        <f t="shared" si="425"/>
        <v>0</v>
      </c>
      <c r="AX538" s="185">
        <f t="shared" si="425"/>
        <v>0</v>
      </c>
      <c r="AY538" s="185">
        <f t="shared" si="425"/>
        <v>0</v>
      </c>
      <c r="AZ538" s="185">
        <f t="shared" si="425"/>
        <v>0</v>
      </c>
      <c r="BA538" s="185">
        <f t="shared" si="425"/>
        <v>0</v>
      </c>
      <c r="BB538" s="185">
        <f t="shared" si="425"/>
        <v>0</v>
      </c>
      <c r="BC538" s="185">
        <f t="shared" si="424"/>
        <v>0</v>
      </c>
      <c r="BD538" s="185">
        <f t="shared" si="424"/>
        <v>0</v>
      </c>
      <c r="BE538" s="185">
        <f t="shared" si="424"/>
        <v>0</v>
      </c>
      <c r="BF538" s="185">
        <f t="shared" si="424"/>
        <v>0</v>
      </c>
      <c r="BG538" s="185">
        <f t="shared" si="424"/>
        <v>0</v>
      </c>
      <c r="BH538" s="185">
        <f t="shared" si="424"/>
        <v>0</v>
      </c>
      <c r="BI538" s="185">
        <f t="shared" si="424"/>
        <v>0</v>
      </c>
      <c r="BJ538" s="185">
        <f t="shared" si="424"/>
        <v>0</v>
      </c>
      <c r="BK538" s="185">
        <f t="shared" si="424"/>
        <v>0</v>
      </c>
      <c r="BL538" s="185">
        <f t="shared" si="424"/>
        <v>0</v>
      </c>
      <c r="BM538" s="185">
        <f t="shared" si="424"/>
        <v>0</v>
      </c>
      <c r="BN538" s="185">
        <f t="shared" si="424"/>
        <v>0</v>
      </c>
      <c r="BO538" s="185">
        <f t="shared" si="424"/>
        <v>0</v>
      </c>
      <c r="BP538" s="185">
        <f t="shared" si="424"/>
        <v>0</v>
      </c>
      <c r="BQ538" s="185">
        <f t="shared" si="424"/>
        <v>0</v>
      </c>
      <c r="BR538" s="185">
        <f t="shared" si="424"/>
        <v>0</v>
      </c>
      <c r="BS538" s="185">
        <f t="shared" si="424"/>
        <v>0</v>
      </c>
      <c r="BT538" s="185">
        <f t="shared" si="424"/>
        <v>0</v>
      </c>
      <c r="BU538" s="185">
        <f t="shared" si="424"/>
        <v>0</v>
      </c>
      <c r="BV538" s="185">
        <f t="shared" si="424"/>
        <v>0</v>
      </c>
      <c r="BW538" s="185">
        <f t="shared" si="424"/>
        <v>0</v>
      </c>
      <c r="BX538" s="185">
        <f t="shared" si="424"/>
        <v>0</v>
      </c>
      <c r="BY538" s="185">
        <f t="shared" si="424"/>
        <v>0</v>
      </c>
      <c r="BZ538" s="185">
        <f t="shared" si="424"/>
        <v>0</v>
      </c>
      <c r="CA538" s="185">
        <f t="shared" si="424"/>
        <v>0</v>
      </c>
      <c r="CB538" s="185">
        <f t="shared" si="423"/>
        <v>0</v>
      </c>
      <c r="CC538" s="185">
        <f t="shared" si="423"/>
        <v>0</v>
      </c>
      <c r="CD538" s="185">
        <f t="shared" si="423"/>
        <v>0</v>
      </c>
      <c r="CE538" s="185">
        <f t="shared" si="423"/>
        <v>0</v>
      </c>
      <c r="CF538" s="185">
        <f t="shared" si="423"/>
        <v>0</v>
      </c>
      <c r="CG538" s="185">
        <f t="shared" si="425"/>
        <v>0</v>
      </c>
      <c r="CH538" s="185"/>
      <c r="CI538" s="185"/>
      <c r="CJ538" s="185"/>
      <c r="CK538" s="185"/>
    </row>
    <row r="539" spans="1:89" ht="14.1" hidden="1" customHeight="1" x14ac:dyDescent="0.2">
      <c r="A539" s="170">
        <f t="shared" si="418"/>
        <v>454</v>
      </c>
      <c r="B539" s="171"/>
      <c r="C539" s="172" t="str">
        <f t="shared" si="426"/>
        <v>ה.</v>
      </c>
      <c r="D539" s="173" t="str">
        <f t="shared" si="426"/>
        <v>השקעות בחברות מוחזקות:</v>
      </c>
      <c r="E539" s="173"/>
      <c r="F539" s="173"/>
      <c r="G539" s="173"/>
      <c r="H539" s="173"/>
      <c r="I539" s="174"/>
      <c r="J539" s="185">
        <f t="shared" si="419"/>
        <v>0</v>
      </c>
      <c r="K539" s="185">
        <f t="shared" si="419"/>
        <v>0</v>
      </c>
      <c r="L539" s="185">
        <f t="shared" si="419"/>
        <v>0</v>
      </c>
      <c r="M539" s="185">
        <f t="shared" si="419"/>
        <v>0</v>
      </c>
      <c r="N539" s="185">
        <f t="shared" si="419"/>
        <v>0</v>
      </c>
      <c r="O539" s="185">
        <f t="shared" si="419"/>
        <v>0</v>
      </c>
      <c r="P539" s="185">
        <f t="shared" si="419"/>
        <v>0</v>
      </c>
      <c r="Q539" s="185">
        <f t="shared" si="419"/>
        <v>0</v>
      </c>
      <c r="R539" s="185">
        <f t="shared" si="419"/>
        <v>0</v>
      </c>
      <c r="S539" s="185">
        <f t="shared" si="419"/>
        <v>0</v>
      </c>
      <c r="T539" s="185">
        <f t="shared" si="419"/>
        <v>0</v>
      </c>
      <c r="U539" s="185">
        <f t="shared" si="419"/>
        <v>0</v>
      </c>
      <c r="V539" s="185">
        <f t="shared" si="419"/>
        <v>0</v>
      </c>
      <c r="W539" s="185">
        <f t="shared" si="419"/>
        <v>0</v>
      </c>
      <c r="X539" s="185">
        <f t="shared" si="419"/>
        <v>0</v>
      </c>
      <c r="Y539" s="185">
        <f t="shared" si="419"/>
        <v>0</v>
      </c>
      <c r="Z539" s="185">
        <f t="shared" si="425"/>
        <v>0</v>
      </c>
      <c r="AA539" s="185">
        <f t="shared" si="425"/>
        <v>0</v>
      </c>
      <c r="AB539" s="185">
        <f t="shared" si="425"/>
        <v>0</v>
      </c>
      <c r="AC539" s="185">
        <f t="shared" si="425"/>
        <v>0</v>
      </c>
      <c r="AD539" s="185">
        <f t="shared" si="425"/>
        <v>0</v>
      </c>
      <c r="AE539" s="185">
        <f t="shared" si="425"/>
        <v>0</v>
      </c>
      <c r="AF539" s="185">
        <f t="shared" si="425"/>
        <v>0</v>
      </c>
      <c r="AG539" s="185">
        <f t="shared" si="425"/>
        <v>0</v>
      </c>
      <c r="AH539" s="185">
        <f t="shared" si="425"/>
        <v>0</v>
      </c>
      <c r="AI539" s="185">
        <f t="shared" si="425"/>
        <v>0</v>
      </c>
      <c r="AJ539" s="185">
        <f t="shared" si="425"/>
        <v>0</v>
      </c>
      <c r="AK539" s="185">
        <f t="shared" si="425"/>
        <v>0</v>
      </c>
      <c r="AL539" s="185">
        <f t="shared" si="425"/>
        <v>0</v>
      </c>
      <c r="AM539" s="185">
        <f t="shared" si="425"/>
        <v>0</v>
      </c>
      <c r="AN539" s="185">
        <f t="shared" si="425"/>
        <v>0</v>
      </c>
      <c r="AO539" s="185">
        <f t="shared" si="425"/>
        <v>0</v>
      </c>
      <c r="AP539" s="185">
        <f t="shared" si="425"/>
        <v>0</v>
      </c>
      <c r="AQ539" s="185">
        <f t="shared" si="425"/>
        <v>0</v>
      </c>
      <c r="AR539" s="185">
        <f t="shared" si="425"/>
        <v>0</v>
      </c>
      <c r="AS539" s="185">
        <f t="shared" si="425"/>
        <v>0</v>
      </c>
      <c r="AT539" s="185">
        <f t="shared" si="425"/>
        <v>0</v>
      </c>
      <c r="AU539" s="185">
        <f t="shared" si="425"/>
        <v>0</v>
      </c>
      <c r="AV539" s="185">
        <f t="shared" si="425"/>
        <v>0</v>
      </c>
      <c r="AW539" s="185">
        <f t="shared" si="425"/>
        <v>0</v>
      </c>
      <c r="AX539" s="185">
        <f t="shared" si="425"/>
        <v>0</v>
      </c>
      <c r="AY539" s="185">
        <f t="shared" si="425"/>
        <v>0</v>
      </c>
      <c r="AZ539" s="185">
        <f t="shared" si="425"/>
        <v>0</v>
      </c>
      <c r="BA539" s="185">
        <f t="shared" si="425"/>
        <v>0</v>
      </c>
      <c r="BB539" s="185">
        <f t="shared" si="425"/>
        <v>0</v>
      </c>
      <c r="BC539" s="185">
        <f t="shared" si="424"/>
        <v>0</v>
      </c>
      <c r="BD539" s="185">
        <f t="shared" si="424"/>
        <v>0</v>
      </c>
      <c r="BE539" s="185">
        <f t="shared" si="424"/>
        <v>0</v>
      </c>
      <c r="BF539" s="185">
        <f t="shared" si="424"/>
        <v>0</v>
      </c>
      <c r="BG539" s="185">
        <f t="shared" si="424"/>
        <v>0</v>
      </c>
      <c r="BH539" s="185">
        <f t="shared" si="424"/>
        <v>0</v>
      </c>
      <c r="BI539" s="185">
        <f t="shared" si="424"/>
        <v>0</v>
      </c>
      <c r="BJ539" s="185">
        <f t="shared" si="424"/>
        <v>0</v>
      </c>
      <c r="BK539" s="185">
        <f t="shared" si="424"/>
        <v>0</v>
      </c>
      <c r="BL539" s="185">
        <f t="shared" si="424"/>
        <v>0</v>
      </c>
      <c r="BM539" s="185">
        <f t="shared" si="424"/>
        <v>0</v>
      </c>
      <c r="BN539" s="185">
        <f t="shared" si="424"/>
        <v>0</v>
      </c>
      <c r="BO539" s="185">
        <f t="shared" si="424"/>
        <v>0</v>
      </c>
      <c r="BP539" s="185">
        <f t="shared" si="424"/>
        <v>0</v>
      </c>
      <c r="BQ539" s="185">
        <f t="shared" si="424"/>
        <v>0</v>
      </c>
      <c r="BR539" s="185">
        <f t="shared" si="424"/>
        <v>0</v>
      </c>
      <c r="BS539" s="185">
        <f t="shared" si="424"/>
        <v>0</v>
      </c>
      <c r="BT539" s="185">
        <f t="shared" si="424"/>
        <v>0</v>
      </c>
      <c r="BU539" s="185">
        <f t="shared" si="424"/>
        <v>0</v>
      </c>
      <c r="BV539" s="185">
        <f t="shared" si="424"/>
        <v>0</v>
      </c>
      <c r="BW539" s="185">
        <f t="shared" si="424"/>
        <v>0</v>
      </c>
      <c r="BX539" s="185">
        <f t="shared" si="424"/>
        <v>0</v>
      </c>
      <c r="BY539" s="185">
        <f t="shared" si="424"/>
        <v>0</v>
      </c>
      <c r="BZ539" s="185">
        <f t="shared" si="424"/>
        <v>0</v>
      </c>
      <c r="CA539" s="185">
        <f t="shared" si="424"/>
        <v>0</v>
      </c>
      <c r="CB539" s="185">
        <f t="shared" si="423"/>
        <v>0</v>
      </c>
      <c r="CC539" s="185">
        <f t="shared" si="423"/>
        <v>0</v>
      </c>
      <c r="CD539" s="185">
        <f t="shared" si="423"/>
        <v>0</v>
      </c>
      <c r="CE539" s="185">
        <f t="shared" si="423"/>
        <v>0</v>
      </c>
      <c r="CF539" s="185">
        <f t="shared" si="423"/>
        <v>0</v>
      </c>
      <c r="CG539" s="185">
        <f t="shared" si="425"/>
        <v>0</v>
      </c>
      <c r="CH539" s="185"/>
      <c r="CI539" s="185"/>
      <c r="CJ539" s="185"/>
      <c r="CK539" s="185"/>
    </row>
    <row r="540" spans="1:89" ht="14.1" hidden="1" customHeight="1" x14ac:dyDescent="0.2">
      <c r="A540" s="170">
        <f t="shared" si="418"/>
        <v>486</v>
      </c>
      <c r="B540" s="171"/>
      <c r="C540" s="172" t="str">
        <f t="shared" si="426"/>
        <v>ו.</v>
      </c>
      <c r="D540" s="173" t="str">
        <f t="shared" si="426"/>
        <v>זכויות במקרקעין</v>
      </c>
      <c r="E540" s="173"/>
      <c r="F540" s="173"/>
      <c r="G540" s="173"/>
      <c r="H540" s="173"/>
      <c r="I540" s="174"/>
      <c r="J540" s="185">
        <f>IF(J519=0,0,J519/J$502)</f>
        <v>1.5410343588751705E-2</v>
      </c>
      <c r="K540" s="185">
        <f>IF(K519=0,0,K519/K$502)</f>
        <v>0</v>
      </c>
      <c r="L540" s="185">
        <f t="shared" ref="L540:CG541" si="427">IF(L519=0,0,L519/L$502)</f>
        <v>0</v>
      </c>
      <c r="M540" s="185">
        <f t="shared" si="427"/>
        <v>9.9164860543137889E-2</v>
      </c>
      <c r="N540" s="185">
        <f t="shared" si="427"/>
        <v>0</v>
      </c>
      <c r="O540" s="185">
        <f t="shared" si="427"/>
        <v>0</v>
      </c>
      <c r="P540" s="185">
        <f t="shared" si="427"/>
        <v>0</v>
      </c>
      <c r="Q540" s="185">
        <f t="shared" si="427"/>
        <v>4.0386239056530659E-2</v>
      </c>
      <c r="R540" s="185">
        <f t="shared" si="427"/>
        <v>0</v>
      </c>
      <c r="S540" s="185">
        <f t="shared" si="427"/>
        <v>0</v>
      </c>
      <c r="T540" s="185">
        <f t="shared" si="427"/>
        <v>0</v>
      </c>
      <c r="U540" s="185">
        <f t="shared" si="427"/>
        <v>0</v>
      </c>
      <c r="V540" s="185">
        <f t="shared" si="427"/>
        <v>0</v>
      </c>
      <c r="W540" s="185">
        <f t="shared" si="427"/>
        <v>0</v>
      </c>
      <c r="X540" s="185">
        <f t="shared" si="427"/>
        <v>0</v>
      </c>
      <c r="Y540" s="185">
        <f t="shared" si="427"/>
        <v>0</v>
      </c>
      <c r="Z540" s="185">
        <f t="shared" si="427"/>
        <v>0</v>
      </c>
      <c r="AA540" s="185">
        <f t="shared" si="427"/>
        <v>0</v>
      </c>
      <c r="AB540" s="185">
        <f t="shared" si="427"/>
        <v>0</v>
      </c>
      <c r="AC540" s="185">
        <f t="shared" si="427"/>
        <v>0</v>
      </c>
      <c r="AD540" s="185">
        <f t="shared" si="427"/>
        <v>0</v>
      </c>
      <c r="AE540" s="185">
        <f t="shared" si="427"/>
        <v>0</v>
      </c>
      <c r="AF540" s="185">
        <f t="shared" si="427"/>
        <v>0</v>
      </c>
      <c r="AG540" s="185">
        <f t="shared" si="427"/>
        <v>0</v>
      </c>
      <c r="AH540" s="185">
        <f t="shared" si="427"/>
        <v>0</v>
      </c>
      <c r="AI540" s="185">
        <f t="shared" si="427"/>
        <v>0</v>
      </c>
      <c r="AJ540" s="185">
        <f t="shared" si="427"/>
        <v>0</v>
      </c>
      <c r="AK540" s="185">
        <f t="shared" si="427"/>
        <v>0</v>
      </c>
      <c r="AL540" s="185">
        <f t="shared" si="427"/>
        <v>0</v>
      </c>
      <c r="AM540" s="185">
        <f t="shared" si="427"/>
        <v>0</v>
      </c>
      <c r="AN540" s="185">
        <f t="shared" si="427"/>
        <v>0</v>
      </c>
      <c r="AO540" s="185">
        <f t="shared" si="427"/>
        <v>0</v>
      </c>
      <c r="AP540" s="185">
        <f t="shared" si="427"/>
        <v>0</v>
      </c>
      <c r="AQ540" s="185">
        <f t="shared" si="427"/>
        <v>0</v>
      </c>
      <c r="AR540" s="185">
        <f t="shared" si="427"/>
        <v>0</v>
      </c>
      <c r="AS540" s="185">
        <f t="shared" si="427"/>
        <v>0</v>
      </c>
      <c r="AT540" s="185">
        <f t="shared" si="427"/>
        <v>0</v>
      </c>
      <c r="AU540" s="185">
        <f t="shared" si="427"/>
        <v>0</v>
      </c>
      <c r="AV540" s="185">
        <f t="shared" si="427"/>
        <v>0</v>
      </c>
      <c r="AW540" s="185">
        <f t="shared" si="427"/>
        <v>0</v>
      </c>
      <c r="AX540" s="185">
        <f t="shared" si="427"/>
        <v>0</v>
      </c>
      <c r="AY540" s="185">
        <f t="shared" si="427"/>
        <v>0</v>
      </c>
      <c r="AZ540" s="185">
        <f t="shared" si="427"/>
        <v>0</v>
      </c>
      <c r="BA540" s="185">
        <f t="shared" si="427"/>
        <v>0</v>
      </c>
      <c r="BB540" s="185">
        <f t="shared" si="427"/>
        <v>0</v>
      </c>
      <c r="BC540" s="185">
        <f t="shared" si="424"/>
        <v>0</v>
      </c>
      <c r="BD540" s="185">
        <f t="shared" si="424"/>
        <v>0</v>
      </c>
      <c r="BE540" s="185">
        <f t="shared" si="424"/>
        <v>0</v>
      </c>
      <c r="BF540" s="185">
        <f t="shared" si="424"/>
        <v>0</v>
      </c>
      <c r="BG540" s="185">
        <f t="shared" si="424"/>
        <v>0</v>
      </c>
      <c r="BH540" s="185">
        <f t="shared" si="424"/>
        <v>0</v>
      </c>
      <c r="BI540" s="185">
        <f t="shared" si="424"/>
        <v>0</v>
      </c>
      <c r="BJ540" s="185">
        <f t="shared" si="424"/>
        <v>0</v>
      </c>
      <c r="BK540" s="185">
        <f t="shared" si="424"/>
        <v>0</v>
      </c>
      <c r="BL540" s="185">
        <f t="shared" si="424"/>
        <v>0</v>
      </c>
      <c r="BM540" s="185">
        <f t="shared" si="424"/>
        <v>0</v>
      </c>
      <c r="BN540" s="185">
        <f t="shared" si="424"/>
        <v>0</v>
      </c>
      <c r="BO540" s="185">
        <f t="shared" si="424"/>
        <v>0</v>
      </c>
      <c r="BP540" s="185">
        <f t="shared" si="424"/>
        <v>0</v>
      </c>
      <c r="BQ540" s="185">
        <f t="shared" si="424"/>
        <v>0</v>
      </c>
      <c r="BR540" s="185">
        <f t="shared" si="424"/>
        <v>0</v>
      </c>
      <c r="BS540" s="185">
        <f t="shared" si="424"/>
        <v>0</v>
      </c>
      <c r="BT540" s="185">
        <f t="shared" si="424"/>
        <v>0</v>
      </c>
      <c r="BU540" s="185">
        <f t="shared" si="424"/>
        <v>0</v>
      </c>
      <c r="BV540" s="185">
        <f t="shared" si="424"/>
        <v>0</v>
      </c>
      <c r="BW540" s="185">
        <f t="shared" si="424"/>
        <v>0</v>
      </c>
      <c r="BX540" s="185">
        <f t="shared" si="424"/>
        <v>0</v>
      </c>
      <c r="BY540" s="185">
        <f t="shared" si="424"/>
        <v>0</v>
      </c>
      <c r="BZ540" s="185">
        <f t="shared" si="424"/>
        <v>0</v>
      </c>
      <c r="CA540" s="185">
        <f t="shared" si="424"/>
        <v>0</v>
      </c>
      <c r="CB540" s="185">
        <f t="shared" si="423"/>
        <v>0</v>
      </c>
      <c r="CC540" s="185">
        <f t="shared" si="423"/>
        <v>0</v>
      </c>
      <c r="CD540" s="185">
        <f t="shared" si="423"/>
        <v>0</v>
      </c>
      <c r="CE540" s="185">
        <f t="shared" si="423"/>
        <v>0</v>
      </c>
      <c r="CF540" s="185">
        <f t="shared" si="423"/>
        <v>0</v>
      </c>
      <c r="CG540" s="185">
        <f t="shared" si="427"/>
        <v>0</v>
      </c>
      <c r="CH540" s="185"/>
      <c r="CI540" s="185"/>
      <c r="CJ540" s="185"/>
      <c r="CK540" s="185"/>
    </row>
    <row r="541" spans="1:89" ht="14.1" hidden="1" customHeight="1" x14ac:dyDescent="0.2">
      <c r="A541" s="176">
        <f t="shared" si="418"/>
        <v>494</v>
      </c>
      <c r="B541" s="177"/>
      <c r="C541" s="178" t="str">
        <f t="shared" si="426"/>
        <v>ז.</v>
      </c>
      <c r="D541" s="179" t="str">
        <f t="shared" si="426"/>
        <v>השקעות אחרות</v>
      </c>
      <c r="E541" s="179"/>
      <c r="F541" s="179"/>
      <c r="G541" s="179"/>
      <c r="H541" s="179"/>
      <c r="I541" s="180"/>
      <c r="J541" s="187">
        <f>IF(J520=0,0,J520/J$502)</f>
        <v>9.3318779000582062E-5</v>
      </c>
      <c r="K541" s="188">
        <f>IF(K520=0,0,K520/K$502)</f>
        <v>0</v>
      </c>
      <c r="L541" s="188">
        <f t="shared" si="427"/>
        <v>0</v>
      </c>
      <c r="M541" s="188">
        <f t="shared" si="427"/>
        <v>2.2282314469835999E-4</v>
      </c>
      <c r="N541" s="188">
        <f t="shared" si="427"/>
        <v>0</v>
      </c>
      <c r="O541" s="188">
        <f t="shared" si="427"/>
        <v>3.7042807438818871E-4</v>
      </c>
      <c r="P541" s="188">
        <f t="shared" si="427"/>
        <v>2.6786071037172246E-4</v>
      </c>
      <c r="Q541" s="188">
        <f t="shared" si="427"/>
        <v>2.9565942517959269E-4</v>
      </c>
      <c r="R541" s="188">
        <f t="shared" si="427"/>
        <v>0</v>
      </c>
      <c r="S541" s="188">
        <f t="shared" si="427"/>
        <v>0</v>
      </c>
      <c r="T541" s="188">
        <f t="shared" si="427"/>
        <v>0</v>
      </c>
      <c r="U541" s="188">
        <f t="shared" si="427"/>
        <v>0</v>
      </c>
      <c r="V541" s="188">
        <f t="shared" si="427"/>
        <v>0</v>
      </c>
      <c r="W541" s="188">
        <f t="shared" si="427"/>
        <v>0</v>
      </c>
      <c r="X541" s="188">
        <f t="shared" si="427"/>
        <v>0</v>
      </c>
      <c r="Y541" s="188">
        <f t="shared" si="427"/>
        <v>0</v>
      </c>
      <c r="Z541" s="188">
        <f t="shared" si="427"/>
        <v>0</v>
      </c>
      <c r="AA541" s="188">
        <f t="shared" si="427"/>
        <v>0</v>
      </c>
      <c r="AB541" s="188">
        <f t="shared" si="427"/>
        <v>0</v>
      </c>
      <c r="AC541" s="188">
        <f t="shared" si="427"/>
        <v>0</v>
      </c>
      <c r="AD541" s="188">
        <f t="shared" si="427"/>
        <v>0</v>
      </c>
      <c r="AE541" s="188">
        <f t="shared" si="427"/>
        <v>2.7903768960282031E-4</v>
      </c>
      <c r="AF541" s="188">
        <f t="shared" si="427"/>
        <v>2.0149695224148497E-4</v>
      </c>
      <c r="AG541" s="188">
        <f t="shared" si="427"/>
        <v>2.1213196089697771E-4</v>
      </c>
      <c r="AH541" s="188">
        <f t="shared" si="427"/>
        <v>2.7905165043181853E-4</v>
      </c>
      <c r="AI541" s="188">
        <f t="shared" si="427"/>
        <v>0</v>
      </c>
      <c r="AJ541" s="188">
        <f t="shared" si="427"/>
        <v>0</v>
      </c>
      <c r="AK541" s="188">
        <f t="shared" si="427"/>
        <v>0</v>
      </c>
      <c r="AL541" s="188">
        <f t="shared" si="427"/>
        <v>0</v>
      </c>
      <c r="AM541" s="188">
        <f t="shared" si="427"/>
        <v>0</v>
      </c>
      <c r="AN541" s="188">
        <f t="shared" si="427"/>
        <v>0</v>
      </c>
      <c r="AO541" s="188">
        <f t="shared" si="427"/>
        <v>0</v>
      </c>
      <c r="AP541" s="188">
        <f t="shared" si="427"/>
        <v>0</v>
      </c>
      <c r="AQ541" s="188">
        <f t="shared" si="427"/>
        <v>0</v>
      </c>
      <c r="AR541" s="188">
        <f t="shared" si="427"/>
        <v>0</v>
      </c>
      <c r="AS541" s="188">
        <f t="shared" si="427"/>
        <v>0</v>
      </c>
      <c r="AT541" s="188">
        <f t="shared" si="427"/>
        <v>0</v>
      </c>
      <c r="AU541" s="188">
        <f t="shared" si="427"/>
        <v>0</v>
      </c>
      <c r="AV541" s="188">
        <f t="shared" si="427"/>
        <v>0</v>
      </c>
      <c r="AW541" s="188">
        <f t="shared" si="427"/>
        <v>0</v>
      </c>
      <c r="AX541" s="188">
        <f t="shared" si="427"/>
        <v>0</v>
      </c>
      <c r="AY541" s="188">
        <f t="shared" si="427"/>
        <v>0</v>
      </c>
      <c r="AZ541" s="188">
        <f t="shared" si="427"/>
        <v>0</v>
      </c>
      <c r="BA541" s="188">
        <f t="shared" si="427"/>
        <v>0</v>
      </c>
      <c r="BB541" s="188">
        <f t="shared" si="427"/>
        <v>0</v>
      </c>
      <c r="BC541" s="188">
        <f t="shared" si="424"/>
        <v>0</v>
      </c>
      <c r="BD541" s="188">
        <f t="shared" si="424"/>
        <v>0</v>
      </c>
      <c r="BE541" s="188">
        <f t="shared" si="424"/>
        <v>0</v>
      </c>
      <c r="BF541" s="188">
        <f t="shared" si="424"/>
        <v>0</v>
      </c>
      <c r="BG541" s="188">
        <f t="shared" si="424"/>
        <v>0</v>
      </c>
      <c r="BH541" s="188">
        <f t="shared" si="424"/>
        <v>0</v>
      </c>
      <c r="BI541" s="188">
        <f t="shared" si="424"/>
        <v>0</v>
      </c>
      <c r="BJ541" s="188">
        <f t="shared" si="424"/>
        <v>0</v>
      </c>
      <c r="BK541" s="188">
        <f t="shared" si="424"/>
        <v>0</v>
      </c>
      <c r="BL541" s="188">
        <f t="shared" si="424"/>
        <v>0</v>
      </c>
      <c r="BM541" s="188">
        <f t="shared" si="424"/>
        <v>0</v>
      </c>
      <c r="BN541" s="188">
        <f t="shared" si="424"/>
        <v>0</v>
      </c>
      <c r="BO541" s="188">
        <f t="shared" si="424"/>
        <v>0</v>
      </c>
      <c r="BP541" s="188">
        <f t="shared" si="424"/>
        <v>0</v>
      </c>
      <c r="BQ541" s="188">
        <f t="shared" si="424"/>
        <v>0</v>
      </c>
      <c r="BR541" s="188">
        <f t="shared" si="424"/>
        <v>0</v>
      </c>
      <c r="BS541" s="188">
        <f t="shared" si="424"/>
        <v>0</v>
      </c>
      <c r="BT541" s="188">
        <f t="shared" si="424"/>
        <v>0</v>
      </c>
      <c r="BU541" s="188">
        <f t="shared" si="424"/>
        <v>0</v>
      </c>
      <c r="BV541" s="188">
        <f t="shared" si="424"/>
        <v>0</v>
      </c>
      <c r="BW541" s="188">
        <f t="shared" si="424"/>
        <v>0</v>
      </c>
      <c r="BX541" s="188">
        <f t="shared" si="424"/>
        <v>0</v>
      </c>
      <c r="BY541" s="188">
        <f t="shared" si="424"/>
        <v>0</v>
      </c>
      <c r="BZ541" s="188">
        <f t="shared" si="424"/>
        <v>0</v>
      </c>
      <c r="CA541" s="188">
        <f t="shared" si="424"/>
        <v>0</v>
      </c>
      <c r="CB541" s="188">
        <f t="shared" si="423"/>
        <v>0</v>
      </c>
      <c r="CC541" s="188">
        <f t="shared" si="423"/>
        <v>0</v>
      </c>
      <c r="CD541" s="188">
        <f t="shared" si="423"/>
        <v>0</v>
      </c>
      <c r="CE541" s="188">
        <f t="shared" si="423"/>
        <v>0</v>
      </c>
      <c r="CF541" s="188">
        <f t="shared" si="423"/>
        <v>0</v>
      </c>
      <c r="CG541" s="188">
        <f t="shared" si="427"/>
        <v>0</v>
      </c>
      <c r="CH541" s="189"/>
      <c r="CI541" s="189"/>
      <c r="CJ541" s="189"/>
      <c r="CK541" s="189"/>
    </row>
    <row r="542" spans="1:89" ht="14.1" hidden="1" customHeight="1" x14ac:dyDescent="0.2">
      <c r="J542" s="53"/>
      <c r="K542" s="192"/>
      <c r="L542" s="192"/>
      <c r="M542" s="192"/>
      <c r="N542" s="192"/>
      <c r="O542" s="192"/>
      <c r="P542" s="192"/>
      <c r="Q542" s="192"/>
      <c r="R542" s="192"/>
      <c r="S542" s="192"/>
      <c r="T542" s="192"/>
      <c r="U542" s="192"/>
      <c r="V542" s="192"/>
      <c r="W542" s="192"/>
      <c r="X542" s="192"/>
      <c r="Y542" s="192"/>
      <c r="Z542" s="192"/>
      <c r="AA542" s="192"/>
      <c r="AB542" s="192"/>
      <c r="AC542" s="192"/>
      <c r="AD542" s="192"/>
      <c r="AE542" s="192"/>
      <c r="AF542" s="192"/>
      <c r="AG542" s="192"/>
      <c r="AH542" s="192"/>
      <c r="AI542" s="192"/>
      <c r="AJ542" s="192"/>
      <c r="AK542" s="192"/>
      <c r="AL542" s="192"/>
      <c r="AM542" s="192"/>
      <c r="AN542" s="192"/>
      <c r="AO542" s="192"/>
      <c r="AP542" s="192"/>
      <c r="AQ542" s="192"/>
      <c r="AR542" s="192"/>
      <c r="AS542" s="192"/>
      <c r="AT542" s="192"/>
      <c r="AU542" s="192"/>
      <c r="AV542" s="192"/>
      <c r="AW542" s="192"/>
      <c r="AX542" s="192"/>
      <c r="AY542" s="192"/>
      <c r="AZ542" s="192"/>
      <c r="BA542" s="192"/>
      <c r="BB542" s="192"/>
      <c r="BC542" s="192"/>
      <c r="BD542" s="192"/>
      <c r="BE542" s="192"/>
      <c r="BF542" s="192"/>
      <c r="BG542" s="192"/>
      <c r="BH542" s="192"/>
      <c r="BI542" s="192"/>
      <c r="BJ542" s="192"/>
      <c r="BK542" s="192"/>
      <c r="BL542" s="192"/>
      <c r="BM542" s="192"/>
      <c r="BN542" s="192"/>
      <c r="BO542" s="192"/>
      <c r="BP542" s="192"/>
      <c r="BQ542" s="192"/>
      <c r="BR542" s="192"/>
      <c r="BS542" s="192"/>
      <c r="BT542" s="192"/>
      <c r="BU542" s="192"/>
      <c r="BV542" s="192"/>
      <c r="BW542" s="192"/>
      <c r="BX542" s="192"/>
      <c r="BY542" s="192"/>
      <c r="BZ542" s="192"/>
      <c r="CA542" s="192"/>
      <c r="CB542" s="192"/>
      <c r="CC542" s="192"/>
      <c r="CD542" s="192"/>
      <c r="CE542" s="192"/>
      <c r="CF542" s="192"/>
      <c r="CG542" s="192"/>
      <c r="CH542" s="192"/>
      <c r="CI542" s="192"/>
      <c r="CJ542" s="192"/>
      <c r="CK542" s="192"/>
    </row>
    <row r="543" spans="1:89" ht="14.1" customHeight="1" x14ac:dyDescent="0.2">
      <c r="J543" s="53"/>
      <c r="K543" s="192"/>
      <c r="L543" s="192"/>
      <c r="M543" s="192"/>
      <c r="N543" s="192"/>
      <c r="O543" s="192"/>
      <c r="P543" s="192"/>
      <c r="Q543" s="192"/>
      <c r="R543" s="192"/>
      <c r="S543" s="192"/>
      <c r="T543" s="192"/>
      <c r="U543" s="192"/>
      <c r="V543" s="192"/>
      <c r="W543" s="192"/>
      <c r="X543" s="192"/>
      <c r="Y543" s="192"/>
      <c r="Z543" s="192"/>
      <c r="AA543" s="192"/>
      <c r="AB543" s="192"/>
      <c r="AC543" s="192"/>
      <c r="AD543" s="192"/>
      <c r="AE543" s="192"/>
      <c r="AF543" s="192"/>
      <c r="AG543" s="192"/>
      <c r="AH543" s="192"/>
      <c r="AI543" s="192"/>
      <c r="AJ543" s="192"/>
      <c r="AK543" s="192"/>
      <c r="AL543" s="192"/>
      <c r="AM543" s="192"/>
      <c r="AN543" s="192"/>
      <c r="AO543" s="192"/>
      <c r="AP543" s="192"/>
      <c r="AQ543" s="192"/>
      <c r="AR543" s="192"/>
      <c r="AS543" s="192"/>
      <c r="AT543" s="192"/>
      <c r="AU543" s="192"/>
      <c r="AV543" s="192"/>
      <c r="AW543" s="192"/>
      <c r="AX543" s="192"/>
      <c r="AY543" s="192"/>
      <c r="AZ543" s="192"/>
      <c r="BA543" s="192"/>
      <c r="BB543" s="192"/>
      <c r="BC543" s="192"/>
      <c r="BD543" s="192"/>
      <c r="BE543" s="192"/>
      <c r="BF543" s="192"/>
      <c r="BG543" s="192"/>
      <c r="BH543" s="192"/>
      <c r="BI543" s="192"/>
      <c r="BJ543" s="192"/>
      <c r="BK543" s="192"/>
      <c r="BL543" s="192"/>
      <c r="BM543" s="192"/>
      <c r="BN543" s="192"/>
      <c r="BO543" s="192"/>
      <c r="BP543" s="192"/>
      <c r="BQ543" s="192"/>
      <c r="BR543" s="192"/>
      <c r="BS543" s="192"/>
      <c r="BT543" s="192"/>
      <c r="BU543" s="192"/>
      <c r="BV543" s="192"/>
      <c r="BW543" s="192"/>
      <c r="BX543" s="192"/>
      <c r="BY543" s="192"/>
      <c r="BZ543" s="192"/>
      <c r="CA543" s="192"/>
      <c r="CB543" s="192"/>
      <c r="CC543" s="192"/>
      <c r="CD543" s="192"/>
      <c r="CE543" s="192"/>
      <c r="CF543" s="192"/>
      <c r="CG543" s="192"/>
      <c r="CH543" s="192"/>
      <c r="CI543" s="192"/>
      <c r="CJ543" s="192"/>
      <c r="CK543" s="192"/>
    </row>
    <row r="544" spans="1:89" ht="14.1" customHeight="1" x14ac:dyDescent="0.2">
      <c r="J544" s="53"/>
      <c r="K544" s="192"/>
      <c r="L544" s="192"/>
      <c r="M544" s="192"/>
      <c r="N544" s="192"/>
      <c r="O544" s="192"/>
      <c r="P544" s="192"/>
      <c r="Q544" s="192"/>
      <c r="R544" s="192"/>
      <c r="S544" s="192"/>
      <c r="T544" s="192"/>
      <c r="U544" s="192"/>
      <c r="V544" s="192"/>
      <c r="W544" s="192"/>
      <c r="X544" s="192"/>
      <c r="Y544" s="192"/>
      <c r="Z544" s="192"/>
      <c r="AA544" s="192"/>
      <c r="AB544" s="192"/>
      <c r="AC544" s="192"/>
      <c r="AD544" s="192"/>
      <c r="AE544" s="192"/>
      <c r="AF544" s="192"/>
      <c r="AG544" s="192"/>
      <c r="AH544" s="192"/>
      <c r="AI544" s="192"/>
      <c r="AJ544" s="192"/>
      <c r="AK544" s="192"/>
      <c r="AL544" s="192"/>
      <c r="AM544" s="192"/>
      <c r="AN544" s="192"/>
      <c r="AO544" s="192"/>
      <c r="AP544" s="192"/>
      <c r="AQ544" s="192"/>
      <c r="AR544" s="192"/>
      <c r="AS544" s="192"/>
      <c r="AT544" s="192"/>
      <c r="AU544" s="192"/>
      <c r="AV544" s="192"/>
      <c r="AW544" s="192"/>
      <c r="AX544" s="192"/>
      <c r="AY544" s="192"/>
      <c r="AZ544" s="192"/>
      <c r="BA544" s="192"/>
      <c r="BB544" s="192"/>
      <c r="BC544" s="192"/>
      <c r="BD544" s="192"/>
      <c r="BE544" s="192"/>
      <c r="BF544" s="192"/>
      <c r="BG544" s="192"/>
      <c r="BH544" s="192"/>
      <c r="BI544" s="192"/>
      <c r="BJ544" s="192"/>
      <c r="BK544" s="192"/>
      <c r="BL544" s="192"/>
      <c r="BM544" s="192"/>
      <c r="BN544" s="192"/>
      <c r="BO544" s="192"/>
      <c r="BP544" s="192"/>
      <c r="BQ544" s="192"/>
      <c r="BR544" s="192"/>
      <c r="BS544" s="192"/>
      <c r="BT544" s="192"/>
      <c r="BU544" s="192"/>
      <c r="BV544" s="192"/>
      <c r="BW544" s="192"/>
      <c r="BX544" s="192"/>
      <c r="BY544" s="192"/>
      <c r="BZ544" s="192"/>
      <c r="CA544" s="192"/>
      <c r="CB544" s="192"/>
      <c r="CC544" s="192"/>
      <c r="CD544" s="192"/>
      <c r="CE544" s="192"/>
      <c r="CF544" s="192"/>
      <c r="CG544" s="192"/>
      <c r="CH544" s="192"/>
      <c r="CI544" s="192"/>
      <c r="CJ544" s="192"/>
      <c r="CK544" s="192"/>
    </row>
    <row r="545" spans="10:89" ht="14.1" customHeight="1" x14ac:dyDescent="0.2">
      <c r="J545" s="53"/>
      <c r="K545" s="192"/>
      <c r="L545" s="192"/>
      <c r="M545" s="192"/>
      <c r="N545" s="192"/>
      <c r="O545" s="192"/>
      <c r="P545" s="192"/>
      <c r="Q545" s="192"/>
      <c r="R545" s="192"/>
      <c r="S545" s="192"/>
      <c r="T545" s="192"/>
      <c r="U545" s="192"/>
      <c r="V545" s="192"/>
      <c r="W545" s="192"/>
      <c r="X545" s="192"/>
      <c r="Y545" s="192"/>
      <c r="Z545" s="192"/>
      <c r="AA545" s="192"/>
      <c r="AB545" s="192"/>
      <c r="AC545" s="192"/>
      <c r="AD545" s="192"/>
      <c r="AE545" s="192"/>
      <c r="AF545" s="192"/>
      <c r="AG545" s="192"/>
      <c r="AH545" s="192"/>
      <c r="AI545" s="192"/>
      <c r="AJ545" s="192"/>
      <c r="AK545" s="192"/>
      <c r="AL545" s="192"/>
      <c r="AM545" s="192"/>
      <c r="AN545" s="192"/>
      <c r="AO545" s="192"/>
      <c r="AP545" s="192"/>
      <c r="AQ545" s="192"/>
      <c r="AR545" s="192"/>
      <c r="AS545" s="192"/>
      <c r="AT545" s="192"/>
      <c r="AU545" s="192"/>
      <c r="AV545" s="192"/>
      <c r="AW545" s="192"/>
      <c r="AX545" s="192"/>
      <c r="AY545" s="192"/>
      <c r="AZ545" s="192"/>
      <c r="BA545" s="192"/>
      <c r="BB545" s="192"/>
      <c r="BC545" s="192"/>
      <c r="BD545" s="192"/>
      <c r="BE545" s="192"/>
      <c r="BF545" s="192"/>
      <c r="BG545" s="192"/>
      <c r="BH545" s="192"/>
      <c r="BI545" s="192"/>
      <c r="BJ545" s="192"/>
      <c r="BK545" s="192"/>
      <c r="BL545" s="192"/>
      <c r="BM545" s="192"/>
      <c r="BN545" s="192"/>
      <c r="BO545" s="192"/>
      <c r="BP545" s="192"/>
      <c r="BQ545" s="192"/>
      <c r="BR545" s="192"/>
      <c r="BS545" s="192"/>
      <c r="BT545" s="192"/>
      <c r="BU545" s="192"/>
      <c r="BV545" s="192"/>
      <c r="BW545" s="192"/>
      <c r="BX545" s="192"/>
      <c r="BY545" s="192"/>
      <c r="BZ545" s="192"/>
      <c r="CA545" s="192"/>
      <c r="CB545" s="192"/>
      <c r="CC545" s="192"/>
      <c r="CD545" s="192"/>
      <c r="CE545" s="192"/>
      <c r="CF545" s="192"/>
      <c r="CG545" s="192"/>
      <c r="CH545" s="192"/>
      <c r="CI545" s="192"/>
      <c r="CJ545" s="192"/>
      <c r="CK545" s="192"/>
    </row>
    <row r="546" spans="10:89" ht="14.1" customHeight="1" x14ac:dyDescent="0.2">
      <c r="J546" s="53"/>
      <c r="K546" s="192"/>
      <c r="L546" s="192"/>
      <c r="M546" s="192"/>
      <c r="N546" s="192"/>
      <c r="O546" s="192"/>
      <c r="P546" s="192"/>
      <c r="Q546" s="192"/>
      <c r="R546" s="192"/>
      <c r="S546" s="192"/>
      <c r="T546" s="192"/>
      <c r="U546" s="192"/>
      <c r="V546" s="192"/>
      <c r="W546" s="192"/>
      <c r="X546" s="192"/>
      <c r="Y546" s="192"/>
      <c r="Z546" s="192"/>
      <c r="AA546" s="192"/>
      <c r="AB546" s="192"/>
      <c r="AC546" s="192"/>
      <c r="AD546" s="192"/>
      <c r="AE546" s="192"/>
      <c r="AF546" s="192"/>
      <c r="AG546" s="192"/>
      <c r="AH546" s="192"/>
      <c r="AI546" s="192"/>
      <c r="AJ546" s="192"/>
      <c r="AK546" s="192"/>
      <c r="AL546" s="192"/>
      <c r="AM546" s="192"/>
      <c r="AN546" s="192"/>
      <c r="AO546" s="192"/>
      <c r="AP546" s="192"/>
      <c r="AQ546" s="192"/>
      <c r="AR546" s="192"/>
      <c r="AS546" s="192"/>
      <c r="AT546" s="192"/>
      <c r="AU546" s="192"/>
      <c r="AV546" s="192"/>
      <c r="AW546" s="192"/>
      <c r="AX546" s="192"/>
      <c r="AY546" s="192"/>
      <c r="AZ546" s="192"/>
      <c r="BA546" s="192"/>
      <c r="BB546" s="192"/>
      <c r="BC546" s="192"/>
      <c r="BD546" s="192"/>
      <c r="BE546" s="192"/>
      <c r="BF546" s="192"/>
      <c r="BG546" s="192"/>
      <c r="BH546" s="192"/>
      <c r="BI546" s="192"/>
      <c r="BJ546" s="192"/>
      <c r="BK546" s="192"/>
      <c r="BL546" s="192"/>
      <c r="BM546" s="192"/>
      <c r="BN546" s="192"/>
      <c r="BO546" s="192"/>
      <c r="BP546" s="192"/>
      <c r="BQ546" s="192"/>
      <c r="BR546" s="192"/>
      <c r="BS546" s="192"/>
      <c r="BT546" s="192"/>
      <c r="BU546" s="192"/>
      <c r="BV546" s="192"/>
      <c r="BW546" s="192"/>
      <c r="BX546" s="192"/>
      <c r="BY546" s="192"/>
      <c r="BZ546" s="192"/>
      <c r="CA546" s="192"/>
      <c r="CB546" s="192"/>
      <c r="CC546" s="192"/>
      <c r="CD546" s="192"/>
      <c r="CE546" s="192"/>
      <c r="CF546" s="192"/>
      <c r="CG546" s="192"/>
      <c r="CH546" s="192"/>
      <c r="CI546" s="192"/>
      <c r="CJ546" s="192"/>
      <c r="CK546" s="192"/>
    </row>
    <row r="547" spans="10:89" ht="14.1" customHeight="1" x14ac:dyDescent="0.2">
      <c r="J547" s="53"/>
      <c r="K547" s="192"/>
      <c r="L547" s="192"/>
      <c r="M547" s="192"/>
      <c r="N547" s="192"/>
      <c r="O547" s="192"/>
      <c r="P547" s="192"/>
      <c r="Q547" s="192"/>
      <c r="R547" s="192"/>
      <c r="S547" s="192"/>
      <c r="T547" s="192"/>
      <c r="U547" s="192"/>
      <c r="V547" s="192"/>
      <c r="W547" s="192"/>
      <c r="X547" s="192"/>
      <c r="Y547" s="192"/>
      <c r="Z547" s="192"/>
      <c r="AA547" s="192"/>
      <c r="AB547" s="192"/>
      <c r="AC547" s="192"/>
      <c r="AD547" s="192"/>
      <c r="AE547" s="192"/>
      <c r="AF547" s="192"/>
      <c r="AG547" s="192"/>
      <c r="AH547" s="192"/>
      <c r="AI547" s="192"/>
      <c r="AJ547" s="192"/>
      <c r="AK547" s="192"/>
      <c r="AL547" s="192"/>
      <c r="AM547" s="192"/>
      <c r="AN547" s="192"/>
      <c r="AO547" s="192"/>
      <c r="AP547" s="192"/>
      <c r="AQ547" s="192"/>
      <c r="AR547" s="192"/>
      <c r="AS547" s="192"/>
      <c r="AT547" s="192"/>
      <c r="AU547" s="192"/>
      <c r="AV547" s="192"/>
      <c r="AW547" s="192"/>
      <c r="AX547" s="192"/>
      <c r="AY547" s="192"/>
      <c r="AZ547" s="192"/>
      <c r="BA547" s="192"/>
      <c r="BB547" s="192"/>
      <c r="BC547" s="192"/>
      <c r="BD547" s="192"/>
      <c r="BE547" s="192"/>
      <c r="BF547" s="192"/>
      <c r="BG547" s="192"/>
      <c r="BH547" s="192"/>
      <c r="BI547" s="192"/>
      <c r="BJ547" s="192"/>
      <c r="BK547" s="192"/>
      <c r="BL547" s="192"/>
      <c r="BM547" s="192"/>
      <c r="BN547" s="192"/>
      <c r="BO547" s="192"/>
      <c r="BP547" s="192"/>
      <c r="BQ547" s="192"/>
      <c r="BR547" s="192"/>
      <c r="BS547" s="192"/>
      <c r="BT547" s="192"/>
      <c r="BU547" s="192"/>
      <c r="BV547" s="192"/>
      <c r="BW547" s="192"/>
      <c r="BX547" s="192"/>
      <c r="BY547" s="192"/>
      <c r="BZ547" s="192"/>
      <c r="CA547" s="192"/>
      <c r="CB547" s="192"/>
      <c r="CC547" s="192"/>
      <c r="CD547" s="192"/>
      <c r="CE547" s="192"/>
      <c r="CF547" s="192"/>
      <c r="CG547" s="192"/>
      <c r="CH547" s="192"/>
      <c r="CI547" s="192"/>
      <c r="CJ547" s="192"/>
      <c r="CK547" s="192"/>
    </row>
    <row r="548" spans="10:89" ht="14.1" customHeight="1" x14ac:dyDescent="0.2">
      <c r="J548" s="53"/>
      <c r="K548" s="192"/>
      <c r="L548" s="192"/>
      <c r="M548" s="192"/>
      <c r="N548" s="192"/>
      <c r="O548" s="192"/>
      <c r="P548" s="192"/>
      <c r="Q548" s="192"/>
      <c r="R548" s="192"/>
      <c r="S548" s="192"/>
      <c r="T548" s="192"/>
      <c r="U548" s="192"/>
      <c r="V548" s="192"/>
      <c r="W548" s="192"/>
      <c r="X548" s="192"/>
      <c r="Y548" s="192"/>
      <c r="Z548" s="192"/>
      <c r="AA548" s="192"/>
      <c r="AB548" s="192"/>
      <c r="AC548" s="192"/>
      <c r="AD548" s="192"/>
      <c r="AE548" s="192"/>
      <c r="AF548" s="192"/>
      <c r="AG548" s="192"/>
      <c r="AH548" s="192"/>
      <c r="AI548" s="192"/>
      <c r="AJ548" s="192"/>
      <c r="AK548" s="192"/>
      <c r="AL548" s="192"/>
      <c r="AM548" s="192"/>
      <c r="AN548" s="192"/>
      <c r="AO548" s="192"/>
      <c r="AP548" s="192"/>
      <c r="AQ548" s="192"/>
      <c r="AR548" s="192"/>
      <c r="AS548" s="192"/>
      <c r="AT548" s="192"/>
      <c r="AU548" s="192"/>
      <c r="AV548" s="192"/>
      <c r="AW548" s="192"/>
      <c r="AX548" s="192"/>
      <c r="AY548" s="192"/>
      <c r="AZ548" s="192"/>
      <c r="BA548" s="192"/>
      <c r="BB548" s="192"/>
      <c r="BC548" s="192"/>
      <c r="BD548" s="192"/>
      <c r="BE548" s="192"/>
      <c r="BF548" s="192"/>
      <c r="BG548" s="192"/>
      <c r="BH548" s="192"/>
      <c r="BI548" s="192"/>
      <c r="BJ548" s="192"/>
      <c r="BK548" s="192"/>
      <c r="BL548" s="192"/>
      <c r="BM548" s="192"/>
      <c r="BN548" s="192"/>
      <c r="BO548" s="192"/>
      <c r="BP548" s="192"/>
      <c r="BQ548" s="192"/>
      <c r="BR548" s="192"/>
      <c r="BS548" s="192"/>
      <c r="BT548" s="192"/>
      <c r="BU548" s="192"/>
      <c r="BV548" s="192"/>
      <c r="BW548" s="192"/>
      <c r="BX548" s="192"/>
      <c r="BY548" s="192"/>
      <c r="BZ548" s="192"/>
      <c r="CA548" s="192"/>
      <c r="CB548" s="192"/>
      <c r="CC548" s="192"/>
      <c r="CD548" s="192"/>
      <c r="CE548" s="192"/>
      <c r="CF548" s="192"/>
      <c r="CG548" s="192"/>
      <c r="CH548" s="192"/>
      <c r="CI548" s="192"/>
      <c r="CJ548" s="192"/>
      <c r="CK548" s="192"/>
    </row>
    <row r="549" spans="10:89" ht="14.1" customHeight="1" x14ac:dyDescent="0.2">
      <c r="J549" s="53"/>
      <c r="K549" s="192"/>
      <c r="L549" s="192"/>
      <c r="M549" s="192"/>
      <c r="N549" s="192"/>
      <c r="O549" s="192"/>
      <c r="P549" s="192"/>
      <c r="Q549" s="192"/>
      <c r="R549" s="192"/>
      <c r="S549" s="192"/>
      <c r="T549" s="192"/>
      <c r="U549" s="192"/>
      <c r="V549" s="192"/>
      <c r="W549" s="192"/>
      <c r="X549" s="192"/>
      <c r="Y549" s="192"/>
      <c r="Z549" s="192"/>
      <c r="AA549" s="192"/>
      <c r="AB549" s="192"/>
      <c r="AC549" s="192"/>
      <c r="AD549" s="192"/>
      <c r="AE549" s="192"/>
      <c r="AF549" s="192"/>
      <c r="AG549" s="192"/>
      <c r="AH549" s="192"/>
      <c r="AI549" s="192"/>
      <c r="AJ549" s="192"/>
      <c r="AK549" s="192"/>
      <c r="AL549" s="192"/>
      <c r="AM549" s="192"/>
      <c r="AN549" s="192"/>
      <c r="AO549" s="192"/>
      <c r="AP549" s="192"/>
      <c r="AQ549" s="192"/>
      <c r="AR549" s="192"/>
      <c r="AS549" s="192"/>
      <c r="AT549" s="192"/>
      <c r="AU549" s="192"/>
      <c r="AV549" s="192"/>
      <c r="AW549" s="192"/>
      <c r="AX549" s="192"/>
      <c r="AY549" s="192"/>
      <c r="AZ549" s="192"/>
      <c r="BA549" s="192"/>
      <c r="BB549" s="192"/>
      <c r="BC549" s="192"/>
      <c r="BD549" s="192"/>
      <c r="BE549" s="192"/>
      <c r="BF549" s="192"/>
      <c r="BG549" s="192"/>
      <c r="BH549" s="192"/>
      <c r="BI549" s="192"/>
      <c r="BJ549" s="192"/>
      <c r="BK549" s="192"/>
      <c r="BL549" s="192"/>
      <c r="BM549" s="192"/>
      <c r="BN549" s="192"/>
      <c r="BO549" s="192"/>
      <c r="BP549" s="192"/>
      <c r="BQ549" s="192"/>
      <c r="BR549" s="192"/>
      <c r="BS549" s="192"/>
      <c r="BT549" s="192"/>
      <c r="BU549" s="192"/>
      <c r="BV549" s="192"/>
      <c r="BW549" s="192"/>
      <c r="BX549" s="192"/>
      <c r="BY549" s="192"/>
      <c r="BZ549" s="192"/>
      <c r="CA549" s="192"/>
      <c r="CB549" s="192"/>
      <c r="CC549" s="192"/>
      <c r="CD549" s="192"/>
      <c r="CE549" s="192"/>
      <c r="CF549" s="192"/>
      <c r="CG549" s="192"/>
      <c r="CH549" s="192"/>
      <c r="CI549" s="192"/>
      <c r="CJ549" s="192"/>
      <c r="CK549" s="192"/>
    </row>
    <row r="550" spans="10:89" ht="14.1" customHeight="1" x14ac:dyDescent="0.2">
      <c r="J550" s="53"/>
      <c r="K550" s="192"/>
      <c r="L550" s="192"/>
      <c r="M550" s="192"/>
      <c r="N550" s="192"/>
      <c r="O550" s="192"/>
      <c r="P550" s="192"/>
      <c r="Q550" s="192"/>
      <c r="R550" s="192"/>
      <c r="S550" s="192"/>
      <c r="T550" s="192"/>
      <c r="U550" s="192"/>
      <c r="V550" s="192"/>
      <c r="W550" s="192"/>
      <c r="X550" s="192"/>
      <c r="Y550" s="192"/>
      <c r="Z550" s="192"/>
      <c r="AA550" s="192"/>
      <c r="AB550" s="192"/>
      <c r="AC550" s="192"/>
      <c r="AD550" s="192"/>
      <c r="AE550" s="192"/>
      <c r="AF550" s="192"/>
      <c r="AG550" s="192"/>
      <c r="AH550" s="192"/>
      <c r="AI550" s="192"/>
      <c r="AJ550" s="192"/>
      <c r="AK550" s="192"/>
      <c r="AL550" s="192"/>
      <c r="AM550" s="192"/>
      <c r="AN550" s="192"/>
      <c r="AO550" s="192"/>
      <c r="AP550" s="192"/>
      <c r="AQ550" s="192"/>
      <c r="AR550" s="192"/>
      <c r="AS550" s="192"/>
      <c r="AT550" s="192"/>
      <c r="AU550" s="192"/>
      <c r="AV550" s="192"/>
      <c r="AW550" s="192"/>
      <c r="AX550" s="192"/>
      <c r="AY550" s="192"/>
      <c r="AZ550" s="192"/>
      <c r="BA550" s="192"/>
      <c r="BB550" s="192"/>
      <c r="BC550" s="192"/>
      <c r="BD550" s="192"/>
      <c r="BE550" s="192"/>
      <c r="BF550" s="192"/>
      <c r="BG550" s="192"/>
      <c r="BH550" s="192"/>
      <c r="BI550" s="192"/>
      <c r="BJ550" s="192"/>
      <c r="BK550" s="192"/>
      <c r="BL550" s="192"/>
      <c r="BM550" s="192"/>
      <c r="BN550" s="192"/>
      <c r="BO550" s="192"/>
      <c r="BP550" s="192"/>
      <c r="BQ550" s="192"/>
      <c r="BR550" s="192"/>
      <c r="BS550" s="192"/>
      <c r="BT550" s="192"/>
      <c r="BU550" s="192"/>
      <c r="BV550" s="192"/>
      <c r="BW550" s="192"/>
      <c r="BX550" s="192"/>
      <c r="BY550" s="192"/>
      <c r="BZ550" s="192"/>
      <c r="CA550" s="192"/>
      <c r="CB550" s="192"/>
      <c r="CC550" s="192"/>
      <c r="CD550" s="192"/>
      <c r="CE550" s="192"/>
      <c r="CF550" s="192"/>
      <c r="CG550" s="192"/>
      <c r="CH550" s="192"/>
      <c r="CI550" s="192"/>
      <c r="CJ550" s="192"/>
      <c r="CK550" s="192"/>
    </row>
    <row r="551" spans="10:89" ht="14.1" customHeight="1" x14ac:dyDescent="0.2">
      <c r="J551" s="53"/>
      <c r="K551" s="192"/>
      <c r="L551" s="192"/>
      <c r="M551" s="192"/>
      <c r="N551" s="192"/>
      <c r="O551" s="192"/>
      <c r="P551" s="192"/>
      <c r="Q551" s="192"/>
      <c r="R551" s="192"/>
      <c r="S551" s="192"/>
      <c r="T551" s="192"/>
      <c r="U551" s="192"/>
      <c r="V551" s="192"/>
      <c r="W551" s="192"/>
      <c r="X551" s="192"/>
      <c r="Y551" s="192"/>
      <c r="Z551" s="192"/>
      <c r="AA551" s="192"/>
      <c r="AB551" s="192"/>
      <c r="AC551" s="192"/>
      <c r="AD551" s="192"/>
      <c r="AE551" s="192"/>
      <c r="AF551" s="192"/>
      <c r="AG551" s="192"/>
      <c r="AH551" s="192"/>
      <c r="AI551" s="192"/>
      <c r="AJ551" s="192"/>
      <c r="AK551" s="192"/>
      <c r="AL551" s="192"/>
      <c r="AM551" s="192"/>
      <c r="AN551" s="192"/>
      <c r="AO551" s="192"/>
      <c r="AP551" s="192"/>
      <c r="AQ551" s="192"/>
      <c r="AR551" s="192"/>
      <c r="AS551" s="192"/>
      <c r="AT551" s="192"/>
      <c r="AU551" s="192"/>
      <c r="AV551" s="192"/>
      <c r="AW551" s="192"/>
      <c r="AX551" s="192"/>
      <c r="AY551" s="192"/>
      <c r="AZ551" s="192"/>
      <c r="BA551" s="192"/>
      <c r="BB551" s="192"/>
      <c r="BC551" s="192"/>
      <c r="BD551" s="192"/>
      <c r="BE551" s="192"/>
      <c r="BF551" s="192"/>
      <c r="BG551" s="192"/>
      <c r="BH551" s="192"/>
      <c r="BI551" s="192"/>
      <c r="BJ551" s="192"/>
      <c r="BK551" s="192"/>
      <c r="BL551" s="192"/>
      <c r="BM551" s="192"/>
      <c r="BN551" s="192"/>
      <c r="BO551" s="192"/>
      <c r="BP551" s="192"/>
      <c r="BQ551" s="192"/>
      <c r="BR551" s="192"/>
      <c r="BS551" s="192"/>
      <c r="BT551" s="192"/>
      <c r="BU551" s="192"/>
      <c r="BV551" s="192"/>
      <c r="BW551" s="192"/>
      <c r="BX551" s="192"/>
      <c r="BY551" s="192"/>
      <c r="BZ551" s="192"/>
      <c r="CA551" s="192"/>
      <c r="CB551" s="192"/>
      <c r="CC551" s="192"/>
      <c r="CD551" s="192"/>
      <c r="CE551" s="192"/>
      <c r="CF551" s="192"/>
      <c r="CG551" s="192"/>
      <c r="CH551" s="192"/>
      <c r="CI551" s="192"/>
      <c r="CJ551" s="192"/>
      <c r="CK551" s="192"/>
    </row>
    <row r="552" spans="10:89" ht="14.1" customHeight="1" x14ac:dyDescent="0.2">
      <c r="J552" s="53"/>
      <c r="K552" s="192"/>
      <c r="L552" s="192"/>
      <c r="M552" s="192"/>
      <c r="N552" s="192"/>
      <c r="O552" s="192"/>
      <c r="P552" s="192"/>
      <c r="Q552" s="192"/>
      <c r="R552" s="192"/>
      <c r="S552" s="192"/>
      <c r="T552" s="192"/>
      <c r="U552" s="192"/>
      <c r="V552" s="192"/>
      <c r="W552" s="192"/>
      <c r="X552" s="192"/>
      <c r="Y552" s="192"/>
      <c r="Z552" s="192"/>
      <c r="AA552" s="192"/>
      <c r="AB552" s="192"/>
      <c r="AC552" s="192"/>
      <c r="AD552" s="192"/>
      <c r="AE552" s="192"/>
      <c r="AF552" s="192"/>
      <c r="AG552" s="192"/>
      <c r="AH552" s="192"/>
      <c r="AI552" s="192"/>
      <c r="AJ552" s="192"/>
      <c r="AK552" s="192"/>
      <c r="AL552" s="192"/>
      <c r="AM552" s="192"/>
      <c r="AN552" s="192"/>
      <c r="AO552" s="192"/>
      <c r="AP552" s="192"/>
      <c r="AQ552" s="192"/>
      <c r="AR552" s="192"/>
      <c r="AS552" s="192"/>
      <c r="AT552" s="192"/>
      <c r="AU552" s="192"/>
      <c r="AV552" s="192"/>
      <c r="AW552" s="192"/>
      <c r="AX552" s="192"/>
      <c r="AY552" s="192"/>
      <c r="AZ552" s="192"/>
      <c r="BA552" s="192"/>
      <c r="BB552" s="192"/>
      <c r="BC552" s="192"/>
      <c r="BD552" s="192"/>
      <c r="BE552" s="192"/>
      <c r="BF552" s="192"/>
      <c r="BG552" s="192"/>
      <c r="BH552" s="192"/>
      <c r="BI552" s="192"/>
      <c r="BJ552" s="192"/>
      <c r="BK552" s="192"/>
      <c r="BL552" s="192"/>
      <c r="BM552" s="192"/>
      <c r="BN552" s="192"/>
      <c r="BO552" s="192"/>
      <c r="BP552" s="192"/>
      <c r="BQ552" s="192"/>
      <c r="BR552" s="192"/>
      <c r="BS552" s="192"/>
      <c r="BT552" s="192"/>
      <c r="BU552" s="192"/>
      <c r="BV552" s="192"/>
      <c r="BW552" s="192"/>
      <c r="BX552" s="192"/>
      <c r="BY552" s="192"/>
      <c r="BZ552" s="192"/>
      <c r="CA552" s="192"/>
      <c r="CB552" s="192"/>
      <c r="CC552" s="192"/>
      <c r="CD552" s="192"/>
      <c r="CE552" s="192"/>
      <c r="CF552" s="192"/>
      <c r="CG552" s="192"/>
      <c r="CH552" s="192"/>
      <c r="CI552" s="192"/>
      <c r="CJ552" s="192"/>
      <c r="CK552" s="192"/>
    </row>
    <row r="553" spans="10:89" ht="14.1" customHeight="1" x14ac:dyDescent="0.2">
      <c r="J553" s="53"/>
      <c r="K553" s="192"/>
      <c r="L553" s="192"/>
      <c r="M553" s="192"/>
      <c r="N553" s="192"/>
      <c r="O553" s="192"/>
      <c r="P553" s="192"/>
      <c r="Q553" s="192"/>
      <c r="R553" s="192"/>
      <c r="S553" s="192"/>
      <c r="T553" s="192"/>
      <c r="U553" s="192"/>
      <c r="V553" s="192"/>
      <c r="W553" s="192"/>
      <c r="X553" s="192"/>
      <c r="Y553" s="192"/>
      <c r="Z553" s="192"/>
      <c r="AA553" s="192"/>
      <c r="AB553" s="192"/>
      <c r="AC553" s="192"/>
      <c r="AD553" s="192"/>
      <c r="AE553" s="192"/>
      <c r="AF553" s="192"/>
      <c r="AG553" s="192"/>
      <c r="AH553" s="192"/>
      <c r="AI553" s="192"/>
      <c r="AJ553" s="192"/>
      <c r="AK553" s="192"/>
      <c r="AL553" s="192"/>
      <c r="AM553" s="192"/>
      <c r="AN553" s="192"/>
      <c r="AO553" s="192"/>
      <c r="AP553" s="192"/>
      <c r="AQ553" s="192"/>
      <c r="AR553" s="192"/>
      <c r="AS553" s="192"/>
      <c r="AT553" s="192"/>
      <c r="AU553" s="192"/>
      <c r="AV553" s="192"/>
      <c r="AW553" s="192"/>
      <c r="AX553" s="192"/>
      <c r="AY553" s="192"/>
      <c r="AZ553" s="192"/>
      <c r="BA553" s="192"/>
      <c r="BB553" s="192"/>
      <c r="BC553" s="192"/>
      <c r="BD553" s="192"/>
      <c r="BE553" s="192"/>
      <c r="BF553" s="192"/>
      <c r="BG553" s="192"/>
      <c r="BH553" s="192"/>
      <c r="BI553" s="192"/>
      <c r="BJ553" s="192"/>
      <c r="BK553" s="192"/>
      <c r="BL553" s="192"/>
      <c r="BM553" s="192"/>
      <c r="BN553" s="192"/>
      <c r="BO553" s="192"/>
      <c r="BP553" s="192"/>
      <c r="BQ553" s="192"/>
      <c r="BR553" s="192"/>
      <c r="BS553" s="192"/>
      <c r="BT553" s="192"/>
      <c r="BU553" s="192"/>
      <c r="BV553" s="192"/>
      <c r="BW553" s="192"/>
      <c r="BX553" s="192"/>
      <c r="BY553" s="192"/>
      <c r="BZ553" s="192"/>
      <c r="CA553" s="192"/>
      <c r="CB553" s="192"/>
      <c r="CC553" s="192"/>
      <c r="CD553" s="192"/>
      <c r="CE553" s="192"/>
      <c r="CF553" s="192"/>
      <c r="CG553" s="192"/>
      <c r="CH553" s="192"/>
      <c r="CI553" s="192"/>
      <c r="CJ553" s="192"/>
      <c r="CK553" s="192"/>
    </row>
    <row r="554" spans="10:89" ht="14.1" customHeight="1" x14ac:dyDescent="0.2">
      <c r="J554" s="53"/>
      <c r="K554" s="192"/>
      <c r="L554" s="192"/>
      <c r="M554" s="192"/>
      <c r="N554" s="192"/>
      <c r="O554" s="192"/>
      <c r="P554" s="192"/>
      <c r="Q554" s="192"/>
      <c r="R554" s="192"/>
      <c r="S554" s="192"/>
      <c r="T554" s="192"/>
      <c r="U554" s="192"/>
      <c r="V554" s="192"/>
      <c r="W554" s="192"/>
      <c r="X554" s="192"/>
      <c r="Y554" s="192"/>
      <c r="Z554" s="192"/>
      <c r="AA554" s="192"/>
      <c r="AB554" s="192"/>
      <c r="AC554" s="192"/>
      <c r="AD554" s="192"/>
      <c r="AE554" s="192"/>
      <c r="AF554" s="192"/>
      <c r="AG554" s="192"/>
      <c r="AH554" s="192"/>
      <c r="AI554" s="192"/>
      <c r="AJ554" s="192"/>
      <c r="AK554" s="192"/>
      <c r="AL554" s="192"/>
      <c r="AM554" s="192"/>
      <c r="AN554" s="192"/>
      <c r="AO554" s="192"/>
      <c r="AP554" s="192"/>
      <c r="AQ554" s="192"/>
      <c r="AR554" s="192"/>
      <c r="AS554" s="192"/>
      <c r="AT554" s="192"/>
      <c r="AU554" s="192"/>
      <c r="AV554" s="192"/>
      <c r="AW554" s="192"/>
      <c r="AX554" s="192"/>
      <c r="AY554" s="192"/>
      <c r="AZ554" s="192"/>
      <c r="BA554" s="192"/>
      <c r="BB554" s="192"/>
      <c r="BC554" s="192"/>
      <c r="BD554" s="192"/>
      <c r="BE554" s="192"/>
      <c r="BF554" s="192"/>
      <c r="BG554" s="192"/>
      <c r="BH554" s="192"/>
      <c r="BI554" s="192"/>
      <c r="BJ554" s="192"/>
      <c r="BK554" s="192"/>
      <c r="BL554" s="192"/>
      <c r="BM554" s="192"/>
      <c r="BN554" s="192"/>
      <c r="BO554" s="192"/>
      <c r="BP554" s="192"/>
      <c r="BQ554" s="192"/>
      <c r="BR554" s="192"/>
      <c r="BS554" s="192"/>
      <c r="BT554" s="192"/>
      <c r="BU554" s="192"/>
      <c r="BV554" s="192"/>
      <c r="BW554" s="192"/>
      <c r="BX554" s="192"/>
      <c r="BY554" s="192"/>
      <c r="BZ554" s="192"/>
      <c r="CA554" s="192"/>
      <c r="CB554" s="192"/>
      <c r="CC554" s="192"/>
      <c r="CD554" s="192"/>
      <c r="CE554" s="192"/>
      <c r="CF554" s="192"/>
      <c r="CG554" s="192"/>
      <c r="CH554" s="192"/>
      <c r="CI554" s="192"/>
      <c r="CJ554" s="192"/>
      <c r="CK554" s="192"/>
    </row>
    <row r="555" spans="10:89" ht="14.1" customHeight="1" x14ac:dyDescent="0.2"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 s="53"/>
      <c r="BN555" s="53"/>
      <c r="BO555" s="53"/>
      <c r="BP555" s="53"/>
      <c r="BQ555" s="53"/>
      <c r="BR555" s="53"/>
      <c r="BS555" s="53"/>
      <c r="BT555" s="53"/>
      <c r="BU555" s="53"/>
      <c r="BV555" s="53"/>
      <c r="BW555" s="53"/>
      <c r="BX555" s="53"/>
      <c r="BY555" s="53"/>
      <c r="BZ555" s="53"/>
      <c r="CA555" s="53"/>
      <c r="CB555" s="53"/>
      <c r="CC555" s="53"/>
      <c r="CD555" s="53"/>
      <c r="CE555" s="53"/>
      <c r="CF555" s="53"/>
      <c r="CG555" s="53"/>
      <c r="CH555" s="53"/>
      <c r="CI555" s="53"/>
      <c r="CJ555" s="53"/>
      <c r="CK555" s="53"/>
    </row>
    <row r="556" spans="10:89" ht="14.1" customHeight="1" x14ac:dyDescent="0.2"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 s="53"/>
      <c r="BN556" s="53"/>
      <c r="BO556" s="53"/>
      <c r="BP556" s="53"/>
      <c r="BQ556" s="53"/>
      <c r="BR556" s="53"/>
      <c r="BS556" s="53"/>
      <c r="BT556" s="53"/>
      <c r="BU556" s="53"/>
      <c r="BV556" s="53"/>
      <c r="BW556" s="53"/>
      <c r="BX556" s="53"/>
      <c r="BY556" s="53"/>
      <c r="BZ556" s="53"/>
      <c r="CA556" s="53"/>
      <c r="CB556" s="53"/>
      <c r="CC556" s="53"/>
      <c r="CD556" s="53"/>
      <c r="CE556" s="53"/>
      <c r="CF556" s="53"/>
      <c r="CG556" s="53"/>
      <c r="CH556" s="53"/>
      <c r="CI556" s="53"/>
      <c r="CJ556" s="53"/>
      <c r="CK556" s="53"/>
    </row>
    <row r="557" spans="10:89" ht="14.1" customHeight="1" x14ac:dyDescent="0.2"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 s="53"/>
      <c r="BN557" s="53"/>
      <c r="BO557" s="53"/>
      <c r="BP557" s="53"/>
      <c r="BQ557" s="53"/>
      <c r="BR557" s="53"/>
      <c r="BS557" s="53"/>
      <c r="BT557" s="53"/>
      <c r="BU557" s="53"/>
      <c r="BV557" s="53"/>
      <c r="BW557" s="53"/>
      <c r="BX557" s="53"/>
      <c r="BY557" s="53"/>
      <c r="BZ557" s="53"/>
      <c r="CA557" s="53"/>
      <c r="CB557" s="53"/>
      <c r="CC557" s="53"/>
      <c r="CD557" s="53"/>
      <c r="CE557" s="53"/>
      <c r="CF557" s="53"/>
      <c r="CG557" s="53"/>
      <c r="CH557" s="53"/>
      <c r="CI557" s="53"/>
      <c r="CJ557" s="53"/>
      <c r="CK557" s="53"/>
    </row>
    <row r="558" spans="10:89" ht="14.1" customHeight="1" x14ac:dyDescent="0.2"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 s="53"/>
      <c r="BN558" s="53"/>
      <c r="BO558" s="53"/>
      <c r="BP558" s="53"/>
      <c r="BQ558" s="53"/>
      <c r="BR558" s="53"/>
      <c r="BS558" s="53"/>
      <c r="BT558" s="53"/>
      <c r="BU558" s="53"/>
      <c r="BV558" s="53"/>
      <c r="BW558" s="53"/>
      <c r="BX558" s="53"/>
      <c r="BY558" s="53"/>
      <c r="BZ558" s="53"/>
      <c r="CA558" s="53"/>
      <c r="CB558" s="53"/>
      <c r="CC558" s="53"/>
      <c r="CD558" s="53"/>
      <c r="CE558" s="53"/>
      <c r="CF558" s="53"/>
      <c r="CG558" s="53"/>
      <c r="CH558" s="53"/>
      <c r="CI558" s="53"/>
      <c r="CJ558" s="53"/>
      <c r="CK558" s="53"/>
    </row>
    <row r="559" spans="10:89" ht="14.1" customHeight="1" x14ac:dyDescent="0.2"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 s="53"/>
      <c r="BN559" s="53"/>
      <c r="BO559" s="53"/>
      <c r="BP559" s="53"/>
      <c r="BQ559" s="53"/>
      <c r="BR559" s="53"/>
      <c r="BS559" s="53"/>
      <c r="BT559" s="53"/>
      <c r="BU559" s="53"/>
      <c r="BV559" s="53"/>
      <c r="BW559" s="53"/>
      <c r="BX559" s="53"/>
      <c r="BY559" s="53"/>
      <c r="BZ559" s="53"/>
      <c r="CA559" s="53"/>
      <c r="CB559" s="53"/>
      <c r="CC559" s="53"/>
      <c r="CD559" s="53"/>
      <c r="CE559" s="53"/>
      <c r="CF559" s="53"/>
      <c r="CG559" s="53"/>
      <c r="CH559" s="53"/>
      <c r="CI559" s="53"/>
      <c r="CJ559" s="53"/>
      <c r="CK559" s="53"/>
    </row>
    <row r="560" spans="10:89" ht="14.1" customHeight="1" x14ac:dyDescent="0.2"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 s="53"/>
      <c r="BN560" s="53"/>
      <c r="BO560" s="53"/>
      <c r="BP560" s="53"/>
      <c r="BQ560" s="53"/>
      <c r="BR560" s="53"/>
      <c r="BS560" s="53"/>
      <c r="BT560" s="53"/>
      <c r="BU560" s="53"/>
      <c r="BV560" s="53"/>
      <c r="BW560" s="53"/>
      <c r="BX560" s="53"/>
      <c r="BY560" s="53"/>
      <c r="BZ560" s="53"/>
      <c r="CA560" s="53"/>
      <c r="CB560" s="53"/>
      <c r="CC560" s="53"/>
      <c r="CD560" s="53"/>
      <c r="CE560" s="53"/>
      <c r="CF560" s="53"/>
      <c r="CG560" s="53"/>
      <c r="CH560" s="53"/>
      <c r="CI560" s="53"/>
      <c r="CJ560" s="53"/>
      <c r="CK560" s="53"/>
    </row>
    <row r="561" spans="10:89" ht="14.1" customHeight="1" x14ac:dyDescent="0.2"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 s="53"/>
      <c r="BN561" s="53"/>
      <c r="BO561" s="53"/>
      <c r="BP561" s="53"/>
      <c r="BQ561" s="53"/>
      <c r="BR561" s="53"/>
      <c r="BS561" s="53"/>
      <c r="BT561" s="53"/>
      <c r="BU561" s="53"/>
      <c r="BV561" s="53"/>
      <c r="BW561" s="53"/>
      <c r="BX561" s="53"/>
      <c r="BY561" s="53"/>
      <c r="BZ561" s="53"/>
      <c r="CA561" s="53"/>
      <c r="CB561" s="53"/>
      <c r="CC561" s="53"/>
      <c r="CD561" s="53"/>
      <c r="CE561" s="53"/>
      <c r="CF561" s="53"/>
      <c r="CG561" s="53"/>
      <c r="CH561" s="53"/>
      <c r="CI561" s="53"/>
      <c r="CJ561" s="53"/>
      <c r="CK561" s="53"/>
    </row>
    <row r="562" spans="10:89" ht="14.1" customHeight="1" x14ac:dyDescent="0.2"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 s="53"/>
      <c r="BN562" s="53"/>
      <c r="BO562" s="53"/>
      <c r="BP562" s="53"/>
      <c r="BQ562" s="53"/>
      <c r="BR562" s="53"/>
      <c r="BS562" s="53"/>
      <c r="BT562" s="53"/>
      <c r="BU562" s="53"/>
      <c r="BV562" s="53"/>
      <c r="BW562" s="53"/>
      <c r="BX562" s="53"/>
      <c r="BY562" s="53"/>
      <c r="BZ562" s="53"/>
      <c r="CA562" s="53"/>
      <c r="CB562" s="53"/>
      <c r="CC562" s="53"/>
      <c r="CD562" s="53"/>
      <c r="CE562" s="53"/>
      <c r="CF562" s="53"/>
      <c r="CG562" s="53"/>
      <c r="CH562" s="53"/>
      <c r="CI562" s="53"/>
      <c r="CJ562" s="53"/>
      <c r="CK562" s="53"/>
    </row>
    <row r="563" spans="10:89" ht="14.1" customHeight="1" x14ac:dyDescent="0.2"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 s="53"/>
      <c r="BN563" s="53"/>
      <c r="BO563" s="53"/>
      <c r="BP563" s="53"/>
      <c r="BQ563" s="53"/>
      <c r="BR563" s="53"/>
      <c r="BS563" s="53"/>
      <c r="BT563" s="53"/>
      <c r="BU563" s="53"/>
      <c r="BV563" s="53"/>
      <c r="BW563" s="53"/>
      <c r="BX563" s="53"/>
      <c r="BY563" s="53"/>
      <c r="BZ563" s="53"/>
      <c r="CA563" s="53"/>
      <c r="CB563" s="53"/>
      <c r="CC563" s="53"/>
      <c r="CD563" s="53"/>
      <c r="CE563" s="53"/>
      <c r="CF563" s="53"/>
      <c r="CG563" s="53"/>
      <c r="CH563" s="53"/>
      <c r="CI563" s="53"/>
      <c r="CJ563" s="53"/>
      <c r="CK563" s="53"/>
    </row>
    <row r="564" spans="10:89" ht="14.1" customHeight="1" x14ac:dyDescent="0.2"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3"/>
      <c r="BS564" s="53"/>
      <c r="BT564" s="53"/>
      <c r="BU564" s="53"/>
      <c r="BV564" s="53"/>
      <c r="BW564" s="53"/>
      <c r="BX564" s="53"/>
      <c r="BY564" s="53"/>
      <c r="BZ564" s="53"/>
      <c r="CA564" s="53"/>
      <c r="CB564" s="53"/>
      <c r="CC564" s="53"/>
      <c r="CD564" s="53"/>
      <c r="CE564" s="53"/>
      <c r="CF564" s="53"/>
      <c r="CG564" s="53"/>
      <c r="CH564" s="53"/>
      <c r="CI564" s="53"/>
      <c r="CJ564" s="53"/>
      <c r="CK564" s="53"/>
    </row>
    <row r="565" spans="10:89" ht="14.1" customHeight="1" x14ac:dyDescent="0.2"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 s="53"/>
      <c r="BN565" s="53"/>
      <c r="BO565" s="53"/>
      <c r="BP565" s="53"/>
      <c r="BQ565" s="53"/>
      <c r="BR565" s="53"/>
      <c r="BS565" s="53"/>
      <c r="BT565" s="53"/>
      <c r="BU565" s="53"/>
      <c r="BV565" s="53"/>
      <c r="BW565" s="53"/>
      <c r="BX565" s="53"/>
      <c r="BY565" s="53"/>
      <c r="BZ565" s="53"/>
      <c r="CA565" s="53"/>
      <c r="CB565" s="53"/>
      <c r="CC565" s="53"/>
      <c r="CD565" s="53"/>
      <c r="CE565" s="53"/>
      <c r="CF565" s="53"/>
      <c r="CG565" s="53"/>
      <c r="CH565" s="53"/>
      <c r="CI565" s="53"/>
      <c r="CJ565" s="53"/>
      <c r="CK565" s="53"/>
    </row>
    <row r="566" spans="10:89" ht="14.1" customHeight="1" x14ac:dyDescent="0.2"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 s="53"/>
      <c r="BN566" s="53"/>
      <c r="BO566" s="53"/>
      <c r="BP566" s="53"/>
      <c r="BQ566" s="53"/>
      <c r="BR566" s="53"/>
      <c r="BS566" s="53"/>
      <c r="BT566" s="53"/>
      <c r="BU566" s="53"/>
      <c r="BV566" s="53"/>
      <c r="BW566" s="53"/>
      <c r="BX566" s="53"/>
      <c r="BY566" s="53"/>
      <c r="BZ566" s="53"/>
      <c r="CA566" s="53"/>
      <c r="CB566" s="53"/>
      <c r="CC566" s="53"/>
      <c r="CD566" s="53"/>
      <c r="CE566" s="53"/>
      <c r="CF566" s="53"/>
      <c r="CG566" s="53"/>
      <c r="CH566" s="53"/>
      <c r="CI566" s="53"/>
      <c r="CJ566" s="53"/>
      <c r="CK566" s="53"/>
    </row>
    <row r="567" spans="10:89" ht="14.1" customHeight="1" x14ac:dyDescent="0.2"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 s="53"/>
      <c r="BN567" s="53"/>
      <c r="BO567" s="53"/>
      <c r="BP567" s="53"/>
      <c r="BQ567" s="53"/>
      <c r="BR567" s="53"/>
      <c r="BS567" s="53"/>
      <c r="BT567" s="53"/>
      <c r="BU567" s="53"/>
      <c r="BV567" s="53"/>
      <c r="BW567" s="53"/>
      <c r="BX567" s="53"/>
      <c r="BY567" s="53"/>
      <c r="BZ567" s="53"/>
      <c r="CA567" s="53"/>
      <c r="CB567" s="53"/>
      <c r="CC567" s="53"/>
      <c r="CD567" s="53"/>
      <c r="CE567" s="53"/>
      <c r="CF567" s="53"/>
      <c r="CG567" s="53"/>
      <c r="CH567" s="53"/>
      <c r="CI567" s="53"/>
      <c r="CJ567" s="53"/>
      <c r="CK567" s="53"/>
    </row>
    <row r="568" spans="10:89" ht="14.1" customHeight="1" x14ac:dyDescent="0.2"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 s="53"/>
      <c r="BN568" s="53"/>
      <c r="BO568" s="53"/>
      <c r="BP568" s="53"/>
      <c r="BQ568" s="53"/>
      <c r="BR568" s="53"/>
      <c r="BS568" s="53"/>
      <c r="BT568" s="53"/>
      <c r="BU568" s="53"/>
      <c r="BV568" s="53"/>
      <c r="BW568" s="53"/>
      <c r="BX568" s="53"/>
      <c r="BY568" s="53"/>
      <c r="BZ568" s="53"/>
      <c r="CA568" s="53"/>
      <c r="CB568" s="53"/>
      <c r="CC568" s="53"/>
      <c r="CD568" s="53"/>
      <c r="CE568" s="53"/>
      <c r="CF568" s="53"/>
      <c r="CG568" s="53"/>
      <c r="CH568" s="53"/>
      <c r="CI568" s="53"/>
      <c r="CJ568" s="53"/>
      <c r="CK568" s="53"/>
    </row>
    <row r="569" spans="10:89" ht="14.1" customHeight="1" x14ac:dyDescent="0.2"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 s="53"/>
      <c r="BN569" s="53"/>
      <c r="BO569" s="53"/>
      <c r="BP569" s="53"/>
      <c r="BQ569" s="53"/>
      <c r="BR569" s="53"/>
      <c r="BS569" s="53"/>
      <c r="BT569" s="53"/>
      <c r="BU569" s="53"/>
      <c r="BV569" s="53"/>
      <c r="BW569" s="53"/>
      <c r="BX569" s="53"/>
      <c r="BY569" s="53"/>
      <c r="BZ569" s="53"/>
      <c r="CA569" s="53"/>
      <c r="CB569" s="53"/>
      <c r="CC569" s="53"/>
      <c r="CD569" s="53"/>
      <c r="CE569" s="53"/>
      <c r="CF569" s="53"/>
      <c r="CG569" s="53"/>
      <c r="CH569" s="53"/>
      <c r="CI569" s="53"/>
      <c r="CJ569" s="53"/>
      <c r="CK569" s="53"/>
    </row>
    <row r="570" spans="10:89" ht="14.1" customHeight="1" x14ac:dyDescent="0.2"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 s="53"/>
      <c r="BN570" s="53"/>
      <c r="BO570" s="53"/>
      <c r="BP570" s="53"/>
      <c r="BQ570" s="53"/>
      <c r="BR570" s="53"/>
      <c r="BS570" s="53"/>
      <c r="BT570" s="53"/>
      <c r="BU570" s="53"/>
      <c r="BV570" s="53"/>
      <c r="BW570" s="53"/>
      <c r="BX570" s="53"/>
      <c r="BY570" s="53"/>
      <c r="BZ570" s="53"/>
      <c r="CA570" s="53"/>
      <c r="CB570" s="53"/>
      <c r="CC570" s="53"/>
      <c r="CD570" s="53"/>
      <c r="CE570" s="53"/>
      <c r="CF570" s="53"/>
      <c r="CG570" s="53"/>
      <c r="CH570" s="53"/>
      <c r="CI570" s="53"/>
      <c r="CJ570" s="53"/>
      <c r="CK570" s="53"/>
    </row>
    <row r="571" spans="10:89" ht="14.1" customHeight="1" x14ac:dyDescent="0.2"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 s="53"/>
      <c r="BN571" s="53"/>
      <c r="BO571" s="53"/>
      <c r="BP571" s="53"/>
      <c r="BQ571" s="53"/>
      <c r="BR571" s="53"/>
      <c r="BS571" s="53"/>
      <c r="BT571" s="53"/>
      <c r="BU571" s="53"/>
      <c r="BV571" s="53"/>
      <c r="BW571" s="53"/>
      <c r="BX571" s="53"/>
      <c r="BY571" s="53"/>
      <c r="BZ571" s="53"/>
      <c r="CA571" s="53"/>
      <c r="CB571" s="53"/>
      <c r="CC571" s="53"/>
      <c r="CD571" s="53"/>
      <c r="CE571" s="53"/>
      <c r="CF571" s="53"/>
      <c r="CG571" s="53"/>
      <c r="CH571" s="53"/>
      <c r="CI571" s="53"/>
      <c r="CJ571" s="53"/>
      <c r="CK571" s="53"/>
    </row>
    <row r="572" spans="10:89" ht="14.1" customHeight="1" x14ac:dyDescent="0.2"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 s="53"/>
      <c r="BN572" s="53"/>
      <c r="BO572" s="53"/>
      <c r="BP572" s="53"/>
      <c r="BQ572" s="53"/>
      <c r="BR572" s="53"/>
      <c r="BS572" s="53"/>
      <c r="BT572" s="53"/>
      <c r="BU572" s="53"/>
      <c r="BV572" s="53"/>
      <c r="BW572" s="53"/>
      <c r="BX572" s="53"/>
      <c r="BY572" s="53"/>
      <c r="BZ572" s="53"/>
      <c r="CA572" s="53"/>
      <c r="CB572" s="53"/>
      <c r="CC572" s="53"/>
      <c r="CD572" s="53"/>
      <c r="CE572" s="53"/>
      <c r="CF572" s="53"/>
      <c r="CG572" s="53"/>
      <c r="CH572" s="53"/>
      <c r="CI572" s="53"/>
      <c r="CJ572" s="53"/>
      <c r="CK572" s="53"/>
    </row>
    <row r="573" spans="10:89" ht="14.1" customHeight="1" x14ac:dyDescent="0.2"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3"/>
      <c r="BS573" s="53"/>
      <c r="BT573" s="53"/>
      <c r="BU573" s="53"/>
      <c r="BV573" s="53"/>
      <c r="BW573" s="53"/>
      <c r="BX573" s="53"/>
      <c r="BY573" s="53"/>
      <c r="BZ573" s="53"/>
      <c r="CA573" s="53"/>
      <c r="CB573" s="53"/>
      <c r="CC573" s="53"/>
      <c r="CD573" s="53"/>
      <c r="CE573" s="53"/>
      <c r="CF573" s="53"/>
      <c r="CG573" s="53"/>
      <c r="CH573" s="53"/>
      <c r="CI573" s="53"/>
      <c r="CJ573" s="53"/>
      <c r="CK573" s="53"/>
    </row>
    <row r="574" spans="10:89" ht="14.1" customHeight="1" x14ac:dyDescent="0.2"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3"/>
      <c r="BS574" s="53"/>
      <c r="BT574" s="53"/>
      <c r="BU574" s="53"/>
      <c r="BV574" s="53"/>
      <c r="BW574" s="53"/>
      <c r="BX574" s="53"/>
      <c r="BY574" s="53"/>
      <c r="BZ574" s="53"/>
      <c r="CA574" s="53"/>
      <c r="CB574" s="53"/>
      <c r="CC574" s="53"/>
      <c r="CD574" s="53"/>
      <c r="CE574" s="53"/>
      <c r="CF574" s="53"/>
      <c r="CG574" s="53"/>
      <c r="CH574" s="53"/>
      <c r="CI574" s="53"/>
      <c r="CJ574" s="53"/>
      <c r="CK574" s="53"/>
    </row>
    <row r="575" spans="10:89" ht="14.1" customHeight="1" x14ac:dyDescent="0.2"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3"/>
      <c r="BS575" s="53"/>
      <c r="BT575" s="53"/>
      <c r="BU575" s="53"/>
      <c r="BV575" s="53"/>
      <c r="BW575" s="53"/>
      <c r="BX575" s="53"/>
      <c r="BY575" s="53"/>
      <c r="BZ575" s="53"/>
      <c r="CA575" s="53"/>
      <c r="CB575" s="53"/>
      <c r="CC575" s="53"/>
      <c r="CD575" s="53"/>
      <c r="CE575" s="53"/>
      <c r="CF575" s="53"/>
      <c r="CG575" s="53"/>
      <c r="CH575" s="53"/>
      <c r="CI575" s="53"/>
      <c r="CJ575" s="53"/>
      <c r="CK575" s="53"/>
    </row>
    <row r="576" spans="10:89" ht="14.1" customHeight="1" x14ac:dyDescent="0.2"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 s="53"/>
      <c r="BN576" s="53"/>
      <c r="BO576" s="53"/>
      <c r="BP576" s="53"/>
      <c r="BQ576" s="53"/>
      <c r="BR576" s="53"/>
      <c r="BS576" s="53"/>
      <c r="BT576" s="53"/>
      <c r="BU576" s="53"/>
      <c r="BV576" s="53"/>
      <c r="BW576" s="53"/>
      <c r="BX576" s="53"/>
      <c r="BY576" s="53"/>
      <c r="BZ576" s="53"/>
      <c r="CA576" s="53"/>
      <c r="CB576" s="53"/>
      <c r="CC576" s="53"/>
      <c r="CD576" s="53"/>
      <c r="CE576" s="53"/>
      <c r="CF576" s="53"/>
      <c r="CG576" s="53"/>
      <c r="CH576" s="53"/>
      <c r="CI576" s="53"/>
      <c r="CJ576" s="53"/>
      <c r="CK576" s="53"/>
    </row>
    <row r="577" spans="10:89" ht="14.1" customHeight="1" x14ac:dyDescent="0.2"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 s="53"/>
      <c r="BN577" s="53"/>
      <c r="BO577" s="53"/>
      <c r="BP577" s="53"/>
      <c r="BQ577" s="53"/>
      <c r="BR577" s="53"/>
      <c r="BS577" s="53"/>
      <c r="BT577" s="53"/>
      <c r="BU577" s="53"/>
      <c r="BV577" s="53"/>
      <c r="BW577" s="53"/>
      <c r="BX577" s="53"/>
      <c r="BY577" s="53"/>
      <c r="BZ577" s="53"/>
      <c r="CA577" s="53"/>
      <c r="CB577" s="53"/>
      <c r="CC577" s="53"/>
      <c r="CD577" s="53"/>
      <c r="CE577" s="53"/>
      <c r="CF577" s="53"/>
      <c r="CG577" s="53"/>
      <c r="CH577" s="53"/>
      <c r="CI577" s="53"/>
      <c r="CJ577" s="53"/>
      <c r="CK577" s="53"/>
    </row>
    <row r="578" spans="10:89" ht="14.1" customHeight="1" x14ac:dyDescent="0.2"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 s="53"/>
      <c r="BN578" s="53"/>
      <c r="BO578" s="53"/>
      <c r="BP578" s="53"/>
      <c r="BQ578" s="53"/>
      <c r="BR578" s="53"/>
      <c r="BS578" s="53"/>
      <c r="BT578" s="53"/>
      <c r="BU578" s="53"/>
      <c r="BV578" s="53"/>
      <c r="BW578" s="53"/>
      <c r="BX578" s="53"/>
      <c r="BY578" s="53"/>
      <c r="BZ578" s="53"/>
      <c r="CA578" s="53"/>
      <c r="CB578" s="53"/>
      <c r="CC578" s="53"/>
      <c r="CD578" s="53"/>
      <c r="CE578" s="53"/>
      <c r="CF578" s="53"/>
      <c r="CG578" s="53"/>
      <c r="CH578" s="53"/>
      <c r="CI578" s="53"/>
      <c r="CJ578" s="53"/>
      <c r="CK578" s="53"/>
    </row>
    <row r="579" spans="10:89" ht="14.1" customHeight="1" x14ac:dyDescent="0.2"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 s="53"/>
      <c r="BN579" s="53"/>
      <c r="BO579" s="53"/>
      <c r="BP579" s="53"/>
      <c r="BQ579" s="53"/>
      <c r="BR579" s="53"/>
      <c r="BS579" s="53"/>
      <c r="BT579" s="53"/>
      <c r="BU579" s="53"/>
      <c r="BV579" s="53"/>
      <c r="BW579" s="53"/>
      <c r="BX579" s="53"/>
      <c r="BY579" s="53"/>
      <c r="BZ579" s="53"/>
      <c r="CA579" s="53"/>
      <c r="CB579" s="53"/>
      <c r="CC579" s="53"/>
      <c r="CD579" s="53"/>
      <c r="CE579" s="53"/>
      <c r="CF579" s="53"/>
      <c r="CG579" s="53"/>
      <c r="CH579" s="53"/>
      <c r="CI579" s="53"/>
      <c r="CJ579" s="53"/>
      <c r="CK579" s="53"/>
    </row>
    <row r="580" spans="10:89" ht="14.1" customHeight="1" x14ac:dyDescent="0.2"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 s="53"/>
      <c r="BN580" s="53"/>
      <c r="BO580" s="53"/>
      <c r="BP580" s="53"/>
      <c r="BQ580" s="53"/>
      <c r="BR580" s="53"/>
      <c r="BS580" s="53"/>
      <c r="BT580" s="53"/>
      <c r="BU580" s="53"/>
      <c r="BV580" s="53"/>
      <c r="BW580" s="53"/>
      <c r="BX580" s="53"/>
      <c r="BY580" s="53"/>
      <c r="BZ580" s="53"/>
      <c r="CA580" s="53"/>
      <c r="CB580" s="53"/>
      <c r="CC580" s="53"/>
      <c r="CD580" s="53"/>
      <c r="CE580" s="53"/>
      <c r="CF580" s="53"/>
      <c r="CG580" s="53"/>
      <c r="CH580" s="53"/>
      <c r="CI580" s="53"/>
      <c r="CJ580" s="53"/>
      <c r="CK580" s="53"/>
    </row>
    <row r="581" spans="10:89" ht="14.1" customHeight="1" x14ac:dyDescent="0.2"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 s="53"/>
      <c r="BN581" s="53"/>
      <c r="BO581" s="53"/>
      <c r="BP581" s="53"/>
      <c r="BQ581" s="53"/>
      <c r="BR581" s="53"/>
      <c r="BS581" s="53"/>
      <c r="BT581" s="53"/>
      <c r="BU581" s="53"/>
      <c r="BV581" s="53"/>
      <c r="BW581" s="53"/>
      <c r="BX581" s="53"/>
      <c r="BY581" s="53"/>
      <c r="BZ581" s="53"/>
      <c r="CA581" s="53"/>
      <c r="CB581" s="53"/>
      <c r="CC581" s="53"/>
      <c r="CD581" s="53"/>
      <c r="CE581" s="53"/>
      <c r="CF581" s="53"/>
      <c r="CG581" s="53"/>
      <c r="CH581" s="53"/>
      <c r="CI581" s="53"/>
      <c r="CJ581" s="53"/>
      <c r="CK581" s="53"/>
    </row>
    <row r="582" spans="10:89" ht="14.1" customHeight="1" x14ac:dyDescent="0.2"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 s="53"/>
      <c r="BN582" s="53"/>
      <c r="BO582" s="53"/>
      <c r="BP582" s="53"/>
      <c r="BQ582" s="53"/>
      <c r="BR582" s="53"/>
      <c r="BS582" s="53"/>
      <c r="BT582" s="53"/>
      <c r="BU582" s="53"/>
      <c r="BV582" s="53"/>
      <c r="BW582" s="53"/>
      <c r="BX582" s="53"/>
      <c r="BY582" s="53"/>
      <c r="BZ582" s="53"/>
      <c r="CA582" s="53"/>
      <c r="CB582" s="53"/>
      <c r="CC582" s="53"/>
      <c r="CD582" s="53"/>
      <c r="CE582" s="53"/>
      <c r="CF582" s="53"/>
      <c r="CG582" s="53"/>
      <c r="CH582" s="53"/>
      <c r="CI582" s="53"/>
      <c r="CJ582" s="53"/>
      <c r="CK582" s="53"/>
    </row>
    <row r="583" spans="10:89" ht="14.1" customHeight="1" x14ac:dyDescent="0.2"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 s="53"/>
      <c r="BN583" s="53"/>
      <c r="BO583" s="53"/>
      <c r="BP583" s="53"/>
      <c r="BQ583" s="53"/>
      <c r="BR583" s="53"/>
      <c r="BS583" s="53"/>
      <c r="BT583" s="53"/>
      <c r="BU583" s="53"/>
      <c r="BV583" s="53"/>
      <c r="BW583" s="53"/>
      <c r="BX583" s="53"/>
      <c r="BY583" s="53"/>
      <c r="BZ583" s="53"/>
      <c r="CA583" s="53"/>
      <c r="CB583" s="53"/>
      <c r="CC583" s="53"/>
      <c r="CD583" s="53"/>
      <c r="CE583" s="53"/>
      <c r="CF583" s="53"/>
      <c r="CG583" s="53"/>
      <c r="CH583" s="53"/>
      <c r="CI583" s="53"/>
      <c r="CJ583" s="53"/>
      <c r="CK583" s="53"/>
    </row>
    <row r="584" spans="10:89" ht="14.1" customHeight="1" x14ac:dyDescent="0.2"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 s="53"/>
      <c r="BN584" s="53"/>
      <c r="BO584" s="53"/>
      <c r="BP584" s="53"/>
      <c r="BQ584" s="53"/>
      <c r="BR584" s="53"/>
      <c r="BS584" s="53"/>
      <c r="BT584" s="53"/>
      <c r="BU584" s="53"/>
      <c r="BV584" s="53"/>
      <c r="BW584" s="53"/>
      <c r="BX584" s="53"/>
      <c r="BY584" s="53"/>
      <c r="BZ584" s="53"/>
      <c r="CA584" s="53"/>
      <c r="CB584" s="53"/>
      <c r="CC584" s="53"/>
      <c r="CD584" s="53"/>
      <c r="CE584" s="53"/>
      <c r="CF584" s="53"/>
      <c r="CG584" s="53"/>
      <c r="CH584" s="53"/>
      <c r="CI584" s="53"/>
      <c r="CJ584" s="53"/>
      <c r="CK584" s="53"/>
    </row>
    <row r="585" spans="10:89" ht="14.1" customHeight="1" x14ac:dyDescent="0.2"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 s="53"/>
      <c r="BN585" s="53"/>
      <c r="BO585" s="53"/>
      <c r="BP585" s="53"/>
      <c r="BQ585" s="53"/>
      <c r="BR585" s="53"/>
      <c r="BS585" s="53"/>
      <c r="BT585" s="53"/>
      <c r="BU585" s="53"/>
      <c r="BV585" s="53"/>
      <c r="BW585" s="53"/>
      <c r="BX585" s="53"/>
      <c r="BY585" s="53"/>
      <c r="BZ585" s="53"/>
      <c r="CA585" s="53"/>
      <c r="CB585" s="53"/>
      <c r="CC585" s="53"/>
      <c r="CD585" s="53"/>
      <c r="CE585" s="53"/>
      <c r="CF585" s="53"/>
      <c r="CG585" s="53"/>
      <c r="CH585" s="53"/>
      <c r="CI585" s="53"/>
      <c r="CJ585" s="53"/>
      <c r="CK585" s="53"/>
    </row>
    <row r="586" spans="10:89" ht="14.1" customHeight="1" x14ac:dyDescent="0.2"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 s="53"/>
      <c r="BN586" s="53"/>
      <c r="BO586" s="53"/>
      <c r="BP586" s="53"/>
      <c r="BQ586" s="53"/>
      <c r="BR586" s="53"/>
      <c r="BS586" s="53"/>
      <c r="BT586" s="53"/>
      <c r="BU586" s="53"/>
      <c r="BV586" s="53"/>
      <c r="BW586" s="53"/>
      <c r="BX586" s="53"/>
      <c r="BY586" s="53"/>
      <c r="BZ586" s="53"/>
      <c r="CA586" s="53"/>
      <c r="CB586" s="53"/>
      <c r="CC586" s="53"/>
      <c r="CD586" s="53"/>
      <c r="CE586" s="53"/>
      <c r="CF586" s="53"/>
      <c r="CG586" s="53"/>
      <c r="CH586" s="53"/>
      <c r="CI586" s="53"/>
      <c r="CJ586" s="53"/>
      <c r="CK586" s="53"/>
    </row>
    <row r="587" spans="10:89" ht="14.1" customHeight="1" x14ac:dyDescent="0.2"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 s="53"/>
      <c r="BN587" s="53"/>
      <c r="BO587" s="53"/>
      <c r="BP587" s="53"/>
      <c r="BQ587" s="53"/>
      <c r="BR587" s="53"/>
      <c r="BS587" s="53"/>
      <c r="BT587" s="53"/>
      <c r="BU587" s="53"/>
      <c r="BV587" s="53"/>
      <c r="BW587" s="53"/>
      <c r="BX587" s="53"/>
      <c r="BY587" s="53"/>
      <c r="BZ587" s="53"/>
      <c r="CA587" s="53"/>
      <c r="CB587" s="53"/>
      <c r="CC587" s="53"/>
      <c r="CD587" s="53"/>
      <c r="CE587" s="53"/>
      <c r="CF587" s="53"/>
      <c r="CG587" s="53"/>
      <c r="CH587" s="53"/>
      <c r="CI587" s="53"/>
      <c r="CJ587" s="53"/>
      <c r="CK587" s="53"/>
    </row>
    <row r="588" spans="10:89" ht="14.1" customHeight="1" x14ac:dyDescent="0.2"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 s="53"/>
      <c r="BN588" s="53"/>
      <c r="BO588" s="53"/>
      <c r="BP588" s="53"/>
      <c r="BQ588" s="53"/>
      <c r="BR588" s="53"/>
      <c r="BS588" s="53"/>
      <c r="BT588" s="53"/>
      <c r="BU588" s="53"/>
      <c r="BV588" s="53"/>
      <c r="BW588" s="53"/>
      <c r="BX588" s="53"/>
      <c r="BY588" s="53"/>
      <c r="BZ588" s="53"/>
      <c r="CA588" s="53"/>
      <c r="CB588" s="53"/>
      <c r="CC588" s="53"/>
      <c r="CD588" s="53"/>
      <c r="CE588" s="53"/>
      <c r="CF588" s="53"/>
      <c r="CG588" s="53"/>
      <c r="CH588" s="53"/>
      <c r="CI588" s="53"/>
      <c r="CJ588" s="53"/>
      <c r="CK588" s="53"/>
    </row>
    <row r="589" spans="10:89" ht="14.1" customHeight="1" x14ac:dyDescent="0.2"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 s="53"/>
      <c r="BN589" s="53"/>
      <c r="BO589" s="53"/>
      <c r="BP589" s="53"/>
      <c r="BQ589" s="53"/>
      <c r="BR589" s="53"/>
      <c r="BS589" s="53"/>
      <c r="BT589" s="53"/>
      <c r="BU589" s="53"/>
      <c r="BV589" s="53"/>
      <c r="BW589" s="53"/>
      <c r="BX589" s="53"/>
      <c r="BY589" s="53"/>
      <c r="BZ589" s="53"/>
      <c r="CA589" s="53"/>
      <c r="CB589" s="53"/>
      <c r="CC589" s="53"/>
      <c r="CD589" s="53"/>
      <c r="CE589" s="53"/>
      <c r="CF589" s="53"/>
      <c r="CG589" s="53"/>
      <c r="CH589" s="53"/>
      <c r="CI589" s="53"/>
      <c r="CJ589" s="53"/>
      <c r="CK589" s="53"/>
    </row>
    <row r="590" spans="10:89" ht="14.1" customHeight="1" x14ac:dyDescent="0.2"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 s="53"/>
      <c r="BN590" s="53"/>
      <c r="BO590" s="53"/>
      <c r="BP590" s="53"/>
      <c r="BQ590" s="53"/>
      <c r="BR590" s="53"/>
      <c r="BS590" s="53"/>
      <c r="BT590" s="53"/>
      <c r="BU590" s="53"/>
      <c r="BV590" s="53"/>
      <c r="BW590" s="53"/>
      <c r="BX590" s="53"/>
      <c r="BY590" s="53"/>
      <c r="BZ590" s="53"/>
      <c r="CA590" s="53"/>
      <c r="CB590" s="53"/>
      <c r="CC590" s="53"/>
      <c r="CD590" s="53"/>
      <c r="CE590" s="53"/>
      <c r="CF590" s="53"/>
      <c r="CG590" s="53"/>
      <c r="CH590" s="53"/>
      <c r="CI590" s="53"/>
      <c r="CJ590" s="53"/>
      <c r="CK590" s="53"/>
    </row>
    <row r="591" spans="10:89" ht="14.1" customHeight="1" x14ac:dyDescent="0.2"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 s="53"/>
      <c r="BN591" s="53"/>
      <c r="BO591" s="53"/>
      <c r="BP591" s="53"/>
      <c r="BQ591" s="53"/>
      <c r="BR591" s="53"/>
      <c r="BS591" s="53"/>
      <c r="BT591" s="53"/>
      <c r="BU591" s="53"/>
      <c r="BV591" s="53"/>
      <c r="BW591" s="53"/>
      <c r="BX591" s="53"/>
      <c r="BY591" s="53"/>
      <c r="BZ591" s="53"/>
      <c r="CA591" s="53"/>
      <c r="CB591" s="53"/>
      <c r="CC591" s="53"/>
      <c r="CD591" s="53"/>
      <c r="CE591" s="53"/>
      <c r="CF591" s="53"/>
      <c r="CG591" s="53"/>
      <c r="CH591" s="53"/>
      <c r="CI591" s="53"/>
      <c r="CJ591" s="53"/>
      <c r="CK591" s="53"/>
    </row>
    <row r="592" spans="10:89" ht="14.1" customHeight="1" x14ac:dyDescent="0.2"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 s="53"/>
      <c r="BN592" s="53"/>
      <c r="BO592" s="53"/>
      <c r="BP592" s="53"/>
      <c r="BQ592" s="53"/>
      <c r="BR592" s="53"/>
      <c r="BS592" s="53"/>
      <c r="BT592" s="53"/>
      <c r="BU592" s="53"/>
      <c r="BV592" s="53"/>
      <c r="BW592" s="53"/>
      <c r="BX592" s="53"/>
      <c r="BY592" s="53"/>
      <c r="BZ592" s="53"/>
      <c r="CA592" s="53"/>
      <c r="CB592" s="53"/>
      <c r="CC592" s="53"/>
      <c r="CD592" s="53"/>
      <c r="CE592" s="53"/>
      <c r="CF592" s="53"/>
      <c r="CG592" s="53"/>
      <c r="CH592" s="53"/>
      <c r="CI592" s="53"/>
      <c r="CJ592" s="53"/>
      <c r="CK592" s="53"/>
    </row>
    <row r="593" spans="10:89" ht="14.1" customHeight="1" x14ac:dyDescent="0.2"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 s="53"/>
      <c r="BN593" s="53"/>
      <c r="BO593" s="53"/>
      <c r="BP593" s="53"/>
      <c r="BQ593" s="53"/>
      <c r="BR593" s="53"/>
      <c r="BS593" s="53"/>
      <c r="BT593" s="53"/>
      <c r="BU593" s="53"/>
      <c r="BV593" s="53"/>
      <c r="BW593" s="53"/>
      <c r="BX593" s="53"/>
      <c r="BY593" s="53"/>
      <c r="BZ593" s="53"/>
      <c r="CA593" s="53"/>
      <c r="CB593" s="53"/>
      <c r="CC593" s="53"/>
      <c r="CD593" s="53"/>
      <c r="CE593" s="53"/>
      <c r="CF593" s="53"/>
      <c r="CG593" s="53"/>
      <c r="CH593" s="53"/>
      <c r="CI593" s="53"/>
      <c r="CJ593" s="53"/>
      <c r="CK593" s="53"/>
    </row>
    <row r="594" spans="10:89" ht="14.1" customHeight="1" x14ac:dyDescent="0.2"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 s="53"/>
      <c r="BN594" s="53"/>
      <c r="BO594" s="53"/>
      <c r="BP594" s="53"/>
      <c r="BQ594" s="53"/>
      <c r="BR594" s="53"/>
      <c r="BS594" s="53"/>
      <c r="BT594" s="53"/>
      <c r="BU594" s="53"/>
      <c r="BV594" s="53"/>
      <c r="BW594" s="53"/>
      <c r="BX594" s="53"/>
      <c r="BY594" s="53"/>
      <c r="BZ594" s="53"/>
      <c r="CA594" s="53"/>
      <c r="CB594" s="53"/>
      <c r="CC594" s="53"/>
      <c r="CD594" s="53"/>
      <c r="CE594" s="53"/>
      <c r="CF594" s="53"/>
      <c r="CG594" s="53"/>
      <c r="CH594" s="53"/>
      <c r="CI594" s="53"/>
      <c r="CJ594" s="53"/>
      <c r="CK594" s="53"/>
    </row>
    <row r="595" spans="10:89" ht="14.1" customHeight="1" x14ac:dyDescent="0.2"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 s="53"/>
      <c r="BN595" s="53"/>
      <c r="BO595" s="53"/>
      <c r="BP595" s="53"/>
      <c r="BQ595" s="53"/>
      <c r="BR595" s="53"/>
      <c r="BS595" s="53"/>
      <c r="BT595" s="53"/>
      <c r="BU595" s="53"/>
      <c r="BV595" s="53"/>
      <c r="BW595" s="53"/>
      <c r="BX595" s="53"/>
      <c r="BY595" s="53"/>
      <c r="BZ595" s="53"/>
      <c r="CA595" s="53"/>
      <c r="CB595" s="53"/>
      <c r="CC595" s="53"/>
      <c r="CD595" s="53"/>
      <c r="CE595" s="53"/>
      <c r="CF595" s="53"/>
      <c r="CG595" s="53"/>
      <c r="CH595" s="53"/>
      <c r="CI595" s="53"/>
      <c r="CJ595" s="53"/>
      <c r="CK595" s="53"/>
    </row>
    <row r="596" spans="10:89" ht="14.1" customHeight="1" x14ac:dyDescent="0.2"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 s="53"/>
      <c r="BN596" s="53"/>
      <c r="BO596" s="53"/>
      <c r="BP596" s="53"/>
      <c r="BQ596" s="53"/>
      <c r="BR596" s="53"/>
      <c r="BS596" s="53"/>
      <c r="BT596" s="53"/>
      <c r="BU596" s="53"/>
      <c r="BV596" s="53"/>
      <c r="BW596" s="53"/>
      <c r="BX596" s="53"/>
      <c r="BY596" s="53"/>
      <c r="BZ596" s="53"/>
      <c r="CA596" s="53"/>
      <c r="CB596" s="53"/>
      <c r="CC596" s="53"/>
      <c r="CD596" s="53"/>
      <c r="CE596" s="53"/>
      <c r="CF596" s="53"/>
      <c r="CG596" s="53"/>
      <c r="CH596" s="53"/>
      <c r="CI596" s="53"/>
      <c r="CJ596" s="53"/>
      <c r="CK596" s="53"/>
    </row>
    <row r="597" spans="10:89" ht="14.1" customHeight="1" x14ac:dyDescent="0.2"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 s="53"/>
      <c r="BN597" s="53"/>
      <c r="BO597" s="53"/>
      <c r="BP597" s="53"/>
      <c r="BQ597" s="53"/>
      <c r="BR597" s="53"/>
      <c r="BS597" s="53"/>
      <c r="BT597" s="53"/>
      <c r="BU597" s="53"/>
      <c r="BV597" s="53"/>
      <c r="BW597" s="53"/>
      <c r="BX597" s="53"/>
      <c r="BY597" s="53"/>
      <c r="BZ597" s="53"/>
      <c r="CA597" s="53"/>
      <c r="CB597" s="53"/>
      <c r="CC597" s="53"/>
      <c r="CD597" s="53"/>
      <c r="CE597" s="53"/>
      <c r="CF597" s="53"/>
      <c r="CG597" s="53"/>
      <c r="CH597" s="53"/>
      <c r="CI597" s="53"/>
      <c r="CJ597" s="53"/>
      <c r="CK597" s="53"/>
    </row>
    <row r="598" spans="10:89" ht="14.1" customHeight="1" x14ac:dyDescent="0.2"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 s="53"/>
      <c r="BN598" s="53"/>
      <c r="BO598" s="53"/>
      <c r="BP598" s="53"/>
      <c r="BQ598" s="53"/>
      <c r="BR598" s="53"/>
      <c r="BS598" s="53"/>
      <c r="BT598" s="53"/>
      <c r="BU598" s="53"/>
      <c r="BV598" s="53"/>
      <c r="BW598" s="53"/>
      <c r="BX598" s="53"/>
      <c r="BY598" s="53"/>
      <c r="BZ598" s="53"/>
      <c r="CA598" s="53"/>
      <c r="CB598" s="53"/>
      <c r="CC598" s="53"/>
      <c r="CD598" s="53"/>
      <c r="CE598" s="53"/>
      <c r="CF598" s="53"/>
      <c r="CG598" s="53"/>
      <c r="CH598" s="53"/>
      <c r="CI598" s="53"/>
      <c r="CJ598" s="53"/>
      <c r="CK598" s="53"/>
    </row>
    <row r="599" spans="10:89" ht="14.1" customHeight="1" x14ac:dyDescent="0.2"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 s="53"/>
      <c r="BN599" s="53"/>
      <c r="BO599" s="53"/>
      <c r="BP599" s="53"/>
      <c r="BQ599" s="53"/>
      <c r="BR599" s="53"/>
      <c r="BS599" s="53"/>
      <c r="BT599" s="53"/>
      <c r="BU599" s="53"/>
      <c r="BV599" s="53"/>
      <c r="BW599" s="53"/>
      <c r="BX599" s="53"/>
      <c r="BY599" s="53"/>
      <c r="BZ599" s="53"/>
      <c r="CA599" s="53"/>
      <c r="CB599" s="53"/>
      <c r="CC599" s="53"/>
      <c r="CD599" s="53"/>
      <c r="CE599" s="53"/>
      <c r="CF599" s="53"/>
      <c r="CG599" s="53"/>
      <c r="CH599" s="53"/>
      <c r="CI599" s="53"/>
      <c r="CJ599" s="53"/>
      <c r="CK599" s="53"/>
    </row>
    <row r="600" spans="10:89" ht="14.1" customHeight="1" x14ac:dyDescent="0.2"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 s="53"/>
      <c r="BN600" s="53"/>
      <c r="BO600" s="53"/>
      <c r="BP600" s="53"/>
      <c r="BQ600" s="53"/>
      <c r="BR600" s="53"/>
      <c r="BS600" s="53"/>
      <c r="BT600" s="53"/>
      <c r="BU600" s="53"/>
      <c r="BV600" s="53"/>
      <c r="BW600" s="53"/>
      <c r="BX600" s="53"/>
      <c r="BY600" s="53"/>
      <c r="BZ600" s="53"/>
      <c r="CA600" s="53"/>
      <c r="CB600" s="53"/>
      <c r="CC600" s="53"/>
      <c r="CD600" s="53"/>
      <c r="CE600" s="53"/>
      <c r="CF600" s="53"/>
      <c r="CG600" s="53"/>
      <c r="CH600" s="53"/>
      <c r="CI600" s="53"/>
      <c r="CJ600" s="53"/>
      <c r="CK600" s="53"/>
    </row>
    <row r="601" spans="10:89" ht="14.1" customHeight="1" x14ac:dyDescent="0.2"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3"/>
      <c r="BS601" s="53"/>
      <c r="BT601" s="53"/>
      <c r="BU601" s="53"/>
      <c r="BV601" s="53"/>
      <c r="BW601" s="53"/>
      <c r="BX601" s="53"/>
      <c r="BY601" s="53"/>
      <c r="BZ601" s="53"/>
      <c r="CA601" s="53"/>
      <c r="CB601" s="53"/>
      <c r="CC601" s="53"/>
      <c r="CD601" s="53"/>
      <c r="CE601" s="53"/>
      <c r="CF601" s="53"/>
      <c r="CG601" s="53"/>
      <c r="CH601" s="53"/>
      <c r="CI601" s="53"/>
      <c r="CJ601" s="53"/>
      <c r="CK601" s="53"/>
    </row>
    <row r="602" spans="10:89" ht="14.1" customHeight="1" x14ac:dyDescent="0.2"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53"/>
      <c r="BT602" s="53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J602" s="53"/>
      <c r="CK602" s="53"/>
    </row>
    <row r="603" spans="10:89" ht="14.1" customHeight="1" x14ac:dyDescent="0.2"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3"/>
      <c r="BS603" s="53"/>
      <c r="BT603" s="53"/>
      <c r="BU603" s="53"/>
      <c r="BV603" s="53"/>
      <c r="BW603" s="53"/>
      <c r="BX603" s="53"/>
      <c r="BY603" s="53"/>
      <c r="BZ603" s="53"/>
      <c r="CA603" s="53"/>
      <c r="CB603" s="53"/>
      <c r="CC603" s="53"/>
      <c r="CD603" s="53"/>
      <c r="CE603" s="53"/>
      <c r="CF603" s="53"/>
      <c r="CG603" s="53"/>
      <c r="CH603" s="53"/>
      <c r="CI603" s="53"/>
      <c r="CJ603" s="53"/>
      <c r="CK603" s="53"/>
    </row>
    <row r="604" spans="10:89" ht="14.1" customHeight="1" x14ac:dyDescent="0.2"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3"/>
      <c r="BS604" s="53"/>
      <c r="BT604" s="53"/>
      <c r="BU604" s="53"/>
      <c r="BV604" s="53"/>
      <c r="BW604" s="53"/>
      <c r="BX604" s="53"/>
      <c r="BY604" s="53"/>
      <c r="BZ604" s="53"/>
      <c r="CA604" s="53"/>
      <c r="CB604" s="53"/>
      <c r="CC604" s="53"/>
      <c r="CD604" s="53"/>
      <c r="CE604" s="53"/>
      <c r="CF604" s="53"/>
      <c r="CG604" s="53"/>
      <c r="CH604" s="53"/>
      <c r="CI604" s="53"/>
      <c r="CJ604" s="53"/>
      <c r="CK604" s="53"/>
    </row>
    <row r="605" spans="10:89" ht="14.1" customHeight="1" x14ac:dyDescent="0.2"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 s="53"/>
      <c r="BN605" s="53"/>
      <c r="BO605" s="53"/>
      <c r="BP605" s="53"/>
      <c r="BQ605" s="53"/>
      <c r="BR605" s="53"/>
      <c r="BS605" s="53"/>
      <c r="BT605" s="53"/>
      <c r="BU605" s="53"/>
      <c r="BV605" s="53"/>
      <c r="BW605" s="53"/>
      <c r="BX605" s="53"/>
      <c r="BY605" s="53"/>
      <c r="BZ605" s="53"/>
      <c r="CA605" s="53"/>
      <c r="CB605" s="53"/>
      <c r="CC605" s="53"/>
      <c r="CD605" s="53"/>
      <c r="CE605" s="53"/>
      <c r="CF605" s="53"/>
      <c r="CG605" s="53"/>
      <c r="CH605" s="53"/>
      <c r="CI605" s="53"/>
      <c r="CJ605" s="53"/>
      <c r="CK605" s="53"/>
    </row>
    <row r="606" spans="10:89" ht="14.1" customHeight="1" x14ac:dyDescent="0.2"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 s="53"/>
      <c r="BN606" s="53"/>
      <c r="BO606" s="53"/>
      <c r="BP606" s="53"/>
      <c r="BQ606" s="53"/>
      <c r="BR606" s="53"/>
      <c r="BS606" s="53"/>
      <c r="BT606" s="53"/>
      <c r="BU606" s="53"/>
      <c r="BV606" s="53"/>
      <c r="BW606" s="53"/>
      <c r="BX606" s="53"/>
      <c r="BY606" s="53"/>
      <c r="BZ606" s="53"/>
      <c r="CA606" s="53"/>
      <c r="CB606" s="53"/>
      <c r="CC606" s="53"/>
      <c r="CD606" s="53"/>
      <c r="CE606" s="53"/>
      <c r="CF606" s="53"/>
      <c r="CG606" s="53"/>
      <c r="CH606" s="53"/>
      <c r="CI606" s="53"/>
      <c r="CJ606" s="53"/>
      <c r="CK606" s="53"/>
    </row>
    <row r="607" spans="10:89" ht="14.1" customHeight="1" x14ac:dyDescent="0.2"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 s="53"/>
      <c r="BN607" s="53"/>
      <c r="BO607" s="53"/>
      <c r="BP607" s="53"/>
      <c r="BQ607" s="53"/>
      <c r="BR607" s="53"/>
      <c r="BS607" s="53"/>
      <c r="BT607" s="53"/>
      <c r="BU607" s="53"/>
      <c r="BV607" s="53"/>
      <c r="BW607" s="53"/>
      <c r="BX607" s="53"/>
      <c r="BY607" s="53"/>
      <c r="BZ607" s="53"/>
      <c r="CA607" s="53"/>
      <c r="CB607" s="53"/>
      <c r="CC607" s="53"/>
      <c r="CD607" s="53"/>
      <c r="CE607" s="53"/>
      <c r="CF607" s="53"/>
      <c r="CG607" s="53"/>
      <c r="CH607" s="53"/>
      <c r="CI607" s="53"/>
      <c r="CJ607" s="53"/>
      <c r="CK607" s="53"/>
    </row>
    <row r="608" spans="10:89" ht="14.1" customHeight="1" x14ac:dyDescent="0.2"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 s="53"/>
      <c r="BN608" s="53"/>
      <c r="BO608" s="53"/>
      <c r="BP608" s="53"/>
      <c r="BQ608" s="53"/>
      <c r="BR608" s="53"/>
      <c r="BS608" s="53"/>
      <c r="BT608" s="53"/>
      <c r="BU608" s="53"/>
      <c r="BV608" s="53"/>
      <c r="BW608" s="53"/>
      <c r="BX608" s="53"/>
      <c r="BY608" s="53"/>
      <c r="BZ608" s="53"/>
      <c r="CA608" s="53"/>
      <c r="CB608" s="53"/>
      <c r="CC608" s="53"/>
      <c r="CD608" s="53"/>
      <c r="CE608" s="53"/>
      <c r="CF608" s="53"/>
      <c r="CG608" s="53"/>
      <c r="CH608" s="53"/>
      <c r="CI608" s="53"/>
      <c r="CJ608" s="53"/>
      <c r="CK608" s="53"/>
    </row>
    <row r="609" spans="10:89" ht="14.1" customHeight="1" x14ac:dyDescent="0.2"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3"/>
      <c r="BS609" s="53"/>
      <c r="BT609" s="53"/>
      <c r="BU609" s="53"/>
      <c r="BV609" s="53"/>
      <c r="BW609" s="53"/>
      <c r="BX609" s="53"/>
      <c r="BY609" s="53"/>
      <c r="BZ609" s="53"/>
      <c r="CA609" s="53"/>
      <c r="CB609" s="53"/>
      <c r="CC609" s="53"/>
      <c r="CD609" s="53"/>
      <c r="CE609" s="53"/>
      <c r="CF609" s="53"/>
      <c r="CG609" s="53"/>
      <c r="CH609" s="53"/>
      <c r="CI609" s="53"/>
      <c r="CJ609" s="53"/>
      <c r="CK609" s="53"/>
    </row>
    <row r="610" spans="10:89" ht="14.1" customHeight="1" x14ac:dyDescent="0.2"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 s="53"/>
      <c r="BN610" s="53"/>
      <c r="BO610" s="53"/>
      <c r="BP610" s="53"/>
      <c r="BQ610" s="53"/>
      <c r="BR610" s="53"/>
      <c r="BS610" s="53"/>
      <c r="BT610" s="53"/>
      <c r="BU610" s="53"/>
      <c r="BV610" s="53"/>
      <c r="BW610" s="53"/>
      <c r="BX610" s="53"/>
      <c r="BY610" s="53"/>
      <c r="BZ610" s="53"/>
      <c r="CA610" s="53"/>
      <c r="CB610" s="53"/>
      <c r="CC610" s="53"/>
      <c r="CD610" s="53"/>
      <c r="CE610" s="53"/>
      <c r="CF610" s="53"/>
      <c r="CG610" s="53"/>
      <c r="CH610" s="53"/>
      <c r="CI610" s="53"/>
      <c r="CJ610" s="53"/>
      <c r="CK610" s="53"/>
    </row>
    <row r="611" spans="10:89" ht="14.1" customHeight="1" x14ac:dyDescent="0.2"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 s="53"/>
      <c r="BN611" s="53"/>
      <c r="BO611" s="53"/>
      <c r="BP611" s="53"/>
      <c r="BQ611" s="53"/>
      <c r="BR611" s="53"/>
      <c r="BS611" s="53"/>
      <c r="BT611" s="53"/>
      <c r="BU611" s="53"/>
      <c r="BV611" s="53"/>
      <c r="BW611" s="53"/>
      <c r="BX611" s="53"/>
      <c r="BY611" s="53"/>
      <c r="BZ611" s="53"/>
      <c r="CA611" s="53"/>
      <c r="CB611" s="53"/>
      <c r="CC611" s="53"/>
      <c r="CD611" s="53"/>
      <c r="CE611" s="53"/>
      <c r="CF611" s="53"/>
      <c r="CG611" s="53"/>
      <c r="CH611" s="53"/>
      <c r="CI611" s="53"/>
      <c r="CJ611" s="53"/>
      <c r="CK611" s="53"/>
    </row>
    <row r="612" spans="10:89" ht="14.1" customHeight="1" x14ac:dyDescent="0.2"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 s="53"/>
      <c r="BN612" s="53"/>
      <c r="BO612" s="53"/>
      <c r="BP612" s="53"/>
      <c r="BQ612" s="53"/>
      <c r="BR612" s="53"/>
      <c r="BS612" s="53"/>
      <c r="BT612" s="53"/>
      <c r="BU612" s="53"/>
      <c r="BV612" s="53"/>
      <c r="BW612" s="53"/>
      <c r="BX612" s="53"/>
      <c r="BY612" s="53"/>
      <c r="BZ612" s="53"/>
      <c r="CA612" s="53"/>
      <c r="CB612" s="53"/>
      <c r="CC612" s="53"/>
      <c r="CD612" s="53"/>
      <c r="CE612" s="53"/>
      <c r="CF612" s="53"/>
      <c r="CG612" s="53"/>
      <c r="CH612" s="53"/>
      <c r="CI612" s="53"/>
      <c r="CJ612" s="53"/>
      <c r="CK612" s="53"/>
    </row>
    <row r="613" spans="10:89" ht="14.1" customHeight="1" x14ac:dyDescent="0.2"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 s="53"/>
      <c r="BN613" s="53"/>
      <c r="BO613" s="53"/>
      <c r="BP613" s="53"/>
      <c r="BQ613" s="53"/>
      <c r="BR613" s="53"/>
      <c r="BS613" s="53"/>
      <c r="BT613" s="53"/>
      <c r="BU613" s="53"/>
      <c r="BV613" s="53"/>
      <c r="BW613" s="53"/>
      <c r="BX613" s="53"/>
      <c r="BY613" s="53"/>
      <c r="BZ613" s="53"/>
      <c r="CA613" s="53"/>
      <c r="CB613" s="53"/>
      <c r="CC613" s="53"/>
      <c r="CD613" s="53"/>
      <c r="CE613" s="53"/>
      <c r="CF613" s="53"/>
      <c r="CG613" s="53"/>
      <c r="CH613" s="53"/>
      <c r="CI613" s="53"/>
      <c r="CJ613" s="53"/>
      <c r="CK613" s="53"/>
    </row>
    <row r="614" spans="10:89" ht="14.1" customHeight="1" x14ac:dyDescent="0.2"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3"/>
      <c r="BS614" s="53"/>
      <c r="BT614" s="53"/>
      <c r="BU614" s="53"/>
      <c r="BV614" s="53"/>
      <c r="BW614" s="53"/>
      <c r="BX614" s="53"/>
      <c r="BY614" s="53"/>
      <c r="BZ614" s="53"/>
      <c r="CA614" s="53"/>
      <c r="CB614" s="53"/>
      <c r="CC614" s="53"/>
      <c r="CD614" s="53"/>
      <c r="CE614" s="53"/>
      <c r="CF614" s="53"/>
      <c r="CG614" s="53"/>
      <c r="CH614" s="53"/>
      <c r="CI614" s="53"/>
      <c r="CJ614" s="53"/>
      <c r="CK614" s="53"/>
    </row>
    <row r="615" spans="10:89" ht="14.1" customHeight="1" x14ac:dyDescent="0.2"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 s="53"/>
      <c r="BN615" s="53"/>
      <c r="BO615" s="53"/>
      <c r="BP615" s="53"/>
      <c r="BQ615" s="53"/>
      <c r="BR615" s="53"/>
      <c r="BS615" s="53"/>
      <c r="BT615" s="53"/>
      <c r="BU615" s="53"/>
      <c r="BV615" s="53"/>
      <c r="BW615" s="53"/>
      <c r="BX615" s="53"/>
      <c r="BY615" s="53"/>
      <c r="BZ615" s="53"/>
      <c r="CA615" s="53"/>
      <c r="CB615" s="53"/>
      <c r="CC615" s="53"/>
      <c r="CD615" s="53"/>
      <c r="CE615" s="53"/>
      <c r="CF615" s="53"/>
      <c r="CG615" s="53"/>
      <c r="CH615" s="53"/>
      <c r="CI615" s="53"/>
      <c r="CJ615" s="53"/>
      <c r="CK615" s="53"/>
    </row>
    <row r="616" spans="10:89" ht="14.1" customHeight="1" x14ac:dyDescent="0.2"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 s="53"/>
      <c r="BN616" s="53"/>
      <c r="BO616" s="53"/>
      <c r="BP616" s="53"/>
      <c r="BQ616" s="53"/>
      <c r="BR616" s="53"/>
      <c r="BS616" s="53"/>
      <c r="BT616" s="53"/>
      <c r="BU616" s="53"/>
      <c r="BV616" s="53"/>
      <c r="BW616" s="53"/>
      <c r="BX616" s="53"/>
      <c r="BY616" s="53"/>
      <c r="BZ616" s="53"/>
      <c r="CA616" s="53"/>
      <c r="CB616" s="53"/>
      <c r="CC616" s="53"/>
      <c r="CD616" s="53"/>
      <c r="CE616" s="53"/>
      <c r="CF616" s="53"/>
      <c r="CG616" s="53"/>
      <c r="CH616" s="53"/>
      <c r="CI616" s="53"/>
      <c r="CJ616" s="53"/>
      <c r="CK616" s="53"/>
    </row>
    <row r="617" spans="10:89" ht="14.1" customHeight="1" x14ac:dyDescent="0.2"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 s="53"/>
      <c r="BN617" s="53"/>
      <c r="BO617" s="53"/>
      <c r="BP617" s="53"/>
      <c r="BQ617" s="53"/>
      <c r="BR617" s="53"/>
      <c r="BS617" s="53"/>
      <c r="BT617" s="53"/>
      <c r="BU617" s="53"/>
      <c r="BV617" s="53"/>
      <c r="BW617" s="53"/>
      <c r="BX617" s="53"/>
      <c r="BY617" s="53"/>
      <c r="BZ617" s="53"/>
      <c r="CA617" s="53"/>
      <c r="CB617" s="53"/>
      <c r="CC617" s="53"/>
      <c r="CD617" s="53"/>
      <c r="CE617" s="53"/>
      <c r="CF617" s="53"/>
      <c r="CG617" s="53"/>
      <c r="CH617" s="53"/>
      <c r="CI617" s="53"/>
      <c r="CJ617" s="53"/>
      <c r="CK617" s="53"/>
    </row>
    <row r="618" spans="10:89" ht="14.1" customHeight="1" x14ac:dyDescent="0.2"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 s="53"/>
      <c r="BN618" s="53"/>
      <c r="BO618" s="53"/>
      <c r="BP618" s="53"/>
      <c r="BQ618" s="53"/>
      <c r="BR618" s="53"/>
      <c r="BS618" s="53"/>
      <c r="BT618" s="53"/>
      <c r="BU618" s="53"/>
      <c r="BV618" s="53"/>
      <c r="BW618" s="53"/>
      <c r="BX618" s="53"/>
      <c r="BY618" s="53"/>
      <c r="BZ618" s="53"/>
      <c r="CA618" s="53"/>
      <c r="CB618" s="53"/>
      <c r="CC618" s="53"/>
      <c r="CD618" s="53"/>
      <c r="CE618" s="53"/>
      <c r="CF618" s="53"/>
      <c r="CG618" s="53"/>
      <c r="CH618" s="53"/>
      <c r="CI618" s="53"/>
      <c r="CJ618" s="53"/>
      <c r="CK618" s="53"/>
    </row>
    <row r="619" spans="10:89" ht="14.1" customHeight="1" x14ac:dyDescent="0.2"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 s="53"/>
      <c r="BN619" s="53"/>
      <c r="BO619" s="53"/>
      <c r="BP619" s="53"/>
      <c r="BQ619" s="53"/>
      <c r="BR619" s="53"/>
      <c r="BS619" s="53"/>
      <c r="BT619" s="53"/>
      <c r="BU619" s="53"/>
      <c r="BV619" s="53"/>
      <c r="BW619" s="53"/>
      <c r="BX619" s="53"/>
      <c r="BY619" s="53"/>
      <c r="BZ619" s="53"/>
      <c r="CA619" s="53"/>
      <c r="CB619" s="53"/>
      <c r="CC619" s="53"/>
      <c r="CD619" s="53"/>
      <c r="CE619" s="53"/>
      <c r="CF619" s="53"/>
      <c r="CG619" s="53"/>
      <c r="CH619" s="53"/>
      <c r="CI619" s="53"/>
      <c r="CJ619" s="53"/>
      <c r="CK619" s="53"/>
    </row>
    <row r="620" spans="10:89" ht="14.1" customHeight="1" x14ac:dyDescent="0.2"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 s="53"/>
      <c r="BN620" s="53"/>
      <c r="BO620" s="53"/>
      <c r="BP620" s="53"/>
      <c r="BQ620" s="53"/>
      <c r="BR620" s="53"/>
      <c r="BS620" s="53"/>
      <c r="BT620" s="53"/>
      <c r="BU620" s="53"/>
      <c r="BV620" s="53"/>
      <c r="BW620" s="53"/>
      <c r="BX620" s="53"/>
      <c r="BY620" s="53"/>
      <c r="BZ620" s="53"/>
      <c r="CA620" s="53"/>
      <c r="CB620" s="53"/>
      <c r="CC620" s="53"/>
      <c r="CD620" s="53"/>
      <c r="CE620" s="53"/>
      <c r="CF620" s="53"/>
      <c r="CG620" s="53"/>
      <c r="CH620" s="53"/>
      <c r="CI620" s="53"/>
      <c r="CJ620" s="53"/>
      <c r="CK620" s="53"/>
    </row>
    <row r="621" spans="10:89" ht="14.1" customHeight="1" x14ac:dyDescent="0.2"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 s="53"/>
      <c r="BN621" s="53"/>
      <c r="BO621" s="53"/>
      <c r="BP621" s="53"/>
      <c r="BQ621" s="53"/>
      <c r="BR621" s="53"/>
      <c r="BS621" s="53"/>
      <c r="BT621" s="53"/>
      <c r="BU621" s="53"/>
      <c r="BV621" s="53"/>
      <c r="BW621" s="53"/>
      <c r="BX621" s="53"/>
      <c r="BY621" s="53"/>
      <c r="BZ621" s="53"/>
      <c r="CA621" s="53"/>
      <c r="CB621" s="53"/>
      <c r="CC621" s="53"/>
      <c r="CD621" s="53"/>
      <c r="CE621" s="53"/>
      <c r="CF621" s="53"/>
      <c r="CG621" s="53"/>
      <c r="CH621" s="53"/>
      <c r="CI621" s="53"/>
      <c r="CJ621" s="53"/>
      <c r="CK621" s="53"/>
    </row>
    <row r="622" spans="10:89" ht="14.1" customHeight="1" x14ac:dyDescent="0.2"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3"/>
      <c r="BS622" s="53"/>
      <c r="BT622" s="53"/>
      <c r="BU622" s="53"/>
      <c r="BV622" s="53"/>
      <c r="BW622" s="53"/>
      <c r="BX622" s="53"/>
      <c r="BY622" s="53"/>
      <c r="BZ622" s="53"/>
      <c r="CA622" s="53"/>
      <c r="CB622" s="53"/>
      <c r="CC622" s="53"/>
      <c r="CD622" s="53"/>
      <c r="CE622" s="53"/>
      <c r="CF622" s="53"/>
      <c r="CG622" s="53"/>
      <c r="CH622" s="53"/>
      <c r="CI622" s="53"/>
      <c r="CJ622" s="53"/>
      <c r="CK622" s="53"/>
    </row>
    <row r="623" spans="10:89" ht="14.1" customHeight="1" x14ac:dyDescent="0.2"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 s="53"/>
      <c r="BN623" s="53"/>
      <c r="BO623" s="53"/>
      <c r="BP623" s="53"/>
      <c r="BQ623" s="53"/>
      <c r="BR623" s="53"/>
      <c r="BS623" s="53"/>
      <c r="BT623" s="53"/>
      <c r="BU623" s="53"/>
      <c r="BV623" s="53"/>
      <c r="BW623" s="53"/>
      <c r="BX623" s="53"/>
      <c r="BY623" s="53"/>
      <c r="BZ623" s="53"/>
      <c r="CA623" s="53"/>
      <c r="CB623" s="53"/>
      <c r="CC623" s="53"/>
      <c r="CD623" s="53"/>
      <c r="CE623" s="53"/>
      <c r="CF623" s="53"/>
      <c r="CG623" s="53"/>
      <c r="CH623" s="53"/>
      <c r="CI623" s="53"/>
      <c r="CJ623" s="53"/>
      <c r="CK623" s="53"/>
    </row>
    <row r="624" spans="10:89" ht="14.1" customHeight="1" x14ac:dyDescent="0.2"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 s="53"/>
      <c r="BN624" s="53"/>
      <c r="BO624" s="53"/>
      <c r="BP624" s="53"/>
      <c r="BQ624" s="53"/>
      <c r="BR624" s="53"/>
      <c r="BS624" s="53"/>
      <c r="BT624" s="53"/>
      <c r="BU624" s="53"/>
      <c r="BV624" s="53"/>
      <c r="BW624" s="53"/>
      <c r="BX624" s="53"/>
      <c r="BY624" s="53"/>
      <c r="BZ624" s="53"/>
      <c r="CA624" s="53"/>
      <c r="CB624" s="53"/>
      <c r="CC624" s="53"/>
      <c r="CD624" s="53"/>
      <c r="CE624" s="53"/>
      <c r="CF624" s="53"/>
      <c r="CG624" s="53"/>
      <c r="CH624" s="53"/>
      <c r="CI624" s="53"/>
      <c r="CJ624" s="53"/>
      <c r="CK624" s="53"/>
    </row>
    <row r="625" spans="10:89" ht="14.1" customHeight="1" x14ac:dyDescent="0.2"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 s="53"/>
      <c r="BN625" s="53"/>
      <c r="BO625" s="53"/>
      <c r="BP625" s="53"/>
      <c r="BQ625" s="53"/>
      <c r="BR625" s="53"/>
      <c r="BS625" s="53"/>
      <c r="BT625" s="53"/>
      <c r="BU625" s="53"/>
      <c r="BV625" s="53"/>
      <c r="BW625" s="53"/>
      <c r="BX625" s="53"/>
      <c r="BY625" s="53"/>
      <c r="BZ625" s="53"/>
      <c r="CA625" s="53"/>
      <c r="CB625" s="53"/>
      <c r="CC625" s="53"/>
      <c r="CD625" s="53"/>
      <c r="CE625" s="53"/>
      <c r="CF625" s="53"/>
      <c r="CG625" s="53"/>
      <c r="CH625" s="53"/>
      <c r="CI625" s="53"/>
      <c r="CJ625" s="53"/>
      <c r="CK625" s="53"/>
    </row>
    <row r="626" spans="10:89" ht="14.1" customHeight="1" x14ac:dyDescent="0.2"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 s="53"/>
      <c r="BN626" s="53"/>
      <c r="BO626" s="53"/>
      <c r="BP626" s="53"/>
      <c r="BQ626" s="53"/>
      <c r="BR626" s="53"/>
      <c r="BS626" s="53"/>
      <c r="BT626" s="53"/>
      <c r="BU626" s="53"/>
      <c r="BV626" s="53"/>
      <c r="BW626" s="53"/>
      <c r="BX626" s="53"/>
      <c r="BY626" s="53"/>
      <c r="BZ626" s="53"/>
      <c r="CA626" s="53"/>
      <c r="CB626" s="53"/>
      <c r="CC626" s="53"/>
      <c r="CD626" s="53"/>
      <c r="CE626" s="53"/>
      <c r="CF626" s="53"/>
      <c r="CG626" s="53"/>
      <c r="CH626" s="53"/>
      <c r="CI626" s="53"/>
      <c r="CJ626" s="53"/>
      <c r="CK626" s="53"/>
    </row>
    <row r="627" spans="10:89" ht="14.1" customHeight="1" x14ac:dyDescent="0.2"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 s="53"/>
      <c r="BN627" s="53"/>
      <c r="BO627" s="53"/>
      <c r="BP627" s="53"/>
      <c r="BQ627" s="53"/>
      <c r="BR627" s="53"/>
      <c r="BS627" s="53"/>
      <c r="BT627" s="53"/>
      <c r="BU627" s="53"/>
      <c r="BV627" s="53"/>
      <c r="BW627" s="53"/>
      <c r="BX627" s="53"/>
      <c r="BY627" s="53"/>
      <c r="BZ627" s="53"/>
      <c r="CA627" s="53"/>
      <c r="CB627" s="53"/>
      <c r="CC627" s="53"/>
      <c r="CD627" s="53"/>
      <c r="CE627" s="53"/>
      <c r="CF627" s="53"/>
      <c r="CG627" s="53"/>
      <c r="CH627" s="53"/>
      <c r="CI627" s="53"/>
      <c r="CJ627" s="53"/>
      <c r="CK627" s="53"/>
    </row>
    <row r="628" spans="10:89" ht="14.1" customHeight="1" x14ac:dyDescent="0.2"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 s="53"/>
      <c r="BN628" s="53"/>
      <c r="BO628" s="53"/>
      <c r="BP628" s="53"/>
      <c r="BQ628" s="53"/>
      <c r="BR628" s="53"/>
      <c r="BS628" s="53"/>
      <c r="BT628" s="53"/>
      <c r="BU628" s="53"/>
      <c r="BV628" s="53"/>
      <c r="BW628" s="53"/>
      <c r="BX628" s="53"/>
      <c r="BY628" s="53"/>
      <c r="BZ628" s="53"/>
      <c r="CA628" s="53"/>
      <c r="CB628" s="53"/>
      <c r="CC628" s="53"/>
      <c r="CD628" s="53"/>
      <c r="CE628" s="53"/>
      <c r="CF628" s="53"/>
      <c r="CG628" s="53"/>
      <c r="CH628" s="53"/>
      <c r="CI628" s="53"/>
      <c r="CJ628" s="53"/>
      <c r="CK628" s="53"/>
    </row>
    <row r="629" spans="10:89" ht="14.1" customHeight="1" x14ac:dyDescent="0.2"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 s="53"/>
      <c r="BN629" s="53"/>
      <c r="BO629" s="53"/>
      <c r="BP629" s="53"/>
      <c r="BQ629" s="53"/>
      <c r="BR629" s="53"/>
      <c r="BS629" s="53"/>
      <c r="BT629" s="53"/>
      <c r="BU629" s="53"/>
      <c r="BV629" s="53"/>
      <c r="BW629" s="53"/>
      <c r="BX629" s="53"/>
      <c r="BY629" s="53"/>
      <c r="BZ629" s="53"/>
      <c r="CA629" s="53"/>
      <c r="CB629" s="53"/>
      <c r="CC629" s="53"/>
      <c r="CD629" s="53"/>
      <c r="CE629" s="53"/>
      <c r="CF629" s="53"/>
      <c r="CG629" s="53"/>
      <c r="CH629" s="53"/>
      <c r="CI629" s="53"/>
      <c r="CJ629" s="53"/>
      <c r="CK629" s="53"/>
    </row>
    <row r="630" spans="10:89" ht="14.1" customHeight="1" x14ac:dyDescent="0.2"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 s="53"/>
      <c r="BN630" s="53"/>
      <c r="BO630" s="53"/>
      <c r="BP630" s="53"/>
      <c r="BQ630" s="53"/>
      <c r="BR630" s="53"/>
      <c r="BS630" s="53"/>
      <c r="BT630" s="53"/>
      <c r="BU630" s="53"/>
      <c r="BV630" s="53"/>
      <c r="BW630" s="53"/>
      <c r="BX630" s="53"/>
      <c r="BY630" s="53"/>
      <c r="BZ630" s="53"/>
      <c r="CA630" s="53"/>
      <c r="CB630" s="53"/>
      <c r="CC630" s="53"/>
      <c r="CD630" s="53"/>
      <c r="CE630" s="53"/>
      <c r="CF630" s="53"/>
      <c r="CG630" s="53"/>
      <c r="CH630" s="53"/>
      <c r="CI630" s="53"/>
      <c r="CJ630" s="53"/>
      <c r="CK630" s="53"/>
    </row>
    <row r="631" spans="10:89" ht="14.1" customHeight="1" x14ac:dyDescent="0.2"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3"/>
      <c r="BS631" s="53"/>
      <c r="BT631" s="53"/>
      <c r="BU631" s="53"/>
      <c r="BV631" s="53"/>
      <c r="BW631" s="53"/>
      <c r="BX631" s="53"/>
      <c r="BY631" s="53"/>
      <c r="BZ631" s="53"/>
      <c r="CA631" s="53"/>
      <c r="CB631" s="53"/>
      <c r="CC631" s="53"/>
      <c r="CD631" s="53"/>
      <c r="CE631" s="53"/>
      <c r="CF631" s="53"/>
      <c r="CG631" s="53"/>
      <c r="CH631" s="53"/>
      <c r="CI631" s="53"/>
      <c r="CJ631" s="53"/>
      <c r="CK631" s="53"/>
    </row>
    <row r="632" spans="10:89" ht="14.1" customHeight="1" x14ac:dyDescent="0.2"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3"/>
      <c r="BS632" s="53"/>
      <c r="BT632" s="53"/>
      <c r="BU632" s="53"/>
      <c r="BV632" s="53"/>
      <c r="BW632" s="53"/>
      <c r="BX632" s="53"/>
      <c r="BY632" s="53"/>
      <c r="BZ632" s="53"/>
      <c r="CA632" s="53"/>
      <c r="CB632" s="53"/>
      <c r="CC632" s="53"/>
      <c r="CD632" s="53"/>
      <c r="CE632" s="53"/>
      <c r="CF632" s="53"/>
      <c r="CG632" s="53"/>
      <c r="CH632" s="53"/>
      <c r="CI632" s="53"/>
      <c r="CJ632" s="53"/>
      <c r="CK632" s="53"/>
    </row>
    <row r="633" spans="10:89" ht="14.1" customHeight="1" x14ac:dyDescent="0.2"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3"/>
      <c r="BS633" s="53"/>
      <c r="BT633" s="53"/>
      <c r="BU633" s="53"/>
      <c r="BV633" s="53"/>
      <c r="BW633" s="53"/>
      <c r="BX633" s="53"/>
      <c r="BY633" s="53"/>
      <c r="BZ633" s="53"/>
      <c r="CA633" s="53"/>
      <c r="CB633" s="53"/>
      <c r="CC633" s="53"/>
      <c r="CD633" s="53"/>
      <c r="CE633" s="53"/>
      <c r="CF633" s="53"/>
      <c r="CG633" s="53"/>
      <c r="CH633" s="53"/>
      <c r="CI633" s="53"/>
      <c r="CJ633" s="53"/>
      <c r="CK633" s="53"/>
    </row>
    <row r="634" spans="10:89" ht="14.1" customHeight="1" x14ac:dyDescent="0.2"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 s="53"/>
      <c r="BN634" s="53"/>
      <c r="BO634" s="53"/>
      <c r="BP634" s="53"/>
      <c r="BQ634" s="53"/>
      <c r="BR634" s="53"/>
      <c r="BS634" s="53"/>
      <c r="BT634" s="53"/>
      <c r="BU634" s="53"/>
      <c r="BV634" s="53"/>
      <c r="BW634" s="53"/>
      <c r="BX634" s="53"/>
      <c r="BY634" s="53"/>
      <c r="BZ634" s="53"/>
      <c r="CA634" s="53"/>
      <c r="CB634" s="53"/>
      <c r="CC634" s="53"/>
      <c r="CD634" s="53"/>
      <c r="CE634" s="53"/>
      <c r="CF634" s="53"/>
      <c r="CG634" s="53"/>
      <c r="CH634" s="53"/>
      <c r="CI634" s="53"/>
      <c r="CJ634" s="53"/>
      <c r="CK634" s="53"/>
    </row>
    <row r="635" spans="10:89" ht="14.1" customHeight="1" x14ac:dyDescent="0.2"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 s="53"/>
      <c r="BN635" s="53"/>
      <c r="BO635" s="53"/>
      <c r="BP635" s="53"/>
      <c r="BQ635" s="53"/>
      <c r="BR635" s="53"/>
      <c r="BS635" s="53"/>
      <c r="BT635" s="53"/>
      <c r="BU635" s="53"/>
      <c r="BV635" s="53"/>
      <c r="BW635" s="53"/>
      <c r="BX635" s="53"/>
      <c r="BY635" s="53"/>
      <c r="BZ635" s="53"/>
      <c r="CA635" s="53"/>
      <c r="CB635" s="53"/>
      <c r="CC635" s="53"/>
      <c r="CD635" s="53"/>
      <c r="CE635" s="53"/>
      <c r="CF635" s="53"/>
      <c r="CG635" s="53"/>
      <c r="CH635" s="53"/>
      <c r="CI635" s="53"/>
      <c r="CJ635" s="53"/>
      <c r="CK635" s="53"/>
    </row>
    <row r="636" spans="10:89" ht="14.1" customHeight="1" x14ac:dyDescent="0.2"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 s="53"/>
      <c r="BN636" s="53"/>
      <c r="BO636" s="53"/>
      <c r="BP636" s="53"/>
      <c r="BQ636" s="53"/>
      <c r="BR636" s="53"/>
      <c r="BS636" s="53"/>
      <c r="BT636" s="53"/>
      <c r="BU636" s="53"/>
      <c r="BV636" s="53"/>
      <c r="BW636" s="53"/>
      <c r="BX636" s="53"/>
      <c r="BY636" s="53"/>
      <c r="BZ636" s="53"/>
      <c r="CA636" s="53"/>
      <c r="CB636" s="53"/>
      <c r="CC636" s="53"/>
      <c r="CD636" s="53"/>
      <c r="CE636" s="53"/>
      <c r="CF636" s="53"/>
      <c r="CG636" s="53"/>
      <c r="CH636" s="53"/>
      <c r="CI636" s="53"/>
      <c r="CJ636" s="53"/>
      <c r="CK636" s="53"/>
    </row>
    <row r="637" spans="10:89" ht="14.1" customHeight="1" x14ac:dyDescent="0.2"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 s="53"/>
      <c r="BN637" s="53"/>
      <c r="BO637" s="53"/>
      <c r="BP637" s="53"/>
      <c r="BQ637" s="53"/>
      <c r="BR637" s="53"/>
      <c r="BS637" s="53"/>
      <c r="BT637" s="53"/>
      <c r="BU637" s="53"/>
      <c r="BV637" s="53"/>
      <c r="BW637" s="53"/>
      <c r="BX637" s="53"/>
      <c r="BY637" s="53"/>
      <c r="BZ637" s="53"/>
      <c r="CA637" s="53"/>
      <c r="CB637" s="53"/>
      <c r="CC637" s="53"/>
      <c r="CD637" s="53"/>
      <c r="CE637" s="53"/>
      <c r="CF637" s="53"/>
      <c r="CG637" s="53"/>
      <c r="CH637" s="53"/>
      <c r="CI637" s="53"/>
      <c r="CJ637" s="53"/>
      <c r="CK637" s="53"/>
    </row>
    <row r="638" spans="10:89" ht="14.1" customHeight="1" x14ac:dyDescent="0.2"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 s="53"/>
      <c r="BN638" s="53"/>
      <c r="BO638" s="53"/>
      <c r="BP638" s="53"/>
      <c r="BQ638" s="53"/>
      <c r="BR638" s="53"/>
      <c r="BS638" s="53"/>
      <c r="BT638" s="53"/>
      <c r="BU638" s="53"/>
      <c r="BV638" s="53"/>
      <c r="BW638" s="53"/>
      <c r="BX638" s="53"/>
      <c r="BY638" s="53"/>
      <c r="BZ638" s="53"/>
      <c r="CA638" s="53"/>
      <c r="CB638" s="53"/>
      <c r="CC638" s="53"/>
      <c r="CD638" s="53"/>
      <c r="CE638" s="53"/>
      <c r="CF638" s="53"/>
      <c r="CG638" s="53"/>
      <c r="CH638" s="53"/>
      <c r="CI638" s="53"/>
      <c r="CJ638" s="53"/>
      <c r="CK638" s="53"/>
    </row>
    <row r="639" spans="10:89" ht="14.1" customHeight="1" x14ac:dyDescent="0.2"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 s="53"/>
      <c r="BN639" s="53"/>
      <c r="BO639" s="53"/>
      <c r="BP639" s="53"/>
      <c r="BQ639" s="53"/>
      <c r="BR639" s="53"/>
      <c r="BS639" s="53"/>
      <c r="BT639" s="53"/>
      <c r="BU639" s="53"/>
      <c r="BV639" s="53"/>
      <c r="BW639" s="53"/>
      <c r="BX639" s="53"/>
      <c r="BY639" s="53"/>
      <c r="BZ639" s="53"/>
      <c r="CA639" s="53"/>
      <c r="CB639" s="53"/>
      <c r="CC639" s="53"/>
      <c r="CD639" s="53"/>
      <c r="CE639" s="53"/>
      <c r="CF639" s="53"/>
      <c r="CG639" s="53"/>
      <c r="CH639" s="53"/>
      <c r="CI639" s="53"/>
      <c r="CJ639" s="53"/>
      <c r="CK639" s="53"/>
    </row>
    <row r="640" spans="10:89" ht="14.1" customHeight="1" x14ac:dyDescent="0.2"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 s="53"/>
      <c r="BN640" s="53"/>
      <c r="BO640" s="53"/>
      <c r="BP640" s="53"/>
      <c r="BQ640" s="53"/>
      <c r="BR640" s="53"/>
      <c r="BS640" s="53"/>
      <c r="BT640" s="53"/>
      <c r="BU640" s="53"/>
      <c r="BV640" s="53"/>
      <c r="BW640" s="53"/>
      <c r="BX640" s="53"/>
      <c r="BY640" s="53"/>
      <c r="BZ640" s="53"/>
      <c r="CA640" s="53"/>
      <c r="CB640" s="53"/>
      <c r="CC640" s="53"/>
      <c r="CD640" s="53"/>
      <c r="CE640" s="53"/>
      <c r="CF640" s="53"/>
      <c r="CG640" s="53"/>
      <c r="CH640" s="53"/>
      <c r="CI640" s="53"/>
      <c r="CJ640" s="53"/>
      <c r="CK640" s="53"/>
    </row>
    <row r="641" spans="10:89" ht="14.1" customHeight="1" x14ac:dyDescent="0.2"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 s="53"/>
      <c r="BN641" s="53"/>
      <c r="BO641" s="53"/>
      <c r="BP641" s="53"/>
      <c r="BQ641" s="53"/>
      <c r="BR641" s="53"/>
      <c r="BS641" s="53"/>
      <c r="BT641" s="53"/>
      <c r="BU641" s="53"/>
      <c r="BV641" s="53"/>
      <c r="BW641" s="53"/>
      <c r="BX641" s="53"/>
      <c r="BY641" s="53"/>
      <c r="BZ641" s="53"/>
      <c r="CA641" s="53"/>
      <c r="CB641" s="53"/>
      <c r="CC641" s="53"/>
      <c r="CD641" s="53"/>
      <c r="CE641" s="53"/>
      <c r="CF641" s="53"/>
      <c r="CG641" s="53"/>
      <c r="CH641" s="53"/>
      <c r="CI641" s="53"/>
      <c r="CJ641" s="53"/>
      <c r="CK641" s="53"/>
    </row>
    <row r="642" spans="10:89" ht="14.1" customHeight="1" x14ac:dyDescent="0.2"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 s="53"/>
      <c r="BN642" s="53"/>
      <c r="BO642" s="53"/>
      <c r="BP642" s="53"/>
      <c r="BQ642" s="53"/>
      <c r="BR642" s="53"/>
      <c r="BS642" s="53"/>
      <c r="BT642" s="53"/>
      <c r="BU642" s="53"/>
      <c r="BV642" s="53"/>
      <c r="BW642" s="53"/>
      <c r="BX642" s="53"/>
      <c r="BY642" s="53"/>
      <c r="BZ642" s="53"/>
      <c r="CA642" s="53"/>
      <c r="CB642" s="53"/>
      <c r="CC642" s="53"/>
      <c r="CD642" s="53"/>
      <c r="CE642" s="53"/>
      <c r="CF642" s="53"/>
      <c r="CG642" s="53"/>
      <c r="CH642" s="53"/>
      <c r="CI642" s="53"/>
      <c r="CJ642" s="53"/>
      <c r="CK642" s="53"/>
    </row>
    <row r="643" spans="10:89" ht="14.1" customHeight="1" x14ac:dyDescent="0.2"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 s="53"/>
      <c r="BN643" s="53"/>
      <c r="BO643" s="53"/>
      <c r="BP643" s="53"/>
      <c r="BQ643" s="53"/>
      <c r="BR643" s="53"/>
      <c r="BS643" s="53"/>
      <c r="BT643" s="53"/>
      <c r="BU643" s="53"/>
      <c r="BV643" s="53"/>
      <c r="BW643" s="53"/>
      <c r="BX643" s="53"/>
      <c r="BY643" s="53"/>
      <c r="BZ643" s="53"/>
      <c r="CA643" s="53"/>
      <c r="CB643" s="53"/>
      <c r="CC643" s="53"/>
      <c r="CD643" s="53"/>
      <c r="CE643" s="53"/>
      <c r="CF643" s="53"/>
      <c r="CG643" s="53"/>
      <c r="CH643" s="53"/>
      <c r="CI643" s="53"/>
      <c r="CJ643" s="53"/>
      <c r="CK643" s="53"/>
    </row>
    <row r="644" spans="10:89" ht="14.1" customHeight="1" x14ac:dyDescent="0.2"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 s="53"/>
      <c r="BN644" s="53"/>
      <c r="BO644" s="53"/>
      <c r="BP644" s="53"/>
      <c r="BQ644" s="53"/>
      <c r="BR644" s="53"/>
      <c r="BS644" s="53"/>
      <c r="BT644" s="53"/>
      <c r="BU644" s="53"/>
      <c r="BV644" s="53"/>
      <c r="BW644" s="53"/>
      <c r="BX644" s="53"/>
      <c r="BY644" s="53"/>
      <c r="BZ644" s="53"/>
      <c r="CA644" s="53"/>
      <c r="CB644" s="53"/>
      <c r="CC644" s="53"/>
      <c r="CD644" s="53"/>
      <c r="CE644" s="53"/>
      <c r="CF644" s="53"/>
      <c r="CG644" s="53"/>
      <c r="CH644" s="53"/>
      <c r="CI644" s="53"/>
      <c r="CJ644" s="53"/>
      <c r="CK644" s="53"/>
    </row>
    <row r="645" spans="10:89" ht="14.1" customHeight="1" x14ac:dyDescent="0.2"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 s="53"/>
      <c r="BN645" s="53"/>
      <c r="BO645" s="53"/>
      <c r="BP645" s="53"/>
      <c r="BQ645" s="53"/>
      <c r="BR645" s="53"/>
      <c r="BS645" s="53"/>
      <c r="BT645" s="53"/>
      <c r="BU645" s="53"/>
      <c r="BV645" s="53"/>
      <c r="BW645" s="53"/>
      <c r="BX645" s="53"/>
      <c r="BY645" s="53"/>
      <c r="BZ645" s="53"/>
      <c r="CA645" s="53"/>
      <c r="CB645" s="53"/>
      <c r="CC645" s="53"/>
      <c r="CD645" s="53"/>
      <c r="CE645" s="53"/>
      <c r="CF645" s="53"/>
      <c r="CG645" s="53"/>
      <c r="CH645" s="53"/>
      <c r="CI645" s="53"/>
      <c r="CJ645" s="53"/>
      <c r="CK645" s="53"/>
    </row>
    <row r="646" spans="10:89" ht="14.1" customHeight="1" x14ac:dyDescent="0.2"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 s="53"/>
      <c r="BN646" s="53"/>
      <c r="BO646" s="53"/>
      <c r="BP646" s="53"/>
      <c r="BQ646" s="53"/>
      <c r="BR646" s="53"/>
      <c r="BS646" s="53"/>
      <c r="BT646" s="53"/>
      <c r="BU646" s="53"/>
      <c r="BV646" s="53"/>
      <c r="BW646" s="53"/>
      <c r="BX646" s="53"/>
      <c r="BY646" s="53"/>
      <c r="BZ646" s="53"/>
      <c r="CA646" s="53"/>
      <c r="CB646" s="53"/>
      <c r="CC646" s="53"/>
      <c r="CD646" s="53"/>
      <c r="CE646" s="53"/>
      <c r="CF646" s="53"/>
      <c r="CG646" s="53"/>
      <c r="CH646" s="53"/>
      <c r="CI646" s="53"/>
      <c r="CJ646" s="53"/>
      <c r="CK646" s="53"/>
    </row>
    <row r="647" spans="10:89" ht="14.1" customHeight="1" x14ac:dyDescent="0.2"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 s="53"/>
      <c r="BN647" s="53"/>
      <c r="BO647" s="53"/>
      <c r="BP647" s="53"/>
      <c r="BQ647" s="53"/>
      <c r="BR647" s="53"/>
      <c r="BS647" s="53"/>
      <c r="BT647" s="53"/>
      <c r="BU647" s="53"/>
      <c r="BV647" s="53"/>
      <c r="BW647" s="53"/>
      <c r="BX647" s="53"/>
      <c r="BY647" s="53"/>
      <c r="BZ647" s="53"/>
      <c r="CA647" s="53"/>
      <c r="CB647" s="53"/>
      <c r="CC647" s="53"/>
      <c r="CD647" s="53"/>
      <c r="CE647" s="53"/>
      <c r="CF647" s="53"/>
      <c r="CG647" s="53"/>
      <c r="CH647" s="53"/>
      <c r="CI647" s="53"/>
      <c r="CJ647" s="53"/>
      <c r="CK647" s="53"/>
    </row>
    <row r="648" spans="10:89" ht="14.1" customHeight="1" x14ac:dyDescent="0.2"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 s="53"/>
      <c r="BN648" s="53"/>
      <c r="BO648" s="53"/>
      <c r="BP648" s="53"/>
      <c r="BQ648" s="53"/>
      <c r="BR648" s="53"/>
      <c r="BS648" s="53"/>
      <c r="BT648" s="53"/>
      <c r="BU648" s="53"/>
      <c r="BV648" s="53"/>
      <c r="BW648" s="53"/>
      <c r="BX648" s="53"/>
      <c r="BY648" s="53"/>
      <c r="BZ648" s="53"/>
      <c r="CA648" s="53"/>
      <c r="CB648" s="53"/>
      <c r="CC648" s="53"/>
      <c r="CD648" s="53"/>
      <c r="CE648" s="53"/>
      <c r="CF648" s="53"/>
      <c r="CG648" s="53"/>
      <c r="CH648" s="53"/>
      <c r="CI648" s="53"/>
      <c r="CJ648" s="53"/>
      <c r="CK648" s="53"/>
    </row>
    <row r="649" spans="10:89" ht="14.1" customHeight="1" x14ac:dyDescent="0.2"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 s="53"/>
      <c r="BN649" s="53"/>
      <c r="BO649" s="53"/>
      <c r="BP649" s="53"/>
      <c r="BQ649" s="53"/>
      <c r="BR649" s="53"/>
      <c r="BS649" s="53"/>
      <c r="BT649" s="53"/>
      <c r="BU649" s="53"/>
      <c r="BV649" s="53"/>
      <c r="BW649" s="53"/>
      <c r="BX649" s="53"/>
      <c r="BY649" s="53"/>
      <c r="BZ649" s="53"/>
      <c r="CA649" s="53"/>
      <c r="CB649" s="53"/>
      <c r="CC649" s="53"/>
      <c r="CD649" s="53"/>
      <c r="CE649" s="53"/>
      <c r="CF649" s="53"/>
      <c r="CG649" s="53"/>
      <c r="CH649" s="53"/>
      <c r="CI649" s="53"/>
      <c r="CJ649" s="53"/>
      <c r="CK649" s="53"/>
    </row>
    <row r="650" spans="10:89" ht="14.1" customHeight="1" x14ac:dyDescent="0.2"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3"/>
      <c r="BS650" s="53"/>
      <c r="BT650" s="53"/>
      <c r="BU650" s="53"/>
      <c r="BV650" s="53"/>
      <c r="BW650" s="53"/>
      <c r="BX650" s="53"/>
      <c r="BY650" s="53"/>
      <c r="BZ650" s="53"/>
      <c r="CA650" s="53"/>
      <c r="CB650" s="53"/>
      <c r="CC650" s="53"/>
      <c r="CD650" s="53"/>
      <c r="CE650" s="53"/>
      <c r="CF650" s="53"/>
      <c r="CG650" s="53"/>
      <c r="CH650" s="53"/>
      <c r="CI650" s="53"/>
      <c r="CJ650" s="53"/>
      <c r="CK650" s="53"/>
    </row>
    <row r="651" spans="10:89" ht="14.1" customHeight="1" x14ac:dyDescent="0.2"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 s="53"/>
      <c r="BN651" s="53"/>
      <c r="BO651" s="53"/>
      <c r="BP651" s="53"/>
      <c r="BQ651" s="53"/>
      <c r="BR651" s="53"/>
      <c r="BS651" s="53"/>
      <c r="BT651" s="53"/>
      <c r="BU651" s="53"/>
      <c r="BV651" s="53"/>
      <c r="BW651" s="53"/>
      <c r="BX651" s="53"/>
      <c r="BY651" s="53"/>
      <c r="BZ651" s="53"/>
      <c r="CA651" s="53"/>
      <c r="CB651" s="53"/>
      <c r="CC651" s="53"/>
      <c r="CD651" s="53"/>
      <c r="CE651" s="53"/>
      <c r="CF651" s="53"/>
      <c r="CG651" s="53"/>
      <c r="CH651" s="53"/>
      <c r="CI651" s="53"/>
      <c r="CJ651" s="53"/>
      <c r="CK651" s="53"/>
    </row>
    <row r="652" spans="10:89" ht="14.1" customHeight="1" x14ac:dyDescent="0.2"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 s="53"/>
      <c r="BN652" s="53"/>
      <c r="BO652" s="53"/>
      <c r="BP652" s="53"/>
      <c r="BQ652" s="53"/>
      <c r="BR652" s="53"/>
      <c r="BS652" s="53"/>
      <c r="BT652" s="53"/>
      <c r="BU652" s="53"/>
      <c r="BV652" s="53"/>
      <c r="BW652" s="53"/>
      <c r="BX652" s="53"/>
      <c r="BY652" s="53"/>
      <c r="BZ652" s="53"/>
      <c r="CA652" s="53"/>
      <c r="CB652" s="53"/>
      <c r="CC652" s="53"/>
      <c r="CD652" s="53"/>
      <c r="CE652" s="53"/>
      <c r="CF652" s="53"/>
      <c r="CG652" s="53"/>
      <c r="CH652" s="53"/>
      <c r="CI652" s="53"/>
      <c r="CJ652" s="53"/>
      <c r="CK652" s="53"/>
    </row>
    <row r="653" spans="10:89" ht="14.1" customHeight="1" x14ac:dyDescent="0.2"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 s="53"/>
      <c r="BN653" s="53"/>
      <c r="BO653" s="53"/>
      <c r="BP653" s="53"/>
      <c r="BQ653" s="53"/>
      <c r="BR653" s="53"/>
      <c r="BS653" s="53"/>
      <c r="BT653" s="53"/>
      <c r="BU653" s="53"/>
      <c r="BV653" s="53"/>
      <c r="BW653" s="53"/>
      <c r="BX653" s="53"/>
      <c r="BY653" s="53"/>
      <c r="BZ653" s="53"/>
      <c r="CA653" s="53"/>
      <c r="CB653" s="53"/>
      <c r="CC653" s="53"/>
      <c r="CD653" s="53"/>
      <c r="CE653" s="53"/>
      <c r="CF653" s="53"/>
      <c r="CG653" s="53"/>
      <c r="CH653" s="53"/>
      <c r="CI653" s="53"/>
      <c r="CJ653" s="53"/>
      <c r="CK653" s="53"/>
    </row>
    <row r="654" spans="10:89" ht="14.1" customHeight="1" x14ac:dyDescent="0.2"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 s="53"/>
      <c r="BN654" s="53"/>
      <c r="BO654" s="53"/>
      <c r="BP654" s="53"/>
      <c r="BQ654" s="53"/>
      <c r="BR654" s="53"/>
      <c r="BS654" s="53"/>
      <c r="BT654" s="53"/>
      <c r="BU654" s="53"/>
      <c r="BV654" s="53"/>
      <c r="BW654" s="53"/>
      <c r="BX654" s="53"/>
      <c r="BY654" s="53"/>
      <c r="BZ654" s="53"/>
      <c r="CA654" s="53"/>
      <c r="CB654" s="53"/>
      <c r="CC654" s="53"/>
      <c r="CD654" s="53"/>
      <c r="CE654" s="53"/>
      <c r="CF654" s="53"/>
      <c r="CG654" s="53"/>
      <c r="CH654" s="53"/>
      <c r="CI654" s="53"/>
      <c r="CJ654" s="53"/>
      <c r="CK654" s="53"/>
    </row>
    <row r="655" spans="10:89" ht="14.1" customHeight="1" x14ac:dyDescent="0.2"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 s="53"/>
      <c r="BN655" s="53"/>
      <c r="BO655" s="53"/>
      <c r="BP655" s="53"/>
      <c r="BQ655" s="53"/>
      <c r="BR655" s="53"/>
      <c r="BS655" s="53"/>
      <c r="BT655" s="53"/>
      <c r="BU655" s="53"/>
      <c r="BV655" s="53"/>
      <c r="BW655" s="53"/>
      <c r="BX655" s="53"/>
      <c r="BY655" s="53"/>
      <c r="BZ655" s="53"/>
      <c r="CA655" s="53"/>
      <c r="CB655" s="53"/>
      <c r="CC655" s="53"/>
      <c r="CD655" s="53"/>
      <c r="CE655" s="53"/>
      <c r="CF655" s="53"/>
      <c r="CG655" s="53"/>
      <c r="CH655" s="53"/>
      <c r="CI655" s="53"/>
      <c r="CJ655" s="53"/>
      <c r="CK655" s="53"/>
    </row>
    <row r="656" spans="10:89" ht="14.1" customHeight="1" x14ac:dyDescent="0.2"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 s="53"/>
      <c r="BN656" s="53"/>
      <c r="BO656" s="53"/>
      <c r="BP656" s="53"/>
      <c r="BQ656" s="53"/>
      <c r="BR656" s="53"/>
      <c r="BS656" s="53"/>
      <c r="BT656" s="53"/>
      <c r="BU656" s="53"/>
      <c r="BV656" s="53"/>
      <c r="BW656" s="53"/>
      <c r="BX656" s="53"/>
      <c r="BY656" s="53"/>
      <c r="BZ656" s="53"/>
      <c r="CA656" s="53"/>
      <c r="CB656" s="53"/>
      <c r="CC656" s="53"/>
      <c r="CD656" s="53"/>
      <c r="CE656" s="53"/>
      <c r="CF656" s="53"/>
      <c r="CG656" s="53"/>
      <c r="CH656" s="53"/>
      <c r="CI656" s="53"/>
      <c r="CJ656" s="53"/>
      <c r="CK656" s="53"/>
    </row>
    <row r="657" spans="10:89" ht="14.1" customHeight="1" x14ac:dyDescent="0.2"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 s="53"/>
      <c r="BN657" s="53"/>
      <c r="BO657" s="53"/>
      <c r="BP657" s="53"/>
      <c r="BQ657" s="53"/>
      <c r="BR657" s="53"/>
      <c r="BS657" s="53"/>
      <c r="BT657" s="53"/>
      <c r="BU657" s="53"/>
      <c r="BV657" s="53"/>
      <c r="BW657" s="53"/>
      <c r="BX657" s="53"/>
      <c r="BY657" s="53"/>
      <c r="BZ657" s="53"/>
      <c r="CA657" s="53"/>
      <c r="CB657" s="53"/>
      <c r="CC657" s="53"/>
      <c r="CD657" s="53"/>
      <c r="CE657" s="53"/>
      <c r="CF657" s="53"/>
      <c r="CG657" s="53"/>
      <c r="CH657" s="53"/>
      <c r="CI657" s="53"/>
      <c r="CJ657" s="53"/>
      <c r="CK657" s="53"/>
    </row>
    <row r="658" spans="10:89" ht="14.1" customHeight="1" x14ac:dyDescent="0.2"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 s="53"/>
      <c r="BN658" s="53"/>
      <c r="BO658" s="53"/>
      <c r="BP658" s="53"/>
      <c r="BQ658" s="53"/>
      <c r="BR658" s="53"/>
      <c r="BS658" s="53"/>
      <c r="BT658" s="53"/>
      <c r="BU658" s="53"/>
      <c r="BV658" s="53"/>
      <c r="BW658" s="53"/>
      <c r="BX658" s="53"/>
      <c r="BY658" s="53"/>
      <c r="BZ658" s="53"/>
      <c r="CA658" s="53"/>
      <c r="CB658" s="53"/>
      <c r="CC658" s="53"/>
      <c r="CD658" s="53"/>
      <c r="CE658" s="53"/>
      <c r="CF658" s="53"/>
      <c r="CG658" s="53"/>
      <c r="CH658" s="53"/>
      <c r="CI658" s="53"/>
      <c r="CJ658" s="53"/>
      <c r="CK658" s="53"/>
    </row>
    <row r="659" spans="10:89" ht="14.1" customHeight="1" x14ac:dyDescent="0.2"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 s="53"/>
      <c r="BN659" s="53"/>
      <c r="BO659" s="53"/>
      <c r="BP659" s="53"/>
      <c r="BQ659" s="53"/>
      <c r="BR659" s="53"/>
      <c r="BS659" s="53"/>
      <c r="BT659" s="53"/>
      <c r="BU659" s="53"/>
      <c r="BV659" s="53"/>
      <c r="BW659" s="53"/>
      <c r="BX659" s="53"/>
      <c r="BY659" s="53"/>
      <c r="BZ659" s="53"/>
      <c r="CA659" s="53"/>
      <c r="CB659" s="53"/>
      <c r="CC659" s="53"/>
      <c r="CD659" s="53"/>
      <c r="CE659" s="53"/>
      <c r="CF659" s="53"/>
      <c r="CG659" s="53"/>
      <c r="CH659" s="53"/>
      <c r="CI659" s="53"/>
      <c r="CJ659" s="53"/>
      <c r="CK659" s="53"/>
    </row>
    <row r="660" spans="10:89" ht="14.1" customHeight="1" x14ac:dyDescent="0.2"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3"/>
      <c r="BS660" s="53"/>
      <c r="BT660" s="53"/>
      <c r="BU660" s="53"/>
      <c r="BV660" s="53"/>
      <c r="BW660" s="53"/>
      <c r="BX660" s="53"/>
      <c r="BY660" s="53"/>
      <c r="BZ660" s="53"/>
      <c r="CA660" s="53"/>
      <c r="CB660" s="53"/>
      <c r="CC660" s="53"/>
      <c r="CD660" s="53"/>
      <c r="CE660" s="53"/>
      <c r="CF660" s="53"/>
      <c r="CG660" s="53"/>
      <c r="CH660" s="53"/>
      <c r="CI660" s="53"/>
      <c r="CJ660" s="53"/>
      <c r="CK660" s="53"/>
    </row>
    <row r="661" spans="10:89" ht="14.1" customHeight="1" x14ac:dyDescent="0.2"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3"/>
      <c r="BS661" s="53"/>
      <c r="BT661" s="53"/>
      <c r="BU661" s="53"/>
      <c r="BV661" s="53"/>
      <c r="BW661" s="53"/>
      <c r="BX661" s="53"/>
      <c r="BY661" s="53"/>
      <c r="BZ661" s="53"/>
      <c r="CA661" s="53"/>
      <c r="CB661" s="53"/>
      <c r="CC661" s="53"/>
      <c r="CD661" s="53"/>
      <c r="CE661" s="53"/>
      <c r="CF661" s="53"/>
      <c r="CG661" s="53"/>
      <c r="CH661" s="53"/>
      <c r="CI661" s="53"/>
      <c r="CJ661" s="53"/>
      <c r="CK661" s="53"/>
    </row>
    <row r="662" spans="10:89" ht="14.1" customHeight="1" x14ac:dyDescent="0.2"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3"/>
      <c r="BS662" s="53"/>
      <c r="BT662" s="53"/>
      <c r="BU662" s="53"/>
      <c r="BV662" s="53"/>
      <c r="BW662" s="53"/>
      <c r="BX662" s="53"/>
      <c r="BY662" s="53"/>
      <c r="BZ662" s="53"/>
      <c r="CA662" s="53"/>
      <c r="CB662" s="53"/>
      <c r="CC662" s="53"/>
      <c r="CD662" s="53"/>
      <c r="CE662" s="53"/>
      <c r="CF662" s="53"/>
      <c r="CG662" s="53"/>
      <c r="CH662" s="53"/>
      <c r="CI662" s="53"/>
      <c r="CJ662" s="53"/>
      <c r="CK662" s="53"/>
    </row>
    <row r="663" spans="10:89" ht="14.1" customHeight="1" x14ac:dyDescent="0.2"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 s="53"/>
      <c r="BN663" s="53"/>
      <c r="BO663" s="53"/>
      <c r="BP663" s="53"/>
      <c r="BQ663" s="53"/>
      <c r="BR663" s="53"/>
      <c r="BS663" s="53"/>
      <c r="BT663" s="53"/>
      <c r="BU663" s="53"/>
      <c r="BV663" s="53"/>
      <c r="BW663" s="53"/>
      <c r="BX663" s="53"/>
      <c r="BY663" s="53"/>
      <c r="BZ663" s="53"/>
      <c r="CA663" s="53"/>
      <c r="CB663" s="53"/>
      <c r="CC663" s="53"/>
      <c r="CD663" s="53"/>
      <c r="CE663" s="53"/>
      <c r="CF663" s="53"/>
      <c r="CG663" s="53"/>
      <c r="CH663" s="53"/>
      <c r="CI663" s="53"/>
      <c r="CJ663" s="53"/>
      <c r="CK663" s="53"/>
    </row>
    <row r="664" spans="10:89" ht="14.1" customHeight="1" x14ac:dyDescent="0.2"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 s="53"/>
      <c r="BN664" s="53"/>
      <c r="BO664" s="53"/>
      <c r="BP664" s="53"/>
      <c r="BQ664" s="53"/>
      <c r="BR664" s="53"/>
      <c r="BS664" s="53"/>
      <c r="BT664" s="53"/>
      <c r="BU664" s="53"/>
      <c r="BV664" s="53"/>
      <c r="BW664" s="53"/>
      <c r="BX664" s="53"/>
      <c r="BY664" s="53"/>
      <c r="BZ664" s="53"/>
      <c r="CA664" s="53"/>
      <c r="CB664" s="53"/>
      <c r="CC664" s="53"/>
      <c r="CD664" s="53"/>
      <c r="CE664" s="53"/>
      <c r="CF664" s="53"/>
      <c r="CG664" s="53"/>
      <c r="CH664" s="53"/>
      <c r="CI664" s="53"/>
      <c r="CJ664" s="53"/>
      <c r="CK664" s="53"/>
    </row>
    <row r="665" spans="10:89" ht="14.1" customHeight="1" x14ac:dyDescent="0.2"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 s="53"/>
      <c r="BN665" s="53"/>
      <c r="BO665" s="53"/>
      <c r="BP665" s="53"/>
      <c r="BQ665" s="53"/>
      <c r="BR665" s="53"/>
      <c r="BS665" s="53"/>
      <c r="BT665" s="53"/>
      <c r="BU665" s="53"/>
      <c r="BV665" s="53"/>
      <c r="BW665" s="53"/>
      <c r="BX665" s="53"/>
      <c r="BY665" s="53"/>
      <c r="BZ665" s="53"/>
      <c r="CA665" s="53"/>
      <c r="CB665" s="53"/>
      <c r="CC665" s="53"/>
      <c r="CD665" s="53"/>
      <c r="CE665" s="53"/>
      <c r="CF665" s="53"/>
      <c r="CG665" s="53"/>
      <c r="CH665" s="53"/>
      <c r="CI665" s="53"/>
      <c r="CJ665" s="53"/>
      <c r="CK665" s="53"/>
    </row>
    <row r="666" spans="10:89" ht="14.1" customHeight="1" x14ac:dyDescent="0.2"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 s="53"/>
      <c r="BN666" s="53"/>
      <c r="BO666" s="53"/>
      <c r="BP666" s="53"/>
      <c r="BQ666" s="53"/>
      <c r="BR666" s="53"/>
      <c r="BS666" s="53"/>
      <c r="BT666" s="53"/>
      <c r="BU666" s="53"/>
      <c r="BV666" s="53"/>
      <c r="BW666" s="53"/>
      <c r="BX666" s="53"/>
      <c r="BY666" s="53"/>
      <c r="BZ666" s="53"/>
      <c r="CA666" s="53"/>
      <c r="CB666" s="53"/>
      <c r="CC666" s="53"/>
      <c r="CD666" s="53"/>
      <c r="CE666" s="53"/>
      <c r="CF666" s="53"/>
      <c r="CG666" s="53"/>
      <c r="CH666" s="53"/>
      <c r="CI666" s="53"/>
      <c r="CJ666" s="53"/>
      <c r="CK666" s="53"/>
    </row>
    <row r="667" spans="10:89" ht="14.1" customHeight="1" x14ac:dyDescent="0.2"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 s="53"/>
      <c r="BN667" s="53"/>
      <c r="BO667" s="53"/>
      <c r="BP667" s="53"/>
      <c r="BQ667" s="53"/>
      <c r="BR667" s="53"/>
      <c r="BS667" s="53"/>
      <c r="BT667" s="53"/>
      <c r="BU667" s="53"/>
      <c r="BV667" s="53"/>
      <c r="BW667" s="53"/>
      <c r="BX667" s="53"/>
      <c r="BY667" s="53"/>
      <c r="BZ667" s="53"/>
      <c r="CA667" s="53"/>
      <c r="CB667" s="53"/>
      <c r="CC667" s="53"/>
      <c r="CD667" s="53"/>
      <c r="CE667" s="53"/>
      <c r="CF667" s="53"/>
      <c r="CG667" s="53"/>
      <c r="CH667" s="53"/>
      <c r="CI667" s="53"/>
      <c r="CJ667" s="53"/>
      <c r="CK667" s="53"/>
    </row>
    <row r="668" spans="10:89" ht="14.1" customHeight="1" x14ac:dyDescent="0.2"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53"/>
      <c r="BT668" s="53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J668" s="53"/>
      <c r="CK668" s="53"/>
    </row>
    <row r="669" spans="10:89" ht="14.1" customHeight="1" x14ac:dyDescent="0.2"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 s="53"/>
      <c r="BN669" s="53"/>
      <c r="BO669" s="53"/>
      <c r="BP669" s="53"/>
      <c r="BQ669" s="53"/>
      <c r="BR669" s="53"/>
      <c r="BS669" s="53"/>
      <c r="BT669" s="53"/>
      <c r="BU669" s="53"/>
      <c r="BV669" s="53"/>
      <c r="BW669" s="53"/>
      <c r="BX669" s="53"/>
      <c r="BY669" s="53"/>
      <c r="BZ669" s="53"/>
      <c r="CA669" s="53"/>
      <c r="CB669" s="53"/>
      <c r="CC669" s="53"/>
      <c r="CD669" s="53"/>
      <c r="CE669" s="53"/>
      <c r="CF669" s="53"/>
      <c r="CG669" s="53"/>
      <c r="CH669" s="53"/>
      <c r="CI669" s="53"/>
      <c r="CJ669" s="53"/>
      <c r="CK669" s="53"/>
    </row>
    <row r="670" spans="10:89" ht="14.1" customHeight="1" x14ac:dyDescent="0.2"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 s="53"/>
      <c r="BN670" s="53"/>
      <c r="BO670" s="53"/>
      <c r="BP670" s="53"/>
      <c r="BQ670" s="53"/>
      <c r="BR670" s="53"/>
      <c r="BS670" s="53"/>
      <c r="BT670" s="53"/>
      <c r="BU670" s="53"/>
      <c r="BV670" s="53"/>
      <c r="BW670" s="53"/>
      <c r="BX670" s="53"/>
      <c r="BY670" s="53"/>
      <c r="BZ670" s="53"/>
      <c r="CA670" s="53"/>
      <c r="CB670" s="53"/>
      <c r="CC670" s="53"/>
      <c r="CD670" s="53"/>
      <c r="CE670" s="53"/>
      <c r="CF670" s="53"/>
      <c r="CG670" s="53"/>
      <c r="CH670" s="53"/>
      <c r="CI670" s="53"/>
      <c r="CJ670" s="53"/>
      <c r="CK670" s="53"/>
    </row>
    <row r="671" spans="10:89" ht="14.1" customHeight="1" x14ac:dyDescent="0.2"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 s="53"/>
      <c r="BN671" s="53"/>
      <c r="BO671" s="53"/>
      <c r="BP671" s="53"/>
      <c r="BQ671" s="53"/>
      <c r="BR671" s="53"/>
      <c r="BS671" s="53"/>
      <c r="BT671" s="53"/>
      <c r="BU671" s="53"/>
      <c r="BV671" s="53"/>
      <c r="BW671" s="53"/>
      <c r="BX671" s="53"/>
      <c r="BY671" s="53"/>
      <c r="BZ671" s="53"/>
      <c r="CA671" s="53"/>
      <c r="CB671" s="53"/>
      <c r="CC671" s="53"/>
      <c r="CD671" s="53"/>
      <c r="CE671" s="53"/>
      <c r="CF671" s="53"/>
      <c r="CG671" s="53"/>
      <c r="CH671" s="53"/>
      <c r="CI671" s="53"/>
      <c r="CJ671" s="53"/>
      <c r="CK671" s="53"/>
    </row>
    <row r="672" spans="10:89" ht="14.1" customHeight="1" x14ac:dyDescent="0.2"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 s="53"/>
      <c r="BN672" s="53"/>
      <c r="BO672" s="53"/>
      <c r="BP672" s="53"/>
      <c r="BQ672" s="53"/>
      <c r="BR672" s="53"/>
      <c r="BS672" s="53"/>
      <c r="BT672" s="53"/>
      <c r="BU672" s="53"/>
      <c r="BV672" s="53"/>
      <c r="BW672" s="53"/>
      <c r="BX672" s="53"/>
      <c r="BY672" s="53"/>
      <c r="BZ672" s="53"/>
      <c r="CA672" s="53"/>
      <c r="CB672" s="53"/>
      <c r="CC672" s="53"/>
      <c r="CD672" s="53"/>
      <c r="CE672" s="53"/>
      <c r="CF672" s="53"/>
      <c r="CG672" s="53"/>
      <c r="CH672" s="53"/>
      <c r="CI672" s="53"/>
      <c r="CJ672" s="53"/>
      <c r="CK672" s="53"/>
    </row>
    <row r="673" spans="10:89" ht="14.1" customHeight="1" x14ac:dyDescent="0.2"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 s="53"/>
      <c r="BN673" s="53"/>
      <c r="BO673" s="53"/>
      <c r="BP673" s="53"/>
      <c r="BQ673" s="53"/>
      <c r="BR673" s="53"/>
      <c r="BS673" s="53"/>
      <c r="BT673" s="53"/>
      <c r="BU673" s="53"/>
      <c r="BV673" s="53"/>
      <c r="BW673" s="53"/>
      <c r="BX673" s="53"/>
      <c r="BY673" s="53"/>
      <c r="BZ673" s="53"/>
      <c r="CA673" s="53"/>
      <c r="CB673" s="53"/>
      <c r="CC673" s="53"/>
      <c r="CD673" s="53"/>
      <c r="CE673" s="53"/>
      <c r="CF673" s="53"/>
      <c r="CG673" s="53"/>
      <c r="CH673" s="53"/>
      <c r="CI673" s="53"/>
      <c r="CJ673" s="53"/>
      <c r="CK673" s="53"/>
    </row>
    <row r="674" spans="10:89" ht="14.1" customHeight="1" x14ac:dyDescent="0.2"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 s="53"/>
      <c r="BN674" s="53"/>
      <c r="BO674" s="53"/>
      <c r="BP674" s="53"/>
      <c r="BQ674" s="53"/>
      <c r="BR674" s="53"/>
      <c r="BS674" s="53"/>
      <c r="BT674" s="53"/>
      <c r="BU674" s="53"/>
      <c r="BV674" s="53"/>
      <c r="BW674" s="53"/>
      <c r="BX674" s="53"/>
      <c r="BY674" s="53"/>
      <c r="BZ674" s="53"/>
      <c r="CA674" s="53"/>
      <c r="CB674" s="53"/>
      <c r="CC674" s="53"/>
      <c r="CD674" s="53"/>
      <c r="CE674" s="53"/>
      <c r="CF674" s="53"/>
      <c r="CG674" s="53"/>
      <c r="CH674" s="53"/>
      <c r="CI674" s="53"/>
      <c r="CJ674" s="53"/>
      <c r="CK674" s="53"/>
    </row>
    <row r="675" spans="10:89" ht="14.1" customHeight="1" x14ac:dyDescent="0.2"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 s="53"/>
      <c r="BN675" s="53"/>
      <c r="BO675" s="53"/>
      <c r="BP675" s="53"/>
      <c r="BQ675" s="53"/>
      <c r="BR675" s="53"/>
      <c r="BS675" s="53"/>
      <c r="BT675" s="53"/>
      <c r="BU675" s="53"/>
      <c r="BV675" s="53"/>
      <c r="BW675" s="53"/>
      <c r="BX675" s="53"/>
      <c r="BY675" s="53"/>
      <c r="BZ675" s="53"/>
      <c r="CA675" s="53"/>
      <c r="CB675" s="53"/>
      <c r="CC675" s="53"/>
      <c r="CD675" s="53"/>
      <c r="CE675" s="53"/>
      <c r="CF675" s="53"/>
      <c r="CG675" s="53"/>
      <c r="CH675" s="53"/>
      <c r="CI675" s="53"/>
      <c r="CJ675" s="53"/>
      <c r="CK675" s="53"/>
    </row>
    <row r="676" spans="10:89" ht="14.1" customHeight="1" x14ac:dyDescent="0.2"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 s="53"/>
      <c r="BN676" s="53"/>
      <c r="BO676" s="53"/>
      <c r="BP676" s="53"/>
      <c r="BQ676" s="53"/>
      <c r="BR676" s="53"/>
      <c r="BS676" s="53"/>
      <c r="BT676" s="53"/>
      <c r="BU676" s="53"/>
      <c r="BV676" s="53"/>
      <c r="BW676" s="53"/>
      <c r="BX676" s="53"/>
      <c r="BY676" s="53"/>
      <c r="BZ676" s="53"/>
      <c r="CA676" s="53"/>
      <c r="CB676" s="53"/>
      <c r="CC676" s="53"/>
      <c r="CD676" s="53"/>
      <c r="CE676" s="53"/>
      <c r="CF676" s="53"/>
      <c r="CG676" s="53"/>
      <c r="CH676" s="53"/>
      <c r="CI676" s="53"/>
      <c r="CJ676" s="53"/>
      <c r="CK676" s="53"/>
    </row>
    <row r="677" spans="10:89" ht="14.1" customHeight="1" x14ac:dyDescent="0.2"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 s="53"/>
      <c r="BN677" s="53"/>
      <c r="BO677" s="53"/>
      <c r="BP677" s="53"/>
      <c r="BQ677" s="53"/>
      <c r="BR677" s="53"/>
      <c r="BS677" s="53"/>
      <c r="BT677" s="53"/>
      <c r="BU677" s="53"/>
      <c r="BV677" s="53"/>
      <c r="BW677" s="53"/>
      <c r="BX677" s="53"/>
      <c r="BY677" s="53"/>
      <c r="BZ677" s="53"/>
      <c r="CA677" s="53"/>
      <c r="CB677" s="53"/>
      <c r="CC677" s="53"/>
      <c r="CD677" s="53"/>
      <c r="CE677" s="53"/>
      <c r="CF677" s="53"/>
      <c r="CG677" s="53"/>
      <c r="CH677" s="53"/>
      <c r="CI677" s="53"/>
      <c r="CJ677" s="53"/>
      <c r="CK677" s="53"/>
    </row>
    <row r="678" spans="10:89" ht="14.1" customHeight="1" x14ac:dyDescent="0.2"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 s="53"/>
      <c r="BN678" s="53"/>
      <c r="BO678" s="53"/>
      <c r="BP678" s="53"/>
      <c r="BQ678" s="53"/>
      <c r="BR678" s="53"/>
      <c r="BS678" s="53"/>
      <c r="BT678" s="53"/>
      <c r="BU678" s="53"/>
      <c r="BV678" s="53"/>
      <c r="BW678" s="53"/>
      <c r="BX678" s="53"/>
      <c r="BY678" s="53"/>
      <c r="BZ678" s="53"/>
      <c r="CA678" s="53"/>
      <c r="CB678" s="53"/>
      <c r="CC678" s="53"/>
      <c r="CD678" s="53"/>
      <c r="CE678" s="53"/>
      <c r="CF678" s="53"/>
      <c r="CG678" s="53"/>
      <c r="CH678" s="53"/>
      <c r="CI678" s="53"/>
      <c r="CJ678" s="53"/>
      <c r="CK678" s="53"/>
    </row>
    <row r="679" spans="10:89" ht="14.1" customHeight="1" x14ac:dyDescent="0.2"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 s="53"/>
      <c r="BN679" s="53"/>
      <c r="BO679" s="53"/>
      <c r="BP679" s="53"/>
      <c r="BQ679" s="53"/>
      <c r="BR679" s="53"/>
      <c r="BS679" s="53"/>
      <c r="BT679" s="53"/>
      <c r="BU679" s="53"/>
      <c r="BV679" s="53"/>
      <c r="BW679" s="53"/>
      <c r="BX679" s="53"/>
      <c r="BY679" s="53"/>
      <c r="BZ679" s="53"/>
      <c r="CA679" s="53"/>
      <c r="CB679" s="53"/>
      <c r="CC679" s="53"/>
      <c r="CD679" s="53"/>
      <c r="CE679" s="53"/>
      <c r="CF679" s="53"/>
      <c r="CG679" s="53"/>
      <c r="CH679" s="53"/>
      <c r="CI679" s="53"/>
      <c r="CJ679" s="53"/>
      <c r="CK679" s="53"/>
    </row>
    <row r="680" spans="10:89" ht="14.1" customHeight="1" x14ac:dyDescent="0.2"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 s="53"/>
      <c r="BN680" s="53"/>
      <c r="BO680" s="53"/>
      <c r="BP680" s="53"/>
      <c r="BQ680" s="53"/>
      <c r="BR680" s="53"/>
      <c r="BS680" s="53"/>
      <c r="BT680" s="53"/>
      <c r="BU680" s="53"/>
      <c r="BV680" s="53"/>
      <c r="BW680" s="53"/>
      <c r="BX680" s="53"/>
      <c r="BY680" s="53"/>
      <c r="BZ680" s="53"/>
      <c r="CA680" s="53"/>
      <c r="CB680" s="53"/>
      <c r="CC680" s="53"/>
      <c r="CD680" s="53"/>
      <c r="CE680" s="53"/>
      <c r="CF680" s="53"/>
      <c r="CG680" s="53"/>
      <c r="CH680" s="53"/>
      <c r="CI680" s="53"/>
      <c r="CJ680" s="53"/>
      <c r="CK680" s="53"/>
    </row>
    <row r="681" spans="10:89" ht="14.1" customHeight="1" x14ac:dyDescent="0.2"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 s="53"/>
      <c r="BN681" s="53"/>
      <c r="BO681" s="53"/>
      <c r="BP681" s="53"/>
      <c r="BQ681" s="53"/>
      <c r="BR681" s="53"/>
      <c r="BS681" s="53"/>
      <c r="BT681" s="53"/>
      <c r="BU681" s="53"/>
      <c r="BV681" s="53"/>
      <c r="BW681" s="53"/>
      <c r="BX681" s="53"/>
      <c r="BY681" s="53"/>
      <c r="BZ681" s="53"/>
      <c r="CA681" s="53"/>
      <c r="CB681" s="53"/>
      <c r="CC681" s="53"/>
      <c r="CD681" s="53"/>
      <c r="CE681" s="53"/>
      <c r="CF681" s="53"/>
      <c r="CG681" s="53"/>
      <c r="CH681" s="53"/>
      <c r="CI681" s="53"/>
      <c r="CJ681" s="53"/>
      <c r="CK681" s="53"/>
    </row>
    <row r="682" spans="10:89" ht="14.1" customHeight="1" x14ac:dyDescent="0.2"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 s="53"/>
      <c r="BN682" s="53"/>
      <c r="BO682" s="53"/>
      <c r="BP682" s="53"/>
      <c r="BQ682" s="53"/>
      <c r="BR682" s="53"/>
      <c r="BS682" s="53"/>
      <c r="BT682" s="53"/>
      <c r="BU682" s="53"/>
      <c r="BV682" s="53"/>
      <c r="BW682" s="53"/>
      <c r="BX682" s="53"/>
      <c r="BY682" s="53"/>
      <c r="BZ682" s="53"/>
      <c r="CA682" s="53"/>
      <c r="CB682" s="53"/>
      <c r="CC682" s="53"/>
      <c r="CD682" s="53"/>
      <c r="CE682" s="53"/>
      <c r="CF682" s="53"/>
      <c r="CG682" s="53"/>
      <c r="CH682" s="53"/>
      <c r="CI682" s="53"/>
      <c r="CJ682" s="53"/>
      <c r="CK682" s="53"/>
    </row>
    <row r="683" spans="10:89" ht="14.1" customHeight="1" x14ac:dyDescent="0.2"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 s="53"/>
      <c r="BN683" s="53"/>
      <c r="BO683" s="53"/>
      <c r="BP683" s="53"/>
      <c r="BQ683" s="53"/>
      <c r="BR683" s="53"/>
      <c r="BS683" s="53"/>
      <c r="BT683" s="53"/>
      <c r="BU683" s="53"/>
      <c r="BV683" s="53"/>
      <c r="BW683" s="53"/>
      <c r="BX683" s="53"/>
      <c r="BY683" s="53"/>
      <c r="BZ683" s="53"/>
      <c r="CA683" s="53"/>
      <c r="CB683" s="53"/>
      <c r="CC683" s="53"/>
      <c r="CD683" s="53"/>
      <c r="CE683" s="53"/>
      <c r="CF683" s="53"/>
      <c r="CG683" s="53"/>
      <c r="CH683" s="53"/>
      <c r="CI683" s="53"/>
      <c r="CJ683" s="53"/>
      <c r="CK683" s="53"/>
    </row>
    <row r="684" spans="10:89" ht="14.1" customHeight="1" x14ac:dyDescent="0.2"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 s="53"/>
      <c r="BN684" s="53"/>
      <c r="BO684" s="53"/>
      <c r="BP684" s="53"/>
      <c r="BQ684" s="53"/>
      <c r="BR684" s="53"/>
      <c r="BS684" s="53"/>
      <c r="BT684" s="53"/>
      <c r="BU684" s="53"/>
      <c r="BV684" s="53"/>
      <c r="BW684" s="53"/>
      <c r="BX684" s="53"/>
      <c r="BY684" s="53"/>
      <c r="BZ684" s="53"/>
      <c r="CA684" s="53"/>
      <c r="CB684" s="53"/>
      <c r="CC684" s="53"/>
      <c r="CD684" s="53"/>
      <c r="CE684" s="53"/>
      <c r="CF684" s="53"/>
      <c r="CG684" s="53"/>
      <c r="CH684" s="53"/>
      <c r="CI684" s="53"/>
      <c r="CJ684" s="53"/>
      <c r="CK684" s="53"/>
    </row>
    <row r="685" spans="10:89" ht="14.1" customHeight="1" x14ac:dyDescent="0.2"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 s="53"/>
      <c r="BN685" s="53"/>
      <c r="BO685" s="53"/>
      <c r="BP685" s="53"/>
      <c r="BQ685" s="53"/>
      <c r="BR685" s="53"/>
      <c r="BS685" s="53"/>
      <c r="BT685" s="53"/>
      <c r="BU685" s="53"/>
      <c r="BV685" s="53"/>
      <c r="BW685" s="53"/>
      <c r="BX685" s="53"/>
      <c r="BY685" s="53"/>
      <c r="BZ685" s="53"/>
      <c r="CA685" s="53"/>
      <c r="CB685" s="53"/>
      <c r="CC685" s="53"/>
      <c r="CD685" s="53"/>
      <c r="CE685" s="53"/>
      <c r="CF685" s="53"/>
      <c r="CG685" s="53"/>
      <c r="CH685" s="53"/>
      <c r="CI685" s="53"/>
      <c r="CJ685" s="53"/>
      <c r="CK685" s="53"/>
    </row>
    <row r="686" spans="10:89" ht="14.1" customHeight="1" x14ac:dyDescent="0.2"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3"/>
      <c r="BS686" s="53"/>
      <c r="BT686" s="53"/>
      <c r="BU686" s="53"/>
      <c r="BV686" s="53"/>
      <c r="BW686" s="53"/>
      <c r="BX686" s="53"/>
      <c r="BY686" s="53"/>
      <c r="BZ686" s="53"/>
      <c r="CA686" s="53"/>
      <c r="CB686" s="53"/>
      <c r="CC686" s="53"/>
      <c r="CD686" s="53"/>
      <c r="CE686" s="53"/>
      <c r="CF686" s="53"/>
      <c r="CG686" s="53"/>
      <c r="CH686" s="53"/>
      <c r="CI686" s="53"/>
      <c r="CJ686" s="53"/>
      <c r="CK686" s="53"/>
    </row>
    <row r="687" spans="10:89" ht="14.1" customHeight="1" x14ac:dyDescent="0.2"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 s="53"/>
      <c r="BN687" s="53"/>
      <c r="BO687" s="53"/>
      <c r="BP687" s="53"/>
      <c r="BQ687" s="53"/>
      <c r="BR687" s="53"/>
      <c r="BS687" s="53"/>
      <c r="BT687" s="53"/>
      <c r="BU687" s="53"/>
      <c r="BV687" s="53"/>
      <c r="BW687" s="53"/>
      <c r="BX687" s="53"/>
      <c r="BY687" s="53"/>
      <c r="BZ687" s="53"/>
      <c r="CA687" s="53"/>
      <c r="CB687" s="53"/>
      <c r="CC687" s="53"/>
      <c r="CD687" s="53"/>
      <c r="CE687" s="53"/>
      <c r="CF687" s="53"/>
      <c r="CG687" s="53"/>
      <c r="CH687" s="53"/>
      <c r="CI687" s="53"/>
      <c r="CJ687" s="53"/>
      <c r="CK687" s="53"/>
    </row>
    <row r="688" spans="10:89" ht="14.1" customHeight="1" x14ac:dyDescent="0.2"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 s="53"/>
      <c r="BN688" s="53"/>
      <c r="BO688" s="53"/>
      <c r="BP688" s="53"/>
      <c r="BQ688" s="53"/>
      <c r="BR688" s="53"/>
      <c r="BS688" s="53"/>
      <c r="BT688" s="53"/>
      <c r="BU688" s="53"/>
      <c r="BV688" s="53"/>
      <c r="BW688" s="53"/>
      <c r="BX688" s="53"/>
      <c r="BY688" s="53"/>
      <c r="BZ688" s="53"/>
      <c r="CA688" s="53"/>
      <c r="CB688" s="53"/>
      <c r="CC688" s="53"/>
      <c r="CD688" s="53"/>
      <c r="CE688" s="53"/>
      <c r="CF688" s="53"/>
      <c r="CG688" s="53"/>
      <c r="CH688" s="53"/>
      <c r="CI688" s="53"/>
      <c r="CJ688" s="53"/>
      <c r="CK688" s="53"/>
    </row>
    <row r="689" spans="10:89" ht="14.1" customHeight="1" x14ac:dyDescent="0.2"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3"/>
      <c r="BS689" s="53"/>
      <c r="BT689" s="53"/>
      <c r="BU689" s="53"/>
      <c r="BV689" s="53"/>
      <c r="BW689" s="53"/>
      <c r="BX689" s="53"/>
      <c r="BY689" s="53"/>
      <c r="BZ689" s="53"/>
      <c r="CA689" s="53"/>
      <c r="CB689" s="53"/>
      <c r="CC689" s="53"/>
      <c r="CD689" s="53"/>
      <c r="CE689" s="53"/>
      <c r="CF689" s="53"/>
      <c r="CG689" s="53"/>
      <c r="CH689" s="53"/>
      <c r="CI689" s="53"/>
      <c r="CJ689" s="53"/>
      <c r="CK689" s="53"/>
    </row>
    <row r="690" spans="10:89" ht="14.1" customHeight="1" x14ac:dyDescent="0.2"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3"/>
      <c r="BS690" s="53"/>
      <c r="BT690" s="53"/>
      <c r="BU690" s="53"/>
      <c r="BV690" s="53"/>
      <c r="BW690" s="53"/>
      <c r="BX690" s="53"/>
      <c r="BY690" s="53"/>
      <c r="BZ690" s="53"/>
      <c r="CA690" s="53"/>
      <c r="CB690" s="53"/>
      <c r="CC690" s="53"/>
      <c r="CD690" s="53"/>
      <c r="CE690" s="53"/>
      <c r="CF690" s="53"/>
      <c r="CG690" s="53"/>
      <c r="CH690" s="53"/>
      <c r="CI690" s="53"/>
      <c r="CJ690" s="53"/>
      <c r="CK690" s="53"/>
    </row>
    <row r="691" spans="10:89" ht="14.1" customHeight="1" x14ac:dyDescent="0.2"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3"/>
      <c r="BS691" s="53"/>
      <c r="BT691" s="53"/>
      <c r="BU691" s="53"/>
      <c r="BV691" s="53"/>
      <c r="BW691" s="53"/>
      <c r="BX691" s="53"/>
      <c r="BY691" s="53"/>
      <c r="BZ691" s="53"/>
      <c r="CA691" s="53"/>
      <c r="CB691" s="53"/>
      <c r="CC691" s="53"/>
      <c r="CD691" s="53"/>
      <c r="CE691" s="53"/>
      <c r="CF691" s="53"/>
      <c r="CG691" s="53"/>
      <c r="CH691" s="53"/>
      <c r="CI691" s="53"/>
      <c r="CJ691" s="53"/>
      <c r="CK691" s="53"/>
    </row>
    <row r="692" spans="10:89" ht="14.1" customHeight="1" x14ac:dyDescent="0.2"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 s="53"/>
      <c r="BN692" s="53"/>
      <c r="BO692" s="53"/>
      <c r="BP692" s="53"/>
      <c r="BQ692" s="53"/>
      <c r="BR692" s="53"/>
      <c r="BS692" s="53"/>
      <c r="BT692" s="53"/>
      <c r="BU692" s="53"/>
      <c r="BV692" s="53"/>
      <c r="BW692" s="53"/>
      <c r="BX692" s="53"/>
      <c r="BY692" s="53"/>
      <c r="BZ692" s="53"/>
      <c r="CA692" s="53"/>
      <c r="CB692" s="53"/>
      <c r="CC692" s="53"/>
      <c r="CD692" s="53"/>
      <c r="CE692" s="53"/>
      <c r="CF692" s="53"/>
      <c r="CG692" s="53"/>
      <c r="CH692" s="53"/>
      <c r="CI692" s="53"/>
      <c r="CJ692" s="53"/>
      <c r="CK692" s="53"/>
    </row>
    <row r="693" spans="10:89" ht="14.1" customHeight="1" x14ac:dyDescent="0.2"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53"/>
      <c r="CB693" s="53"/>
      <c r="CC693" s="53"/>
      <c r="CD693" s="53"/>
      <c r="CE693" s="53"/>
      <c r="CF693" s="53"/>
      <c r="CG693" s="53"/>
      <c r="CH693" s="53"/>
      <c r="CI693" s="53"/>
      <c r="CJ693" s="53"/>
      <c r="CK693" s="53"/>
    </row>
    <row r="694" spans="10:89" ht="14.1" customHeight="1" x14ac:dyDescent="0.2"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 s="53"/>
      <c r="BN694" s="53"/>
      <c r="BO694" s="53"/>
      <c r="BP694" s="53"/>
      <c r="BQ694" s="53"/>
      <c r="BR694" s="53"/>
      <c r="BS694" s="53"/>
      <c r="BT694" s="53"/>
      <c r="BU694" s="53"/>
      <c r="BV694" s="53"/>
      <c r="BW694" s="53"/>
      <c r="BX694" s="53"/>
      <c r="BY694" s="53"/>
      <c r="BZ694" s="53"/>
      <c r="CA694" s="53"/>
      <c r="CB694" s="53"/>
      <c r="CC694" s="53"/>
      <c r="CD694" s="53"/>
      <c r="CE694" s="53"/>
      <c r="CF694" s="53"/>
      <c r="CG694" s="53"/>
      <c r="CH694" s="53"/>
      <c r="CI694" s="53"/>
      <c r="CJ694" s="53"/>
      <c r="CK694" s="53"/>
    </row>
    <row r="695" spans="10:89" ht="14.1" customHeight="1" x14ac:dyDescent="0.2"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 s="53"/>
      <c r="BN695" s="53"/>
      <c r="BO695" s="53"/>
      <c r="BP695" s="53"/>
      <c r="BQ695" s="53"/>
      <c r="BR695" s="53"/>
      <c r="BS695" s="53"/>
      <c r="BT695" s="53"/>
      <c r="BU695" s="53"/>
      <c r="BV695" s="53"/>
      <c r="BW695" s="53"/>
      <c r="BX695" s="53"/>
      <c r="BY695" s="53"/>
      <c r="BZ695" s="53"/>
      <c r="CA695" s="53"/>
      <c r="CB695" s="53"/>
      <c r="CC695" s="53"/>
      <c r="CD695" s="53"/>
      <c r="CE695" s="53"/>
      <c r="CF695" s="53"/>
      <c r="CG695" s="53"/>
      <c r="CH695" s="53"/>
      <c r="CI695" s="53"/>
      <c r="CJ695" s="53"/>
      <c r="CK695" s="53"/>
    </row>
    <row r="696" spans="10:89" ht="14.1" customHeight="1" x14ac:dyDescent="0.2"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3"/>
      <c r="BS696" s="53"/>
      <c r="BT696" s="53"/>
      <c r="BU696" s="53"/>
      <c r="BV696" s="53"/>
      <c r="BW696" s="53"/>
      <c r="BX696" s="53"/>
      <c r="BY696" s="53"/>
      <c r="BZ696" s="53"/>
      <c r="CA696" s="53"/>
      <c r="CB696" s="53"/>
      <c r="CC696" s="53"/>
      <c r="CD696" s="53"/>
      <c r="CE696" s="53"/>
      <c r="CF696" s="53"/>
      <c r="CG696" s="53"/>
      <c r="CH696" s="53"/>
      <c r="CI696" s="53"/>
      <c r="CJ696" s="53"/>
      <c r="CK696" s="53"/>
    </row>
    <row r="697" spans="10:89" ht="14.1" customHeight="1" x14ac:dyDescent="0.2"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 s="53"/>
      <c r="BN697" s="53"/>
      <c r="BO697" s="53"/>
      <c r="BP697" s="53"/>
      <c r="BQ697" s="53"/>
      <c r="BR697" s="53"/>
      <c r="BS697" s="53"/>
      <c r="BT697" s="53"/>
      <c r="BU697" s="53"/>
      <c r="BV697" s="53"/>
      <c r="BW697" s="53"/>
      <c r="BX697" s="53"/>
      <c r="BY697" s="53"/>
      <c r="BZ697" s="53"/>
      <c r="CA697" s="53"/>
      <c r="CB697" s="53"/>
      <c r="CC697" s="53"/>
      <c r="CD697" s="53"/>
      <c r="CE697" s="53"/>
      <c r="CF697" s="53"/>
      <c r="CG697" s="53"/>
      <c r="CH697" s="53"/>
      <c r="CI697" s="53"/>
      <c r="CJ697" s="53"/>
      <c r="CK697" s="53"/>
    </row>
    <row r="698" spans="10:89" ht="14.1" customHeight="1" x14ac:dyDescent="0.2"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 s="53"/>
      <c r="BN698" s="53"/>
      <c r="BO698" s="53"/>
      <c r="BP698" s="53"/>
      <c r="BQ698" s="53"/>
      <c r="BR698" s="53"/>
      <c r="BS698" s="53"/>
      <c r="BT698" s="53"/>
      <c r="BU698" s="53"/>
      <c r="BV698" s="53"/>
      <c r="BW698" s="53"/>
      <c r="BX698" s="53"/>
      <c r="BY698" s="53"/>
      <c r="BZ698" s="53"/>
      <c r="CA698" s="53"/>
      <c r="CB698" s="53"/>
      <c r="CC698" s="53"/>
      <c r="CD698" s="53"/>
      <c r="CE698" s="53"/>
      <c r="CF698" s="53"/>
      <c r="CG698" s="53"/>
      <c r="CH698" s="53"/>
      <c r="CI698" s="53"/>
      <c r="CJ698" s="53"/>
      <c r="CK698" s="53"/>
    </row>
    <row r="699" spans="10:89" ht="14.1" customHeight="1" x14ac:dyDescent="0.2"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 s="53"/>
      <c r="BN699" s="53"/>
      <c r="BO699" s="53"/>
      <c r="BP699" s="53"/>
      <c r="BQ699" s="53"/>
      <c r="BR699" s="53"/>
      <c r="BS699" s="53"/>
      <c r="BT699" s="53"/>
      <c r="BU699" s="53"/>
      <c r="BV699" s="53"/>
      <c r="BW699" s="53"/>
      <c r="BX699" s="53"/>
      <c r="BY699" s="53"/>
      <c r="BZ699" s="53"/>
      <c r="CA699" s="53"/>
      <c r="CB699" s="53"/>
      <c r="CC699" s="53"/>
      <c r="CD699" s="53"/>
      <c r="CE699" s="53"/>
      <c r="CF699" s="53"/>
      <c r="CG699" s="53"/>
      <c r="CH699" s="53"/>
      <c r="CI699" s="53"/>
      <c r="CJ699" s="53"/>
      <c r="CK699" s="53"/>
    </row>
    <row r="700" spans="10:89" ht="14.1" customHeight="1" x14ac:dyDescent="0.2"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 s="53"/>
      <c r="BN700" s="53"/>
      <c r="BO700" s="53"/>
      <c r="BP700" s="53"/>
      <c r="BQ700" s="53"/>
      <c r="BR700" s="53"/>
      <c r="BS700" s="53"/>
      <c r="BT700" s="53"/>
      <c r="BU700" s="53"/>
      <c r="BV700" s="53"/>
      <c r="BW700" s="53"/>
      <c r="BX700" s="53"/>
      <c r="BY700" s="53"/>
      <c r="BZ700" s="53"/>
      <c r="CA700" s="53"/>
      <c r="CB700" s="53"/>
      <c r="CC700" s="53"/>
      <c r="CD700" s="53"/>
      <c r="CE700" s="53"/>
      <c r="CF700" s="53"/>
      <c r="CG700" s="53"/>
      <c r="CH700" s="53"/>
      <c r="CI700" s="53"/>
      <c r="CJ700" s="53"/>
      <c r="CK700" s="53"/>
    </row>
    <row r="701" spans="10:89" ht="14.1" customHeight="1" x14ac:dyDescent="0.2"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 s="53"/>
      <c r="BN701" s="53"/>
      <c r="BO701" s="53"/>
      <c r="BP701" s="53"/>
      <c r="BQ701" s="53"/>
      <c r="BR701" s="53"/>
      <c r="BS701" s="53"/>
      <c r="BT701" s="53"/>
      <c r="BU701" s="53"/>
      <c r="BV701" s="53"/>
      <c r="BW701" s="53"/>
      <c r="BX701" s="53"/>
      <c r="BY701" s="53"/>
      <c r="BZ701" s="53"/>
      <c r="CA701" s="53"/>
      <c r="CB701" s="53"/>
      <c r="CC701" s="53"/>
      <c r="CD701" s="53"/>
      <c r="CE701" s="53"/>
      <c r="CF701" s="53"/>
      <c r="CG701" s="53"/>
      <c r="CH701" s="53"/>
      <c r="CI701" s="53"/>
      <c r="CJ701" s="53"/>
      <c r="CK701" s="53"/>
    </row>
    <row r="702" spans="10:89" ht="14.1" customHeight="1" x14ac:dyDescent="0.2"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 s="53"/>
      <c r="BN702" s="53"/>
      <c r="BO702" s="53"/>
      <c r="BP702" s="53"/>
      <c r="BQ702" s="53"/>
      <c r="BR702" s="53"/>
      <c r="BS702" s="53"/>
      <c r="BT702" s="53"/>
      <c r="BU702" s="53"/>
      <c r="BV702" s="53"/>
      <c r="BW702" s="53"/>
      <c r="BX702" s="53"/>
      <c r="BY702" s="53"/>
      <c r="BZ702" s="53"/>
      <c r="CA702" s="53"/>
      <c r="CB702" s="53"/>
      <c r="CC702" s="53"/>
      <c r="CD702" s="53"/>
      <c r="CE702" s="53"/>
      <c r="CF702" s="53"/>
      <c r="CG702" s="53"/>
      <c r="CH702" s="53"/>
      <c r="CI702" s="53"/>
      <c r="CJ702" s="53"/>
      <c r="CK702" s="53"/>
    </row>
    <row r="703" spans="10:89" ht="14.1" customHeight="1" x14ac:dyDescent="0.2"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 s="53"/>
      <c r="BN703" s="53"/>
      <c r="BO703" s="53"/>
      <c r="BP703" s="53"/>
      <c r="BQ703" s="53"/>
      <c r="BR703" s="53"/>
      <c r="BS703" s="53"/>
      <c r="BT703" s="53"/>
      <c r="BU703" s="53"/>
      <c r="BV703" s="53"/>
      <c r="BW703" s="53"/>
      <c r="BX703" s="53"/>
      <c r="BY703" s="53"/>
      <c r="BZ703" s="53"/>
      <c r="CA703" s="53"/>
      <c r="CB703" s="53"/>
      <c r="CC703" s="53"/>
      <c r="CD703" s="53"/>
      <c r="CE703" s="53"/>
      <c r="CF703" s="53"/>
      <c r="CG703" s="53"/>
      <c r="CH703" s="53"/>
      <c r="CI703" s="53"/>
      <c r="CJ703" s="53"/>
      <c r="CK703" s="53"/>
    </row>
    <row r="704" spans="10:89" ht="14.1" customHeight="1" x14ac:dyDescent="0.2"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 s="53"/>
      <c r="BN704" s="53"/>
      <c r="BO704" s="53"/>
      <c r="BP704" s="53"/>
      <c r="BQ704" s="53"/>
      <c r="BR704" s="53"/>
      <c r="BS704" s="53"/>
      <c r="BT704" s="53"/>
      <c r="BU704" s="53"/>
      <c r="BV704" s="53"/>
      <c r="BW704" s="53"/>
      <c r="BX704" s="53"/>
      <c r="BY704" s="53"/>
      <c r="BZ704" s="53"/>
      <c r="CA704" s="53"/>
      <c r="CB704" s="53"/>
      <c r="CC704" s="53"/>
      <c r="CD704" s="53"/>
      <c r="CE704" s="53"/>
      <c r="CF704" s="53"/>
      <c r="CG704" s="53"/>
      <c r="CH704" s="53"/>
      <c r="CI704" s="53"/>
      <c r="CJ704" s="53"/>
      <c r="CK704" s="53"/>
    </row>
    <row r="705" spans="10:89" ht="14.1" customHeight="1" x14ac:dyDescent="0.2"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 s="53"/>
      <c r="BN705" s="53"/>
      <c r="BO705" s="53"/>
      <c r="BP705" s="53"/>
      <c r="BQ705" s="53"/>
      <c r="BR705" s="53"/>
      <c r="BS705" s="53"/>
      <c r="BT705" s="53"/>
      <c r="BU705" s="53"/>
      <c r="BV705" s="53"/>
      <c r="BW705" s="53"/>
      <c r="BX705" s="53"/>
      <c r="BY705" s="53"/>
      <c r="BZ705" s="53"/>
      <c r="CA705" s="53"/>
      <c r="CB705" s="53"/>
      <c r="CC705" s="53"/>
      <c r="CD705" s="53"/>
      <c r="CE705" s="53"/>
      <c r="CF705" s="53"/>
      <c r="CG705" s="53"/>
      <c r="CH705" s="53"/>
      <c r="CI705" s="53"/>
      <c r="CJ705" s="53"/>
      <c r="CK705" s="53"/>
    </row>
    <row r="706" spans="10:89" ht="14.1" customHeight="1" x14ac:dyDescent="0.2"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 s="53"/>
      <c r="BN706" s="53"/>
      <c r="BO706" s="53"/>
      <c r="BP706" s="53"/>
      <c r="BQ706" s="53"/>
      <c r="BR706" s="53"/>
      <c r="BS706" s="53"/>
      <c r="BT706" s="53"/>
      <c r="BU706" s="53"/>
      <c r="BV706" s="53"/>
      <c r="BW706" s="53"/>
      <c r="BX706" s="53"/>
      <c r="BY706" s="53"/>
      <c r="BZ706" s="53"/>
      <c r="CA706" s="53"/>
      <c r="CB706" s="53"/>
      <c r="CC706" s="53"/>
      <c r="CD706" s="53"/>
      <c r="CE706" s="53"/>
      <c r="CF706" s="53"/>
      <c r="CG706" s="53"/>
      <c r="CH706" s="53"/>
      <c r="CI706" s="53"/>
      <c r="CJ706" s="53"/>
      <c r="CK706" s="53"/>
    </row>
    <row r="707" spans="10:89" ht="14.1" customHeight="1" x14ac:dyDescent="0.2"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 s="53"/>
      <c r="BN707" s="53"/>
      <c r="BO707" s="53"/>
      <c r="BP707" s="53"/>
      <c r="BQ707" s="53"/>
      <c r="BR707" s="53"/>
      <c r="BS707" s="53"/>
      <c r="BT707" s="53"/>
      <c r="BU707" s="53"/>
      <c r="BV707" s="53"/>
      <c r="BW707" s="53"/>
      <c r="BX707" s="53"/>
      <c r="BY707" s="53"/>
      <c r="BZ707" s="53"/>
      <c r="CA707" s="53"/>
      <c r="CB707" s="53"/>
      <c r="CC707" s="53"/>
      <c r="CD707" s="53"/>
      <c r="CE707" s="53"/>
      <c r="CF707" s="53"/>
      <c r="CG707" s="53"/>
      <c r="CH707" s="53"/>
      <c r="CI707" s="53"/>
      <c r="CJ707" s="53"/>
      <c r="CK707" s="53"/>
    </row>
    <row r="708" spans="10:89" ht="14.1" customHeight="1" x14ac:dyDescent="0.2"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 s="53"/>
      <c r="BN708" s="53"/>
      <c r="BO708" s="53"/>
      <c r="BP708" s="53"/>
      <c r="BQ708" s="53"/>
      <c r="BR708" s="53"/>
      <c r="BS708" s="53"/>
      <c r="BT708" s="53"/>
      <c r="BU708" s="53"/>
      <c r="BV708" s="53"/>
      <c r="BW708" s="53"/>
      <c r="BX708" s="53"/>
      <c r="BY708" s="53"/>
      <c r="BZ708" s="53"/>
      <c r="CA708" s="53"/>
      <c r="CB708" s="53"/>
      <c r="CC708" s="53"/>
      <c r="CD708" s="53"/>
      <c r="CE708" s="53"/>
      <c r="CF708" s="53"/>
      <c r="CG708" s="53"/>
      <c r="CH708" s="53"/>
      <c r="CI708" s="53"/>
      <c r="CJ708" s="53"/>
      <c r="CK708" s="53"/>
    </row>
    <row r="709" spans="10:89" ht="14.1" customHeight="1" x14ac:dyDescent="0.2"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3"/>
      <c r="BS709" s="53"/>
      <c r="BT709" s="53"/>
      <c r="BU709" s="53"/>
      <c r="BV709" s="53"/>
      <c r="BW709" s="53"/>
      <c r="BX709" s="53"/>
      <c r="BY709" s="53"/>
      <c r="BZ709" s="53"/>
      <c r="CA709" s="53"/>
      <c r="CB709" s="53"/>
      <c r="CC709" s="53"/>
      <c r="CD709" s="53"/>
      <c r="CE709" s="53"/>
      <c r="CF709" s="53"/>
      <c r="CG709" s="53"/>
      <c r="CH709" s="53"/>
      <c r="CI709" s="53"/>
      <c r="CJ709" s="53"/>
      <c r="CK709" s="53"/>
    </row>
    <row r="710" spans="10:89" ht="14.1" customHeight="1" x14ac:dyDescent="0.2"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 s="53"/>
      <c r="BN710" s="53"/>
      <c r="BO710" s="53"/>
      <c r="BP710" s="53"/>
      <c r="BQ710" s="53"/>
      <c r="BR710" s="53"/>
      <c r="BS710" s="53"/>
      <c r="BT710" s="53"/>
      <c r="BU710" s="53"/>
      <c r="BV710" s="53"/>
      <c r="BW710" s="53"/>
      <c r="BX710" s="53"/>
      <c r="BY710" s="53"/>
      <c r="BZ710" s="53"/>
      <c r="CA710" s="53"/>
      <c r="CB710" s="53"/>
      <c r="CC710" s="53"/>
      <c r="CD710" s="53"/>
      <c r="CE710" s="53"/>
      <c r="CF710" s="53"/>
      <c r="CG710" s="53"/>
      <c r="CH710" s="53"/>
      <c r="CI710" s="53"/>
      <c r="CJ710" s="53"/>
      <c r="CK710" s="53"/>
    </row>
    <row r="711" spans="10:89" ht="14.1" customHeight="1" x14ac:dyDescent="0.2"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 s="53"/>
      <c r="BN711" s="53"/>
      <c r="BO711" s="53"/>
      <c r="BP711" s="53"/>
      <c r="BQ711" s="53"/>
      <c r="BR711" s="53"/>
      <c r="BS711" s="53"/>
      <c r="BT711" s="53"/>
      <c r="BU711" s="53"/>
      <c r="BV711" s="53"/>
      <c r="BW711" s="53"/>
      <c r="BX711" s="53"/>
      <c r="BY711" s="53"/>
      <c r="BZ711" s="53"/>
      <c r="CA711" s="53"/>
      <c r="CB711" s="53"/>
      <c r="CC711" s="53"/>
      <c r="CD711" s="53"/>
      <c r="CE711" s="53"/>
      <c r="CF711" s="53"/>
      <c r="CG711" s="53"/>
      <c r="CH711" s="53"/>
      <c r="CI711" s="53"/>
      <c r="CJ711" s="53"/>
      <c r="CK711" s="53"/>
    </row>
    <row r="712" spans="10:89" ht="14.1" customHeight="1" x14ac:dyDescent="0.2"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 s="53"/>
      <c r="BN712" s="53"/>
      <c r="BO712" s="53"/>
      <c r="BP712" s="53"/>
      <c r="BQ712" s="53"/>
      <c r="BR712" s="53"/>
      <c r="BS712" s="53"/>
      <c r="BT712" s="53"/>
      <c r="BU712" s="53"/>
      <c r="BV712" s="53"/>
      <c r="BW712" s="53"/>
      <c r="BX712" s="53"/>
      <c r="BY712" s="53"/>
      <c r="BZ712" s="53"/>
      <c r="CA712" s="53"/>
      <c r="CB712" s="53"/>
      <c r="CC712" s="53"/>
      <c r="CD712" s="53"/>
      <c r="CE712" s="53"/>
      <c r="CF712" s="53"/>
      <c r="CG712" s="53"/>
      <c r="CH712" s="53"/>
      <c r="CI712" s="53"/>
      <c r="CJ712" s="53"/>
      <c r="CK712" s="53"/>
    </row>
    <row r="713" spans="10:89" ht="14.1" customHeight="1" x14ac:dyDescent="0.2"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 s="53"/>
      <c r="BN713" s="53"/>
      <c r="BO713" s="53"/>
      <c r="BP713" s="53"/>
      <c r="BQ713" s="53"/>
      <c r="BR713" s="53"/>
      <c r="BS713" s="53"/>
      <c r="BT713" s="53"/>
      <c r="BU713" s="53"/>
      <c r="BV713" s="53"/>
      <c r="BW713" s="53"/>
      <c r="BX713" s="53"/>
      <c r="BY713" s="53"/>
      <c r="BZ713" s="53"/>
      <c r="CA713" s="53"/>
      <c r="CB713" s="53"/>
      <c r="CC713" s="53"/>
      <c r="CD713" s="53"/>
      <c r="CE713" s="53"/>
      <c r="CF713" s="53"/>
      <c r="CG713" s="53"/>
      <c r="CH713" s="53"/>
      <c r="CI713" s="53"/>
      <c r="CJ713" s="53"/>
      <c r="CK713" s="53"/>
    </row>
    <row r="714" spans="10:89" ht="14.1" customHeight="1" x14ac:dyDescent="0.2"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 s="53"/>
      <c r="BN714" s="53"/>
      <c r="BO714" s="53"/>
      <c r="BP714" s="53"/>
      <c r="BQ714" s="53"/>
      <c r="BR714" s="53"/>
      <c r="BS714" s="53"/>
      <c r="BT714" s="53"/>
      <c r="BU714" s="53"/>
      <c r="BV714" s="53"/>
      <c r="BW714" s="53"/>
      <c r="BX714" s="53"/>
      <c r="BY714" s="53"/>
      <c r="BZ714" s="53"/>
      <c r="CA714" s="53"/>
      <c r="CB714" s="53"/>
      <c r="CC714" s="53"/>
      <c r="CD714" s="53"/>
      <c r="CE714" s="53"/>
      <c r="CF714" s="53"/>
      <c r="CG714" s="53"/>
      <c r="CH714" s="53"/>
      <c r="CI714" s="53"/>
      <c r="CJ714" s="53"/>
      <c r="CK714" s="53"/>
    </row>
    <row r="715" spans="10:89" ht="14.1" customHeight="1" x14ac:dyDescent="0.2"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 s="53"/>
      <c r="BN715" s="53"/>
      <c r="BO715" s="53"/>
      <c r="BP715" s="53"/>
      <c r="BQ715" s="53"/>
      <c r="BR715" s="53"/>
      <c r="BS715" s="53"/>
      <c r="BT715" s="53"/>
      <c r="BU715" s="53"/>
      <c r="BV715" s="53"/>
      <c r="BW715" s="53"/>
      <c r="BX715" s="53"/>
      <c r="BY715" s="53"/>
      <c r="BZ715" s="53"/>
      <c r="CA715" s="53"/>
      <c r="CB715" s="53"/>
      <c r="CC715" s="53"/>
      <c r="CD715" s="53"/>
      <c r="CE715" s="53"/>
      <c r="CF715" s="53"/>
      <c r="CG715" s="53"/>
      <c r="CH715" s="53"/>
      <c r="CI715" s="53"/>
      <c r="CJ715" s="53"/>
      <c r="CK715" s="53"/>
    </row>
    <row r="716" spans="10:89" ht="14.1" customHeight="1" x14ac:dyDescent="0.2"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 s="53"/>
      <c r="BN716" s="53"/>
      <c r="BO716" s="53"/>
      <c r="BP716" s="53"/>
      <c r="BQ716" s="53"/>
      <c r="BR716" s="53"/>
      <c r="BS716" s="53"/>
      <c r="BT716" s="53"/>
      <c r="BU716" s="53"/>
      <c r="BV716" s="53"/>
      <c r="BW716" s="53"/>
      <c r="BX716" s="53"/>
      <c r="BY716" s="53"/>
      <c r="BZ716" s="53"/>
      <c r="CA716" s="53"/>
      <c r="CB716" s="53"/>
      <c r="CC716" s="53"/>
      <c r="CD716" s="53"/>
      <c r="CE716" s="53"/>
      <c r="CF716" s="53"/>
      <c r="CG716" s="53"/>
      <c r="CH716" s="53"/>
      <c r="CI716" s="53"/>
      <c r="CJ716" s="53"/>
      <c r="CK716" s="53"/>
    </row>
    <row r="717" spans="10:89" ht="14.1" customHeight="1" x14ac:dyDescent="0.2"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 s="53"/>
      <c r="BN717" s="53"/>
      <c r="BO717" s="53"/>
      <c r="BP717" s="53"/>
      <c r="BQ717" s="53"/>
      <c r="BR717" s="53"/>
      <c r="BS717" s="53"/>
      <c r="BT717" s="53"/>
      <c r="BU717" s="53"/>
      <c r="BV717" s="53"/>
      <c r="BW717" s="53"/>
      <c r="BX717" s="53"/>
      <c r="BY717" s="53"/>
      <c r="BZ717" s="53"/>
      <c r="CA717" s="53"/>
      <c r="CB717" s="53"/>
      <c r="CC717" s="53"/>
      <c r="CD717" s="53"/>
      <c r="CE717" s="53"/>
      <c r="CF717" s="53"/>
      <c r="CG717" s="53"/>
      <c r="CH717" s="53"/>
      <c r="CI717" s="53"/>
      <c r="CJ717" s="53"/>
      <c r="CK717" s="53"/>
    </row>
    <row r="718" spans="10:89" ht="14.1" customHeight="1" x14ac:dyDescent="0.2"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3"/>
      <c r="BS718" s="53"/>
      <c r="BT718" s="53"/>
      <c r="BU718" s="53"/>
      <c r="BV718" s="53"/>
      <c r="BW718" s="53"/>
      <c r="BX718" s="53"/>
      <c r="BY718" s="53"/>
      <c r="BZ718" s="53"/>
      <c r="CA718" s="53"/>
      <c r="CB718" s="53"/>
      <c r="CC718" s="53"/>
      <c r="CD718" s="53"/>
      <c r="CE718" s="53"/>
      <c r="CF718" s="53"/>
      <c r="CG718" s="53"/>
      <c r="CH718" s="53"/>
      <c r="CI718" s="53"/>
      <c r="CJ718" s="53"/>
      <c r="CK718" s="53"/>
    </row>
    <row r="719" spans="10:89" ht="14.1" customHeight="1" x14ac:dyDescent="0.2"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3"/>
      <c r="BS719" s="53"/>
      <c r="BT719" s="53"/>
      <c r="BU719" s="53"/>
      <c r="BV719" s="53"/>
      <c r="BW719" s="53"/>
      <c r="BX719" s="53"/>
      <c r="BY719" s="53"/>
      <c r="BZ719" s="53"/>
      <c r="CA719" s="53"/>
      <c r="CB719" s="53"/>
      <c r="CC719" s="53"/>
      <c r="CD719" s="53"/>
      <c r="CE719" s="53"/>
      <c r="CF719" s="53"/>
      <c r="CG719" s="53"/>
      <c r="CH719" s="53"/>
      <c r="CI719" s="53"/>
      <c r="CJ719" s="53"/>
      <c r="CK719" s="53"/>
    </row>
    <row r="720" spans="10:89" ht="14.1" customHeight="1" x14ac:dyDescent="0.2"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3"/>
      <c r="BS720" s="53"/>
      <c r="BT720" s="53"/>
      <c r="BU720" s="53"/>
      <c r="BV720" s="53"/>
      <c r="BW720" s="53"/>
      <c r="BX720" s="53"/>
      <c r="BY720" s="53"/>
      <c r="BZ720" s="53"/>
      <c r="CA720" s="53"/>
      <c r="CB720" s="53"/>
      <c r="CC720" s="53"/>
      <c r="CD720" s="53"/>
      <c r="CE720" s="53"/>
      <c r="CF720" s="53"/>
      <c r="CG720" s="53"/>
      <c r="CH720" s="53"/>
      <c r="CI720" s="53"/>
      <c r="CJ720" s="53"/>
      <c r="CK720" s="53"/>
    </row>
    <row r="721" spans="10:89" ht="14.1" customHeight="1" x14ac:dyDescent="0.2"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 s="53"/>
      <c r="BN721" s="53"/>
      <c r="BO721" s="53"/>
      <c r="BP721" s="53"/>
      <c r="BQ721" s="53"/>
      <c r="BR721" s="53"/>
      <c r="BS721" s="53"/>
      <c r="BT721" s="53"/>
      <c r="BU721" s="53"/>
      <c r="BV721" s="53"/>
      <c r="BW721" s="53"/>
      <c r="BX721" s="53"/>
      <c r="BY721" s="53"/>
      <c r="BZ721" s="53"/>
      <c r="CA721" s="53"/>
      <c r="CB721" s="53"/>
      <c r="CC721" s="53"/>
      <c r="CD721" s="53"/>
      <c r="CE721" s="53"/>
      <c r="CF721" s="53"/>
      <c r="CG721" s="53"/>
      <c r="CH721" s="53"/>
      <c r="CI721" s="53"/>
      <c r="CJ721" s="53"/>
      <c r="CK721" s="53"/>
    </row>
    <row r="722" spans="10:89" ht="14.1" customHeight="1" x14ac:dyDescent="0.2"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3"/>
      <c r="BS722" s="53"/>
      <c r="BT722" s="53"/>
      <c r="BU722" s="53"/>
      <c r="BV722" s="53"/>
      <c r="BW722" s="53"/>
      <c r="BX722" s="53"/>
      <c r="BY722" s="53"/>
      <c r="BZ722" s="53"/>
      <c r="CA722" s="53"/>
      <c r="CB722" s="53"/>
      <c r="CC722" s="53"/>
      <c r="CD722" s="53"/>
      <c r="CE722" s="53"/>
      <c r="CF722" s="53"/>
      <c r="CG722" s="53"/>
      <c r="CH722" s="53"/>
      <c r="CI722" s="53"/>
      <c r="CJ722" s="53"/>
      <c r="CK722" s="53"/>
    </row>
    <row r="723" spans="10:89" ht="14.1" customHeight="1" x14ac:dyDescent="0.2"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 s="53"/>
      <c r="BN723" s="53"/>
      <c r="BO723" s="53"/>
      <c r="BP723" s="53"/>
      <c r="BQ723" s="53"/>
      <c r="BR723" s="53"/>
      <c r="BS723" s="53"/>
      <c r="BT723" s="53"/>
      <c r="BU723" s="53"/>
      <c r="BV723" s="53"/>
      <c r="BW723" s="53"/>
      <c r="BX723" s="53"/>
      <c r="BY723" s="53"/>
      <c r="BZ723" s="53"/>
      <c r="CA723" s="53"/>
      <c r="CB723" s="53"/>
      <c r="CC723" s="53"/>
      <c r="CD723" s="53"/>
      <c r="CE723" s="53"/>
      <c r="CF723" s="53"/>
      <c r="CG723" s="53"/>
      <c r="CH723" s="53"/>
      <c r="CI723" s="53"/>
      <c r="CJ723" s="53"/>
      <c r="CK723" s="53"/>
    </row>
    <row r="724" spans="10:89" ht="14.1" customHeight="1" x14ac:dyDescent="0.2"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 s="53"/>
      <c r="BN724" s="53"/>
      <c r="BO724" s="53"/>
      <c r="BP724" s="53"/>
      <c r="BQ724" s="53"/>
      <c r="BR724" s="53"/>
      <c r="BS724" s="53"/>
      <c r="BT724" s="53"/>
      <c r="BU724" s="53"/>
      <c r="BV724" s="53"/>
      <c r="BW724" s="53"/>
      <c r="BX724" s="53"/>
      <c r="BY724" s="53"/>
      <c r="BZ724" s="53"/>
      <c r="CA724" s="53"/>
      <c r="CB724" s="53"/>
      <c r="CC724" s="53"/>
      <c r="CD724" s="53"/>
      <c r="CE724" s="53"/>
      <c r="CF724" s="53"/>
      <c r="CG724" s="53"/>
      <c r="CH724" s="53"/>
      <c r="CI724" s="53"/>
      <c r="CJ724" s="53"/>
      <c r="CK724" s="53"/>
    </row>
    <row r="725" spans="10:89" ht="14.1" customHeight="1" x14ac:dyDescent="0.2"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 s="53"/>
      <c r="BN725" s="53"/>
      <c r="BO725" s="53"/>
      <c r="BP725" s="53"/>
      <c r="BQ725" s="53"/>
      <c r="BR725" s="53"/>
      <c r="BS725" s="53"/>
      <c r="BT725" s="53"/>
      <c r="BU725" s="53"/>
      <c r="BV725" s="53"/>
      <c r="BW725" s="53"/>
      <c r="BX725" s="53"/>
      <c r="BY725" s="53"/>
      <c r="BZ725" s="53"/>
      <c r="CA725" s="53"/>
      <c r="CB725" s="53"/>
      <c r="CC725" s="53"/>
      <c r="CD725" s="53"/>
      <c r="CE725" s="53"/>
      <c r="CF725" s="53"/>
      <c r="CG725" s="53"/>
      <c r="CH725" s="53"/>
      <c r="CI725" s="53"/>
      <c r="CJ725" s="53"/>
      <c r="CK725" s="53"/>
    </row>
    <row r="726" spans="10:89" ht="14.1" customHeight="1" x14ac:dyDescent="0.2"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 s="53"/>
      <c r="BN726" s="53"/>
      <c r="BO726" s="53"/>
      <c r="BP726" s="53"/>
      <c r="BQ726" s="53"/>
      <c r="BR726" s="53"/>
      <c r="BS726" s="53"/>
      <c r="BT726" s="53"/>
      <c r="BU726" s="53"/>
      <c r="BV726" s="53"/>
      <c r="BW726" s="53"/>
      <c r="BX726" s="53"/>
      <c r="BY726" s="53"/>
      <c r="BZ726" s="53"/>
      <c r="CA726" s="53"/>
      <c r="CB726" s="53"/>
      <c r="CC726" s="53"/>
      <c r="CD726" s="53"/>
      <c r="CE726" s="53"/>
      <c r="CF726" s="53"/>
      <c r="CG726" s="53"/>
      <c r="CH726" s="53"/>
      <c r="CI726" s="53"/>
      <c r="CJ726" s="53"/>
      <c r="CK726" s="53"/>
    </row>
    <row r="727" spans="10:89" ht="14.1" customHeight="1" x14ac:dyDescent="0.2"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 s="53"/>
      <c r="BN727" s="53"/>
      <c r="BO727" s="53"/>
      <c r="BP727" s="53"/>
      <c r="BQ727" s="53"/>
      <c r="BR727" s="53"/>
      <c r="BS727" s="53"/>
      <c r="BT727" s="53"/>
      <c r="BU727" s="53"/>
      <c r="BV727" s="53"/>
      <c r="BW727" s="53"/>
      <c r="BX727" s="53"/>
      <c r="BY727" s="53"/>
      <c r="BZ727" s="53"/>
      <c r="CA727" s="53"/>
      <c r="CB727" s="53"/>
      <c r="CC727" s="53"/>
      <c r="CD727" s="53"/>
      <c r="CE727" s="53"/>
      <c r="CF727" s="53"/>
      <c r="CG727" s="53"/>
      <c r="CH727" s="53"/>
      <c r="CI727" s="53"/>
      <c r="CJ727" s="53"/>
      <c r="CK727" s="53"/>
    </row>
    <row r="728" spans="10:89" ht="14.1" customHeight="1" x14ac:dyDescent="0.2"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 s="53"/>
      <c r="BN728" s="53"/>
      <c r="BO728" s="53"/>
      <c r="BP728" s="53"/>
      <c r="BQ728" s="53"/>
      <c r="BR728" s="53"/>
      <c r="BS728" s="53"/>
      <c r="BT728" s="53"/>
      <c r="BU728" s="53"/>
      <c r="BV728" s="53"/>
      <c r="BW728" s="53"/>
      <c r="BX728" s="53"/>
      <c r="BY728" s="53"/>
      <c r="BZ728" s="53"/>
      <c r="CA728" s="53"/>
      <c r="CB728" s="53"/>
      <c r="CC728" s="53"/>
      <c r="CD728" s="53"/>
      <c r="CE728" s="53"/>
      <c r="CF728" s="53"/>
      <c r="CG728" s="53"/>
      <c r="CH728" s="53"/>
      <c r="CI728" s="53"/>
      <c r="CJ728" s="53"/>
      <c r="CK728" s="53"/>
    </row>
    <row r="729" spans="10:89" ht="14.1" customHeight="1" x14ac:dyDescent="0.2"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 s="53"/>
      <c r="BN729" s="53"/>
      <c r="BO729" s="53"/>
      <c r="BP729" s="53"/>
      <c r="BQ729" s="53"/>
      <c r="BR729" s="53"/>
      <c r="BS729" s="53"/>
      <c r="BT729" s="53"/>
      <c r="BU729" s="53"/>
      <c r="BV729" s="53"/>
      <c r="BW729" s="53"/>
      <c r="BX729" s="53"/>
      <c r="BY729" s="53"/>
      <c r="BZ729" s="53"/>
      <c r="CA729" s="53"/>
      <c r="CB729" s="53"/>
      <c r="CC729" s="53"/>
      <c r="CD729" s="53"/>
      <c r="CE729" s="53"/>
      <c r="CF729" s="53"/>
      <c r="CG729" s="53"/>
      <c r="CH729" s="53"/>
      <c r="CI729" s="53"/>
      <c r="CJ729" s="53"/>
      <c r="CK729" s="53"/>
    </row>
    <row r="730" spans="10:89" ht="14.1" customHeight="1" x14ac:dyDescent="0.2"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 s="53"/>
      <c r="BN730" s="53"/>
      <c r="BO730" s="53"/>
      <c r="BP730" s="53"/>
      <c r="BQ730" s="53"/>
      <c r="BR730" s="53"/>
      <c r="BS730" s="53"/>
      <c r="BT730" s="53"/>
      <c r="BU730" s="53"/>
      <c r="BV730" s="53"/>
      <c r="BW730" s="53"/>
      <c r="BX730" s="53"/>
      <c r="BY730" s="53"/>
      <c r="BZ730" s="53"/>
      <c r="CA730" s="53"/>
      <c r="CB730" s="53"/>
      <c r="CC730" s="53"/>
      <c r="CD730" s="53"/>
      <c r="CE730" s="53"/>
      <c r="CF730" s="53"/>
      <c r="CG730" s="53"/>
      <c r="CH730" s="53"/>
      <c r="CI730" s="53"/>
      <c r="CJ730" s="53"/>
      <c r="CK730" s="53"/>
    </row>
    <row r="731" spans="10:89" ht="14.1" customHeight="1" x14ac:dyDescent="0.2"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 s="53"/>
      <c r="BN731" s="53"/>
      <c r="BO731" s="53"/>
      <c r="BP731" s="53"/>
      <c r="BQ731" s="53"/>
      <c r="BR731" s="53"/>
      <c r="BS731" s="53"/>
      <c r="BT731" s="53"/>
      <c r="BU731" s="53"/>
      <c r="BV731" s="53"/>
      <c r="BW731" s="53"/>
      <c r="BX731" s="53"/>
      <c r="BY731" s="53"/>
      <c r="BZ731" s="53"/>
      <c r="CA731" s="53"/>
      <c r="CB731" s="53"/>
      <c r="CC731" s="53"/>
      <c r="CD731" s="53"/>
      <c r="CE731" s="53"/>
      <c r="CF731" s="53"/>
      <c r="CG731" s="53"/>
      <c r="CH731" s="53"/>
      <c r="CI731" s="53"/>
      <c r="CJ731" s="53"/>
      <c r="CK731" s="53"/>
    </row>
    <row r="732" spans="10:89" ht="14.1" customHeight="1" x14ac:dyDescent="0.2"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 s="53"/>
      <c r="BN732" s="53"/>
      <c r="BO732" s="53"/>
      <c r="BP732" s="53"/>
      <c r="BQ732" s="53"/>
      <c r="BR732" s="53"/>
      <c r="BS732" s="53"/>
      <c r="BT732" s="53"/>
      <c r="BU732" s="53"/>
      <c r="BV732" s="53"/>
      <c r="BW732" s="53"/>
      <c r="BX732" s="53"/>
      <c r="BY732" s="53"/>
      <c r="BZ732" s="53"/>
      <c r="CA732" s="53"/>
      <c r="CB732" s="53"/>
      <c r="CC732" s="53"/>
      <c r="CD732" s="53"/>
      <c r="CE732" s="53"/>
      <c r="CF732" s="53"/>
      <c r="CG732" s="53"/>
      <c r="CH732" s="53"/>
      <c r="CI732" s="53"/>
      <c r="CJ732" s="53"/>
      <c r="CK732" s="53"/>
    </row>
    <row r="733" spans="10:89" ht="14.1" customHeight="1" x14ac:dyDescent="0.2"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 s="53"/>
      <c r="BN733" s="53"/>
      <c r="BO733" s="53"/>
      <c r="BP733" s="53"/>
      <c r="BQ733" s="53"/>
      <c r="BR733" s="53"/>
      <c r="BS733" s="53"/>
      <c r="BT733" s="53"/>
      <c r="BU733" s="53"/>
      <c r="BV733" s="53"/>
      <c r="BW733" s="53"/>
      <c r="BX733" s="53"/>
      <c r="BY733" s="53"/>
      <c r="BZ733" s="53"/>
      <c r="CA733" s="53"/>
      <c r="CB733" s="53"/>
      <c r="CC733" s="53"/>
      <c r="CD733" s="53"/>
      <c r="CE733" s="53"/>
      <c r="CF733" s="53"/>
      <c r="CG733" s="53"/>
      <c r="CH733" s="53"/>
      <c r="CI733" s="53"/>
      <c r="CJ733" s="53"/>
      <c r="CK733" s="53"/>
    </row>
    <row r="734" spans="10:89" ht="14.1" customHeight="1" x14ac:dyDescent="0.2"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53"/>
      <c r="BT734" s="53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J734" s="53"/>
      <c r="CK734" s="53"/>
    </row>
    <row r="735" spans="10:89" ht="14.1" customHeight="1" x14ac:dyDescent="0.2"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 s="53"/>
      <c r="BN735" s="53"/>
      <c r="BO735" s="53"/>
      <c r="BP735" s="53"/>
      <c r="BQ735" s="53"/>
      <c r="BR735" s="53"/>
      <c r="BS735" s="53"/>
      <c r="BT735" s="53"/>
      <c r="BU735" s="53"/>
      <c r="BV735" s="53"/>
      <c r="BW735" s="53"/>
      <c r="BX735" s="53"/>
      <c r="BY735" s="53"/>
      <c r="BZ735" s="53"/>
      <c r="CA735" s="53"/>
      <c r="CB735" s="53"/>
      <c r="CC735" s="53"/>
      <c r="CD735" s="53"/>
      <c r="CE735" s="53"/>
      <c r="CF735" s="53"/>
      <c r="CG735" s="53"/>
      <c r="CH735" s="53"/>
      <c r="CI735" s="53"/>
      <c r="CJ735" s="53"/>
      <c r="CK735" s="53"/>
    </row>
    <row r="736" spans="10:89" ht="14.1" customHeight="1" x14ac:dyDescent="0.2"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 s="53"/>
      <c r="BN736" s="53"/>
      <c r="BO736" s="53"/>
      <c r="BP736" s="53"/>
      <c r="BQ736" s="53"/>
      <c r="BR736" s="53"/>
      <c r="BS736" s="53"/>
      <c r="BT736" s="53"/>
      <c r="BU736" s="53"/>
      <c r="BV736" s="53"/>
      <c r="BW736" s="53"/>
      <c r="BX736" s="53"/>
      <c r="BY736" s="53"/>
      <c r="BZ736" s="53"/>
      <c r="CA736" s="53"/>
      <c r="CB736" s="53"/>
      <c r="CC736" s="53"/>
      <c r="CD736" s="53"/>
      <c r="CE736" s="53"/>
      <c r="CF736" s="53"/>
      <c r="CG736" s="53"/>
      <c r="CH736" s="53"/>
      <c r="CI736" s="53"/>
      <c r="CJ736" s="53"/>
      <c r="CK736" s="53"/>
    </row>
    <row r="737" spans="10:89" ht="14.1" customHeight="1" x14ac:dyDescent="0.2"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 s="53"/>
      <c r="BN737" s="53"/>
      <c r="BO737" s="53"/>
      <c r="BP737" s="53"/>
      <c r="BQ737" s="53"/>
      <c r="BR737" s="53"/>
      <c r="BS737" s="53"/>
      <c r="BT737" s="53"/>
      <c r="BU737" s="53"/>
      <c r="BV737" s="53"/>
      <c r="BW737" s="53"/>
      <c r="BX737" s="53"/>
      <c r="BY737" s="53"/>
      <c r="BZ737" s="53"/>
      <c r="CA737" s="53"/>
      <c r="CB737" s="53"/>
      <c r="CC737" s="53"/>
      <c r="CD737" s="53"/>
      <c r="CE737" s="53"/>
      <c r="CF737" s="53"/>
      <c r="CG737" s="53"/>
      <c r="CH737" s="53"/>
      <c r="CI737" s="53"/>
      <c r="CJ737" s="53"/>
      <c r="CK737" s="53"/>
    </row>
    <row r="738" spans="10:89" ht="14.1" customHeight="1" x14ac:dyDescent="0.2"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 s="53"/>
      <c r="BN738" s="53"/>
      <c r="BO738" s="53"/>
      <c r="BP738" s="53"/>
      <c r="BQ738" s="53"/>
      <c r="BR738" s="53"/>
      <c r="BS738" s="53"/>
      <c r="BT738" s="53"/>
      <c r="BU738" s="53"/>
      <c r="BV738" s="53"/>
      <c r="BW738" s="53"/>
      <c r="BX738" s="53"/>
      <c r="BY738" s="53"/>
      <c r="BZ738" s="53"/>
      <c r="CA738" s="53"/>
      <c r="CB738" s="53"/>
      <c r="CC738" s="53"/>
      <c r="CD738" s="53"/>
      <c r="CE738" s="53"/>
      <c r="CF738" s="53"/>
      <c r="CG738" s="53"/>
      <c r="CH738" s="53"/>
      <c r="CI738" s="53"/>
      <c r="CJ738" s="53"/>
      <c r="CK738" s="53"/>
    </row>
    <row r="739" spans="10:89" ht="14.1" customHeight="1" x14ac:dyDescent="0.2"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 s="53"/>
      <c r="BN739" s="53"/>
      <c r="BO739" s="53"/>
      <c r="BP739" s="53"/>
      <c r="BQ739" s="53"/>
      <c r="BR739" s="53"/>
      <c r="BS739" s="53"/>
      <c r="BT739" s="53"/>
      <c r="BU739" s="53"/>
      <c r="BV739" s="53"/>
      <c r="BW739" s="53"/>
      <c r="BX739" s="53"/>
      <c r="BY739" s="53"/>
      <c r="BZ739" s="53"/>
      <c r="CA739" s="53"/>
      <c r="CB739" s="53"/>
      <c r="CC739" s="53"/>
      <c r="CD739" s="53"/>
      <c r="CE739" s="53"/>
      <c r="CF739" s="53"/>
      <c r="CG739" s="53"/>
      <c r="CH739" s="53"/>
      <c r="CI739" s="53"/>
      <c r="CJ739" s="53"/>
      <c r="CK739" s="53"/>
    </row>
    <row r="740" spans="10:89" ht="14.1" customHeight="1" x14ac:dyDescent="0.2"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 s="53"/>
      <c r="BN740" s="53"/>
      <c r="BO740" s="53"/>
      <c r="BP740" s="53"/>
      <c r="BQ740" s="53"/>
      <c r="BR740" s="53"/>
      <c r="BS740" s="53"/>
      <c r="BT740" s="53"/>
      <c r="BU740" s="53"/>
      <c r="BV740" s="53"/>
      <c r="BW740" s="53"/>
      <c r="BX740" s="53"/>
      <c r="BY740" s="53"/>
      <c r="BZ740" s="53"/>
      <c r="CA740" s="53"/>
      <c r="CB740" s="53"/>
      <c r="CC740" s="53"/>
      <c r="CD740" s="53"/>
      <c r="CE740" s="53"/>
      <c r="CF740" s="53"/>
      <c r="CG740" s="53"/>
      <c r="CH740" s="53"/>
      <c r="CI740" s="53"/>
      <c r="CJ740" s="53"/>
      <c r="CK740" s="53"/>
    </row>
    <row r="741" spans="10:89" ht="14.1" customHeight="1" x14ac:dyDescent="0.2"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 s="53"/>
      <c r="BN741" s="53"/>
      <c r="BO741" s="53"/>
      <c r="BP741" s="53"/>
      <c r="BQ741" s="53"/>
      <c r="BR741" s="53"/>
      <c r="BS741" s="53"/>
      <c r="BT741" s="53"/>
      <c r="BU741" s="53"/>
      <c r="BV741" s="53"/>
      <c r="BW741" s="53"/>
      <c r="BX741" s="53"/>
      <c r="BY741" s="53"/>
      <c r="BZ741" s="53"/>
      <c r="CA741" s="53"/>
      <c r="CB741" s="53"/>
      <c r="CC741" s="53"/>
      <c r="CD741" s="53"/>
      <c r="CE741" s="53"/>
      <c r="CF741" s="53"/>
      <c r="CG741" s="53"/>
      <c r="CH741" s="53"/>
      <c r="CI741" s="53"/>
      <c r="CJ741" s="53"/>
      <c r="CK741" s="53"/>
    </row>
    <row r="742" spans="10:89" ht="14.1" customHeight="1" x14ac:dyDescent="0.2"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 s="53"/>
      <c r="BN742" s="53"/>
      <c r="BO742" s="53"/>
      <c r="BP742" s="53"/>
      <c r="BQ742" s="53"/>
      <c r="BR742" s="53"/>
      <c r="BS742" s="53"/>
      <c r="BT742" s="53"/>
      <c r="BU742" s="53"/>
      <c r="BV742" s="53"/>
      <c r="BW742" s="53"/>
      <c r="BX742" s="53"/>
      <c r="BY742" s="53"/>
      <c r="BZ742" s="53"/>
      <c r="CA742" s="53"/>
      <c r="CB742" s="53"/>
      <c r="CC742" s="53"/>
      <c r="CD742" s="53"/>
      <c r="CE742" s="53"/>
      <c r="CF742" s="53"/>
      <c r="CG742" s="53"/>
      <c r="CH742" s="53"/>
      <c r="CI742" s="53"/>
      <c r="CJ742" s="53"/>
      <c r="CK742" s="53"/>
    </row>
    <row r="743" spans="10:89" ht="14.1" customHeight="1" x14ac:dyDescent="0.2"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 s="53"/>
      <c r="BN743" s="53"/>
      <c r="BO743" s="53"/>
      <c r="BP743" s="53"/>
      <c r="BQ743" s="53"/>
      <c r="BR743" s="53"/>
      <c r="BS743" s="53"/>
      <c r="BT743" s="53"/>
      <c r="BU743" s="53"/>
      <c r="BV743" s="53"/>
      <c r="BW743" s="53"/>
      <c r="BX743" s="53"/>
      <c r="BY743" s="53"/>
      <c r="BZ743" s="53"/>
      <c r="CA743" s="53"/>
      <c r="CB743" s="53"/>
      <c r="CC743" s="53"/>
      <c r="CD743" s="53"/>
      <c r="CE743" s="53"/>
      <c r="CF743" s="53"/>
      <c r="CG743" s="53"/>
      <c r="CH743" s="53"/>
      <c r="CI743" s="53"/>
      <c r="CJ743" s="53"/>
      <c r="CK743" s="53"/>
    </row>
    <row r="744" spans="10:89" ht="14.1" customHeight="1" x14ac:dyDescent="0.2"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 s="53"/>
      <c r="BN744" s="53"/>
      <c r="BO744" s="53"/>
      <c r="BP744" s="53"/>
      <c r="BQ744" s="53"/>
      <c r="BR744" s="53"/>
      <c r="BS744" s="53"/>
      <c r="BT744" s="53"/>
      <c r="BU744" s="53"/>
      <c r="BV744" s="53"/>
      <c r="BW744" s="53"/>
      <c r="BX744" s="53"/>
      <c r="BY744" s="53"/>
      <c r="BZ744" s="53"/>
      <c r="CA744" s="53"/>
      <c r="CB744" s="53"/>
      <c r="CC744" s="53"/>
      <c r="CD744" s="53"/>
      <c r="CE744" s="53"/>
      <c r="CF744" s="53"/>
      <c r="CG744" s="53"/>
      <c r="CH744" s="53"/>
      <c r="CI744" s="53"/>
      <c r="CJ744" s="53"/>
      <c r="CK744" s="53"/>
    </row>
    <row r="745" spans="10:89" ht="14.1" customHeight="1" x14ac:dyDescent="0.2"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 s="53"/>
      <c r="BN745" s="53"/>
      <c r="BO745" s="53"/>
      <c r="BP745" s="53"/>
      <c r="BQ745" s="53"/>
      <c r="BR745" s="53"/>
      <c r="BS745" s="53"/>
      <c r="BT745" s="53"/>
      <c r="BU745" s="53"/>
      <c r="BV745" s="53"/>
      <c r="BW745" s="53"/>
      <c r="BX745" s="53"/>
      <c r="BY745" s="53"/>
      <c r="BZ745" s="53"/>
      <c r="CA745" s="53"/>
      <c r="CB745" s="53"/>
      <c r="CC745" s="53"/>
      <c r="CD745" s="53"/>
      <c r="CE745" s="53"/>
      <c r="CF745" s="53"/>
      <c r="CG745" s="53"/>
      <c r="CH745" s="53"/>
      <c r="CI745" s="53"/>
      <c r="CJ745" s="53"/>
      <c r="CK745" s="53"/>
    </row>
    <row r="746" spans="10:89" ht="14.1" customHeight="1" x14ac:dyDescent="0.2"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 s="53"/>
      <c r="BN746" s="53"/>
      <c r="BO746" s="53"/>
      <c r="BP746" s="53"/>
      <c r="BQ746" s="53"/>
      <c r="BR746" s="53"/>
      <c r="BS746" s="53"/>
      <c r="BT746" s="53"/>
      <c r="BU746" s="53"/>
      <c r="BV746" s="53"/>
      <c r="BW746" s="53"/>
      <c r="BX746" s="53"/>
      <c r="BY746" s="53"/>
      <c r="BZ746" s="53"/>
      <c r="CA746" s="53"/>
      <c r="CB746" s="53"/>
      <c r="CC746" s="53"/>
      <c r="CD746" s="53"/>
      <c r="CE746" s="53"/>
      <c r="CF746" s="53"/>
      <c r="CG746" s="53"/>
      <c r="CH746" s="53"/>
      <c r="CI746" s="53"/>
      <c r="CJ746" s="53"/>
      <c r="CK746" s="53"/>
    </row>
    <row r="747" spans="10:89" ht="14.1" customHeight="1" x14ac:dyDescent="0.2"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3"/>
      <c r="BQ747" s="53"/>
      <c r="BR747" s="53"/>
      <c r="BS747" s="53"/>
      <c r="BT747" s="53"/>
      <c r="BU747" s="53"/>
      <c r="BV747" s="53"/>
      <c r="BW747" s="53"/>
      <c r="BX747" s="53"/>
      <c r="BY747" s="53"/>
      <c r="BZ747" s="53"/>
      <c r="CA747" s="53"/>
      <c r="CB747" s="53"/>
      <c r="CC747" s="53"/>
      <c r="CD747" s="53"/>
      <c r="CE747" s="53"/>
      <c r="CF747" s="53"/>
      <c r="CG747" s="53"/>
      <c r="CH747" s="53"/>
      <c r="CI747" s="53"/>
      <c r="CJ747" s="53"/>
      <c r="CK747" s="53"/>
    </row>
    <row r="748" spans="10:89" ht="14.1" customHeight="1" x14ac:dyDescent="0.2"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3"/>
      <c r="BS748" s="53"/>
      <c r="BT748" s="53"/>
      <c r="BU748" s="53"/>
      <c r="BV748" s="53"/>
      <c r="BW748" s="53"/>
      <c r="BX748" s="53"/>
      <c r="BY748" s="53"/>
      <c r="BZ748" s="53"/>
      <c r="CA748" s="53"/>
      <c r="CB748" s="53"/>
      <c r="CC748" s="53"/>
      <c r="CD748" s="53"/>
      <c r="CE748" s="53"/>
      <c r="CF748" s="53"/>
      <c r="CG748" s="53"/>
      <c r="CH748" s="53"/>
      <c r="CI748" s="53"/>
      <c r="CJ748" s="53"/>
      <c r="CK748" s="53"/>
    </row>
    <row r="749" spans="10:89" ht="14.1" customHeight="1" x14ac:dyDescent="0.2"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</row>
    <row r="750" spans="10:89" ht="14.1" customHeight="1" x14ac:dyDescent="0.2"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 s="53"/>
      <c r="BN750" s="53"/>
      <c r="BO750" s="53"/>
      <c r="BP750" s="53"/>
      <c r="BQ750" s="53"/>
      <c r="BR750" s="53"/>
      <c r="BS750" s="53"/>
      <c r="BT750" s="53"/>
      <c r="BU750" s="53"/>
      <c r="BV750" s="53"/>
      <c r="BW750" s="53"/>
      <c r="BX750" s="53"/>
      <c r="BY750" s="53"/>
      <c r="BZ750" s="53"/>
      <c r="CA750" s="53"/>
      <c r="CB750" s="53"/>
      <c r="CC750" s="53"/>
      <c r="CD750" s="53"/>
      <c r="CE750" s="53"/>
      <c r="CF750" s="53"/>
      <c r="CG750" s="53"/>
      <c r="CH750" s="53"/>
      <c r="CI750" s="53"/>
      <c r="CJ750" s="53"/>
      <c r="CK750" s="53"/>
    </row>
    <row r="751" spans="10:89" ht="14.1" customHeight="1" x14ac:dyDescent="0.2"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 s="53"/>
      <c r="BN751" s="53"/>
      <c r="BO751" s="53"/>
      <c r="BP751" s="53"/>
      <c r="BQ751" s="53"/>
      <c r="BR751" s="53"/>
      <c r="BS751" s="53"/>
      <c r="BT751" s="53"/>
      <c r="BU751" s="53"/>
      <c r="BV751" s="53"/>
      <c r="BW751" s="53"/>
      <c r="BX751" s="53"/>
      <c r="BY751" s="53"/>
      <c r="BZ751" s="53"/>
      <c r="CA751" s="53"/>
      <c r="CB751" s="53"/>
      <c r="CC751" s="53"/>
      <c r="CD751" s="53"/>
      <c r="CE751" s="53"/>
      <c r="CF751" s="53"/>
      <c r="CG751" s="53"/>
      <c r="CH751" s="53"/>
      <c r="CI751" s="53"/>
      <c r="CJ751" s="53"/>
      <c r="CK751" s="53"/>
    </row>
    <row r="752" spans="10:89" ht="14.1" customHeight="1" x14ac:dyDescent="0.2"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 s="53"/>
      <c r="BN752" s="53"/>
      <c r="BO752" s="53"/>
      <c r="BP752" s="53"/>
      <c r="BQ752" s="53"/>
      <c r="BR752" s="53"/>
      <c r="BS752" s="53"/>
      <c r="BT752" s="53"/>
      <c r="BU752" s="53"/>
      <c r="BV752" s="53"/>
      <c r="BW752" s="53"/>
      <c r="BX752" s="53"/>
      <c r="BY752" s="53"/>
      <c r="BZ752" s="53"/>
      <c r="CA752" s="53"/>
      <c r="CB752" s="53"/>
      <c r="CC752" s="53"/>
      <c r="CD752" s="53"/>
      <c r="CE752" s="53"/>
      <c r="CF752" s="53"/>
      <c r="CG752" s="53"/>
      <c r="CH752" s="53"/>
      <c r="CI752" s="53"/>
      <c r="CJ752" s="53"/>
      <c r="CK752" s="53"/>
    </row>
    <row r="753" spans="10:89" ht="14.1" customHeight="1" x14ac:dyDescent="0.2"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 s="53"/>
      <c r="BN753" s="53"/>
      <c r="BO753" s="53"/>
      <c r="BP753" s="53"/>
      <c r="BQ753" s="53"/>
      <c r="BR753" s="53"/>
      <c r="BS753" s="53"/>
      <c r="BT753" s="53"/>
      <c r="BU753" s="53"/>
      <c r="BV753" s="53"/>
      <c r="BW753" s="53"/>
      <c r="BX753" s="53"/>
      <c r="BY753" s="53"/>
      <c r="BZ753" s="53"/>
      <c r="CA753" s="53"/>
      <c r="CB753" s="53"/>
      <c r="CC753" s="53"/>
      <c r="CD753" s="53"/>
      <c r="CE753" s="53"/>
      <c r="CF753" s="53"/>
      <c r="CG753" s="53"/>
      <c r="CH753" s="53"/>
      <c r="CI753" s="53"/>
      <c r="CJ753" s="53"/>
      <c r="CK753" s="53"/>
    </row>
    <row r="754" spans="10:89" ht="14.1" customHeight="1" x14ac:dyDescent="0.2"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 s="53"/>
      <c r="BN754" s="53"/>
      <c r="BO754" s="53"/>
      <c r="BP754" s="53"/>
      <c r="BQ754" s="53"/>
      <c r="BR754" s="53"/>
      <c r="BS754" s="53"/>
      <c r="BT754" s="53"/>
      <c r="BU754" s="53"/>
      <c r="BV754" s="53"/>
      <c r="BW754" s="53"/>
      <c r="BX754" s="53"/>
      <c r="BY754" s="53"/>
      <c r="BZ754" s="53"/>
      <c r="CA754" s="53"/>
      <c r="CB754" s="53"/>
      <c r="CC754" s="53"/>
      <c r="CD754" s="53"/>
      <c r="CE754" s="53"/>
      <c r="CF754" s="53"/>
      <c r="CG754" s="53"/>
      <c r="CH754" s="53"/>
      <c r="CI754" s="53"/>
      <c r="CJ754" s="53"/>
      <c r="CK754" s="53"/>
    </row>
    <row r="755" spans="10:89" ht="14.1" customHeight="1" x14ac:dyDescent="0.2"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 s="53"/>
      <c r="BN755" s="53"/>
      <c r="BO755" s="53"/>
      <c r="BP755" s="53"/>
      <c r="BQ755" s="53"/>
      <c r="BR755" s="53"/>
      <c r="BS755" s="53"/>
      <c r="BT755" s="53"/>
      <c r="BU755" s="53"/>
      <c r="BV755" s="53"/>
      <c r="BW755" s="53"/>
      <c r="BX755" s="53"/>
      <c r="BY755" s="53"/>
      <c r="BZ755" s="53"/>
      <c r="CA755" s="53"/>
      <c r="CB755" s="53"/>
      <c r="CC755" s="53"/>
      <c r="CD755" s="53"/>
      <c r="CE755" s="53"/>
      <c r="CF755" s="53"/>
      <c r="CG755" s="53"/>
      <c r="CH755" s="53"/>
      <c r="CI755" s="53"/>
      <c r="CJ755" s="53"/>
      <c r="CK755" s="53"/>
    </row>
    <row r="756" spans="10:89" ht="14.1" customHeight="1" x14ac:dyDescent="0.2"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 s="53"/>
      <c r="BN756" s="53"/>
      <c r="BO756" s="53"/>
      <c r="BP756" s="53"/>
      <c r="BQ756" s="53"/>
      <c r="BR756" s="53"/>
      <c r="BS756" s="53"/>
      <c r="BT756" s="53"/>
      <c r="BU756" s="53"/>
      <c r="BV756" s="53"/>
      <c r="BW756" s="53"/>
      <c r="BX756" s="53"/>
      <c r="BY756" s="53"/>
      <c r="BZ756" s="53"/>
      <c r="CA756" s="53"/>
      <c r="CB756" s="53"/>
      <c r="CC756" s="53"/>
      <c r="CD756" s="53"/>
      <c r="CE756" s="53"/>
      <c r="CF756" s="53"/>
      <c r="CG756" s="53"/>
      <c r="CH756" s="53"/>
      <c r="CI756" s="53"/>
      <c r="CJ756" s="53"/>
      <c r="CK756" s="53"/>
    </row>
    <row r="757" spans="10:89" ht="14.1" customHeight="1" x14ac:dyDescent="0.2"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3"/>
      <c r="BS757" s="53"/>
      <c r="BT757" s="53"/>
      <c r="BU757" s="53"/>
      <c r="BV757" s="53"/>
      <c r="BW757" s="53"/>
      <c r="BX757" s="53"/>
      <c r="BY757" s="53"/>
      <c r="BZ757" s="53"/>
      <c r="CA757" s="53"/>
      <c r="CB757" s="53"/>
      <c r="CC757" s="53"/>
      <c r="CD757" s="53"/>
      <c r="CE757" s="53"/>
      <c r="CF757" s="53"/>
      <c r="CG757" s="53"/>
      <c r="CH757" s="53"/>
      <c r="CI757" s="53"/>
      <c r="CJ757" s="53"/>
      <c r="CK757" s="53"/>
    </row>
    <row r="758" spans="10:89" ht="14.1" customHeight="1" x14ac:dyDescent="0.2"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 s="53"/>
      <c r="BN758" s="53"/>
      <c r="BO758" s="53"/>
      <c r="BP758" s="53"/>
      <c r="BQ758" s="53"/>
      <c r="BR758" s="53"/>
      <c r="BS758" s="53"/>
      <c r="BT758" s="53"/>
      <c r="BU758" s="53"/>
      <c r="BV758" s="53"/>
      <c r="BW758" s="53"/>
      <c r="BX758" s="53"/>
      <c r="BY758" s="53"/>
      <c r="BZ758" s="53"/>
      <c r="CA758" s="53"/>
      <c r="CB758" s="53"/>
      <c r="CC758" s="53"/>
      <c r="CD758" s="53"/>
      <c r="CE758" s="53"/>
      <c r="CF758" s="53"/>
      <c r="CG758" s="53"/>
      <c r="CH758" s="53"/>
      <c r="CI758" s="53"/>
      <c r="CJ758" s="53"/>
      <c r="CK758" s="53"/>
    </row>
    <row r="759" spans="10:89" ht="14.1" customHeight="1" x14ac:dyDescent="0.2"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 s="53"/>
      <c r="BN759" s="53"/>
      <c r="BO759" s="53"/>
      <c r="BP759" s="53"/>
      <c r="BQ759" s="53"/>
      <c r="BR759" s="53"/>
      <c r="BS759" s="53"/>
      <c r="BT759" s="53"/>
      <c r="BU759" s="53"/>
      <c r="BV759" s="53"/>
      <c r="BW759" s="53"/>
      <c r="BX759" s="53"/>
      <c r="BY759" s="53"/>
      <c r="BZ759" s="53"/>
      <c r="CA759" s="53"/>
      <c r="CB759" s="53"/>
      <c r="CC759" s="53"/>
      <c r="CD759" s="53"/>
      <c r="CE759" s="53"/>
      <c r="CF759" s="53"/>
      <c r="CG759" s="53"/>
      <c r="CH759" s="53"/>
      <c r="CI759" s="53"/>
      <c r="CJ759" s="53"/>
      <c r="CK759" s="53"/>
    </row>
    <row r="760" spans="10:89" ht="14.1" customHeight="1" x14ac:dyDescent="0.2"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 s="53"/>
      <c r="BN760" s="53"/>
      <c r="BO760" s="53"/>
      <c r="BP760" s="53"/>
      <c r="BQ760" s="53"/>
      <c r="BR760" s="53"/>
      <c r="BS760" s="53"/>
      <c r="BT760" s="53"/>
      <c r="BU760" s="53"/>
      <c r="BV760" s="53"/>
      <c r="BW760" s="53"/>
      <c r="BX760" s="53"/>
      <c r="BY760" s="53"/>
      <c r="BZ760" s="53"/>
      <c r="CA760" s="53"/>
      <c r="CB760" s="53"/>
      <c r="CC760" s="53"/>
      <c r="CD760" s="53"/>
      <c r="CE760" s="53"/>
      <c r="CF760" s="53"/>
      <c r="CG760" s="53"/>
      <c r="CH760" s="53"/>
      <c r="CI760" s="53"/>
      <c r="CJ760" s="53"/>
      <c r="CK760" s="53"/>
    </row>
    <row r="761" spans="10:89" ht="14.1" customHeight="1" x14ac:dyDescent="0.2"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 s="53"/>
      <c r="BN761" s="53"/>
      <c r="BO761" s="53"/>
      <c r="BP761" s="53"/>
      <c r="BQ761" s="53"/>
      <c r="BR761" s="53"/>
      <c r="BS761" s="53"/>
      <c r="BT761" s="53"/>
      <c r="BU761" s="53"/>
      <c r="BV761" s="53"/>
      <c r="BW761" s="53"/>
      <c r="BX761" s="53"/>
      <c r="BY761" s="53"/>
      <c r="BZ761" s="53"/>
      <c r="CA761" s="53"/>
      <c r="CB761" s="53"/>
      <c r="CC761" s="53"/>
      <c r="CD761" s="53"/>
      <c r="CE761" s="53"/>
      <c r="CF761" s="53"/>
      <c r="CG761" s="53"/>
      <c r="CH761" s="53"/>
      <c r="CI761" s="53"/>
      <c r="CJ761" s="53"/>
      <c r="CK761" s="53"/>
    </row>
    <row r="762" spans="10:89" ht="14.1" customHeight="1" x14ac:dyDescent="0.2"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 s="53"/>
      <c r="BN762" s="53"/>
      <c r="BO762" s="53"/>
      <c r="BP762" s="53"/>
      <c r="BQ762" s="53"/>
      <c r="BR762" s="53"/>
      <c r="BS762" s="53"/>
      <c r="BT762" s="53"/>
      <c r="BU762" s="53"/>
      <c r="BV762" s="53"/>
      <c r="BW762" s="53"/>
      <c r="BX762" s="53"/>
      <c r="BY762" s="53"/>
      <c r="BZ762" s="53"/>
      <c r="CA762" s="53"/>
      <c r="CB762" s="53"/>
      <c r="CC762" s="53"/>
      <c r="CD762" s="53"/>
      <c r="CE762" s="53"/>
      <c r="CF762" s="53"/>
      <c r="CG762" s="53"/>
      <c r="CH762" s="53"/>
      <c r="CI762" s="53"/>
      <c r="CJ762" s="53"/>
      <c r="CK762" s="53"/>
    </row>
    <row r="763" spans="10:89" ht="14.1" customHeight="1" x14ac:dyDescent="0.2"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 s="53"/>
      <c r="BN763" s="53"/>
      <c r="BO763" s="53"/>
      <c r="BP763" s="53"/>
      <c r="BQ763" s="53"/>
      <c r="BR763" s="53"/>
      <c r="BS763" s="53"/>
      <c r="BT763" s="53"/>
      <c r="BU763" s="53"/>
      <c r="BV763" s="53"/>
      <c r="BW763" s="53"/>
      <c r="BX763" s="53"/>
      <c r="BY763" s="53"/>
      <c r="BZ763" s="53"/>
      <c r="CA763" s="53"/>
      <c r="CB763" s="53"/>
      <c r="CC763" s="53"/>
      <c r="CD763" s="53"/>
      <c r="CE763" s="53"/>
      <c r="CF763" s="53"/>
      <c r="CG763" s="53"/>
      <c r="CH763" s="53"/>
      <c r="CI763" s="53"/>
      <c r="CJ763" s="53"/>
      <c r="CK763" s="53"/>
    </row>
    <row r="764" spans="10:89" ht="14.1" customHeight="1" x14ac:dyDescent="0.2"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 s="53"/>
      <c r="BN764" s="53"/>
      <c r="BO764" s="53"/>
      <c r="BP764" s="53"/>
      <c r="BQ764" s="53"/>
      <c r="BR764" s="53"/>
      <c r="BS764" s="53"/>
      <c r="BT764" s="53"/>
      <c r="BU764" s="53"/>
      <c r="BV764" s="53"/>
      <c r="BW764" s="53"/>
      <c r="BX764" s="53"/>
      <c r="BY764" s="53"/>
      <c r="BZ764" s="53"/>
      <c r="CA764" s="53"/>
      <c r="CB764" s="53"/>
      <c r="CC764" s="53"/>
      <c r="CD764" s="53"/>
      <c r="CE764" s="53"/>
      <c r="CF764" s="53"/>
      <c r="CG764" s="53"/>
      <c r="CH764" s="53"/>
      <c r="CI764" s="53"/>
      <c r="CJ764" s="53"/>
      <c r="CK764" s="53"/>
    </row>
    <row r="765" spans="10:89" ht="14.1" customHeight="1" x14ac:dyDescent="0.2"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3"/>
      <c r="BS765" s="53"/>
      <c r="BT765" s="53"/>
      <c r="BU765" s="53"/>
      <c r="BV765" s="53"/>
      <c r="BW765" s="53"/>
      <c r="BX765" s="53"/>
      <c r="BY765" s="53"/>
      <c r="BZ765" s="53"/>
      <c r="CA765" s="53"/>
      <c r="CB765" s="53"/>
      <c r="CC765" s="53"/>
      <c r="CD765" s="53"/>
      <c r="CE765" s="53"/>
      <c r="CF765" s="53"/>
      <c r="CG765" s="53"/>
      <c r="CH765" s="53"/>
      <c r="CI765" s="53"/>
      <c r="CJ765" s="53"/>
      <c r="CK765" s="53"/>
    </row>
    <row r="766" spans="10:89" ht="14.1" customHeight="1" x14ac:dyDescent="0.2"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3"/>
      <c r="BS766" s="53"/>
      <c r="BT766" s="53"/>
      <c r="BU766" s="53"/>
      <c r="BV766" s="53"/>
      <c r="BW766" s="53"/>
      <c r="BX766" s="53"/>
      <c r="BY766" s="53"/>
      <c r="BZ766" s="53"/>
      <c r="CA766" s="53"/>
      <c r="CB766" s="53"/>
      <c r="CC766" s="53"/>
      <c r="CD766" s="53"/>
      <c r="CE766" s="53"/>
      <c r="CF766" s="53"/>
      <c r="CG766" s="53"/>
      <c r="CH766" s="53"/>
      <c r="CI766" s="53"/>
      <c r="CJ766" s="53"/>
      <c r="CK766" s="53"/>
    </row>
    <row r="767" spans="10:89" ht="14.1" customHeight="1" x14ac:dyDescent="0.2"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 s="53"/>
      <c r="BN767" s="53"/>
      <c r="BO767" s="53"/>
      <c r="BP767" s="53"/>
      <c r="BQ767" s="53"/>
      <c r="BR767" s="53"/>
      <c r="BS767" s="53"/>
      <c r="BT767" s="53"/>
      <c r="BU767" s="53"/>
      <c r="BV767" s="53"/>
      <c r="BW767" s="53"/>
      <c r="BX767" s="53"/>
      <c r="BY767" s="53"/>
      <c r="BZ767" s="53"/>
      <c r="CA767" s="53"/>
      <c r="CB767" s="53"/>
      <c r="CC767" s="53"/>
      <c r="CD767" s="53"/>
      <c r="CE767" s="53"/>
      <c r="CF767" s="53"/>
      <c r="CG767" s="53"/>
      <c r="CH767" s="53"/>
      <c r="CI767" s="53"/>
      <c r="CJ767" s="53"/>
      <c r="CK767" s="53"/>
    </row>
    <row r="768" spans="10:89" ht="14.1" customHeight="1" x14ac:dyDescent="0.2"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 s="53"/>
      <c r="BN768" s="53"/>
      <c r="BO768" s="53"/>
      <c r="BP768" s="53"/>
      <c r="BQ768" s="53"/>
      <c r="BR768" s="53"/>
      <c r="BS768" s="53"/>
      <c r="BT768" s="53"/>
      <c r="BU768" s="53"/>
      <c r="BV768" s="53"/>
      <c r="BW768" s="53"/>
      <c r="BX768" s="53"/>
      <c r="BY768" s="53"/>
      <c r="BZ768" s="53"/>
      <c r="CA768" s="53"/>
      <c r="CB768" s="53"/>
      <c r="CC768" s="53"/>
      <c r="CD768" s="53"/>
      <c r="CE768" s="53"/>
      <c r="CF768" s="53"/>
      <c r="CG768" s="53"/>
      <c r="CH768" s="53"/>
      <c r="CI768" s="53"/>
      <c r="CJ768" s="53"/>
      <c r="CK768" s="53"/>
    </row>
    <row r="769" spans="10:89" ht="14.1" customHeight="1" x14ac:dyDescent="0.2"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 s="53"/>
      <c r="BN769" s="53"/>
      <c r="BO769" s="53"/>
      <c r="BP769" s="53"/>
      <c r="BQ769" s="53"/>
      <c r="BR769" s="53"/>
      <c r="BS769" s="53"/>
      <c r="BT769" s="53"/>
      <c r="BU769" s="53"/>
      <c r="BV769" s="53"/>
      <c r="BW769" s="53"/>
      <c r="BX769" s="53"/>
      <c r="BY769" s="53"/>
      <c r="BZ769" s="53"/>
      <c r="CA769" s="53"/>
      <c r="CB769" s="53"/>
      <c r="CC769" s="53"/>
      <c r="CD769" s="53"/>
      <c r="CE769" s="53"/>
      <c r="CF769" s="53"/>
      <c r="CG769" s="53"/>
      <c r="CH769" s="53"/>
      <c r="CI769" s="53"/>
      <c r="CJ769" s="53"/>
      <c r="CK769" s="53"/>
    </row>
    <row r="770" spans="10:89" ht="14.1" customHeight="1" x14ac:dyDescent="0.2"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 s="53"/>
      <c r="BN770" s="53"/>
      <c r="BO770" s="53"/>
      <c r="BP770" s="53"/>
      <c r="BQ770" s="53"/>
      <c r="BR770" s="53"/>
      <c r="BS770" s="53"/>
      <c r="BT770" s="53"/>
      <c r="BU770" s="53"/>
      <c r="BV770" s="53"/>
      <c r="BW770" s="53"/>
      <c r="BX770" s="53"/>
      <c r="BY770" s="53"/>
      <c r="BZ770" s="53"/>
      <c r="CA770" s="53"/>
      <c r="CB770" s="53"/>
      <c r="CC770" s="53"/>
      <c r="CD770" s="53"/>
      <c r="CE770" s="53"/>
      <c r="CF770" s="53"/>
      <c r="CG770" s="53"/>
      <c r="CH770" s="53"/>
      <c r="CI770" s="53"/>
      <c r="CJ770" s="53"/>
      <c r="CK770" s="53"/>
    </row>
    <row r="771" spans="10:89" ht="14.1" customHeight="1" x14ac:dyDescent="0.2"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 s="53"/>
      <c r="BN771" s="53"/>
      <c r="BO771" s="53"/>
      <c r="BP771" s="53"/>
      <c r="BQ771" s="53"/>
      <c r="BR771" s="53"/>
      <c r="BS771" s="53"/>
      <c r="BT771" s="53"/>
      <c r="BU771" s="53"/>
      <c r="BV771" s="53"/>
      <c r="BW771" s="53"/>
      <c r="BX771" s="53"/>
      <c r="BY771" s="53"/>
      <c r="BZ771" s="53"/>
      <c r="CA771" s="53"/>
      <c r="CB771" s="53"/>
      <c r="CC771" s="53"/>
      <c r="CD771" s="53"/>
      <c r="CE771" s="53"/>
      <c r="CF771" s="53"/>
      <c r="CG771" s="53"/>
      <c r="CH771" s="53"/>
      <c r="CI771" s="53"/>
      <c r="CJ771" s="53"/>
      <c r="CK771" s="53"/>
    </row>
    <row r="772" spans="10:89" ht="14.1" customHeight="1" x14ac:dyDescent="0.2"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 s="53"/>
      <c r="BN772" s="53"/>
      <c r="BO772" s="53"/>
      <c r="BP772" s="53"/>
      <c r="BQ772" s="53"/>
      <c r="BR772" s="53"/>
      <c r="BS772" s="53"/>
      <c r="BT772" s="53"/>
      <c r="BU772" s="53"/>
      <c r="BV772" s="53"/>
      <c r="BW772" s="53"/>
      <c r="BX772" s="53"/>
      <c r="BY772" s="53"/>
      <c r="BZ772" s="53"/>
      <c r="CA772" s="53"/>
      <c r="CB772" s="53"/>
      <c r="CC772" s="53"/>
      <c r="CD772" s="53"/>
      <c r="CE772" s="53"/>
      <c r="CF772" s="53"/>
      <c r="CG772" s="53"/>
      <c r="CH772" s="53"/>
      <c r="CI772" s="53"/>
      <c r="CJ772" s="53"/>
      <c r="CK772" s="53"/>
    </row>
    <row r="773" spans="10:89" ht="14.1" customHeight="1" x14ac:dyDescent="0.2"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 s="53"/>
      <c r="BN773" s="53"/>
      <c r="BO773" s="53"/>
      <c r="BP773" s="53"/>
      <c r="BQ773" s="53"/>
      <c r="BR773" s="53"/>
      <c r="BS773" s="53"/>
      <c r="BT773" s="53"/>
      <c r="BU773" s="53"/>
      <c r="BV773" s="53"/>
      <c r="BW773" s="53"/>
      <c r="BX773" s="53"/>
      <c r="BY773" s="53"/>
      <c r="BZ773" s="53"/>
      <c r="CA773" s="53"/>
      <c r="CB773" s="53"/>
      <c r="CC773" s="53"/>
      <c r="CD773" s="53"/>
      <c r="CE773" s="53"/>
      <c r="CF773" s="53"/>
      <c r="CG773" s="53"/>
      <c r="CH773" s="53"/>
      <c r="CI773" s="53"/>
      <c r="CJ773" s="53"/>
      <c r="CK773" s="53"/>
    </row>
    <row r="774" spans="10:89" ht="14.1" customHeight="1" x14ac:dyDescent="0.2"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 s="53"/>
      <c r="BN774" s="53"/>
      <c r="BO774" s="53"/>
      <c r="BP774" s="53"/>
      <c r="BQ774" s="53"/>
      <c r="BR774" s="53"/>
      <c r="BS774" s="53"/>
      <c r="BT774" s="53"/>
      <c r="BU774" s="53"/>
      <c r="BV774" s="53"/>
      <c r="BW774" s="53"/>
      <c r="BX774" s="53"/>
      <c r="BY774" s="53"/>
      <c r="BZ774" s="53"/>
      <c r="CA774" s="53"/>
      <c r="CB774" s="53"/>
      <c r="CC774" s="53"/>
      <c r="CD774" s="53"/>
      <c r="CE774" s="53"/>
      <c r="CF774" s="53"/>
      <c r="CG774" s="53"/>
      <c r="CH774" s="53"/>
      <c r="CI774" s="53"/>
      <c r="CJ774" s="53"/>
      <c r="CK774" s="53"/>
    </row>
    <row r="775" spans="10:89" ht="14.1" customHeight="1" x14ac:dyDescent="0.2"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 s="53"/>
      <c r="BN775" s="53"/>
      <c r="BO775" s="53"/>
      <c r="BP775" s="53"/>
      <c r="BQ775" s="53"/>
      <c r="BR775" s="53"/>
      <c r="BS775" s="53"/>
      <c r="BT775" s="53"/>
      <c r="BU775" s="53"/>
      <c r="BV775" s="53"/>
      <c r="BW775" s="53"/>
      <c r="BX775" s="53"/>
      <c r="BY775" s="53"/>
      <c r="BZ775" s="53"/>
      <c r="CA775" s="53"/>
      <c r="CB775" s="53"/>
      <c r="CC775" s="53"/>
      <c r="CD775" s="53"/>
      <c r="CE775" s="53"/>
      <c r="CF775" s="53"/>
      <c r="CG775" s="53"/>
      <c r="CH775" s="53"/>
      <c r="CI775" s="53"/>
      <c r="CJ775" s="53"/>
      <c r="CK775" s="53"/>
    </row>
    <row r="776" spans="10:89" ht="14.1" customHeight="1" x14ac:dyDescent="0.2"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3"/>
      <c r="BS776" s="53"/>
      <c r="BT776" s="53"/>
      <c r="BU776" s="53"/>
      <c r="BV776" s="53"/>
      <c r="BW776" s="53"/>
      <c r="BX776" s="53"/>
      <c r="BY776" s="53"/>
      <c r="BZ776" s="53"/>
      <c r="CA776" s="53"/>
      <c r="CB776" s="53"/>
      <c r="CC776" s="53"/>
      <c r="CD776" s="53"/>
      <c r="CE776" s="53"/>
      <c r="CF776" s="53"/>
      <c r="CG776" s="53"/>
      <c r="CH776" s="53"/>
      <c r="CI776" s="53"/>
      <c r="CJ776" s="53"/>
      <c r="CK776" s="53"/>
    </row>
    <row r="777" spans="10:89" ht="14.1" customHeight="1" x14ac:dyDescent="0.2"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3"/>
      <c r="BS777" s="53"/>
      <c r="BT777" s="53"/>
      <c r="BU777" s="53"/>
      <c r="BV777" s="53"/>
      <c r="BW777" s="53"/>
      <c r="BX777" s="53"/>
      <c r="BY777" s="53"/>
      <c r="BZ777" s="53"/>
      <c r="CA777" s="53"/>
      <c r="CB777" s="53"/>
      <c r="CC777" s="53"/>
      <c r="CD777" s="53"/>
      <c r="CE777" s="53"/>
      <c r="CF777" s="53"/>
      <c r="CG777" s="53"/>
      <c r="CH777" s="53"/>
      <c r="CI777" s="53"/>
      <c r="CJ777" s="53"/>
      <c r="CK777" s="53"/>
    </row>
    <row r="778" spans="10:89" ht="14.1" customHeight="1" x14ac:dyDescent="0.2"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3"/>
      <c r="BS778" s="53"/>
      <c r="BT778" s="53"/>
      <c r="BU778" s="53"/>
      <c r="BV778" s="53"/>
      <c r="BW778" s="53"/>
      <c r="BX778" s="53"/>
      <c r="BY778" s="53"/>
      <c r="BZ778" s="53"/>
      <c r="CA778" s="53"/>
      <c r="CB778" s="53"/>
      <c r="CC778" s="53"/>
      <c r="CD778" s="53"/>
      <c r="CE778" s="53"/>
      <c r="CF778" s="53"/>
      <c r="CG778" s="53"/>
      <c r="CH778" s="53"/>
      <c r="CI778" s="53"/>
      <c r="CJ778" s="53"/>
      <c r="CK778" s="53"/>
    </row>
    <row r="779" spans="10:89" ht="14.1" customHeight="1" x14ac:dyDescent="0.2"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 s="53"/>
      <c r="BN779" s="53"/>
      <c r="BO779" s="53"/>
      <c r="BP779" s="53"/>
      <c r="BQ779" s="53"/>
      <c r="BR779" s="53"/>
      <c r="BS779" s="53"/>
      <c r="BT779" s="53"/>
      <c r="BU779" s="53"/>
      <c r="BV779" s="53"/>
      <c r="BW779" s="53"/>
      <c r="BX779" s="53"/>
      <c r="BY779" s="53"/>
      <c r="BZ779" s="53"/>
      <c r="CA779" s="53"/>
      <c r="CB779" s="53"/>
      <c r="CC779" s="53"/>
      <c r="CD779" s="53"/>
      <c r="CE779" s="53"/>
      <c r="CF779" s="53"/>
      <c r="CG779" s="53"/>
      <c r="CH779" s="53"/>
      <c r="CI779" s="53"/>
      <c r="CJ779" s="53"/>
      <c r="CK779" s="53"/>
    </row>
    <row r="780" spans="10:89" ht="14.1" customHeight="1" x14ac:dyDescent="0.2"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 s="53"/>
      <c r="BN780" s="53"/>
      <c r="BO780" s="53"/>
      <c r="BP780" s="53"/>
      <c r="BQ780" s="53"/>
      <c r="BR780" s="53"/>
      <c r="BS780" s="53"/>
      <c r="BT780" s="53"/>
      <c r="BU780" s="53"/>
      <c r="BV780" s="53"/>
      <c r="BW780" s="53"/>
      <c r="BX780" s="53"/>
      <c r="BY780" s="53"/>
      <c r="BZ780" s="53"/>
      <c r="CA780" s="53"/>
      <c r="CB780" s="53"/>
      <c r="CC780" s="53"/>
      <c r="CD780" s="53"/>
      <c r="CE780" s="53"/>
      <c r="CF780" s="53"/>
      <c r="CG780" s="53"/>
      <c r="CH780" s="53"/>
      <c r="CI780" s="53"/>
      <c r="CJ780" s="53"/>
      <c r="CK780" s="53"/>
    </row>
    <row r="781" spans="10:89" ht="14.1" customHeight="1" x14ac:dyDescent="0.2"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 s="53"/>
      <c r="BN781" s="53"/>
      <c r="BO781" s="53"/>
      <c r="BP781" s="53"/>
      <c r="BQ781" s="53"/>
      <c r="BR781" s="53"/>
      <c r="BS781" s="53"/>
      <c r="BT781" s="53"/>
      <c r="BU781" s="53"/>
      <c r="BV781" s="53"/>
      <c r="BW781" s="53"/>
      <c r="BX781" s="53"/>
      <c r="BY781" s="53"/>
      <c r="BZ781" s="53"/>
      <c r="CA781" s="53"/>
      <c r="CB781" s="53"/>
      <c r="CC781" s="53"/>
      <c r="CD781" s="53"/>
      <c r="CE781" s="53"/>
      <c r="CF781" s="53"/>
      <c r="CG781" s="53"/>
      <c r="CH781" s="53"/>
      <c r="CI781" s="53"/>
      <c r="CJ781" s="53"/>
      <c r="CK781" s="53"/>
    </row>
    <row r="782" spans="10:89" ht="14.1" customHeight="1" x14ac:dyDescent="0.2"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 s="53"/>
      <c r="BN782" s="53"/>
      <c r="BO782" s="53"/>
      <c r="BP782" s="53"/>
      <c r="BQ782" s="53"/>
      <c r="BR782" s="53"/>
      <c r="BS782" s="53"/>
      <c r="BT782" s="53"/>
      <c r="BU782" s="53"/>
      <c r="BV782" s="53"/>
      <c r="BW782" s="53"/>
      <c r="BX782" s="53"/>
      <c r="BY782" s="53"/>
      <c r="BZ782" s="53"/>
      <c r="CA782" s="53"/>
      <c r="CB782" s="53"/>
      <c r="CC782" s="53"/>
      <c r="CD782" s="53"/>
      <c r="CE782" s="53"/>
      <c r="CF782" s="53"/>
      <c r="CG782" s="53"/>
      <c r="CH782" s="53"/>
      <c r="CI782" s="53"/>
      <c r="CJ782" s="53"/>
      <c r="CK782" s="53"/>
    </row>
    <row r="783" spans="10:89" ht="14.1" customHeight="1" x14ac:dyDescent="0.2"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3"/>
      <c r="BS783" s="53"/>
      <c r="BT783" s="53"/>
      <c r="BU783" s="53"/>
      <c r="BV783" s="53"/>
      <c r="BW783" s="53"/>
      <c r="BX783" s="53"/>
      <c r="BY783" s="53"/>
      <c r="BZ783" s="53"/>
      <c r="CA783" s="53"/>
      <c r="CB783" s="53"/>
      <c r="CC783" s="53"/>
      <c r="CD783" s="53"/>
      <c r="CE783" s="53"/>
      <c r="CF783" s="53"/>
      <c r="CG783" s="53"/>
      <c r="CH783" s="53"/>
      <c r="CI783" s="53"/>
      <c r="CJ783" s="53"/>
      <c r="CK783" s="53"/>
    </row>
    <row r="784" spans="10:89" ht="14.1" customHeight="1" x14ac:dyDescent="0.2"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 s="53"/>
      <c r="BN784" s="53"/>
      <c r="BO784" s="53"/>
      <c r="BP784" s="53"/>
      <c r="BQ784" s="53"/>
      <c r="BR784" s="53"/>
      <c r="BS784" s="53"/>
      <c r="BT784" s="53"/>
      <c r="BU784" s="53"/>
      <c r="BV784" s="53"/>
      <c r="BW784" s="53"/>
      <c r="BX784" s="53"/>
      <c r="BY784" s="53"/>
      <c r="BZ784" s="53"/>
      <c r="CA784" s="53"/>
      <c r="CB784" s="53"/>
      <c r="CC784" s="53"/>
      <c r="CD784" s="53"/>
      <c r="CE784" s="53"/>
      <c r="CF784" s="53"/>
      <c r="CG784" s="53"/>
      <c r="CH784" s="53"/>
      <c r="CI784" s="53"/>
      <c r="CJ784" s="53"/>
      <c r="CK784" s="53"/>
    </row>
    <row r="785" spans="10:89" ht="14.1" customHeight="1" x14ac:dyDescent="0.2"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 s="53"/>
      <c r="BN785" s="53"/>
      <c r="BO785" s="53"/>
      <c r="BP785" s="53"/>
      <c r="BQ785" s="53"/>
      <c r="BR785" s="53"/>
      <c r="BS785" s="53"/>
      <c r="BT785" s="53"/>
      <c r="BU785" s="53"/>
      <c r="BV785" s="53"/>
      <c r="BW785" s="53"/>
      <c r="BX785" s="53"/>
      <c r="BY785" s="53"/>
      <c r="BZ785" s="53"/>
      <c r="CA785" s="53"/>
      <c r="CB785" s="53"/>
      <c r="CC785" s="53"/>
      <c r="CD785" s="53"/>
      <c r="CE785" s="53"/>
      <c r="CF785" s="53"/>
      <c r="CG785" s="53"/>
      <c r="CH785" s="53"/>
      <c r="CI785" s="53"/>
      <c r="CJ785" s="53"/>
      <c r="CK785" s="53"/>
    </row>
    <row r="786" spans="10:89" ht="14.1" customHeight="1" x14ac:dyDescent="0.2"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 s="53"/>
      <c r="BN786" s="53"/>
      <c r="BO786" s="53"/>
      <c r="BP786" s="53"/>
      <c r="BQ786" s="53"/>
      <c r="BR786" s="53"/>
      <c r="BS786" s="53"/>
      <c r="BT786" s="53"/>
      <c r="BU786" s="53"/>
      <c r="BV786" s="53"/>
      <c r="BW786" s="53"/>
      <c r="BX786" s="53"/>
      <c r="BY786" s="53"/>
      <c r="BZ786" s="53"/>
      <c r="CA786" s="53"/>
      <c r="CB786" s="53"/>
      <c r="CC786" s="53"/>
      <c r="CD786" s="53"/>
      <c r="CE786" s="53"/>
      <c r="CF786" s="53"/>
      <c r="CG786" s="53"/>
      <c r="CH786" s="53"/>
      <c r="CI786" s="53"/>
      <c r="CJ786" s="53"/>
      <c r="CK786" s="53"/>
    </row>
    <row r="787" spans="10:89" ht="14.1" customHeight="1" x14ac:dyDescent="0.2"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 s="53"/>
      <c r="BN787" s="53"/>
      <c r="BO787" s="53"/>
      <c r="BP787" s="53"/>
      <c r="BQ787" s="53"/>
      <c r="BR787" s="53"/>
      <c r="BS787" s="53"/>
      <c r="BT787" s="53"/>
      <c r="BU787" s="53"/>
      <c r="BV787" s="53"/>
      <c r="BW787" s="53"/>
      <c r="BX787" s="53"/>
      <c r="BY787" s="53"/>
      <c r="BZ787" s="53"/>
      <c r="CA787" s="53"/>
      <c r="CB787" s="53"/>
      <c r="CC787" s="53"/>
      <c r="CD787" s="53"/>
      <c r="CE787" s="53"/>
      <c r="CF787" s="53"/>
      <c r="CG787" s="53"/>
      <c r="CH787" s="53"/>
      <c r="CI787" s="53"/>
      <c r="CJ787" s="53"/>
      <c r="CK787" s="53"/>
    </row>
    <row r="788" spans="10:89" ht="14.1" customHeight="1" x14ac:dyDescent="0.2"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 s="53"/>
      <c r="BN788" s="53"/>
      <c r="BO788" s="53"/>
      <c r="BP788" s="53"/>
      <c r="BQ788" s="53"/>
      <c r="BR788" s="53"/>
      <c r="BS788" s="53"/>
      <c r="BT788" s="53"/>
      <c r="BU788" s="53"/>
      <c r="BV788" s="53"/>
      <c r="BW788" s="53"/>
      <c r="BX788" s="53"/>
      <c r="BY788" s="53"/>
      <c r="BZ788" s="53"/>
      <c r="CA788" s="53"/>
      <c r="CB788" s="53"/>
      <c r="CC788" s="53"/>
      <c r="CD788" s="53"/>
      <c r="CE788" s="53"/>
      <c r="CF788" s="53"/>
      <c r="CG788" s="53"/>
      <c r="CH788" s="53"/>
      <c r="CI788" s="53"/>
      <c r="CJ788" s="53"/>
      <c r="CK788" s="53"/>
    </row>
    <row r="789" spans="10:89" ht="14.1" customHeight="1" x14ac:dyDescent="0.2"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 s="53"/>
      <c r="BN789" s="53"/>
      <c r="BO789" s="53"/>
      <c r="BP789" s="53"/>
      <c r="BQ789" s="53"/>
      <c r="BR789" s="53"/>
      <c r="BS789" s="53"/>
      <c r="BT789" s="53"/>
      <c r="BU789" s="53"/>
      <c r="BV789" s="53"/>
      <c r="BW789" s="53"/>
      <c r="BX789" s="53"/>
      <c r="BY789" s="53"/>
      <c r="BZ789" s="53"/>
      <c r="CA789" s="53"/>
      <c r="CB789" s="53"/>
      <c r="CC789" s="53"/>
      <c r="CD789" s="53"/>
      <c r="CE789" s="53"/>
      <c r="CF789" s="53"/>
      <c r="CG789" s="53"/>
      <c r="CH789" s="53"/>
      <c r="CI789" s="53"/>
      <c r="CJ789" s="53"/>
      <c r="CK789" s="53"/>
    </row>
    <row r="790" spans="10:89" ht="14.1" customHeight="1" x14ac:dyDescent="0.2"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 s="53"/>
      <c r="BN790" s="53"/>
      <c r="BO790" s="53"/>
      <c r="BP790" s="53"/>
      <c r="BQ790" s="53"/>
      <c r="BR790" s="53"/>
      <c r="BS790" s="53"/>
      <c r="BT790" s="53"/>
      <c r="BU790" s="53"/>
      <c r="BV790" s="53"/>
      <c r="BW790" s="53"/>
      <c r="BX790" s="53"/>
      <c r="BY790" s="53"/>
      <c r="BZ790" s="53"/>
      <c r="CA790" s="53"/>
      <c r="CB790" s="53"/>
      <c r="CC790" s="53"/>
      <c r="CD790" s="53"/>
      <c r="CE790" s="53"/>
      <c r="CF790" s="53"/>
      <c r="CG790" s="53"/>
      <c r="CH790" s="53"/>
      <c r="CI790" s="53"/>
      <c r="CJ790" s="53"/>
      <c r="CK790" s="53"/>
    </row>
    <row r="791" spans="10:89" ht="14.1" customHeight="1" x14ac:dyDescent="0.2"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 s="53"/>
      <c r="BN791" s="53"/>
      <c r="BO791" s="53"/>
      <c r="BP791" s="53"/>
      <c r="BQ791" s="53"/>
      <c r="BR791" s="53"/>
      <c r="BS791" s="53"/>
      <c r="BT791" s="53"/>
      <c r="BU791" s="53"/>
      <c r="BV791" s="53"/>
      <c r="BW791" s="53"/>
      <c r="BX791" s="53"/>
      <c r="BY791" s="53"/>
      <c r="BZ791" s="53"/>
      <c r="CA791" s="53"/>
      <c r="CB791" s="53"/>
      <c r="CC791" s="53"/>
      <c r="CD791" s="53"/>
      <c r="CE791" s="53"/>
      <c r="CF791" s="53"/>
      <c r="CG791" s="53"/>
      <c r="CH791" s="53"/>
      <c r="CI791" s="53"/>
      <c r="CJ791" s="53"/>
      <c r="CK791" s="53"/>
    </row>
    <row r="792" spans="10:89" ht="14.1" customHeight="1" x14ac:dyDescent="0.2"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 s="53"/>
      <c r="BN792" s="53"/>
      <c r="BO792" s="53"/>
      <c r="BP792" s="53"/>
      <c r="BQ792" s="53"/>
      <c r="BR792" s="53"/>
      <c r="BS792" s="53"/>
      <c r="BT792" s="53"/>
      <c r="BU792" s="53"/>
      <c r="BV792" s="53"/>
      <c r="BW792" s="53"/>
      <c r="BX792" s="53"/>
      <c r="BY792" s="53"/>
      <c r="BZ792" s="53"/>
      <c r="CA792" s="53"/>
      <c r="CB792" s="53"/>
      <c r="CC792" s="53"/>
      <c r="CD792" s="53"/>
      <c r="CE792" s="53"/>
      <c r="CF792" s="53"/>
      <c r="CG792" s="53"/>
      <c r="CH792" s="53"/>
      <c r="CI792" s="53"/>
      <c r="CJ792" s="53"/>
      <c r="CK792" s="53"/>
    </row>
    <row r="793" spans="10:89" ht="14.1" customHeight="1" x14ac:dyDescent="0.2"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 s="53"/>
      <c r="BN793" s="53"/>
      <c r="BO793" s="53"/>
      <c r="BP793" s="53"/>
      <c r="BQ793" s="53"/>
      <c r="BR793" s="53"/>
      <c r="BS793" s="53"/>
      <c r="BT793" s="53"/>
      <c r="BU793" s="53"/>
      <c r="BV793" s="53"/>
      <c r="BW793" s="53"/>
      <c r="BX793" s="53"/>
      <c r="BY793" s="53"/>
      <c r="BZ793" s="53"/>
      <c r="CA793" s="53"/>
      <c r="CB793" s="53"/>
      <c r="CC793" s="53"/>
      <c r="CD793" s="53"/>
      <c r="CE793" s="53"/>
      <c r="CF793" s="53"/>
      <c r="CG793" s="53"/>
      <c r="CH793" s="53"/>
      <c r="CI793" s="53"/>
      <c r="CJ793" s="53"/>
      <c r="CK793" s="53"/>
    </row>
    <row r="794" spans="10:89" ht="14.1" customHeight="1" x14ac:dyDescent="0.2"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 s="53"/>
      <c r="BN794" s="53"/>
      <c r="BO794" s="53"/>
      <c r="BP794" s="53"/>
      <c r="BQ794" s="53"/>
      <c r="BR794" s="53"/>
      <c r="BS794" s="53"/>
      <c r="BT794" s="53"/>
      <c r="BU794" s="53"/>
      <c r="BV794" s="53"/>
      <c r="BW794" s="53"/>
      <c r="BX794" s="53"/>
      <c r="BY794" s="53"/>
      <c r="BZ794" s="53"/>
      <c r="CA794" s="53"/>
      <c r="CB794" s="53"/>
      <c r="CC794" s="53"/>
      <c r="CD794" s="53"/>
      <c r="CE794" s="53"/>
      <c r="CF794" s="53"/>
      <c r="CG794" s="53"/>
      <c r="CH794" s="53"/>
      <c r="CI794" s="53"/>
      <c r="CJ794" s="53"/>
      <c r="CK794" s="53"/>
    </row>
    <row r="795" spans="10:89" ht="14.1" customHeight="1" x14ac:dyDescent="0.2"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 s="53"/>
      <c r="BN795" s="53"/>
      <c r="BO795" s="53"/>
      <c r="BP795" s="53"/>
      <c r="BQ795" s="53"/>
      <c r="BR795" s="53"/>
      <c r="BS795" s="53"/>
      <c r="BT795" s="53"/>
      <c r="BU795" s="53"/>
      <c r="BV795" s="53"/>
      <c r="BW795" s="53"/>
      <c r="BX795" s="53"/>
      <c r="BY795" s="53"/>
      <c r="BZ795" s="53"/>
      <c r="CA795" s="53"/>
      <c r="CB795" s="53"/>
      <c r="CC795" s="53"/>
      <c r="CD795" s="53"/>
      <c r="CE795" s="53"/>
      <c r="CF795" s="53"/>
      <c r="CG795" s="53"/>
      <c r="CH795" s="53"/>
      <c r="CI795" s="53"/>
      <c r="CJ795" s="53"/>
      <c r="CK795" s="53"/>
    </row>
    <row r="796" spans="10:89" ht="14.1" customHeight="1" x14ac:dyDescent="0.2"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3"/>
      <c r="BS796" s="53"/>
      <c r="BT796" s="53"/>
      <c r="BU796" s="53"/>
      <c r="BV796" s="53"/>
      <c r="BW796" s="53"/>
      <c r="BX796" s="53"/>
      <c r="BY796" s="53"/>
      <c r="BZ796" s="53"/>
      <c r="CA796" s="53"/>
      <c r="CB796" s="53"/>
      <c r="CC796" s="53"/>
      <c r="CD796" s="53"/>
      <c r="CE796" s="53"/>
      <c r="CF796" s="53"/>
      <c r="CG796" s="53"/>
      <c r="CH796" s="53"/>
      <c r="CI796" s="53"/>
      <c r="CJ796" s="53"/>
      <c r="CK796" s="53"/>
    </row>
    <row r="797" spans="10:89" ht="14.1" customHeight="1" x14ac:dyDescent="0.2"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3"/>
      <c r="BS797" s="53"/>
      <c r="BT797" s="53"/>
      <c r="BU797" s="53"/>
      <c r="BV797" s="53"/>
      <c r="BW797" s="53"/>
      <c r="BX797" s="53"/>
      <c r="BY797" s="53"/>
      <c r="BZ797" s="53"/>
      <c r="CA797" s="53"/>
      <c r="CB797" s="53"/>
      <c r="CC797" s="53"/>
      <c r="CD797" s="53"/>
      <c r="CE797" s="53"/>
      <c r="CF797" s="53"/>
      <c r="CG797" s="53"/>
      <c r="CH797" s="53"/>
      <c r="CI797" s="53"/>
      <c r="CJ797" s="53"/>
      <c r="CK797" s="53"/>
    </row>
    <row r="798" spans="10:89" ht="14.1" customHeight="1" x14ac:dyDescent="0.2"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 s="53"/>
      <c r="BN798" s="53"/>
      <c r="BO798" s="53"/>
      <c r="BP798" s="53"/>
      <c r="BQ798" s="53"/>
      <c r="BR798" s="53"/>
      <c r="BS798" s="53"/>
      <c r="BT798" s="53"/>
      <c r="BU798" s="53"/>
      <c r="BV798" s="53"/>
      <c r="BW798" s="53"/>
      <c r="BX798" s="53"/>
      <c r="BY798" s="53"/>
      <c r="BZ798" s="53"/>
      <c r="CA798" s="53"/>
      <c r="CB798" s="53"/>
      <c r="CC798" s="53"/>
      <c r="CD798" s="53"/>
      <c r="CE798" s="53"/>
      <c r="CF798" s="53"/>
      <c r="CG798" s="53"/>
      <c r="CH798" s="53"/>
      <c r="CI798" s="53"/>
      <c r="CJ798" s="53"/>
      <c r="CK798" s="53"/>
    </row>
    <row r="799" spans="10:89" ht="14.1" customHeight="1" x14ac:dyDescent="0.2"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 s="53"/>
      <c r="BN799" s="53"/>
      <c r="BO799" s="53"/>
      <c r="BP799" s="53"/>
      <c r="BQ799" s="53"/>
      <c r="BR799" s="53"/>
      <c r="BS799" s="53"/>
      <c r="BT799" s="53"/>
      <c r="BU799" s="53"/>
      <c r="BV799" s="53"/>
      <c r="BW799" s="53"/>
      <c r="BX799" s="53"/>
      <c r="BY799" s="53"/>
      <c r="BZ799" s="53"/>
      <c r="CA799" s="53"/>
      <c r="CB799" s="53"/>
      <c r="CC799" s="53"/>
      <c r="CD799" s="53"/>
      <c r="CE799" s="53"/>
      <c r="CF799" s="53"/>
      <c r="CG799" s="53"/>
      <c r="CH799" s="53"/>
      <c r="CI799" s="53"/>
      <c r="CJ799" s="53"/>
      <c r="CK799" s="53"/>
    </row>
    <row r="800" spans="10:89" ht="14.1" customHeight="1" x14ac:dyDescent="0.2"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53"/>
      <c r="BT800" s="53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J800" s="53"/>
      <c r="CK800" s="53"/>
    </row>
    <row r="801" spans="10:89" ht="14.1" customHeight="1" x14ac:dyDescent="0.2"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 s="53"/>
      <c r="BN801" s="53"/>
      <c r="BO801" s="53"/>
      <c r="BP801" s="53"/>
      <c r="BQ801" s="53"/>
      <c r="BR801" s="53"/>
      <c r="BS801" s="53"/>
      <c r="BT801" s="53"/>
      <c r="BU801" s="53"/>
      <c r="BV801" s="53"/>
      <c r="BW801" s="53"/>
      <c r="BX801" s="53"/>
      <c r="BY801" s="53"/>
      <c r="BZ801" s="53"/>
      <c r="CA801" s="53"/>
      <c r="CB801" s="53"/>
      <c r="CC801" s="53"/>
      <c r="CD801" s="53"/>
      <c r="CE801" s="53"/>
      <c r="CF801" s="53"/>
      <c r="CG801" s="53"/>
      <c r="CH801" s="53"/>
      <c r="CI801" s="53"/>
      <c r="CJ801" s="53"/>
      <c r="CK801" s="53"/>
    </row>
    <row r="802" spans="10:89" ht="14.1" customHeight="1" x14ac:dyDescent="0.2"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 s="53"/>
      <c r="BN802" s="53"/>
      <c r="BO802" s="53"/>
      <c r="BP802" s="53"/>
      <c r="BQ802" s="53"/>
      <c r="BR802" s="53"/>
      <c r="BS802" s="53"/>
      <c r="BT802" s="53"/>
      <c r="BU802" s="53"/>
      <c r="BV802" s="53"/>
      <c r="BW802" s="53"/>
      <c r="BX802" s="53"/>
      <c r="BY802" s="53"/>
      <c r="BZ802" s="53"/>
      <c r="CA802" s="53"/>
      <c r="CB802" s="53"/>
      <c r="CC802" s="53"/>
      <c r="CD802" s="53"/>
      <c r="CE802" s="53"/>
      <c r="CF802" s="53"/>
      <c r="CG802" s="53"/>
      <c r="CH802" s="53"/>
      <c r="CI802" s="53"/>
      <c r="CJ802" s="53"/>
      <c r="CK802" s="53"/>
    </row>
    <row r="803" spans="10:89" ht="14.1" customHeight="1" x14ac:dyDescent="0.2"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 s="53"/>
      <c r="BN803" s="53"/>
      <c r="BO803" s="53"/>
      <c r="BP803" s="53"/>
      <c r="BQ803" s="53"/>
      <c r="BR803" s="53"/>
      <c r="BS803" s="53"/>
      <c r="BT803" s="53"/>
      <c r="BU803" s="53"/>
      <c r="BV803" s="53"/>
      <c r="BW803" s="53"/>
      <c r="BX803" s="53"/>
      <c r="BY803" s="53"/>
      <c r="BZ803" s="53"/>
      <c r="CA803" s="53"/>
      <c r="CB803" s="53"/>
      <c r="CC803" s="53"/>
      <c r="CD803" s="53"/>
      <c r="CE803" s="53"/>
      <c r="CF803" s="53"/>
      <c r="CG803" s="53"/>
      <c r="CH803" s="53"/>
      <c r="CI803" s="53"/>
      <c r="CJ803" s="53"/>
      <c r="CK803" s="53"/>
    </row>
    <row r="804" spans="10:89" ht="14.1" customHeight="1" x14ac:dyDescent="0.2"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 s="53"/>
      <c r="BN804" s="53"/>
      <c r="BO804" s="53"/>
      <c r="BP804" s="53"/>
      <c r="BQ804" s="53"/>
      <c r="BR804" s="53"/>
      <c r="BS804" s="53"/>
      <c r="BT804" s="53"/>
      <c r="BU804" s="53"/>
      <c r="BV804" s="53"/>
      <c r="BW804" s="53"/>
      <c r="BX804" s="53"/>
      <c r="BY804" s="53"/>
      <c r="BZ804" s="53"/>
      <c r="CA804" s="53"/>
      <c r="CB804" s="53"/>
      <c r="CC804" s="53"/>
      <c r="CD804" s="53"/>
      <c r="CE804" s="53"/>
      <c r="CF804" s="53"/>
      <c r="CG804" s="53"/>
      <c r="CH804" s="53"/>
      <c r="CI804" s="53"/>
      <c r="CJ804" s="53"/>
      <c r="CK804" s="53"/>
    </row>
    <row r="805" spans="10:89" ht="14.1" customHeight="1" x14ac:dyDescent="0.2"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3"/>
      <c r="BS805" s="53"/>
      <c r="BT805" s="53"/>
      <c r="BU805" s="53"/>
      <c r="BV805" s="53"/>
      <c r="BW805" s="53"/>
      <c r="BX805" s="53"/>
      <c r="BY805" s="53"/>
      <c r="BZ805" s="53"/>
      <c r="CA805" s="53"/>
      <c r="CB805" s="53"/>
      <c r="CC805" s="53"/>
      <c r="CD805" s="53"/>
      <c r="CE805" s="53"/>
      <c r="CF805" s="53"/>
      <c r="CG805" s="53"/>
      <c r="CH805" s="53"/>
      <c r="CI805" s="53"/>
      <c r="CJ805" s="53"/>
      <c r="CK805" s="53"/>
    </row>
    <row r="806" spans="10:89" ht="14.1" customHeight="1" x14ac:dyDescent="0.2"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3"/>
      <c r="BS806" s="53"/>
      <c r="BT806" s="53"/>
      <c r="BU806" s="53"/>
      <c r="BV806" s="53"/>
      <c r="BW806" s="53"/>
      <c r="BX806" s="53"/>
      <c r="BY806" s="53"/>
      <c r="BZ806" s="53"/>
      <c r="CA806" s="53"/>
      <c r="CB806" s="53"/>
      <c r="CC806" s="53"/>
      <c r="CD806" s="53"/>
      <c r="CE806" s="53"/>
      <c r="CF806" s="53"/>
      <c r="CG806" s="53"/>
      <c r="CH806" s="53"/>
      <c r="CI806" s="53"/>
      <c r="CJ806" s="53"/>
      <c r="CK806" s="53"/>
    </row>
    <row r="807" spans="10:89" ht="14.1" customHeight="1" x14ac:dyDescent="0.2"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3"/>
      <c r="BS807" s="53"/>
      <c r="BT807" s="53"/>
      <c r="BU807" s="53"/>
      <c r="BV807" s="53"/>
      <c r="BW807" s="53"/>
      <c r="BX807" s="53"/>
      <c r="BY807" s="53"/>
      <c r="BZ807" s="53"/>
      <c r="CA807" s="53"/>
      <c r="CB807" s="53"/>
      <c r="CC807" s="53"/>
      <c r="CD807" s="53"/>
      <c r="CE807" s="53"/>
      <c r="CF807" s="53"/>
      <c r="CG807" s="53"/>
      <c r="CH807" s="53"/>
      <c r="CI807" s="53"/>
      <c r="CJ807" s="53"/>
      <c r="CK807" s="53"/>
    </row>
    <row r="808" spans="10:89" ht="14.1" customHeight="1" x14ac:dyDescent="0.2"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 s="53"/>
      <c r="BN808" s="53"/>
      <c r="BO808" s="53"/>
      <c r="BP808" s="53"/>
      <c r="BQ808" s="53"/>
      <c r="BR808" s="53"/>
      <c r="BS808" s="53"/>
      <c r="BT808" s="53"/>
      <c r="BU808" s="53"/>
      <c r="BV808" s="53"/>
      <c r="BW808" s="53"/>
      <c r="BX808" s="53"/>
      <c r="BY808" s="53"/>
      <c r="BZ808" s="53"/>
      <c r="CA808" s="53"/>
      <c r="CB808" s="53"/>
      <c r="CC808" s="53"/>
      <c r="CD808" s="53"/>
      <c r="CE808" s="53"/>
      <c r="CF808" s="53"/>
      <c r="CG808" s="53"/>
      <c r="CH808" s="53"/>
      <c r="CI808" s="53"/>
      <c r="CJ808" s="53"/>
      <c r="CK808" s="53"/>
    </row>
    <row r="809" spans="10:89" ht="14.1" customHeight="1" x14ac:dyDescent="0.2"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 s="53"/>
      <c r="BN809" s="53"/>
      <c r="BO809" s="53"/>
      <c r="BP809" s="53"/>
      <c r="BQ809" s="53"/>
      <c r="BR809" s="53"/>
      <c r="BS809" s="53"/>
      <c r="BT809" s="53"/>
      <c r="BU809" s="53"/>
      <c r="BV809" s="53"/>
      <c r="BW809" s="53"/>
      <c r="BX809" s="53"/>
      <c r="BY809" s="53"/>
      <c r="BZ809" s="53"/>
      <c r="CA809" s="53"/>
      <c r="CB809" s="53"/>
      <c r="CC809" s="53"/>
      <c r="CD809" s="53"/>
      <c r="CE809" s="53"/>
      <c r="CF809" s="53"/>
      <c r="CG809" s="53"/>
      <c r="CH809" s="53"/>
      <c r="CI809" s="53"/>
      <c r="CJ809" s="53"/>
      <c r="CK809" s="53"/>
    </row>
    <row r="810" spans="10:89" ht="14.1" customHeight="1" x14ac:dyDescent="0.2"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 s="53"/>
      <c r="BN810" s="53"/>
      <c r="BO810" s="53"/>
      <c r="BP810" s="53"/>
      <c r="BQ810" s="53"/>
      <c r="BR810" s="53"/>
      <c r="BS810" s="53"/>
      <c r="BT810" s="53"/>
      <c r="BU810" s="53"/>
      <c r="BV810" s="53"/>
      <c r="BW810" s="53"/>
      <c r="BX810" s="53"/>
      <c r="BY810" s="53"/>
      <c r="BZ810" s="53"/>
      <c r="CA810" s="53"/>
      <c r="CB810" s="53"/>
      <c r="CC810" s="53"/>
      <c r="CD810" s="53"/>
      <c r="CE810" s="53"/>
      <c r="CF810" s="53"/>
      <c r="CG810" s="53"/>
      <c r="CH810" s="53"/>
      <c r="CI810" s="53"/>
      <c r="CJ810" s="53"/>
      <c r="CK810" s="53"/>
    </row>
    <row r="811" spans="10:89" ht="14.1" customHeight="1" x14ac:dyDescent="0.2"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3"/>
      <c r="BS811" s="53"/>
      <c r="BT811" s="53"/>
      <c r="BU811" s="53"/>
      <c r="BV811" s="53"/>
      <c r="BW811" s="53"/>
      <c r="BX811" s="53"/>
      <c r="BY811" s="53"/>
      <c r="BZ811" s="53"/>
      <c r="CA811" s="53"/>
      <c r="CB811" s="53"/>
      <c r="CC811" s="53"/>
      <c r="CD811" s="53"/>
      <c r="CE811" s="53"/>
      <c r="CF811" s="53"/>
      <c r="CG811" s="53"/>
      <c r="CH811" s="53"/>
      <c r="CI811" s="53"/>
      <c r="CJ811" s="53"/>
      <c r="CK811" s="53"/>
    </row>
    <row r="812" spans="10:89" ht="14.1" customHeight="1" x14ac:dyDescent="0.2"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3"/>
      <c r="BS812" s="53"/>
      <c r="BT812" s="53"/>
      <c r="BU812" s="53"/>
      <c r="BV812" s="53"/>
      <c r="BW812" s="53"/>
      <c r="BX812" s="53"/>
      <c r="BY812" s="53"/>
      <c r="BZ812" s="53"/>
      <c r="CA812" s="53"/>
      <c r="CB812" s="53"/>
      <c r="CC812" s="53"/>
      <c r="CD812" s="53"/>
      <c r="CE812" s="53"/>
      <c r="CF812" s="53"/>
      <c r="CG812" s="53"/>
      <c r="CH812" s="53"/>
      <c r="CI812" s="53"/>
      <c r="CJ812" s="53"/>
      <c r="CK812" s="53"/>
    </row>
    <row r="813" spans="10:89" ht="14.1" customHeight="1" x14ac:dyDescent="0.2"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3"/>
      <c r="BS813" s="53"/>
      <c r="BT813" s="53"/>
      <c r="BU813" s="53"/>
      <c r="BV813" s="53"/>
      <c r="BW813" s="53"/>
      <c r="BX813" s="53"/>
      <c r="BY813" s="53"/>
      <c r="BZ813" s="53"/>
      <c r="CA813" s="53"/>
      <c r="CB813" s="53"/>
      <c r="CC813" s="53"/>
      <c r="CD813" s="53"/>
      <c r="CE813" s="53"/>
      <c r="CF813" s="53"/>
      <c r="CG813" s="53"/>
      <c r="CH813" s="53"/>
      <c r="CI813" s="53"/>
      <c r="CJ813" s="53"/>
      <c r="CK813" s="53"/>
    </row>
    <row r="814" spans="10:89" ht="14.1" customHeight="1" x14ac:dyDescent="0.2"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3"/>
      <c r="BS814" s="53"/>
      <c r="BT814" s="53"/>
      <c r="BU814" s="53"/>
      <c r="BV814" s="53"/>
      <c r="BW814" s="53"/>
      <c r="BX814" s="53"/>
      <c r="BY814" s="53"/>
      <c r="BZ814" s="53"/>
      <c r="CA814" s="53"/>
      <c r="CB814" s="53"/>
      <c r="CC814" s="53"/>
      <c r="CD814" s="53"/>
      <c r="CE814" s="53"/>
      <c r="CF814" s="53"/>
      <c r="CG814" s="53"/>
      <c r="CH814" s="53"/>
      <c r="CI814" s="53"/>
      <c r="CJ814" s="53"/>
      <c r="CK814" s="53"/>
    </row>
    <row r="815" spans="10:89" ht="14.1" customHeight="1" x14ac:dyDescent="0.2"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3"/>
      <c r="BS815" s="53"/>
      <c r="BT815" s="53"/>
      <c r="BU815" s="53"/>
      <c r="BV815" s="53"/>
      <c r="BW815" s="53"/>
      <c r="BX815" s="53"/>
      <c r="BY815" s="53"/>
      <c r="BZ815" s="53"/>
      <c r="CA815" s="53"/>
      <c r="CB815" s="53"/>
      <c r="CC815" s="53"/>
      <c r="CD815" s="53"/>
      <c r="CE815" s="53"/>
      <c r="CF815" s="53"/>
      <c r="CG815" s="53"/>
      <c r="CH815" s="53"/>
      <c r="CI815" s="53"/>
      <c r="CJ815" s="53"/>
      <c r="CK815" s="53"/>
    </row>
    <row r="816" spans="10:89" ht="14.1" customHeight="1" x14ac:dyDescent="0.2"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3"/>
      <c r="BS816" s="53"/>
      <c r="BT816" s="53"/>
      <c r="BU816" s="53"/>
      <c r="BV816" s="53"/>
      <c r="BW816" s="53"/>
      <c r="BX816" s="53"/>
      <c r="BY816" s="53"/>
      <c r="BZ816" s="53"/>
      <c r="CA816" s="53"/>
      <c r="CB816" s="53"/>
      <c r="CC816" s="53"/>
      <c r="CD816" s="53"/>
      <c r="CE816" s="53"/>
      <c r="CF816" s="53"/>
      <c r="CG816" s="53"/>
      <c r="CH816" s="53"/>
      <c r="CI816" s="53"/>
      <c r="CJ816" s="53"/>
      <c r="CK816" s="53"/>
    </row>
    <row r="817" spans="10:89" ht="14.1" customHeight="1" x14ac:dyDescent="0.2"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 s="53"/>
      <c r="BN817" s="53"/>
      <c r="BO817" s="53"/>
      <c r="BP817" s="53"/>
      <c r="BQ817" s="53"/>
      <c r="BR817" s="53"/>
      <c r="BS817" s="53"/>
      <c r="BT817" s="53"/>
      <c r="BU817" s="53"/>
      <c r="BV817" s="53"/>
      <c r="BW817" s="53"/>
      <c r="BX817" s="53"/>
      <c r="BY817" s="53"/>
      <c r="BZ817" s="53"/>
      <c r="CA817" s="53"/>
      <c r="CB817" s="53"/>
      <c r="CC817" s="53"/>
      <c r="CD817" s="53"/>
      <c r="CE817" s="53"/>
      <c r="CF817" s="53"/>
      <c r="CG817" s="53"/>
      <c r="CH817" s="53"/>
      <c r="CI817" s="53"/>
      <c r="CJ817" s="53"/>
      <c r="CK817" s="53"/>
    </row>
    <row r="818" spans="10:89" ht="14.1" customHeight="1" x14ac:dyDescent="0.2"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 s="53"/>
      <c r="BN818" s="53"/>
      <c r="BO818" s="53"/>
      <c r="BP818" s="53"/>
      <c r="BQ818" s="53"/>
      <c r="BR818" s="53"/>
      <c r="BS818" s="53"/>
      <c r="BT818" s="53"/>
      <c r="BU818" s="53"/>
      <c r="BV818" s="53"/>
      <c r="BW818" s="53"/>
      <c r="BX818" s="53"/>
      <c r="BY818" s="53"/>
      <c r="BZ818" s="53"/>
      <c r="CA818" s="53"/>
      <c r="CB818" s="53"/>
      <c r="CC818" s="53"/>
      <c r="CD818" s="53"/>
      <c r="CE818" s="53"/>
      <c r="CF818" s="53"/>
      <c r="CG818" s="53"/>
      <c r="CH818" s="53"/>
      <c r="CI818" s="53"/>
      <c r="CJ818" s="53"/>
      <c r="CK818" s="53"/>
    </row>
    <row r="819" spans="10:89" ht="14.1" customHeight="1" x14ac:dyDescent="0.2"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 s="53"/>
      <c r="BN819" s="53"/>
      <c r="BO819" s="53"/>
      <c r="BP819" s="53"/>
      <c r="BQ819" s="53"/>
      <c r="BR819" s="53"/>
      <c r="BS819" s="53"/>
      <c r="BT819" s="53"/>
      <c r="BU819" s="53"/>
      <c r="BV819" s="53"/>
      <c r="BW819" s="53"/>
      <c r="BX819" s="53"/>
      <c r="BY819" s="53"/>
      <c r="BZ819" s="53"/>
      <c r="CA819" s="53"/>
      <c r="CB819" s="53"/>
      <c r="CC819" s="53"/>
      <c r="CD819" s="53"/>
      <c r="CE819" s="53"/>
      <c r="CF819" s="53"/>
      <c r="CG819" s="53"/>
      <c r="CH819" s="53"/>
      <c r="CI819" s="53"/>
      <c r="CJ819" s="53"/>
      <c r="CK819" s="53"/>
    </row>
    <row r="820" spans="10:89" ht="14.1" customHeight="1" x14ac:dyDescent="0.2"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 s="53"/>
      <c r="BN820" s="53"/>
      <c r="BO820" s="53"/>
      <c r="BP820" s="53"/>
      <c r="BQ820" s="53"/>
      <c r="BR820" s="53"/>
      <c r="BS820" s="53"/>
      <c r="BT820" s="53"/>
      <c r="BU820" s="53"/>
      <c r="BV820" s="53"/>
      <c r="BW820" s="53"/>
      <c r="BX820" s="53"/>
      <c r="BY820" s="53"/>
      <c r="BZ820" s="53"/>
      <c r="CA820" s="53"/>
      <c r="CB820" s="53"/>
      <c r="CC820" s="53"/>
      <c r="CD820" s="53"/>
      <c r="CE820" s="53"/>
      <c r="CF820" s="53"/>
      <c r="CG820" s="53"/>
      <c r="CH820" s="53"/>
      <c r="CI820" s="53"/>
      <c r="CJ820" s="53"/>
      <c r="CK820" s="53"/>
    </row>
    <row r="821" spans="10:89" ht="14.1" customHeight="1" x14ac:dyDescent="0.2"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 s="53"/>
      <c r="BN821" s="53"/>
      <c r="BO821" s="53"/>
      <c r="BP821" s="53"/>
      <c r="BQ821" s="53"/>
      <c r="BR821" s="53"/>
      <c r="BS821" s="53"/>
      <c r="BT821" s="53"/>
      <c r="BU821" s="53"/>
      <c r="BV821" s="53"/>
      <c r="BW821" s="53"/>
      <c r="BX821" s="53"/>
      <c r="BY821" s="53"/>
      <c r="BZ821" s="53"/>
      <c r="CA821" s="53"/>
      <c r="CB821" s="53"/>
      <c r="CC821" s="53"/>
      <c r="CD821" s="53"/>
      <c r="CE821" s="53"/>
      <c r="CF821" s="53"/>
      <c r="CG821" s="53"/>
      <c r="CH821" s="53"/>
      <c r="CI821" s="53"/>
      <c r="CJ821" s="53"/>
      <c r="CK821" s="53"/>
    </row>
    <row r="822" spans="10:89" ht="14.1" customHeight="1" x14ac:dyDescent="0.2"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3"/>
      <c r="BS822" s="53"/>
      <c r="BT822" s="53"/>
      <c r="BU822" s="53"/>
      <c r="BV822" s="53"/>
      <c r="BW822" s="53"/>
      <c r="BX822" s="53"/>
      <c r="BY822" s="53"/>
      <c r="BZ822" s="53"/>
      <c r="CA822" s="53"/>
      <c r="CB822" s="53"/>
      <c r="CC822" s="53"/>
      <c r="CD822" s="53"/>
      <c r="CE822" s="53"/>
      <c r="CF822" s="53"/>
      <c r="CG822" s="53"/>
      <c r="CH822" s="53"/>
      <c r="CI822" s="53"/>
      <c r="CJ822" s="53"/>
      <c r="CK822" s="53"/>
    </row>
    <row r="823" spans="10:89" ht="14.1" customHeight="1" x14ac:dyDescent="0.2"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 s="53"/>
      <c r="BN823" s="53"/>
      <c r="BO823" s="53"/>
      <c r="BP823" s="53"/>
      <c r="BQ823" s="53"/>
      <c r="BR823" s="53"/>
      <c r="BS823" s="53"/>
      <c r="BT823" s="53"/>
      <c r="BU823" s="53"/>
      <c r="BV823" s="53"/>
      <c r="BW823" s="53"/>
      <c r="BX823" s="53"/>
      <c r="BY823" s="53"/>
      <c r="BZ823" s="53"/>
      <c r="CA823" s="53"/>
      <c r="CB823" s="53"/>
      <c r="CC823" s="53"/>
      <c r="CD823" s="53"/>
      <c r="CE823" s="53"/>
      <c r="CF823" s="53"/>
      <c r="CG823" s="53"/>
      <c r="CH823" s="53"/>
      <c r="CI823" s="53"/>
      <c r="CJ823" s="53"/>
      <c r="CK823" s="53"/>
    </row>
    <row r="824" spans="10:89" ht="14.1" customHeight="1" x14ac:dyDescent="0.2"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 s="53"/>
      <c r="BN824" s="53"/>
      <c r="BO824" s="53"/>
      <c r="BP824" s="53"/>
      <c r="BQ824" s="53"/>
      <c r="BR824" s="53"/>
      <c r="BS824" s="53"/>
      <c r="BT824" s="53"/>
      <c r="BU824" s="53"/>
      <c r="BV824" s="53"/>
      <c r="BW824" s="53"/>
      <c r="BX824" s="53"/>
      <c r="BY824" s="53"/>
      <c r="BZ824" s="53"/>
      <c r="CA824" s="53"/>
      <c r="CB824" s="53"/>
      <c r="CC824" s="53"/>
      <c r="CD824" s="53"/>
      <c r="CE824" s="53"/>
      <c r="CF824" s="53"/>
      <c r="CG824" s="53"/>
      <c r="CH824" s="53"/>
      <c r="CI824" s="53"/>
      <c r="CJ824" s="53"/>
      <c r="CK824" s="53"/>
    </row>
    <row r="825" spans="10:89" ht="14.1" customHeight="1" x14ac:dyDescent="0.2"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3"/>
      <c r="BS825" s="53"/>
      <c r="BT825" s="53"/>
      <c r="BU825" s="53"/>
      <c r="BV825" s="53"/>
      <c r="BW825" s="53"/>
      <c r="BX825" s="53"/>
      <c r="BY825" s="53"/>
      <c r="BZ825" s="53"/>
      <c r="CA825" s="53"/>
      <c r="CB825" s="53"/>
      <c r="CC825" s="53"/>
      <c r="CD825" s="53"/>
      <c r="CE825" s="53"/>
      <c r="CF825" s="53"/>
      <c r="CG825" s="53"/>
      <c r="CH825" s="53"/>
      <c r="CI825" s="53"/>
      <c r="CJ825" s="53"/>
      <c r="CK825" s="53"/>
    </row>
    <row r="826" spans="10:89" ht="14.1" customHeight="1" x14ac:dyDescent="0.2"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3"/>
      <c r="BS826" s="53"/>
      <c r="BT826" s="53"/>
      <c r="BU826" s="53"/>
      <c r="BV826" s="53"/>
      <c r="BW826" s="53"/>
      <c r="BX826" s="53"/>
      <c r="BY826" s="53"/>
      <c r="BZ826" s="53"/>
      <c r="CA826" s="53"/>
      <c r="CB826" s="53"/>
      <c r="CC826" s="53"/>
      <c r="CD826" s="53"/>
      <c r="CE826" s="53"/>
      <c r="CF826" s="53"/>
      <c r="CG826" s="53"/>
      <c r="CH826" s="53"/>
      <c r="CI826" s="53"/>
      <c r="CJ826" s="53"/>
      <c r="CK826" s="53"/>
    </row>
    <row r="827" spans="10:89" ht="14.1" customHeight="1" x14ac:dyDescent="0.2"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 s="53"/>
      <c r="BN827" s="53"/>
      <c r="BO827" s="53"/>
      <c r="BP827" s="53"/>
      <c r="BQ827" s="53"/>
      <c r="BR827" s="53"/>
      <c r="BS827" s="53"/>
      <c r="BT827" s="53"/>
      <c r="BU827" s="53"/>
      <c r="BV827" s="53"/>
      <c r="BW827" s="53"/>
      <c r="BX827" s="53"/>
      <c r="BY827" s="53"/>
      <c r="BZ827" s="53"/>
      <c r="CA827" s="53"/>
      <c r="CB827" s="53"/>
      <c r="CC827" s="53"/>
      <c r="CD827" s="53"/>
      <c r="CE827" s="53"/>
      <c r="CF827" s="53"/>
      <c r="CG827" s="53"/>
      <c r="CH827" s="53"/>
      <c r="CI827" s="53"/>
      <c r="CJ827" s="53"/>
      <c r="CK827" s="53"/>
    </row>
    <row r="828" spans="10:89" ht="14.1" customHeight="1" x14ac:dyDescent="0.2"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 s="53"/>
      <c r="BN828" s="53"/>
      <c r="BO828" s="53"/>
      <c r="BP828" s="53"/>
      <c r="BQ828" s="53"/>
      <c r="BR828" s="53"/>
      <c r="BS828" s="53"/>
      <c r="BT828" s="53"/>
      <c r="BU828" s="53"/>
      <c r="BV828" s="53"/>
      <c r="BW828" s="53"/>
      <c r="BX828" s="53"/>
      <c r="BY828" s="53"/>
      <c r="BZ828" s="53"/>
      <c r="CA828" s="53"/>
      <c r="CB828" s="53"/>
      <c r="CC828" s="53"/>
      <c r="CD828" s="53"/>
      <c r="CE828" s="53"/>
      <c r="CF828" s="53"/>
      <c r="CG828" s="53"/>
      <c r="CH828" s="53"/>
      <c r="CI828" s="53"/>
      <c r="CJ828" s="53"/>
      <c r="CK828" s="53"/>
    </row>
    <row r="829" spans="10:89" ht="14.1" customHeight="1" x14ac:dyDescent="0.2"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 s="53"/>
      <c r="BN829" s="53"/>
      <c r="BO829" s="53"/>
      <c r="BP829" s="53"/>
      <c r="BQ829" s="53"/>
      <c r="BR829" s="53"/>
      <c r="BS829" s="53"/>
      <c r="BT829" s="53"/>
      <c r="BU829" s="53"/>
      <c r="BV829" s="53"/>
      <c r="BW829" s="53"/>
      <c r="BX829" s="53"/>
      <c r="BY829" s="53"/>
      <c r="BZ829" s="53"/>
      <c r="CA829" s="53"/>
      <c r="CB829" s="53"/>
      <c r="CC829" s="53"/>
      <c r="CD829" s="53"/>
      <c r="CE829" s="53"/>
      <c r="CF829" s="53"/>
      <c r="CG829" s="53"/>
      <c r="CH829" s="53"/>
      <c r="CI829" s="53"/>
      <c r="CJ829" s="53"/>
      <c r="CK829" s="53"/>
    </row>
    <row r="830" spans="10:89" ht="14.1" customHeight="1" x14ac:dyDescent="0.2"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3"/>
      <c r="BS830" s="53"/>
      <c r="BT830" s="53"/>
      <c r="BU830" s="53"/>
      <c r="BV830" s="53"/>
      <c r="BW830" s="53"/>
      <c r="BX830" s="53"/>
      <c r="BY830" s="53"/>
      <c r="BZ830" s="53"/>
      <c r="CA830" s="53"/>
      <c r="CB830" s="53"/>
      <c r="CC830" s="53"/>
      <c r="CD830" s="53"/>
      <c r="CE830" s="53"/>
      <c r="CF830" s="53"/>
      <c r="CG830" s="53"/>
      <c r="CH830" s="53"/>
      <c r="CI830" s="53"/>
      <c r="CJ830" s="53"/>
      <c r="CK830" s="53"/>
    </row>
    <row r="831" spans="10:89" ht="14.1" customHeight="1" x14ac:dyDescent="0.2"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3"/>
      <c r="BS831" s="53"/>
      <c r="BT831" s="53"/>
      <c r="BU831" s="53"/>
      <c r="BV831" s="53"/>
      <c r="BW831" s="53"/>
      <c r="BX831" s="53"/>
      <c r="BY831" s="53"/>
      <c r="BZ831" s="53"/>
      <c r="CA831" s="53"/>
      <c r="CB831" s="53"/>
      <c r="CC831" s="53"/>
      <c r="CD831" s="53"/>
      <c r="CE831" s="53"/>
      <c r="CF831" s="53"/>
      <c r="CG831" s="53"/>
      <c r="CH831" s="53"/>
      <c r="CI831" s="53"/>
      <c r="CJ831" s="53"/>
      <c r="CK831" s="53"/>
    </row>
    <row r="832" spans="10:89" ht="14.1" customHeight="1" x14ac:dyDescent="0.2"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 s="53"/>
      <c r="BN832" s="53"/>
      <c r="BO832" s="53"/>
      <c r="BP832" s="53"/>
      <c r="BQ832" s="53"/>
      <c r="BR832" s="53"/>
      <c r="BS832" s="53"/>
      <c r="BT832" s="53"/>
      <c r="BU832" s="53"/>
      <c r="BV832" s="53"/>
      <c r="BW832" s="53"/>
      <c r="BX832" s="53"/>
      <c r="BY832" s="53"/>
      <c r="BZ832" s="53"/>
      <c r="CA832" s="53"/>
      <c r="CB832" s="53"/>
      <c r="CC832" s="53"/>
      <c r="CD832" s="53"/>
      <c r="CE832" s="53"/>
      <c r="CF832" s="53"/>
      <c r="CG832" s="53"/>
      <c r="CH832" s="53"/>
      <c r="CI832" s="53"/>
      <c r="CJ832" s="53"/>
      <c r="CK832" s="53"/>
    </row>
    <row r="833" spans="10:89" ht="14.1" customHeight="1" x14ac:dyDescent="0.2"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 s="53"/>
      <c r="BN833" s="53"/>
      <c r="BO833" s="53"/>
      <c r="BP833" s="53"/>
      <c r="BQ833" s="53"/>
      <c r="BR833" s="53"/>
      <c r="BS833" s="53"/>
      <c r="BT833" s="53"/>
      <c r="BU833" s="53"/>
      <c r="BV833" s="53"/>
      <c r="BW833" s="53"/>
      <c r="BX833" s="53"/>
      <c r="BY833" s="53"/>
      <c r="BZ833" s="53"/>
      <c r="CA833" s="53"/>
      <c r="CB833" s="53"/>
      <c r="CC833" s="53"/>
      <c r="CD833" s="53"/>
      <c r="CE833" s="53"/>
      <c r="CF833" s="53"/>
      <c r="CG833" s="53"/>
      <c r="CH833" s="53"/>
      <c r="CI833" s="53"/>
      <c r="CJ833" s="53"/>
      <c r="CK833" s="53"/>
    </row>
    <row r="834" spans="10:89" ht="14.1" customHeight="1" x14ac:dyDescent="0.2"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3"/>
      <c r="BS834" s="53"/>
      <c r="BT834" s="53"/>
      <c r="BU834" s="53"/>
      <c r="BV834" s="53"/>
      <c r="BW834" s="53"/>
      <c r="BX834" s="53"/>
      <c r="BY834" s="53"/>
      <c r="BZ834" s="53"/>
      <c r="CA834" s="53"/>
      <c r="CB834" s="53"/>
      <c r="CC834" s="53"/>
      <c r="CD834" s="53"/>
      <c r="CE834" s="53"/>
      <c r="CF834" s="53"/>
      <c r="CG834" s="53"/>
      <c r="CH834" s="53"/>
      <c r="CI834" s="53"/>
      <c r="CJ834" s="53"/>
      <c r="CK834" s="53"/>
    </row>
    <row r="835" spans="10:89" ht="14.1" customHeight="1" x14ac:dyDescent="0.2"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  <c r="BW835" s="53"/>
      <c r="BX835" s="53"/>
      <c r="BY835" s="53"/>
      <c r="BZ835" s="53"/>
      <c r="CA835" s="53"/>
      <c r="CB835" s="53"/>
      <c r="CC835" s="53"/>
      <c r="CD835" s="53"/>
      <c r="CE835" s="53"/>
      <c r="CF835" s="53"/>
      <c r="CG835" s="53"/>
      <c r="CH835" s="53"/>
      <c r="CI835" s="53"/>
      <c r="CJ835" s="53"/>
      <c r="CK835" s="53"/>
    </row>
    <row r="836" spans="10:89" ht="14.1" customHeight="1" x14ac:dyDescent="0.2"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  <c r="BW836" s="53"/>
      <c r="BX836" s="53"/>
      <c r="BY836" s="53"/>
      <c r="BZ836" s="53"/>
      <c r="CA836" s="53"/>
      <c r="CB836" s="53"/>
      <c r="CC836" s="53"/>
      <c r="CD836" s="53"/>
      <c r="CE836" s="53"/>
      <c r="CF836" s="53"/>
      <c r="CG836" s="53"/>
      <c r="CH836" s="53"/>
      <c r="CI836" s="53"/>
      <c r="CJ836" s="53"/>
      <c r="CK836" s="53"/>
    </row>
    <row r="837" spans="10:89" ht="14.1" customHeight="1" x14ac:dyDescent="0.2"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 s="53"/>
      <c r="BN837" s="53"/>
      <c r="BO837" s="53"/>
      <c r="BP837" s="53"/>
      <c r="BQ837" s="53"/>
      <c r="BR837" s="53"/>
      <c r="BS837" s="53"/>
      <c r="BT837" s="53"/>
      <c r="BU837" s="53"/>
      <c r="BV837" s="53"/>
      <c r="BW837" s="53"/>
      <c r="BX837" s="53"/>
      <c r="BY837" s="53"/>
      <c r="BZ837" s="53"/>
      <c r="CA837" s="53"/>
      <c r="CB837" s="53"/>
      <c r="CC837" s="53"/>
      <c r="CD837" s="53"/>
      <c r="CE837" s="53"/>
      <c r="CF837" s="53"/>
      <c r="CG837" s="53"/>
      <c r="CH837" s="53"/>
      <c r="CI837" s="53"/>
      <c r="CJ837" s="53"/>
      <c r="CK837" s="53"/>
    </row>
    <row r="838" spans="10:89" ht="14.1" customHeight="1" x14ac:dyDescent="0.2"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 s="53"/>
      <c r="BN838" s="53"/>
      <c r="BO838" s="53"/>
      <c r="BP838" s="53"/>
      <c r="BQ838" s="53"/>
      <c r="BR838" s="53"/>
      <c r="BS838" s="53"/>
      <c r="BT838" s="53"/>
      <c r="BU838" s="53"/>
      <c r="BV838" s="53"/>
      <c r="BW838" s="53"/>
      <c r="BX838" s="53"/>
      <c r="BY838" s="53"/>
      <c r="BZ838" s="53"/>
      <c r="CA838" s="53"/>
      <c r="CB838" s="53"/>
      <c r="CC838" s="53"/>
      <c r="CD838" s="53"/>
      <c r="CE838" s="53"/>
      <c r="CF838" s="53"/>
      <c r="CG838" s="53"/>
      <c r="CH838" s="53"/>
      <c r="CI838" s="53"/>
      <c r="CJ838" s="53"/>
      <c r="CK838" s="53"/>
    </row>
    <row r="839" spans="10:89" ht="14.1" customHeight="1" x14ac:dyDescent="0.2"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 s="53"/>
      <c r="BN839" s="53"/>
      <c r="BO839" s="53"/>
      <c r="BP839" s="53"/>
      <c r="BQ839" s="53"/>
      <c r="BR839" s="53"/>
      <c r="BS839" s="53"/>
      <c r="BT839" s="53"/>
      <c r="BU839" s="53"/>
      <c r="BV839" s="53"/>
      <c r="BW839" s="53"/>
      <c r="BX839" s="53"/>
      <c r="BY839" s="53"/>
      <c r="BZ839" s="53"/>
      <c r="CA839" s="53"/>
      <c r="CB839" s="53"/>
      <c r="CC839" s="53"/>
      <c r="CD839" s="53"/>
      <c r="CE839" s="53"/>
      <c r="CF839" s="53"/>
      <c r="CG839" s="53"/>
      <c r="CH839" s="53"/>
      <c r="CI839" s="53"/>
      <c r="CJ839" s="53"/>
      <c r="CK839" s="53"/>
    </row>
    <row r="840" spans="10:89" ht="14.1" customHeight="1" x14ac:dyDescent="0.2"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 s="53"/>
      <c r="BN840" s="53"/>
      <c r="BO840" s="53"/>
      <c r="BP840" s="53"/>
      <c r="BQ840" s="53"/>
      <c r="BR840" s="53"/>
      <c r="BS840" s="53"/>
      <c r="BT840" s="53"/>
      <c r="BU840" s="53"/>
      <c r="BV840" s="53"/>
      <c r="BW840" s="53"/>
      <c r="BX840" s="53"/>
      <c r="BY840" s="53"/>
      <c r="BZ840" s="53"/>
      <c r="CA840" s="53"/>
      <c r="CB840" s="53"/>
      <c r="CC840" s="53"/>
      <c r="CD840" s="53"/>
      <c r="CE840" s="53"/>
      <c r="CF840" s="53"/>
      <c r="CG840" s="53"/>
      <c r="CH840" s="53"/>
      <c r="CI840" s="53"/>
      <c r="CJ840" s="53"/>
      <c r="CK840" s="53"/>
    </row>
    <row r="841" spans="10:89" ht="14.1" customHeight="1" x14ac:dyDescent="0.2"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3"/>
      <c r="BS841" s="53"/>
      <c r="BT841" s="53"/>
      <c r="BU841" s="53"/>
      <c r="BV841" s="53"/>
      <c r="BW841" s="53"/>
      <c r="BX841" s="53"/>
      <c r="BY841" s="53"/>
      <c r="BZ841" s="53"/>
      <c r="CA841" s="53"/>
      <c r="CB841" s="53"/>
      <c r="CC841" s="53"/>
      <c r="CD841" s="53"/>
      <c r="CE841" s="53"/>
      <c r="CF841" s="53"/>
      <c r="CG841" s="53"/>
      <c r="CH841" s="53"/>
      <c r="CI841" s="53"/>
      <c r="CJ841" s="53"/>
      <c r="CK841" s="53"/>
    </row>
    <row r="842" spans="10:89" ht="14.1" customHeight="1" x14ac:dyDescent="0.2"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 s="53"/>
      <c r="BN842" s="53"/>
      <c r="BO842" s="53"/>
      <c r="BP842" s="53"/>
      <c r="BQ842" s="53"/>
      <c r="BR842" s="53"/>
      <c r="BS842" s="53"/>
      <c r="BT842" s="53"/>
      <c r="BU842" s="53"/>
      <c r="BV842" s="53"/>
      <c r="BW842" s="53"/>
      <c r="BX842" s="53"/>
      <c r="BY842" s="53"/>
      <c r="BZ842" s="53"/>
      <c r="CA842" s="53"/>
      <c r="CB842" s="53"/>
      <c r="CC842" s="53"/>
      <c r="CD842" s="53"/>
      <c r="CE842" s="53"/>
      <c r="CF842" s="53"/>
      <c r="CG842" s="53"/>
      <c r="CH842" s="53"/>
      <c r="CI842" s="53"/>
      <c r="CJ842" s="53"/>
      <c r="CK842" s="53"/>
    </row>
    <row r="843" spans="10:89" ht="14.1" customHeight="1" x14ac:dyDescent="0.2"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 s="53"/>
      <c r="BN843" s="53"/>
      <c r="BO843" s="53"/>
      <c r="BP843" s="53"/>
      <c r="BQ843" s="53"/>
      <c r="BR843" s="53"/>
      <c r="BS843" s="53"/>
      <c r="BT843" s="53"/>
      <c r="BU843" s="53"/>
      <c r="BV843" s="53"/>
      <c r="BW843" s="53"/>
      <c r="BX843" s="53"/>
      <c r="BY843" s="53"/>
      <c r="BZ843" s="53"/>
      <c r="CA843" s="53"/>
      <c r="CB843" s="53"/>
      <c r="CC843" s="53"/>
      <c r="CD843" s="53"/>
      <c r="CE843" s="53"/>
      <c r="CF843" s="53"/>
      <c r="CG843" s="53"/>
      <c r="CH843" s="53"/>
      <c r="CI843" s="53"/>
      <c r="CJ843" s="53"/>
      <c r="CK843" s="53"/>
    </row>
    <row r="844" spans="10:89" ht="14.1" customHeight="1" x14ac:dyDescent="0.2"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 s="53"/>
      <c r="BN844" s="53"/>
      <c r="BO844" s="53"/>
      <c r="BP844" s="53"/>
      <c r="BQ844" s="53"/>
      <c r="BR844" s="53"/>
      <c r="BS844" s="53"/>
      <c r="BT844" s="53"/>
      <c r="BU844" s="53"/>
      <c r="BV844" s="53"/>
      <c r="BW844" s="53"/>
      <c r="BX844" s="53"/>
      <c r="BY844" s="53"/>
      <c r="BZ844" s="53"/>
      <c r="CA844" s="53"/>
      <c r="CB844" s="53"/>
      <c r="CC844" s="53"/>
      <c r="CD844" s="53"/>
      <c r="CE844" s="53"/>
      <c r="CF844" s="53"/>
      <c r="CG844" s="53"/>
      <c r="CH844" s="53"/>
      <c r="CI844" s="53"/>
      <c r="CJ844" s="53"/>
      <c r="CK844" s="53"/>
    </row>
    <row r="845" spans="10:89" ht="14.1" customHeight="1" x14ac:dyDescent="0.2"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3"/>
      <c r="BS845" s="53"/>
      <c r="BT845" s="53"/>
      <c r="BU845" s="53"/>
      <c r="BV845" s="53"/>
      <c r="BW845" s="53"/>
      <c r="BX845" s="53"/>
      <c r="BY845" s="53"/>
      <c r="BZ845" s="53"/>
      <c r="CA845" s="53"/>
      <c r="CB845" s="53"/>
      <c r="CC845" s="53"/>
      <c r="CD845" s="53"/>
      <c r="CE845" s="53"/>
      <c r="CF845" s="53"/>
      <c r="CG845" s="53"/>
      <c r="CH845" s="53"/>
      <c r="CI845" s="53"/>
      <c r="CJ845" s="53"/>
      <c r="CK845" s="53"/>
    </row>
    <row r="846" spans="10:89" ht="14.1" customHeight="1" x14ac:dyDescent="0.2"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 s="53"/>
      <c r="BN846" s="53"/>
      <c r="BO846" s="53"/>
      <c r="BP846" s="53"/>
      <c r="BQ846" s="53"/>
      <c r="BR846" s="53"/>
      <c r="BS846" s="53"/>
      <c r="BT846" s="53"/>
      <c r="BU846" s="53"/>
      <c r="BV846" s="53"/>
      <c r="BW846" s="53"/>
      <c r="BX846" s="53"/>
      <c r="BY846" s="53"/>
      <c r="BZ846" s="53"/>
      <c r="CA846" s="53"/>
      <c r="CB846" s="53"/>
      <c r="CC846" s="53"/>
      <c r="CD846" s="53"/>
      <c r="CE846" s="53"/>
      <c r="CF846" s="53"/>
      <c r="CG846" s="53"/>
      <c r="CH846" s="53"/>
      <c r="CI846" s="53"/>
      <c r="CJ846" s="53"/>
      <c r="CK846" s="53"/>
    </row>
    <row r="847" spans="10:89" ht="14.1" customHeight="1" x14ac:dyDescent="0.2"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 s="53"/>
      <c r="BN847" s="53"/>
      <c r="BO847" s="53"/>
      <c r="BP847" s="53"/>
      <c r="BQ847" s="53"/>
      <c r="BR847" s="53"/>
      <c r="BS847" s="53"/>
      <c r="BT847" s="53"/>
      <c r="BU847" s="53"/>
      <c r="BV847" s="53"/>
      <c r="BW847" s="53"/>
      <c r="BX847" s="53"/>
      <c r="BY847" s="53"/>
      <c r="BZ847" s="53"/>
      <c r="CA847" s="53"/>
      <c r="CB847" s="53"/>
      <c r="CC847" s="53"/>
      <c r="CD847" s="53"/>
      <c r="CE847" s="53"/>
      <c r="CF847" s="53"/>
      <c r="CG847" s="53"/>
      <c r="CH847" s="53"/>
      <c r="CI847" s="53"/>
      <c r="CJ847" s="53"/>
      <c r="CK847" s="53"/>
    </row>
    <row r="848" spans="10:89" ht="14.1" customHeight="1" x14ac:dyDescent="0.2"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 s="53"/>
      <c r="BN848" s="53"/>
      <c r="BO848" s="53"/>
      <c r="BP848" s="53"/>
      <c r="BQ848" s="53"/>
      <c r="BR848" s="53"/>
      <c r="BS848" s="53"/>
      <c r="BT848" s="53"/>
      <c r="BU848" s="53"/>
      <c r="BV848" s="53"/>
      <c r="BW848" s="53"/>
      <c r="BX848" s="53"/>
      <c r="BY848" s="53"/>
      <c r="BZ848" s="53"/>
      <c r="CA848" s="53"/>
      <c r="CB848" s="53"/>
      <c r="CC848" s="53"/>
      <c r="CD848" s="53"/>
      <c r="CE848" s="53"/>
      <c r="CF848" s="53"/>
      <c r="CG848" s="53"/>
      <c r="CH848" s="53"/>
      <c r="CI848" s="53"/>
      <c r="CJ848" s="53"/>
      <c r="CK848" s="53"/>
    </row>
    <row r="849" spans="10:89" ht="14.1" customHeight="1" x14ac:dyDescent="0.2"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 s="53"/>
      <c r="BN849" s="53"/>
      <c r="BO849" s="53"/>
      <c r="BP849" s="53"/>
      <c r="BQ849" s="53"/>
      <c r="BR849" s="53"/>
      <c r="BS849" s="53"/>
      <c r="BT849" s="53"/>
      <c r="BU849" s="53"/>
      <c r="BV849" s="53"/>
      <c r="BW849" s="53"/>
      <c r="BX849" s="53"/>
      <c r="BY849" s="53"/>
      <c r="BZ849" s="53"/>
      <c r="CA849" s="53"/>
      <c r="CB849" s="53"/>
      <c r="CC849" s="53"/>
      <c r="CD849" s="53"/>
      <c r="CE849" s="53"/>
      <c r="CF849" s="53"/>
      <c r="CG849" s="53"/>
      <c r="CH849" s="53"/>
      <c r="CI849" s="53"/>
      <c r="CJ849" s="53"/>
      <c r="CK849" s="53"/>
    </row>
    <row r="850" spans="10:89" ht="14.1" customHeight="1" x14ac:dyDescent="0.2"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 s="53"/>
      <c r="BN850" s="53"/>
      <c r="BO850" s="53"/>
      <c r="BP850" s="53"/>
      <c r="BQ850" s="53"/>
      <c r="BR850" s="53"/>
      <c r="BS850" s="53"/>
      <c r="BT850" s="53"/>
      <c r="BU850" s="53"/>
      <c r="BV850" s="53"/>
      <c r="BW850" s="53"/>
      <c r="BX850" s="53"/>
      <c r="BY850" s="53"/>
      <c r="BZ850" s="53"/>
      <c r="CA850" s="53"/>
      <c r="CB850" s="53"/>
      <c r="CC850" s="53"/>
      <c r="CD850" s="53"/>
      <c r="CE850" s="53"/>
      <c r="CF850" s="53"/>
      <c r="CG850" s="53"/>
      <c r="CH850" s="53"/>
      <c r="CI850" s="53"/>
      <c r="CJ850" s="53"/>
      <c r="CK850" s="53"/>
    </row>
    <row r="851" spans="10:89" ht="14.1" customHeight="1" x14ac:dyDescent="0.2"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 s="53"/>
      <c r="BN851" s="53"/>
      <c r="BO851" s="53"/>
      <c r="BP851" s="53"/>
      <c r="BQ851" s="53"/>
      <c r="BR851" s="53"/>
      <c r="BS851" s="53"/>
      <c r="BT851" s="53"/>
      <c r="BU851" s="53"/>
      <c r="BV851" s="53"/>
      <c r="BW851" s="53"/>
      <c r="BX851" s="53"/>
      <c r="BY851" s="53"/>
      <c r="BZ851" s="53"/>
      <c r="CA851" s="53"/>
      <c r="CB851" s="53"/>
      <c r="CC851" s="53"/>
      <c r="CD851" s="53"/>
      <c r="CE851" s="53"/>
      <c r="CF851" s="53"/>
      <c r="CG851" s="53"/>
      <c r="CH851" s="53"/>
      <c r="CI851" s="53"/>
      <c r="CJ851" s="53"/>
      <c r="CK851" s="53"/>
    </row>
    <row r="852" spans="10:89" ht="14.1" customHeight="1" x14ac:dyDescent="0.2"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 s="53"/>
      <c r="BN852" s="53"/>
      <c r="BO852" s="53"/>
      <c r="BP852" s="53"/>
      <c r="BQ852" s="53"/>
      <c r="BR852" s="53"/>
      <c r="BS852" s="53"/>
      <c r="BT852" s="53"/>
      <c r="BU852" s="53"/>
      <c r="BV852" s="53"/>
      <c r="BW852" s="53"/>
      <c r="BX852" s="53"/>
      <c r="BY852" s="53"/>
      <c r="BZ852" s="53"/>
      <c r="CA852" s="53"/>
      <c r="CB852" s="53"/>
      <c r="CC852" s="53"/>
      <c r="CD852" s="53"/>
      <c r="CE852" s="53"/>
      <c r="CF852" s="53"/>
      <c r="CG852" s="53"/>
      <c r="CH852" s="53"/>
      <c r="CI852" s="53"/>
      <c r="CJ852" s="53"/>
      <c r="CK852" s="53"/>
    </row>
    <row r="853" spans="10:89" ht="14.1" customHeight="1" x14ac:dyDescent="0.2"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 s="53"/>
      <c r="BN853" s="53"/>
      <c r="BO853" s="53"/>
      <c r="BP853" s="53"/>
      <c r="BQ853" s="53"/>
      <c r="BR853" s="53"/>
      <c r="BS853" s="53"/>
      <c r="BT853" s="53"/>
      <c r="BU853" s="53"/>
      <c r="BV853" s="53"/>
      <c r="BW853" s="53"/>
      <c r="BX853" s="53"/>
      <c r="BY853" s="53"/>
      <c r="BZ853" s="53"/>
      <c r="CA853" s="53"/>
      <c r="CB853" s="53"/>
      <c r="CC853" s="53"/>
      <c r="CD853" s="53"/>
      <c r="CE853" s="53"/>
      <c r="CF853" s="53"/>
      <c r="CG853" s="53"/>
      <c r="CH853" s="53"/>
      <c r="CI853" s="53"/>
      <c r="CJ853" s="53"/>
      <c r="CK853" s="53"/>
    </row>
    <row r="854" spans="10:89" ht="14.1" customHeight="1" x14ac:dyDescent="0.2"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 s="53"/>
      <c r="BN854" s="53"/>
      <c r="BO854" s="53"/>
      <c r="BP854" s="53"/>
      <c r="BQ854" s="53"/>
      <c r="BR854" s="53"/>
      <c r="BS854" s="53"/>
      <c r="BT854" s="53"/>
      <c r="BU854" s="53"/>
      <c r="BV854" s="53"/>
      <c r="BW854" s="53"/>
      <c r="BX854" s="53"/>
      <c r="BY854" s="53"/>
      <c r="BZ854" s="53"/>
      <c r="CA854" s="53"/>
      <c r="CB854" s="53"/>
      <c r="CC854" s="53"/>
      <c r="CD854" s="53"/>
      <c r="CE854" s="53"/>
      <c r="CF854" s="53"/>
      <c r="CG854" s="53"/>
      <c r="CH854" s="53"/>
      <c r="CI854" s="53"/>
      <c r="CJ854" s="53"/>
      <c r="CK854" s="53"/>
    </row>
    <row r="855" spans="10:89" ht="14.1" customHeight="1" x14ac:dyDescent="0.2"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3"/>
      <c r="BS855" s="53"/>
      <c r="BT855" s="53"/>
      <c r="BU855" s="53"/>
      <c r="BV855" s="53"/>
      <c r="BW855" s="53"/>
      <c r="BX855" s="53"/>
      <c r="BY855" s="53"/>
      <c r="BZ855" s="53"/>
      <c r="CA855" s="53"/>
      <c r="CB855" s="53"/>
      <c r="CC855" s="53"/>
      <c r="CD855" s="53"/>
      <c r="CE855" s="53"/>
      <c r="CF855" s="53"/>
      <c r="CG855" s="53"/>
      <c r="CH855" s="53"/>
      <c r="CI855" s="53"/>
      <c r="CJ855" s="53"/>
      <c r="CK855" s="53"/>
    </row>
    <row r="856" spans="10:89" ht="14.1" customHeight="1" x14ac:dyDescent="0.2"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3"/>
      <c r="BS856" s="53"/>
      <c r="BT856" s="53"/>
      <c r="BU856" s="53"/>
      <c r="BV856" s="53"/>
      <c r="BW856" s="53"/>
      <c r="BX856" s="53"/>
      <c r="BY856" s="53"/>
      <c r="BZ856" s="53"/>
      <c r="CA856" s="53"/>
      <c r="CB856" s="53"/>
      <c r="CC856" s="53"/>
      <c r="CD856" s="53"/>
      <c r="CE856" s="53"/>
      <c r="CF856" s="53"/>
      <c r="CG856" s="53"/>
      <c r="CH856" s="53"/>
      <c r="CI856" s="53"/>
      <c r="CJ856" s="53"/>
      <c r="CK856" s="53"/>
    </row>
    <row r="857" spans="10:89" ht="14.1" customHeight="1" x14ac:dyDescent="0.2"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 s="53"/>
      <c r="BN857" s="53"/>
      <c r="BO857" s="53"/>
      <c r="BP857" s="53"/>
      <c r="BQ857" s="53"/>
      <c r="BR857" s="53"/>
      <c r="BS857" s="53"/>
      <c r="BT857" s="53"/>
      <c r="BU857" s="53"/>
      <c r="BV857" s="53"/>
      <c r="BW857" s="53"/>
      <c r="BX857" s="53"/>
      <c r="BY857" s="53"/>
      <c r="BZ857" s="53"/>
      <c r="CA857" s="53"/>
      <c r="CB857" s="53"/>
      <c r="CC857" s="53"/>
      <c r="CD857" s="53"/>
      <c r="CE857" s="53"/>
      <c r="CF857" s="53"/>
      <c r="CG857" s="53"/>
      <c r="CH857" s="53"/>
      <c r="CI857" s="53"/>
      <c r="CJ857" s="53"/>
      <c r="CK857" s="53"/>
    </row>
    <row r="858" spans="10:89" ht="14.1" customHeight="1" x14ac:dyDescent="0.2"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 s="53"/>
      <c r="BN858" s="53"/>
      <c r="BO858" s="53"/>
      <c r="BP858" s="53"/>
      <c r="BQ858" s="53"/>
      <c r="BR858" s="53"/>
      <c r="BS858" s="53"/>
      <c r="BT858" s="53"/>
      <c r="BU858" s="53"/>
      <c r="BV858" s="53"/>
      <c r="BW858" s="53"/>
      <c r="BX858" s="53"/>
      <c r="BY858" s="53"/>
      <c r="BZ858" s="53"/>
      <c r="CA858" s="53"/>
      <c r="CB858" s="53"/>
      <c r="CC858" s="53"/>
      <c r="CD858" s="53"/>
      <c r="CE858" s="53"/>
      <c r="CF858" s="53"/>
      <c r="CG858" s="53"/>
      <c r="CH858" s="53"/>
      <c r="CI858" s="53"/>
      <c r="CJ858" s="53"/>
      <c r="CK858" s="53"/>
    </row>
    <row r="859" spans="10:89" ht="14.1" customHeight="1" x14ac:dyDescent="0.2"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 s="53"/>
      <c r="BN859" s="53"/>
      <c r="BO859" s="53"/>
      <c r="BP859" s="53"/>
      <c r="BQ859" s="53"/>
      <c r="BR859" s="53"/>
      <c r="BS859" s="53"/>
      <c r="BT859" s="53"/>
      <c r="BU859" s="53"/>
      <c r="BV859" s="53"/>
      <c r="BW859" s="53"/>
      <c r="BX859" s="53"/>
      <c r="BY859" s="53"/>
      <c r="BZ859" s="53"/>
      <c r="CA859" s="53"/>
      <c r="CB859" s="53"/>
      <c r="CC859" s="53"/>
      <c r="CD859" s="53"/>
      <c r="CE859" s="53"/>
      <c r="CF859" s="53"/>
      <c r="CG859" s="53"/>
      <c r="CH859" s="53"/>
      <c r="CI859" s="53"/>
      <c r="CJ859" s="53"/>
      <c r="CK859" s="53"/>
    </row>
    <row r="860" spans="10:89" ht="14.1" customHeight="1" x14ac:dyDescent="0.2"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 s="53"/>
      <c r="BN860" s="53"/>
      <c r="BO860" s="53"/>
      <c r="BP860" s="53"/>
      <c r="BQ860" s="53"/>
      <c r="BR860" s="53"/>
      <c r="BS860" s="53"/>
      <c r="BT860" s="53"/>
      <c r="BU860" s="53"/>
      <c r="BV860" s="53"/>
      <c r="BW860" s="53"/>
      <c r="BX860" s="53"/>
      <c r="BY860" s="53"/>
      <c r="BZ860" s="53"/>
      <c r="CA860" s="53"/>
      <c r="CB860" s="53"/>
      <c r="CC860" s="53"/>
      <c r="CD860" s="53"/>
      <c r="CE860" s="53"/>
      <c r="CF860" s="53"/>
      <c r="CG860" s="53"/>
      <c r="CH860" s="53"/>
      <c r="CI860" s="53"/>
      <c r="CJ860" s="53"/>
      <c r="CK860" s="53"/>
    </row>
    <row r="861" spans="10:89" ht="14.1" customHeight="1" x14ac:dyDescent="0.2"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 s="53"/>
      <c r="BN861" s="53"/>
      <c r="BO861" s="53"/>
      <c r="BP861" s="53"/>
      <c r="BQ861" s="53"/>
      <c r="BR861" s="53"/>
      <c r="BS861" s="53"/>
      <c r="BT861" s="53"/>
      <c r="BU861" s="53"/>
      <c r="BV861" s="53"/>
      <c r="BW861" s="53"/>
      <c r="BX861" s="53"/>
      <c r="BY861" s="53"/>
      <c r="BZ861" s="53"/>
      <c r="CA861" s="53"/>
      <c r="CB861" s="53"/>
      <c r="CC861" s="53"/>
      <c r="CD861" s="53"/>
      <c r="CE861" s="53"/>
      <c r="CF861" s="53"/>
      <c r="CG861" s="53"/>
      <c r="CH861" s="53"/>
      <c r="CI861" s="53"/>
      <c r="CJ861" s="53"/>
      <c r="CK861" s="53"/>
    </row>
    <row r="862" spans="10:89" ht="14.1" customHeight="1" x14ac:dyDescent="0.2"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 s="53"/>
      <c r="BN862" s="53"/>
      <c r="BO862" s="53"/>
      <c r="BP862" s="53"/>
      <c r="BQ862" s="53"/>
      <c r="BR862" s="53"/>
      <c r="BS862" s="53"/>
      <c r="BT862" s="53"/>
      <c r="BU862" s="53"/>
      <c r="BV862" s="53"/>
      <c r="BW862" s="53"/>
      <c r="BX862" s="53"/>
      <c r="BY862" s="53"/>
      <c r="BZ862" s="53"/>
      <c r="CA862" s="53"/>
      <c r="CB862" s="53"/>
      <c r="CC862" s="53"/>
      <c r="CD862" s="53"/>
      <c r="CE862" s="53"/>
      <c r="CF862" s="53"/>
      <c r="CG862" s="53"/>
      <c r="CH862" s="53"/>
      <c r="CI862" s="53"/>
      <c r="CJ862" s="53"/>
      <c r="CK862" s="53"/>
    </row>
    <row r="863" spans="10:89" ht="14.1" customHeight="1" x14ac:dyDescent="0.2"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3"/>
      <c r="BS863" s="53"/>
      <c r="BT863" s="53"/>
      <c r="BU863" s="53"/>
      <c r="BV863" s="53"/>
      <c r="BW863" s="53"/>
      <c r="BX863" s="53"/>
      <c r="BY863" s="53"/>
      <c r="BZ863" s="53"/>
      <c r="CA863" s="53"/>
      <c r="CB863" s="53"/>
      <c r="CC863" s="53"/>
      <c r="CD863" s="53"/>
      <c r="CE863" s="53"/>
      <c r="CF863" s="53"/>
      <c r="CG863" s="53"/>
      <c r="CH863" s="53"/>
      <c r="CI863" s="53"/>
      <c r="CJ863" s="53"/>
      <c r="CK863" s="53"/>
    </row>
    <row r="864" spans="10:89" ht="14.1" customHeight="1" x14ac:dyDescent="0.2"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3"/>
      <c r="BS864" s="53"/>
      <c r="BT864" s="53"/>
      <c r="BU864" s="53"/>
      <c r="BV864" s="53"/>
      <c r="BW864" s="53"/>
      <c r="BX864" s="53"/>
      <c r="BY864" s="53"/>
      <c r="BZ864" s="53"/>
      <c r="CA864" s="53"/>
      <c r="CB864" s="53"/>
      <c r="CC864" s="53"/>
      <c r="CD864" s="53"/>
      <c r="CE864" s="53"/>
      <c r="CF864" s="53"/>
      <c r="CG864" s="53"/>
      <c r="CH864" s="53"/>
      <c r="CI864" s="53"/>
      <c r="CJ864" s="53"/>
      <c r="CK864" s="53"/>
    </row>
    <row r="865" spans="10:89" ht="14.1" customHeight="1" x14ac:dyDescent="0.2"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3"/>
      <c r="BS865" s="53"/>
      <c r="BT865" s="53"/>
      <c r="BU865" s="53"/>
      <c r="BV865" s="53"/>
      <c r="BW865" s="53"/>
      <c r="BX865" s="53"/>
      <c r="BY865" s="53"/>
      <c r="BZ865" s="53"/>
      <c r="CA865" s="53"/>
      <c r="CB865" s="53"/>
      <c r="CC865" s="53"/>
      <c r="CD865" s="53"/>
      <c r="CE865" s="53"/>
      <c r="CF865" s="53"/>
      <c r="CG865" s="53"/>
      <c r="CH865" s="53"/>
      <c r="CI865" s="53"/>
      <c r="CJ865" s="53"/>
      <c r="CK865" s="53"/>
    </row>
    <row r="866" spans="10:89" ht="14.1" customHeight="1" x14ac:dyDescent="0.2"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53"/>
      <c r="BT866" s="53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J866" s="53"/>
      <c r="CK866" s="53"/>
    </row>
    <row r="867" spans="10:89" ht="14.1" customHeight="1" x14ac:dyDescent="0.2"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 s="53"/>
      <c r="BN867" s="53"/>
      <c r="BO867" s="53"/>
      <c r="BP867" s="53"/>
      <c r="BQ867" s="53"/>
      <c r="BR867" s="53"/>
      <c r="BS867" s="53"/>
      <c r="BT867" s="53"/>
      <c r="BU867" s="53"/>
      <c r="BV867" s="53"/>
      <c r="BW867" s="53"/>
      <c r="BX867" s="53"/>
      <c r="BY867" s="53"/>
      <c r="BZ867" s="53"/>
      <c r="CA867" s="53"/>
      <c r="CB867" s="53"/>
      <c r="CC867" s="53"/>
      <c r="CD867" s="53"/>
      <c r="CE867" s="53"/>
      <c r="CF867" s="53"/>
      <c r="CG867" s="53"/>
      <c r="CH867" s="53"/>
      <c r="CI867" s="53"/>
      <c r="CJ867" s="53"/>
      <c r="CK867" s="53"/>
    </row>
    <row r="868" spans="10:89" ht="14.1" customHeight="1" x14ac:dyDescent="0.2"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 s="53"/>
      <c r="BN868" s="53"/>
      <c r="BO868" s="53"/>
      <c r="BP868" s="53"/>
      <c r="BQ868" s="53"/>
      <c r="BR868" s="53"/>
      <c r="BS868" s="53"/>
      <c r="BT868" s="53"/>
      <c r="BU868" s="53"/>
      <c r="BV868" s="53"/>
      <c r="BW868" s="53"/>
      <c r="BX868" s="53"/>
      <c r="BY868" s="53"/>
      <c r="BZ868" s="53"/>
      <c r="CA868" s="53"/>
      <c r="CB868" s="53"/>
      <c r="CC868" s="53"/>
      <c r="CD868" s="53"/>
      <c r="CE868" s="53"/>
      <c r="CF868" s="53"/>
      <c r="CG868" s="53"/>
      <c r="CH868" s="53"/>
      <c r="CI868" s="53"/>
      <c r="CJ868" s="53"/>
      <c r="CK868" s="53"/>
    </row>
    <row r="869" spans="10:89" ht="14.1" customHeight="1" x14ac:dyDescent="0.2"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 s="53"/>
      <c r="BN869" s="53"/>
      <c r="BO869" s="53"/>
      <c r="BP869" s="53"/>
      <c r="BQ869" s="53"/>
      <c r="BR869" s="53"/>
      <c r="BS869" s="53"/>
      <c r="BT869" s="53"/>
      <c r="BU869" s="53"/>
      <c r="BV869" s="53"/>
      <c r="BW869" s="53"/>
      <c r="BX869" s="53"/>
      <c r="BY869" s="53"/>
      <c r="BZ869" s="53"/>
      <c r="CA869" s="53"/>
      <c r="CB869" s="53"/>
      <c r="CC869" s="53"/>
      <c r="CD869" s="53"/>
      <c r="CE869" s="53"/>
      <c r="CF869" s="53"/>
      <c r="CG869" s="53"/>
      <c r="CH869" s="53"/>
      <c r="CI869" s="53"/>
      <c r="CJ869" s="53"/>
      <c r="CK869" s="53"/>
    </row>
    <row r="870" spans="10:89" ht="14.1" customHeight="1" x14ac:dyDescent="0.2"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 s="53"/>
      <c r="BN870" s="53"/>
      <c r="BO870" s="53"/>
      <c r="BP870" s="53"/>
      <c r="BQ870" s="53"/>
      <c r="BR870" s="53"/>
      <c r="BS870" s="53"/>
      <c r="BT870" s="53"/>
      <c r="BU870" s="53"/>
      <c r="BV870" s="53"/>
      <c r="BW870" s="53"/>
      <c r="BX870" s="53"/>
      <c r="BY870" s="53"/>
      <c r="BZ870" s="53"/>
      <c r="CA870" s="53"/>
      <c r="CB870" s="53"/>
      <c r="CC870" s="53"/>
      <c r="CD870" s="53"/>
      <c r="CE870" s="53"/>
      <c r="CF870" s="53"/>
      <c r="CG870" s="53"/>
      <c r="CH870" s="53"/>
      <c r="CI870" s="53"/>
      <c r="CJ870" s="53"/>
      <c r="CK870" s="53"/>
    </row>
    <row r="871" spans="10:89" ht="14.1" customHeight="1" x14ac:dyDescent="0.2"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 s="53"/>
      <c r="BN871" s="53"/>
      <c r="BO871" s="53"/>
      <c r="BP871" s="53"/>
      <c r="BQ871" s="53"/>
      <c r="BR871" s="53"/>
      <c r="BS871" s="53"/>
      <c r="BT871" s="53"/>
      <c r="BU871" s="53"/>
      <c r="BV871" s="53"/>
      <c r="BW871" s="53"/>
      <c r="BX871" s="53"/>
      <c r="BY871" s="53"/>
      <c r="BZ871" s="53"/>
      <c r="CA871" s="53"/>
      <c r="CB871" s="53"/>
      <c r="CC871" s="53"/>
      <c r="CD871" s="53"/>
      <c r="CE871" s="53"/>
      <c r="CF871" s="53"/>
      <c r="CG871" s="53"/>
      <c r="CH871" s="53"/>
      <c r="CI871" s="53"/>
      <c r="CJ871" s="53"/>
      <c r="CK871" s="53"/>
    </row>
    <row r="872" spans="10:89" ht="14.1" customHeight="1" x14ac:dyDescent="0.2"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 s="53"/>
      <c r="BN872" s="53"/>
      <c r="BO872" s="53"/>
      <c r="BP872" s="53"/>
      <c r="BQ872" s="53"/>
      <c r="BR872" s="53"/>
      <c r="BS872" s="53"/>
      <c r="BT872" s="53"/>
      <c r="BU872" s="53"/>
      <c r="BV872" s="53"/>
      <c r="BW872" s="53"/>
      <c r="BX872" s="53"/>
      <c r="BY872" s="53"/>
      <c r="BZ872" s="53"/>
      <c r="CA872" s="53"/>
      <c r="CB872" s="53"/>
      <c r="CC872" s="53"/>
      <c r="CD872" s="53"/>
      <c r="CE872" s="53"/>
      <c r="CF872" s="53"/>
      <c r="CG872" s="53"/>
      <c r="CH872" s="53"/>
      <c r="CI872" s="53"/>
      <c r="CJ872" s="53"/>
      <c r="CK872" s="53"/>
    </row>
    <row r="873" spans="10:89" ht="14.1" customHeight="1" x14ac:dyDescent="0.2"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 s="53"/>
      <c r="BN873" s="53"/>
      <c r="BO873" s="53"/>
      <c r="BP873" s="53"/>
      <c r="BQ873" s="53"/>
      <c r="BR873" s="53"/>
      <c r="BS873" s="53"/>
      <c r="BT873" s="53"/>
      <c r="BU873" s="53"/>
      <c r="BV873" s="53"/>
      <c r="BW873" s="53"/>
      <c r="BX873" s="53"/>
      <c r="BY873" s="53"/>
      <c r="BZ873" s="53"/>
      <c r="CA873" s="53"/>
      <c r="CB873" s="53"/>
      <c r="CC873" s="53"/>
      <c r="CD873" s="53"/>
      <c r="CE873" s="53"/>
      <c r="CF873" s="53"/>
      <c r="CG873" s="53"/>
      <c r="CH873" s="53"/>
      <c r="CI873" s="53"/>
      <c r="CJ873" s="53"/>
      <c r="CK873" s="53"/>
    </row>
    <row r="874" spans="10:89" ht="14.1" customHeight="1" x14ac:dyDescent="0.2"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 s="53"/>
      <c r="BN874" s="53"/>
      <c r="BO874" s="53"/>
      <c r="BP874" s="53"/>
      <c r="BQ874" s="53"/>
      <c r="BR874" s="53"/>
      <c r="BS874" s="53"/>
      <c r="BT874" s="53"/>
      <c r="BU874" s="53"/>
      <c r="BV874" s="53"/>
      <c r="BW874" s="53"/>
      <c r="BX874" s="53"/>
      <c r="BY874" s="53"/>
      <c r="BZ874" s="53"/>
      <c r="CA874" s="53"/>
      <c r="CB874" s="53"/>
      <c r="CC874" s="53"/>
      <c r="CD874" s="53"/>
      <c r="CE874" s="53"/>
      <c r="CF874" s="53"/>
      <c r="CG874" s="53"/>
      <c r="CH874" s="53"/>
      <c r="CI874" s="53"/>
      <c r="CJ874" s="53"/>
      <c r="CK874" s="53"/>
    </row>
    <row r="875" spans="10:89" ht="14.1" customHeight="1" x14ac:dyDescent="0.2"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 s="53"/>
      <c r="BN875" s="53"/>
      <c r="BO875" s="53"/>
      <c r="BP875" s="53"/>
      <c r="BQ875" s="53"/>
      <c r="BR875" s="53"/>
      <c r="BS875" s="53"/>
      <c r="BT875" s="53"/>
      <c r="BU875" s="53"/>
      <c r="BV875" s="53"/>
      <c r="BW875" s="53"/>
      <c r="BX875" s="53"/>
      <c r="BY875" s="53"/>
      <c r="BZ875" s="53"/>
      <c r="CA875" s="53"/>
      <c r="CB875" s="53"/>
      <c r="CC875" s="53"/>
      <c r="CD875" s="53"/>
      <c r="CE875" s="53"/>
      <c r="CF875" s="53"/>
      <c r="CG875" s="53"/>
      <c r="CH875" s="53"/>
      <c r="CI875" s="53"/>
      <c r="CJ875" s="53"/>
      <c r="CK875" s="53"/>
    </row>
    <row r="876" spans="10:89" ht="14.1" customHeight="1" x14ac:dyDescent="0.2"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 s="53"/>
      <c r="BN876" s="53"/>
      <c r="BO876" s="53"/>
      <c r="BP876" s="53"/>
      <c r="BQ876" s="53"/>
      <c r="BR876" s="53"/>
      <c r="BS876" s="53"/>
      <c r="BT876" s="53"/>
      <c r="BU876" s="53"/>
      <c r="BV876" s="53"/>
      <c r="BW876" s="53"/>
      <c r="BX876" s="53"/>
      <c r="BY876" s="53"/>
      <c r="BZ876" s="53"/>
      <c r="CA876" s="53"/>
      <c r="CB876" s="53"/>
      <c r="CC876" s="53"/>
      <c r="CD876" s="53"/>
      <c r="CE876" s="53"/>
      <c r="CF876" s="53"/>
      <c r="CG876" s="53"/>
      <c r="CH876" s="53"/>
      <c r="CI876" s="53"/>
      <c r="CJ876" s="53"/>
      <c r="CK876" s="53"/>
    </row>
    <row r="877" spans="10:89" ht="14.1" customHeight="1" x14ac:dyDescent="0.2"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 s="53"/>
      <c r="BN877" s="53"/>
      <c r="BO877" s="53"/>
      <c r="BP877" s="53"/>
      <c r="BQ877" s="53"/>
      <c r="BR877" s="53"/>
      <c r="BS877" s="53"/>
      <c r="BT877" s="53"/>
      <c r="BU877" s="53"/>
      <c r="BV877" s="53"/>
      <c r="BW877" s="53"/>
      <c r="BX877" s="53"/>
      <c r="BY877" s="53"/>
      <c r="BZ877" s="53"/>
      <c r="CA877" s="53"/>
      <c r="CB877" s="53"/>
      <c r="CC877" s="53"/>
      <c r="CD877" s="53"/>
      <c r="CE877" s="53"/>
      <c r="CF877" s="53"/>
      <c r="CG877" s="53"/>
      <c r="CH877" s="53"/>
      <c r="CI877" s="53"/>
      <c r="CJ877" s="53"/>
      <c r="CK877" s="53"/>
    </row>
    <row r="878" spans="10:89" ht="14.1" customHeight="1" x14ac:dyDescent="0.2"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 s="53"/>
      <c r="BN878" s="53"/>
      <c r="BO878" s="53"/>
      <c r="BP878" s="53"/>
      <c r="BQ878" s="53"/>
      <c r="BR878" s="53"/>
      <c r="BS878" s="53"/>
      <c r="BT878" s="53"/>
      <c r="BU878" s="53"/>
      <c r="BV878" s="53"/>
      <c r="BW878" s="53"/>
      <c r="BX878" s="53"/>
      <c r="BY878" s="53"/>
      <c r="BZ878" s="53"/>
      <c r="CA878" s="53"/>
      <c r="CB878" s="53"/>
      <c r="CC878" s="53"/>
      <c r="CD878" s="53"/>
      <c r="CE878" s="53"/>
      <c r="CF878" s="53"/>
      <c r="CG878" s="53"/>
      <c r="CH878" s="53"/>
      <c r="CI878" s="53"/>
      <c r="CJ878" s="53"/>
      <c r="CK878" s="53"/>
    </row>
    <row r="879" spans="10:89" ht="14.1" customHeight="1" x14ac:dyDescent="0.2"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 s="53"/>
      <c r="BN879" s="53"/>
      <c r="BO879" s="53"/>
      <c r="BP879" s="53"/>
      <c r="BQ879" s="53"/>
      <c r="BR879" s="53"/>
      <c r="BS879" s="53"/>
      <c r="BT879" s="53"/>
      <c r="BU879" s="53"/>
      <c r="BV879" s="53"/>
      <c r="BW879" s="53"/>
      <c r="BX879" s="53"/>
      <c r="BY879" s="53"/>
      <c r="BZ879" s="53"/>
      <c r="CA879" s="53"/>
      <c r="CB879" s="53"/>
      <c r="CC879" s="53"/>
      <c r="CD879" s="53"/>
      <c r="CE879" s="53"/>
      <c r="CF879" s="53"/>
      <c r="CG879" s="53"/>
      <c r="CH879" s="53"/>
      <c r="CI879" s="53"/>
      <c r="CJ879" s="53"/>
      <c r="CK879" s="53"/>
    </row>
    <row r="880" spans="10:89" ht="14.1" customHeight="1" x14ac:dyDescent="0.2"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 s="53"/>
      <c r="BN880" s="53"/>
      <c r="BO880" s="53"/>
      <c r="BP880" s="53"/>
      <c r="BQ880" s="53"/>
      <c r="BR880" s="53"/>
      <c r="BS880" s="53"/>
      <c r="BT880" s="53"/>
      <c r="BU880" s="53"/>
      <c r="BV880" s="53"/>
      <c r="BW880" s="53"/>
      <c r="BX880" s="53"/>
      <c r="BY880" s="53"/>
      <c r="BZ880" s="53"/>
      <c r="CA880" s="53"/>
      <c r="CB880" s="53"/>
      <c r="CC880" s="53"/>
      <c r="CD880" s="53"/>
      <c r="CE880" s="53"/>
      <c r="CF880" s="53"/>
      <c r="CG880" s="53"/>
      <c r="CH880" s="53"/>
      <c r="CI880" s="53"/>
      <c r="CJ880" s="53"/>
      <c r="CK880" s="53"/>
    </row>
    <row r="881" spans="10:89" ht="14.1" customHeight="1" x14ac:dyDescent="0.2"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 s="53"/>
      <c r="BN881" s="53"/>
      <c r="BO881" s="53"/>
      <c r="BP881" s="53"/>
      <c r="BQ881" s="53"/>
      <c r="BR881" s="53"/>
      <c r="BS881" s="53"/>
      <c r="BT881" s="53"/>
      <c r="BU881" s="53"/>
      <c r="BV881" s="53"/>
      <c r="BW881" s="53"/>
      <c r="BX881" s="53"/>
      <c r="BY881" s="53"/>
      <c r="BZ881" s="53"/>
      <c r="CA881" s="53"/>
      <c r="CB881" s="53"/>
      <c r="CC881" s="53"/>
      <c r="CD881" s="53"/>
      <c r="CE881" s="53"/>
      <c r="CF881" s="53"/>
      <c r="CG881" s="53"/>
      <c r="CH881" s="53"/>
      <c r="CI881" s="53"/>
      <c r="CJ881" s="53"/>
      <c r="CK881" s="53"/>
    </row>
    <row r="882" spans="10:89" ht="14.1" customHeight="1" x14ac:dyDescent="0.2"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 s="53"/>
      <c r="BN882" s="53"/>
      <c r="BO882" s="53"/>
      <c r="BP882" s="53"/>
      <c r="BQ882" s="53"/>
      <c r="BR882" s="53"/>
      <c r="BS882" s="53"/>
      <c r="BT882" s="53"/>
      <c r="BU882" s="53"/>
      <c r="BV882" s="53"/>
      <c r="BW882" s="53"/>
      <c r="BX882" s="53"/>
      <c r="BY882" s="53"/>
      <c r="BZ882" s="53"/>
      <c r="CA882" s="53"/>
      <c r="CB882" s="53"/>
      <c r="CC882" s="53"/>
      <c r="CD882" s="53"/>
      <c r="CE882" s="53"/>
      <c r="CF882" s="53"/>
      <c r="CG882" s="53"/>
      <c r="CH882" s="53"/>
      <c r="CI882" s="53"/>
      <c r="CJ882" s="53"/>
      <c r="CK882" s="53"/>
    </row>
    <row r="883" spans="10:89" ht="14.1" customHeight="1" x14ac:dyDescent="0.2"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 s="53"/>
      <c r="BN883" s="53"/>
      <c r="BO883" s="53"/>
      <c r="BP883" s="53"/>
      <c r="BQ883" s="53"/>
      <c r="BR883" s="53"/>
      <c r="BS883" s="53"/>
      <c r="BT883" s="53"/>
      <c r="BU883" s="53"/>
      <c r="BV883" s="53"/>
      <c r="BW883" s="53"/>
      <c r="BX883" s="53"/>
      <c r="BY883" s="53"/>
      <c r="BZ883" s="53"/>
      <c r="CA883" s="53"/>
      <c r="CB883" s="53"/>
      <c r="CC883" s="53"/>
      <c r="CD883" s="53"/>
      <c r="CE883" s="53"/>
      <c r="CF883" s="53"/>
      <c r="CG883" s="53"/>
      <c r="CH883" s="53"/>
      <c r="CI883" s="53"/>
      <c r="CJ883" s="53"/>
      <c r="CK883" s="53"/>
    </row>
    <row r="884" spans="10:89" ht="14.1" customHeight="1" x14ac:dyDescent="0.2"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 s="53"/>
      <c r="BN884" s="53"/>
      <c r="BO884" s="53"/>
      <c r="BP884" s="53"/>
      <c r="BQ884" s="53"/>
      <c r="BR884" s="53"/>
      <c r="BS884" s="53"/>
      <c r="BT884" s="53"/>
      <c r="BU884" s="53"/>
      <c r="BV884" s="53"/>
      <c r="BW884" s="53"/>
      <c r="BX884" s="53"/>
      <c r="BY884" s="53"/>
      <c r="BZ884" s="53"/>
      <c r="CA884" s="53"/>
      <c r="CB884" s="53"/>
      <c r="CC884" s="53"/>
      <c r="CD884" s="53"/>
      <c r="CE884" s="53"/>
      <c r="CF884" s="53"/>
      <c r="CG884" s="53"/>
      <c r="CH884" s="53"/>
      <c r="CI884" s="53"/>
      <c r="CJ884" s="53"/>
      <c r="CK884" s="53"/>
    </row>
    <row r="885" spans="10:89" ht="14.1" customHeight="1" x14ac:dyDescent="0.2"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 s="53"/>
      <c r="BN885" s="53"/>
      <c r="BO885" s="53"/>
      <c r="BP885" s="53"/>
      <c r="BQ885" s="53"/>
      <c r="BR885" s="53"/>
      <c r="BS885" s="53"/>
      <c r="BT885" s="53"/>
      <c r="BU885" s="53"/>
      <c r="BV885" s="53"/>
      <c r="BW885" s="53"/>
      <c r="BX885" s="53"/>
      <c r="BY885" s="53"/>
      <c r="BZ885" s="53"/>
      <c r="CA885" s="53"/>
      <c r="CB885" s="53"/>
      <c r="CC885" s="53"/>
      <c r="CD885" s="53"/>
      <c r="CE885" s="53"/>
      <c r="CF885" s="53"/>
      <c r="CG885" s="53"/>
      <c r="CH885" s="53"/>
      <c r="CI885" s="53"/>
      <c r="CJ885" s="53"/>
      <c r="CK885" s="53"/>
    </row>
    <row r="886" spans="10:89" ht="14.1" customHeight="1" x14ac:dyDescent="0.2"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 s="53"/>
      <c r="BN886" s="53"/>
      <c r="BO886" s="53"/>
      <c r="BP886" s="53"/>
      <c r="BQ886" s="53"/>
      <c r="BR886" s="53"/>
      <c r="BS886" s="53"/>
      <c r="BT886" s="53"/>
      <c r="BU886" s="53"/>
      <c r="BV886" s="53"/>
      <c r="BW886" s="53"/>
      <c r="BX886" s="53"/>
      <c r="BY886" s="53"/>
      <c r="BZ886" s="53"/>
      <c r="CA886" s="53"/>
      <c r="CB886" s="53"/>
      <c r="CC886" s="53"/>
      <c r="CD886" s="53"/>
      <c r="CE886" s="53"/>
      <c r="CF886" s="53"/>
      <c r="CG886" s="53"/>
      <c r="CH886" s="53"/>
      <c r="CI886" s="53"/>
      <c r="CJ886" s="53"/>
      <c r="CK886" s="53"/>
    </row>
    <row r="887" spans="10:89" ht="14.1" customHeight="1" x14ac:dyDescent="0.2"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 s="53"/>
      <c r="BN887" s="53"/>
      <c r="BO887" s="53"/>
      <c r="BP887" s="53"/>
      <c r="BQ887" s="53"/>
      <c r="BR887" s="53"/>
      <c r="BS887" s="53"/>
      <c r="BT887" s="53"/>
      <c r="BU887" s="53"/>
      <c r="BV887" s="53"/>
      <c r="BW887" s="53"/>
      <c r="BX887" s="53"/>
      <c r="BY887" s="53"/>
      <c r="BZ887" s="53"/>
      <c r="CA887" s="53"/>
      <c r="CB887" s="53"/>
      <c r="CC887" s="53"/>
      <c r="CD887" s="53"/>
      <c r="CE887" s="53"/>
      <c r="CF887" s="53"/>
      <c r="CG887" s="53"/>
      <c r="CH887" s="53"/>
      <c r="CI887" s="53"/>
      <c r="CJ887" s="53"/>
      <c r="CK887" s="53"/>
    </row>
    <row r="888" spans="10:89" ht="14.1" customHeight="1" x14ac:dyDescent="0.2"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 s="53"/>
      <c r="BN888" s="53"/>
      <c r="BO888" s="53"/>
      <c r="BP888" s="53"/>
      <c r="BQ888" s="53"/>
      <c r="BR888" s="53"/>
      <c r="BS888" s="53"/>
      <c r="BT888" s="53"/>
      <c r="BU888" s="53"/>
      <c r="BV888" s="53"/>
      <c r="BW888" s="53"/>
      <c r="BX888" s="53"/>
      <c r="BY888" s="53"/>
      <c r="BZ888" s="53"/>
      <c r="CA888" s="53"/>
      <c r="CB888" s="53"/>
      <c r="CC888" s="53"/>
      <c r="CD888" s="53"/>
      <c r="CE888" s="53"/>
      <c r="CF888" s="53"/>
      <c r="CG888" s="53"/>
      <c r="CH888" s="53"/>
      <c r="CI888" s="53"/>
      <c r="CJ888" s="53"/>
      <c r="CK888" s="53"/>
    </row>
    <row r="889" spans="10:89" ht="14.1" customHeight="1" x14ac:dyDescent="0.2"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 s="53"/>
      <c r="BN889" s="53"/>
      <c r="BO889" s="53"/>
      <c r="BP889" s="53"/>
      <c r="BQ889" s="53"/>
      <c r="BR889" s="53"/>
      <c r="BS889" s="53"/>
      <c r="BT889" s="53"/>
      <c r="BU889" s="53"/>
      <c r="BV889" s="53"/>
      <c r="BW889" s="53"/>
      <c r="BX889" s="53"/>
      <c r="BY889" s="53"/>
      <c r="BZ889" s="53"/>
      <c r="CA889" s="53"/>
      <c r="CB889" s="53"/>
      <c r="CC889" s="53"/>
      <c r="CD889" s="53"/>
      <c r="CE889" s="53"/>
      <c r="CF889" s="53"/>
      <c r="CG889" s="53"/>
      <c r="CH889" s="53"/>
      <c r="CI889" s="53"/>
      <c r="CJ889" s="53"/>
      <c r="CK889" s="53"/>
    </row>
    <row r="890" spans="10:89" ht="14.1" customHeight="1" x14ac:dyDescent="0.2"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 s="53"/>
      <c r="BN890" s="53"/>
      <c r="BO890" s="53"/>
      <c r="BP890" s="53"/>
      <c r="BQ890" s="53"/>
      <c r="BR890" s="53"/>
      <c r="BS890" s="53"/>
      <c r="BT890" s="53"/>
      <c r="BU890" s="53"/>
      <c r="BV890" s="53"/>
      <c r="BW890" s="53"/>
      <c r="BX890" s="53"/>
      <c r="BY890" s="53"/>
      <c r="BZ890" s="53"/>
      <c r="CA890" s="53"/>
      <c r="CB890" s="53"/>
      <c r="CC890" s="53"/>
      <c r="CD890" s="53"/>
      <c r="CE890" s="53"/>
      <c r="CF890" s="53"/>
      <c r="CG890" s="53"/>
      <c r="CH890" s="53"/>
      <c r="CI890" s="53"/>
      <c r="CJ890" s="53"/>
      <c r="CK890" s="53"/>
    </row>
    <row r="891" spans="10:89" ht="14.1" customHeight="1" x14ac:dyDescent="0.2"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 s="53"/>
      <c r="BN891" s="53"/>
      <c r="BO891" s="53"/>
      <c r="BP891" s="53"/>
      <c r="BQ891" s="53"/>
      <c r="BR891" s="53"/>
      <c r="BS891" s="53"/>
      <c r="BT891" s="53"/>
      <c r="BU891" s="53"/>
      <c r="BV891" s="53"/>
      <c r="BW891" s="53"/>
      <c r="BX891" s="53"/>
      <c r="BY891" s="53"/>
      <c r="BZ891" s="53"/>
      <c r="CA891" s="53"/>
      <c r="CB891" s="53"/>
      <c r="CC891" s="53"/>
      <c r="CD891" s="53"/>
      <c r="CE891" s="53"/>
      <c r="CF891" s="53"/>
      <c r="CG891" s="53"/>
      <c r="CH891" s="53"/>
      <c r="CI891" s="53"/>
      <c r="CJ891" s="53"/>
      <c r="CK891" s="53"/>
    </row>
    <row r="892" spans="10:89" ht="14.1" customHeight="1" x14ac:dyDescent="0.2"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3"/>
      <c r="BS892" s="53"/>
      <c r="BT892" s="53"/>
      <c r="BU892" s="53"/>
      <c r="BV892" s="53"/>
      <c r="BW892" s="53"/>
      <c r="BX892" s="53"/>
      <c r="BY892" s="53"/>
      <c r="BZ892" s="53"/>
      <c r="CA892" s="53"/>
      <c r="CB892" s="53"/>
      <c r="CC892" s="53"/>
      <c r="CD892" s="53"/>
      <c r="CE892" s="53"/>
      <c r="CF892" s="53"/>
      <c r="CG892" s="53"/>
      <c r="CH892" s="53"/>
      <c r="CI892" s="53"/>
      <c r="CJ892" s="53"/>
      <c r="CK892" s="53"/>
    </row>
    <row r="893" spans="10:89" ht="14.1" customHeight="1" x14ac:dyDescent="0.2"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3"/>
      <c r="BS893" s="53"/>
      <c r="BT893" s="53"/>
      <c r="BU893" s="53"/>
      <c r="BV893" s="53"/>
      <c r="BW893" s="53"/>
      <c r="BX893" s="53"/>
      <c r="BY893" s="53"/>
      <c r="BZ893" s="53"/>
      <c r="CA893" s="53"/>
      <c r="CB893" s="53"/>
      <c r="CC893" s="53"/>
      <c r="CD893" s="53"/>
      <c r="CE893" s="53"/>
      <c r="CF893" s="53"/>
      <c r="CG893" s="53"/>
      <c r="CH893" s="53"/>
      <c r="CI893" s="53"/>
      <c r="CJ893" s="53"/>
      <c r="CK893" s="53"/>
    </row>
    <row r="894" spans="10:89" ht="14.1" customHeight="1" x14ac:dyDescent="0.2"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3"/>
      <c r="BS894" s="53"/>
      <c r="BT894" s="53"/>
      <c r="BU894" s="53"/>
      <c r="BV894" s="53"/>
      <c r="BW894" s="53"/>
      <c r="BX894" s="53"/>
      <c r="BY894" s="53"/>
      <c r="BZ894" s="53"/>
      <c r="CA894" s="53"/>
      <c r="CB894" s="53"/>
      <c r="CC894" s="53"/>
      <c r="CD894" s="53"/>
      <c r="CE894" s="53"/>
      <c r="CF894" s="53"/>
      <c r="CG894" s="53"/>
      <c r="CH894" s="53"/>
      <c r="CI894" s="53"/>
      <c r="CJ894" s="53"/>
      <c r="CK894" s="53"/>
    </row>
    <row r="895" spans="10:89" ht="14.1" customHeight="1" x14ac:dyDescent="0.2"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 s="53"/>
      <c r="BN895" s="53"/>
      <c r="BO895" s="53"/>
      <c r="BP895" s="53"/>
      <c r="BQ895" s="53"/>
      <c r="BR895" s="53"/>
      <c r="BS895" s="53"/>
      <c r="BT895" s="53"/>
      <c r="BU895" s="53"/>
      <c r="BV895" s="53"/>
      <c r="BW895" s="53"/>
      <c r="BX895" s="53"/>
      <c r="BY895" s="53"/>
      <c r="BZ895" s="53"/>
      <c r="CA895" s="53"/>
      <c r="CB895" s="53"/>
      <c r="CC895" s="53"/>
      <c r="CD895" s="53"/>
      <c r="CE895" s="53"/>
      <c r="CF895" s="53"/>
      <c r="CG895" s="53"/>
      <c r="CH895" s="53"/>
      <c r="CI895" s="53"/>
      <c r="CJ895" s="53"/>
      <c r="CK895" s="53"/>
    </row>
    <row r="896" spans="10:89" ht="14.1" customHeight="1" x14ac:dyDescent="0.2"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3"/>
      <c r="BS896" s="53"/>
      <c r="BT896" s="53"/>
      <c r="BU896" s="53"/>
      <c r="BV896" s="53"/>
      <c r="BW896" s="53"/>
      <c r="BX896" s="53"/>
      <c r="BY896" s="53"/>
      <c r="BZ896" s="53"/>
      <c r="CA896" s="53"/>
      <c r="CB896" s="53"/>
      <c r="CC896" s="53"/>
      <c r="CD896" s="53"/>
      <c r="CE896" s="53"/>
      <c r="CF896" s="53"/>
      <c r="CG896" s="53"/>
      <c r="CH896" s="53"/>
      <c r="CI896" s="53"/>
      <c r="CJ896" s="53"/>
      <c r="CK896" s="53"/>
    </row>
    <row r="897" spans="10:89" ht="14.1" customHeight="1" x14ac:dyDescent="0.2"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 s="53"/>
      <c r="BN897" s="53"/>
      <c r="BO897" s="53"/>
      <c r="BP897" s="53"/>
      <c r="BQ897" s="53"/>
      <c r="BR897" s="53"/>
      <c r="BS897" s="53"/>
      <c r="BT897" s="53"/>
      <c r="BU897" s="53"/>
      <c r="BV897" s="53"/>
      <c r="BW897" s="53"/>
      <c r="BX897" s="53"/>
      <c r="BY897" s="53"/>
      <c r="BZ897" s="53"/>
      <c r="CA897" s="53"/>
      <c r="CB897" s="53"/>
      <c r="CC897" s="53"/>
      <c r="CD897" s="53"/>
      <c r="CE897" s="53"/>
      <c r="CF897" s="53"/>
      <c r="CG897" s="53"/>
      <c r="CH897" s="53"/>
      <c r="CI897" s="53"/>
      <c r="CJ897" s="53"/>
      <c r="CK897" s="53"/>
    </row>
    <row r="898" spans="10:89" ht="14.1" customHeight="1" x14ac:dyDescent="0.2"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 s="53"/>
      <c r="BN898" s="53"/>
      <c r="BO898" s="53"/>
      <c r="BP898" s="53"/>
      <c r="BQ898" s="53"/>
      <c r="BR898" s="53"/>
      <c r="BS898" s="53"/>
      <c r="BT898" s="53"/>
      <c r="BU898" s="53"/>
      <c r="BV898" s="53"/>
      <c r="BW898" s="53"/>
      <c r="BX898" s="53"/>
      <c r="BY898" s="53"/>
      <c r="BZ898" s="53"/>
      <c r="CA898" s="53"/>
      <c r="CB898" s="53"/>
      <c r="CC898" s="53"/>
      <c r="CD898" s="53"/>
      <c r="CE898" s="53"/>
      <c r="CF898" s="53"/>
      <c r="CG898" s="53"/>
      <c r="CH898" s="53"/>
      <c r="CI898" s="53"/>
      <c r="CJ898" s="53"/>
      <c r="CK898" s="53"/>
    </row>
    <row r="899" spans="10:89" ht="14.1" customHeight="1" x14ac:dyDescent="0.2"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 s="53"/>
      <c r="BN899" s="53"/>
      <c r="BO899" s="53"/>
      <c r="BP899" s="53"/>
      <c r="BQ899" s="53"/>
      <c r="BR899" s="53"/>
      <c r="BS899" s="53"/>
      <c r="BT899" s="53"/>
      <c r="BU899" s="53"/>
      <c r="BV899" s="53"/>
      <c r="BW899" s="53"/>
      <c r="BX899" s="53"/>
      <c r="BY899" s="53"/>
      <c r="BZ899" s="53"/>
      <c r="CA899" s="53"/>
      <c r="CB899" s="53"/>
      <c r="CC899" s="53"/>
      <c r="CD899" s="53"/>
      <c r="CE899" s="53"/>
      <c r="CF899" s="53"/>
      <c r="CG899" s="53"/>
      <c r="CH899" s="53"/>
      <c r="CI899" s="53"/>
      <c r="CJ899" s="53"/>
      <c r="CK899" s="53"/>
    </row>
    <row r="900" spans="10:89" ht="14.1" customHeight="1" x14ac:dyDescent="0.2"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 s="53"/>
      <c r="BN900" s="53"/>
      <c r="BO900" s="53"/>
      <c r="BP900" s="53"/>
      <c r="BQ900" s="53"/>
      <c r="BR900" s="53"/>
      <c r="BS900" s="53"/>
      <c r="BT900" s="53"/>
      <c r="BU900" s="53"/>
      <c r="BV900" s="53"/>
      <c r="BW900" s="53"/>
      <c r="BX900" s="53"/>
      <c r="BY900" s="53"/>
      <c r="BZ900" s="53"/>
      <c r="CA900" s="53"/>
      <c r="CB900" s="53"/>
      <c r="CC900" s="53"/>
      <c r="CD900" s="53"/>
      <c r="CE900" s="53"/>
      <c r="CF900" s="53"/>
      <c r="CG900" s="53"/>
      <c r="CH900" s="53"/>
      <c r="CI900" s="53"/>
      <c r="CJ900" s="53"/>
      <c r="CK900" s="53"/>
    </row>
    <row r="901" spans="10:89" ht="14.1" customHeight="1" x14ac:dyDescent="0.2"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 s="53"/>
      <c r="BN901" s="53"/>
      <c r="BO901" s="53"/>
      <c r="BP901" s="53"/>
      <c r="BQ901" s="53"/>
      <c r="BR901" s="53"/>
      <c r="BS901" s="53"/>
      <c r="BT901" s="53"/>
      <c r="BU901" s="53"/>
      <c r="BV901" s="53"/>
      <c r="BW901" s="53"/>
      <c r="BX901" s="53"/>
      <c r="BY901" s="53"/>
      <c r="BZ901" s="53"/>
      <c r="CA901" s="53"/>
      <c r="CB901" s="53"/>
      <c r="CC901" s="53"/>
      <c r="CD901" s="53"/>
      <c r="CE901" s="53"/>
      <c r="CF901" s="53"/>
      <c r="CG901" s="53"/>
      <c r="CH901" s="53"/>
      <c r="CI901" s="53"/>
      <c r="CJ901" s="53"/>
      <c r="CK901" s="53"/>
    </row>
    <row r="902" spans="10:89" ht="14.1" customHeight="1" x14ac:dyDescent="0.2"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 s="53"/>
      <c r="BN902" s="53"/>
      <c r="BO902" s="53"/>
      <c r="BP902" s="53"/>
      <c r="BQ902" s="53"/>
      <c r="BR902" s="53"/>
      <c r="BS902" s="53"/>
      <c r="BT902" s="53"/>
      <c r="BU902" s="53"/>
      <c r="BV902" s="53"/>
      <c r="BW902" s="53"/>
      <c r="BX902" s="53"/>
      <c r="BY902" s="53"/>
      <c r="BZ902" s="53"/>
      <c r="CA902" s="53"/>
      <c r="CB902" s="53"/>
      <c r="CC902" s="53"/>
      <c r="CD902" s="53"/>
      <c r="CE902" s="53"/>
      <c r="CF902" s="53"/>
      <c r="CG902" s="53"/>
      <c r="CH902" s="53"/>
      <c r="CI902" s="53"/>
      <c r="CJ902" s="53"/>
      <c r="CK902" s="53"/>
    </row>
    <row r="903" spans="10:89" ht="14.1" customHeight="1" x14ac:dyDescent="0.2"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 s="53"/>
      <c r="BN903" s="53"/>
      <c r="BO903" s="53"/>
      <c r="BP903" s="53"/>
      <c r="BQ903" s="53"/>
      <c r="BR903" s="53"/>
      <c r="BS903" s="53"/>
      <c r="BT903" s="53"/>
      <c r="BU903" s="53"/>
      <c r="BV903" s="53"/>
      <c r="BW903" s="53"/>
      <c r="BX903" s="53"/>
      <c r="BY903" s="53"/>
      <c r="BZ903" s="53"/>
      <c r="CA903" s="53"/>
      <c r="CB903" s="53"/>
      <c r="CC903" s="53"/>
      <c r="CD903" s="53"/>
      <c r="CE903" s="53"/>
      <c r="CF903" s="53"/>
      <c r="CG903" s="53"/>
      <c r="CH903" s="53"/>
      <c r="CI903" s="53"/>
      <c r="CJ903" s="53"/>
      <c r="CK903" s="53"/>
    </row>
    <row r="904" spans="10:89" ht="14.1" customHeight="1" x14ac:dyDescent="0.2"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 s="53"/>
      <c r="BN904" s="53"/>
      <c r="BO904" s="53"/>
      <c r="BP904" s="53"/>
      <c r="BQ904" s="53"/>
      <c r="BR904" s="53"/>
      <c r="BS904" s="53"/>
      <c r="BT904" s="53"/>
      <c r="BU904" s="53"/>
      <c r="BV904" s="53"/>
      <c r="BW904" s="53"/>
      <c r="BX904" s="53"/>
      <c r="BY904" s="53"/>
      <c r="BZ904" s="53"/>
      <c r="CA904" s="53"/>
      <c r="CB904" s="53"/>
      <c r="CC904" s="53"/>
      <c r="CD904" s="53"/>
      <c r="CE904" s="53"/>
      <c r="CF904" s="53"/>
      <c r="CG904" s="53"/>
      <c r="CH904" s="53"/>
      <c r="CI904" s="53"/>
      <c r="CJ904" s="53"/>
      <c r="CK904" s="53"/>
    </row>
    <row r="905" spans="10:89" ht="14.1" customHeight="1" x14ac:dyDescent="0.2"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 s="53"/>
      <c r="BN905" s="53"/>
      <c r="BO905" s="53"/>
      <c r="BP905" s="53"/>
      <c r="BQ905" s="53"/>
      <c r="BR905" s="53"/>
      <c r="BS905" s="53"/>
      <c r="BT905" s="53"/>
      <c r="BU905" s="53"/>
      <c r="BV905" s="53"/>
      <c r="BW905" s="53"/>
      <c r="BX905" s="53"/>
      <c r="BY905" s="53"/>
      <c r="BZ905" s="53"/>
      <c r="CA905" s="53"/>
      <c r="CB905" s="53"/>
      <c r="CC905" s="53"/>
      <c r="CD905" s="53"/>
      <c r="CE905" s="53"/>
      <c r="CF905" s="53"/>
      <c r="CG905" s="53"/>
      <c r="CH905" s="53"/>
      <c r="CI905" s="53"/>
      <c r="CJ905" s="53"/>
      <c r="CK905" s="53"/>
    </row>
    <row r="906" spans="10:89" ht="14.1" customHeight="1" x14ac:dyDescent="0.2"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 s="53"/>
      <c r="BN906" s="53"/>
      <c r="BO906" s="53"/>
      <c r="BP906" s="53"/>
      <c r="BQ906" s="53"/>
      <c r="BR906" s="53"/>
      <c r="BS906" s="53"/>
      <c r="BT906" s="53"/>
      <c r="BU906" s="53"/>
      <c r="BV906" s="53"/>
      <c r="BW906" s="53"/>
      <c r="BX906" s="53"/>
      <c r="BY906" s="53"/>
      <c r="BZ906" s="53"/>
      <c r="CA906" s="53"/>
      <c r="CB906" s="53"/>
      <c r="CC906" s="53"/>
      <c r="CD906" s="53"/>
      <c r="CE906" s="53"/>
      <c r="CF906" s="53"/>
      <c r="CG906" s="53"/>
      <c r="CH906" s="53"/>
      <c r="CI906" s="53"/>
      <c r="CJ906" s="53"/>
      <c r="CK906" s="53"/>
    </row>
    <row r="907" spans="10:89" ht="14.1" customHeight="1" x14ac:dyDescent="0.2"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 s="53"/>
      <c r="BN907" s="53"/>
      <c r="BO907" s="53"/>
      <c r="BP907" s="53"/>
      <c r="BQ907" s="53"/>
      <c r="BR907" s="53"/>
      <c r="BS907" s="53"/>
      <c r="BT907" s="53"/>
      <c r="BU907" s="53"/>
      <c r="BV907" s="53"/>
      <c r="BW907" s="53"/>
      <c r="BX907" s="53"/>
      <c r="BY907" s="53"/>
      <c r="BZ907" s="53"/>
      <c r="CA907" s="53"/>
      <c r="CB907" s="53"/>
      <c r="CC907" s="53"/>
      <c r="CD907" s="53"/>
      <c r="CE907" s="53"/>
      <c r="CF907" s="53"/>
      <c r="CG907" s="53"/>
      <c r="CH907" s="53"/>
      <c r="CI907" s="53"/>
      <c r="CJ907" s="53"/>
      <c r="CK907" s="53"/>
    </row>
    <row r="908" spans="10:89" ht="14.1" customHeight="1" x14ac:dyDescent="0.2"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 s="53"/>
      <c r="BN908" s="53"/>
      <c r="BO908" s="53"/>
      <c r="BP908" s="53"/>
      <c r="BQ908" s="53"/>
      <c r="BR908" s="53"/>
      <c r="BS908" s="53"/>
      <c r="BT908" s="53"/>
      <c r="BU908" s="53"/>
      <c r="BV908" s="53"/>
      <c r="BW908" s="53"/>
      <c r="BX908" s="53"/>
      <c r="BY908" s="53"/>
      <c r="BZ908" s="53"/>
      <c r="CA908" s="53"/>
      <c r="CB908" s="53"/>
      <c r="CC908" s="53"/>
      <c r="CD908" s="53"/>
      <c r="CE908" s="53"/>
      <c r="CF908" s="53"/>
      <c r="CG908" s="53"/>
      <c r="CH908" s="53"/>
      <c r="CI908" s="53"/>
      <c r="CJ908" s="53"/>
      <c r="CK908" s="53"/>
    </row>
    <row r="909" spans="10:89" ht="14.1" customHeight="1" x14ac:dyDescent="0.2"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 s="53"/>
      <c r="BN909" s="53"/>
      <c r="BO909" s="53"/>
      <c r="BP909" s="53"/>
      <c r="BQ909" s="53"/>
      <c r="BR909" s="53"/>
      <c r="BS909" s="53"/>
      <c r="BT909" s="53"/>
      <c r="BU909" s="53"/>
      <c r="BV909" s="53"/>
      <c r="BW909" s="53"/>
      <c r="BX909" s="53"/>
      <c r="BY909" s="53"/>
      <c r="BZ909" s="53"/>
      <c r="CA909" s="53"/>
      <c r="CB909" s="53"/>
      <c r="CC909" s="53"/>
      <c r="CD909" s="53"/>
      <c r="CE909" s="53"/>
      <c r="CF909" s="53"/>
      <c r="CG909" s="53"/>
      <c r="CH909" s="53"/>
      <c r="CI909" s="53"/>
      <c r="CJ909" s="53"/>
      <c r="CK909" s="53"/>
    </row>
    <row r="910" spans="10:89" ht="14.1" customHeight="1" x14ac:dyDescent="0.2"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 s="53"/>
      <c r="BN910" s="53"/>
      <c r="BO910" s="53"/>
      <c r="BP910" s="53"/>
      <c r="BQ910" s="53"/>
      <c r="BR910" s="53"/>
      <c r="BS910" s="53"/>
      <c r="BT910" s="53"/>
      <c r="BU910" s="53"/>
      <c r="BV910" s="53"/>
      <c r="BW910" s="53"/>
      <c r="BX910" s="53"/>
      <c r="BY910" s="53"/>
      <c r="BZ910" s="53"/>
      <c r="CA910" s="53"/>
      <c r="CB910" s="53"/>
      <c r="CC910" s="53"/>
      <c r="CD910" s="53"/>
      <c r="CE910" s="53"/>
      <c r="CF910" s="53"/>
      <c r="CG910" s="53"/>
      <c r="CH910" s="53"/>
      <c r="CI910" s="53"/>
      <c r="CJ910" s="53"/>
      <c r="CK910" s="53"/>
    </row>
    <row r="911" spans="10:89" ht="14.1" customHeight="1" x14ac:dyDescent="0.2"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 s="53"/>
      <c r="BN911" s="53"/>
      <c r="BO911" s="53"/>
      <c r="BP911" s="53"/>
      <c r="BQ911" s="53"/>
      <c r="BR911" s="53"/>
      <c r="BS911" s="53"/>
      <c r="BT911" s="53"/>
      <c r="BU911" s="53"/>
      <c r="BV911" s="53"/>
      <c r="BW911" s="53"/>
      <c r="BX911" s="53"/>
      <c r="BY911" s="53"/>
      <c r="BZ911" s="53"/>
      <c r="CA911" s="53"/>
      <c r="CB911" s="53"/>
      <c r="CC911" s="53"/>
      <c r="CD911" s="53"/>
      <c r="CE911" s="53"/>
      <c r="CF911" s="53"/>
      <c r="CG911" s="53"/>
      <c r="CH911" s="53"/>
      <c r="CI911" s="53"/>
      <c r="CJ911" s="53"/>
      <c r="CK911" s="53"/>
    </row>
    <row r="912" spans="10:89" ht="14.1" customHeight="1" x14ac:dyDescent="0.2"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 s="53"/>
      <c r="BN912" s="53"/>
      <c r="BO912" s="53"/>
      <c r="BP912" s="53"/>
      <c r="BQ912" s="53"/>
      <c r="BR912" s="53"/>
      <c r="BS912" s="53"/>
      <c r="BT912" s="53"/>
      <c r="BU912" s="53"/>
      <c r="BV912" s="53"/>
      <c r="BW912" s="53"/>
      <c r="BX912" s="53"/>
      <c r="BY912" s="53"/>
      <c r="BZ912" s="53"/>
      <c r="CA912" s="53"/>
      <c r="CB912" s="53"/>
      <c r="CC912" s="53"/>
      <c r="CD912" s="53"/>
      <c r="CE912" s="53"/>
      <c r="CF912" s="53"/>
      <c r="CG912" s="53"/>
      <c r="CH912" s="53"/>
      <c r="CI912" s="53"/>
      <c r="CJ912" s="53"/>
      <c r="CK912" s="53"/>
    </row>
    <row r="913" spans="10:89" ht="14.1" customHeight="1" x14ac:dyDescent="0.2"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 s="53"/>
      <c r="BN913" s="53"/>
      <c r="BO913" s="53"/>
      <c r="BP913" s="53"/>
      <c r="BQ913" s="53"/>
      <c r="BR913" s="53"/>
      <c r="BS913" s="53"/>
      <c r="BT913" s="53"/>
      <c r="BU913" s="53"/>
      <c r="BV913" s="53"/>
      <c r="BW913" s="53"/>
      <c r="BX913" s="53"/>
      <c r="BY913" s="53"/>
      <c r="BZ913" s="53"/>
      <c r="CA913" s="53"/>
      <c r="CB913" s="53"/>
      <c r="CC913" s="53"/>
      <c r="CD913" s="53"/>
      <c r="CE913" s="53"/>
      <c r="CF913" s="53"/>
      <c r="CG913" s="53"/>
      <c r="CH913" s="53"/>
      <c r="CI913" s="53"/>
      <c r="CJ913" s="53"/>
      <c r="CK913" s="53"/>
    </row>
    <row r="914" spans="10:89" ht="14.1" customHeight="1" x14ac:dyDescent="0.2"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 s="53"/>
      <c r="BN914" s="53"/>
      <c r="BO914" s="53"/>
      <c r="BP914" s="53"/>
      <c r="BQ914" s="53"/>
      <c r="BR914" s="53"/>
      <c r="BS914" s="53"/>
      <c r="BT914" s="53"/>
      <c r="BU914" s="53"/>
      <c r="BV914" s="53"/>
      <c r="BW914" s="53"/>
      <c r="BX914" s="53"/>
      <c r="BY914" s="53"/>
      <c r="BZ914" s="53"/>
      <c r="CA914" s="53"/>
      <c r="CB914" s="53"/>
      <c r="CC914" s="53"/>
      <c r="CD914" s="53"/>
      <c r="CE914" s="53"/>
      <c r="CF914" s="53"/>
      <c r="CG914" s="53"/>
      <c r="CH914" s="53"/>
      <c r="CI914" s="53"/>
      <c r="CJ914" s="53"/>
      <c r="CK914" s="53"/>
    </row>
    <row r="915" spans="10:89" ht="14.1" customHeight="1" x14ac:dyDescent="0.2"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 s="53"/>
      <c r="BN915" s="53"/>
      <c r="BO915" s="53"/>
      <c r="BP915" s="53"/>
      <c r="BQ915" s="53"/>
      <c r="BR915" s="53"/>
      <c r="BS915" s="53"/>
      <c r="BT915" s="53"/>
      <c r="BU915" s="53"/>
      <c r="BV915" s="53"/>
      <c r="BW915" s="53"/>
      <c r="BX915" s="53"/>
      <c r="BY915" s="53"/>
      <c r="BZ915" s="53"/>
      <c r="CA915" s="53"/>
      <c r="CB915" s="53"/>
      <c r="CC915" s="53"/>
      <c r="CD915" s="53"/>
      <c r="CE915" s="53"/>
      <c r="CF915" s="53"/>
      <c r="CG915" s="53"/>
      <c r="CH915" s="53"/>
      <c r="CI915" s="53"/>
      <c r="CJ915" s="53"/>
      <c r="CK915" s="53"/>
    </row>
    <row r="916" spans="10:89" ht="14.1" customHeight="1" x14ac:dyDescent="0.2"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 s="53"/>
      <c r="BN916" s="53"/>
      <c r="BO916" s="53"/>
      <c r="BP916" s="53"/>
      <c r="BQ916" s="53"/>
      <c r="BR916" s="53"/>
      <c r="BS916" s="53"/>
      <c r="BT916" s="53"/>
      <c r="BU916" s="53"/>
      <c r="BV916" s="53"/>
      <c r="BW916" s="53"/>
      <c r="BX916" s="53"/>
      <c r="BY916" s="53"/>
      <c r="BZ916" s="53"/>
      <c r="CA916" s="53"/>
      <c r="CB916" s="53"/>
      <c r="CC916" s="53"/>
      <c r="CD916" s="53"/>
      <c r="CE916" s="53"/>
      <c r="CF916" s="53"/>
      <c r="CG916" s="53"/>
      <c r="CH916" s="53"/>
      <c r="CI916" s="53"/>
      <c r="CJ916" s="53"/>
      <c r="CK916" s="53"/>
    </row>
    <row r="917" spans="10:89" ht="14.1" customHeight="1" x14ac:dyDescent="0.2"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 s="53"/>
      <c r="BN917" s="53"/>
      <c r="BO917" s="53"/>
      <c r="BP917" s="53"/>
      <c r="BQ917" s="53"/>
      <c r="BR917" s="53"/>
      <c r="BS917" s="53"/>
      <c r="BT917" s="53"/>
      <c r="BU917" s="53"/>
      <c r="BV917" s="53"/>
      <c r="BW917" s="53"/>
      <c r="BX917" s="53"/>
      <c r="BY917" s="53"/>
      <c r="BZ917" s="53"/>
      <c r="CA917" s="53"/>
      <c r="CB917" s="53"/>
      <c r="CC917" s="53"/>
      <c r="CD917" s="53"/>
      <c r="CE917" s="53"/>
      <c r="CF917" s="53"/>
      <c r="CG917" s="53"/>
      <c r="CH917" s="53"/>
      <c r="CI917" s="53"/>
      <c r="CJ917" s="53"/>
      <c r="CK917" s="53"/>
    </row>
    <row r="918" spans="10:89" ht="14.1" customHeight="1" x14ac:dyDescent="0.2"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 s="53"/>
      <c r="BN918" s="53"/>
      <c r="BO918" s="53"/>
      <c r="BP918" s="53"/>
      <c r="BQ918" s="53"/>
      <c r="BR918" s="53"/>
      <c r="BS918" s="53"/>
      <c r="BT918" s="53"/>
      <c r="BU918" s="53"/>
      <c r="BV918" s="53"/>
      <c r="BW918" s="53"/>
      <c r="BX918" s="53"/>
      <c r="BY918" s="53"/>
      <c r="BZ918" s="53"/>
      <c r="CA918" s="53"/>
      <c r="CB918" s="53"/>
      <c r="CC918" s="53"/>
      <c r="CD918" s="53"/>
      <c r="CE918" s="53"/>
      <c r="CF918" s="53"/>
      <c r="CG918" s="53"/>
      <c r="CH918" s="53"/>
      <c r="CI918" s="53"/>
      <c r="CJ918" s="53"/>
      <c r="CK918" s="53"/>
    </row>
    <row r="919" spans="10:89" ht="14.1" customHeight="1" x14ac:dyDescent="0.2"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 s="53"/>
      <c r="BN919" s="53"/>
      <c r="BO919" s="53"/>
      <c r="BP919" s="53"/>
      <c r="BQ919" s="53"/>
      <c r="BR919" s="53"/>
      <c r="BS919" s="53"/>
      <c r="BT919" s="53"/>
      <c r="BU919" s="53"/>
      <c r="BV919" s="53"/>
      <c r="BW919" s="53"/>
      <c r="BX919" s="53"/>
      <c r="BY919" s="53"/>
      <c r="BZ919" s="53"/>
      <c r="CA919" s="53"/>
      <c r="CB919" s="53"/>
      <c r="CC919" s="53"/>
      <c r="CD919" s="53"/>
      <c r="CE919" s="53"/>
      <c r="CF919" s="53"/>
      <c r="CG919" s="53"/>
      <c r="CH919" s="53"/>
      <c r="CI919" s="53"/>
      <c r="CJ919" s="53"/>
      <c r="CK919" s="53"/>
    </row>
    <row r="920" spans="10:89" ht="14.1" customHeight="1" x14ac:dyDescent="0.2"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 s="53"/>
      <c r="BN920" s="53"/>
      <c r="BO920" s="53"/>
      <c r="BP920" s="53"/>
      <c r="BQ920" s="53"/>
      <c r="BR920" s="53"/>
      <c r="BS920" s="53"/>
      <c r="BT920" s="53"/>
      <c r="BU920" s="53"/>
      <c r="BV920" s="53"/>
      <c r="BW920" s="53"/>
      <c r="BX920" s="53"/>
      <c r="BY920" s="53"/>
      <c r="BZ920" s="53"/>
      <c r="CA920" s="53"/>
      <c r="CB920" s="53"/>
      <c r="CC920" s="53"/>
      <c r="CD920" s="53"/>
      <c r="CE920" s="53"/>
      <c r="CF920" s="53"/>
      <c r="CG920" s="53"/>
      <c r="CH920" s="53"/>
      <c r="CI920" s="53"/>
      <c r="CJ920" s="53"/>
      <c r="CK920" s="53"/>
    </row>
    <row r="921" spans="10:89" ht="14.1" customHeight="1" x14ac:dyDescent="0.2"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 s="53"/>
      <c r="BN921" s="53"/>
      <c r="BO921" s="53"/>
      <c r="BP921" s="53"/>
      <c r="BQ921" s="53"/>
      <c r="BR921" s="53"/>
      <c r="BS921" s="53"/>
      <c r="BT921" s="53"/>
      <c r="BU921" s="53"/>
      <c r="BV921" s="53"/>
      <c r="BW921" s="53"/>
      <c r="BX921" s="53"/>
      <c r="BY921" s="53"/>
      <c r="BZ921" s="53"/>
      <c r="CA921" s="53"/>
      <c r="CB921" s="53"/>
      <c r="CC921" s="53"/>
      <c r="CD921" s="53"/>
      <c r="CE921" s="53"/>
      <c r="CF921" s="53"/>
      <c r="CG921" s="53"/>
      <c r="CH921" s="53"/>
      <c r="CI921" s="53"/>
      <c r="CJ921" s="53"/>
      <c r="CK921" s="53"/>
    </row>
    <row r="922" spans="10:89" ht="14.1" customHeight="1" x14ac:dyDescent="0.2"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 s="53"/>
      <c r="BN922" s="53"/>
      <c r="BO922" s="53"/>
      <c r="BP922" s="53"/>
      <c r="BQ922" s="53"/>
      <c r="BR922" s="53"/>
      <c r="BS922" s="53"/>
      <c r="BT922" s="53"/>
      <c r="BU922" s="53"/>
      <c r="BV922" s="53"/>
      <c r="BW922" s="53"/>
      <c r="BX922" s="53"/>
      <c r="BY922" s="53"/>
      <c r="BZ922" s="53"/>
      <c r="CA922" s="53"/>
      <c r="CB922" s="53"/>
      <c r="CC922" s="53"/>
      <c r="CD922" s="53"/>
      <c r="CE922" s="53"/>
      <c r="CF922" s="53"/>
      <c r="CG922" s="53"/>
      <c r="CH922" s="53"/>
      <c r="CI922" s="53"/>
      <c r="CJ922" s="53"/>
      <c r="CK922" s="53"/>
    </row>
    <row r="923" spans="10:89" ht="14.1" customHeight="1" x14ac:dyDescent="0.2"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 s="53"/>
      <c r="BN923" s="53"/>
      <c r="BO923" s="53"/>
      <c r="BP923" s="53"/>
      <c r="BQ923" s="53"/>
      <c r="BR923" s="53"/>
      <c r="BS923" s="53"/>
      <c r="BT923" s="53"/>
      <c r="BU923" s="53"/>
      <c r="BV923" s="53"/>
      <c r="BW923" s="53"/>
      <c r="BX923" s="53"/>
      <c r="BY923" s="53"/>
      <c r="BZ923" s="53"/>
      <c r="CA923" s="53"/>
      <c r="CB923" s="53"/>
      <c r="CC923" s="53"/>
      <c r="CD923" s="53"/>
      <c r="CE923" s="53"/>
      <c r="CF923" s="53"/>
      <c r="CG923" s="53"/>
      <c r="CH923" s="53"/>
      <c r="CI923" s="53"/>
      <c r="CJ923" s="53"/>
      <c r="CK923" s="53"/>
    </row>
    <row r="924" spans="10:89" ht="14.1" customHeight="1" x14ac:dyDescent="0.2"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 s="53"/>
      <c r="BN924" s="53"/>
      <c r="BO924" s="53"/>
      <c r="BP924" s="53"/>
      <c r="BQ924" s="53"/>
      <c r="BR924" s="53"/>
      <c r="BS924" s="53"/>
      <c r="BT924" s="53"/>
      <c r="BU924" s="53"/>
      <c r="BV924" s="53"/>
      <c r="BW924" s="53"/>
      <c r="BX924" s="53"/>
      <c r="BY924" s="53"/>
      <c r="BZ924" s="53"/>
      <c r="CA924" s="53"/>
      <c r="CB924" s="53"/>
      <c r="CC924" s="53"/>
      <c r="CD924" s="53"/>
      <c r="CE924" s="53"/>
      <c r="CF924" s="53"/>
      <c r="CG924" s="53"/>
      <c r="CH924" s="53"/>
      <c r="CI924" s="53"/>
      <c r="CJ924" s="53"/>
      <c r="CK924" s="53"/>
    </row>
    <row r="925" spans="10:89" ht="14.1" customHeight="1" x14ac:dyDescent="0.2"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 s="53"/>
      <c r="BN925" s="53"/>
      <c r="BO925" s="53"/>
      <c r="BP925" s="53"/>
      <c r="BQ925" s="53"/>
      <c r="BR925" s="53"/>
      <c r="BS925" s="53"/>
      <c r="BT925" s="53"/>
      <c r="BU925" s="53"/>
      <c r="BV925" s="53"/>
      <c r="BW925" s="53"/>
      <c r="BX925" s="53"/>
      <c r="BY925" s="53"/>
      <c r="BZ925" s="53"/>
      <c r="CA925" s="53"/>
      <c r="CB925" s="53"/>
      <c r="CC925" s="53"/>
      <c r="CD925" s="53"/>
      <c r="CE925" s="53"/>
      <c r="CF925" s="53"/>
      <c r="CG925" s="53"/>
      <c r="CH925" s="53"/>
      <c r="CI925" s="53"/>
      <c r="CJ925" s="53"/>
      <c r="CK925" s="53"/>
    </row>
    <row r="926" spans="10:89" ht="14.1" customHeight="1" x14ac:dyDescent="0.2"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 s="53"/>
      <c r="BN926" s="53"/>
      <c r="BO926" s="53"/>
      <c r="BP926" s="53"/>
      <c r="BQ926" s="53"/>
      <c r="BR926" s="53"/>
      <c r="BS926" s="53"/>
      <c r="BT926" s="53"/>
      <c r="BU926" s="53"/>
      <c r="BV926" s="53"/>
      <c r="BW926" s="53"/>
      <c r="BX926" s="53"/>
      <c r="BY926" s="53"/>
      <c r="BZ926" s="53"/>
      <c r="CA926" s="53"/>
      <c r="CB926" s="53"/>
      <c r="CC926" s="53"/>
      <c r="CD926" s="53"/>
      <c r="CE926" s="53"/>
      <c r="CF926" s="53"/>
      <c r="CG926" s="53"/>
      <c r="CH926" s="53"/>
      <c r="CI926" s="53"/>
      <c r="CJ926" s="53"/>
      <c r="CK926" s="53"/>
    </row>
    <row r="927" spans="10:89" ht="14.1" customHeight="1" x14ac:dyDescent="0.2"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 s="53"/>
      <c r="BN927" s="53"/>
      <c r="BO927" s="53"/>
      <c r="BP927" s="53"/>
      <c r="BQ927" s="53"/>
      <c r="BR927" s="53"/>
      <c r="BS927" s="53"/>
      <c r="BT927" s="53"/>
      <c r="BU927" s="53"/>
      <c r="BV927" s="53"/>
      <c r="BW927" s="53"/>
      <c r="BX927" s="53"/>
      <c r="BY927" s="53"/>
      <c r="BZ927" s="53"/>
      <c r="CA927" s="53"/>
      <c r="CB927" s="53"/>
      <c r="CC927" s="53"/>
      <c r="CD927" s="53"/>
      <c r="CE927" s="53"/>
      <c r="CF927" s="53"/>
      <c r="CG927" s="53"/>
      <c r="CH927" s="53"/>
      <c r="CI927" s="53"/>
      <c r="CJ927" s="53"/>
      <c r="CK927" s="53"/>
    </row>
    <row r="928" spans="10:89" ht="14.1" customHeight="1" x14ac:dyDescent="0.2"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 s="53"/>
      <c r="BN928" s="53"/>
      <c r="BO928" s="53"/>
      <c r="BP928" s="53"/>
      <c r="BQ928" s="53"/>
      <c r="BR928" s="53"/>
      <c r="BS928" s="53"/>
      <c r="BT928" s="53"/>
      <c r="BU928" s="53"/>
      <c r="BV928" s="53"/>
      <c r="BW928" s="53"/>
      <c r="BX928" s="53"/>
      <c r="BY928" s="53"/>
      <c r="BZ928" s="53"/>
      <c r="CA928" s="53"/>
      <c r="CB928" s="53"/>
      <c r="CC928" s="53"/>
      <c r="CD928" s="53"/>
      <c r="CE928" s="53"/>
      <c r="CF928" s="53"/>
      <c r="CG928" s="53"/>
      <c r="CH928" s="53"/>
      <c r="CI928" s="53"/>
      <c r="CJ928" s="53"/>
      <c r="CK928" s="53"/>
    </row>
    <row r="929" spans="10:89" ht="14.1" customHeight="1" x14ac:dyDescent="0.2"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 s="53"/>
      <c r="BN929" s="53"/>
      <c r="BO929" s="53"/>
      <c r="BP929" s="53"/>
      <c r="BQ929" s="53"/>
      <c r="BR929" s="53"/>
      <c r="BS929" s="53"/>
      <c r="BT929" s="53"/>
      <c r="BU929" s="53"/>
      <c r="BV929" s="53"/>
      <c r="BW929" s="53"/>
      <c r="BX929" s="53"/>
      <c r="BY929" s="53"/>
      <c r="BZ929" s="53"/>
      <c r="CA929" s="53"/>
      <c r="CB929" s="53"/>
      <c r="CC929" s="53"/>
      <c r="CD929" s="53"/>
      <c r="CE929" s="53"/>
      <c r="CF929" s="53"/>
      <c r="CG929" s="53"/>
      <c r="CH929" s="53"/>
      <c r="CI929" s="53"/>
      <c r="CJ929" s="53"/>
      <c r="CK929" s="53"/>
    </row>
    <row r="930" spans="10:89" ht="14.1" customHeight="1" x14ac:dyDescent="0.2"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 s="53"/>
      <c r="BN930" s="53"/>
      <c r="BO930" s="53"/>
      <c r="BP930" s="53"/>
      <c r="BQ930" s="53"/>
      <c r="BR930" s="53"/>
      <c r="BS930" s="53"/>
      <c r="BT930" s="53"/>
      <c r="BU930" s="53"/>
      <c r="BV930" s="53"/>
      <c r="BW930" s="53"/>
      <c r="BX930" s="53"/>
      <c r="BY930" s="53"/>
      <c r="BZ930" s="53"/>
      <c r="CA930" s="53"/>
      <c r="CB930" s="53"/>
      <c r="CC930" s="53"/>
      <c r="CD930" s="53"/>
      <c r="CE930" s="53"/>
      <c r="CF930" s="53"/>
      <c r="CG930" s="53"/>
      <c r="CH930" s="53"/>
      <c r="CI930" s="53"/>
      <c r="CJ930" s="53"/>
      <c r="CK930" s="53"/>
    </row>
    <row r="931" spans="10:89" ht="14.1" customHeight="1" x14ac:dyDescent="0.2"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 s="53"/>
      <c r="BN931" s="53"/>
      <c r="BO931" s="53"/>
      <c r="BP931" s="53"/>
      <c r="BQ931" s="53"/>
      <c r="BR931" s="53"/>
      <c r="BS931" s="53"/>
      <c r="BT931" s="53"/>
      <c r="BU931" s="53"/>
      <c r="BV931" s="53"/>
      <c r="BW931" s="53"/>
      <c r="BX931" s="53"/>
      <c r="BY931" s="53"/>
      <c r="BZ931" s="53"/>
      <c r="CA931" s="53"/>
      <c r="CB931" s="53"/>
      <c r="CC931" s="53"/>
      <c r="CD931" s="53"/>
      <c r="CE931" s="53"/>
      <c r="CF931" s="53"/>
      <c r="CG931" s="53"/>
      <c r="CH931" s="53"/>
      <c r="CI931" s="53"/>
      <c r="CJ931" s="53"/>
      <c r="CK931" s="53"/>
    </row>
    <row r="932" spans="10:89" ht="14.1" customHeight="1" x14ac:dyDescent="0.2"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3"/>
      <c r="BS932" s="53"/>
      <c r="BT932" s="53"/>
      <c r="BU932" s="53"/>
      <c r="BV932" s="53"/>
      <c r="BW932" s="53"/>
      <c r="BX932" s="53"/>
      <c r="BY932" s="53"/>
      <c r="BZ932" s="53"/>
      <c r="CA932" s="53"/>
      <c r="CB932" s="53"/>
      <c r="CC932" s="53"/>
      <c r="CD932" s="53"/>
      <c r="CE932" s="53"/>
      <c r="CF932" s="53"/>
      <c r="CG932" s="53"/>
      <c r="CH932" s="53"/>
      <c r="CI932" s="53"/>
      <c r="CJ932" s="53"/>
      <c r="CK932" s="53"/>
    </row>
    <row r="933" spans="10:89" ht="14.1" customHeight="1" x14ac:dyDescent="0.2"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 s="53"/>
      <c r="BN933" s="53"/>
      <c r="BO933" s="53"/>
      <c r="BP933" s="53"/>
      <c r="BQ933" s="53"/>
      <c r="BR933" s="53"/>
      <c r="BS933" s="53"/>
      <c r="BT933" s="53"/>
      <c r="BU933" s="53"/>
      <c r="BV933" s="53"/>
      <c r="BW933" s="53"/>
      <c r="BX933" s="53"/>
      <c r="BY933" s="53"/>
      <c r="BZ933" s="53"/>
      <c r="CA933" s="53"/>
      <c r="CB933" s="53"/>
      <c r="CC933" s="53"/>
      <c r="CD933" s="53"/>
      <c r="CE933" s="53"/>
      <c r="CF933" s="53"/>
      <c r="CG933" s="53"/>
      <c r="CH933" s="53"/>
      <c r="CI933" s="53"/>
      <c r="CJ933" s="53"/>
      <c r="CK933" s="53"/>
    </row>
    <row r="934" spans="10:89" ht="14.1" customHeight="1" x14ac:dyDescent="0.2"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 s="53"/>
      <c r="BN934" s="53"/>
      <c r="BO934" s="53"/>
      <c r="BP934" s="53"/>
      <c r="BQ934" s="53"/>
      <c r="BR934" s="53"/>
      <c r="BS934" s="53"/>
      <c r="BT934" s="53"/>
      <c r="BU934" s="53"/>
      <c r="BV934" s="53"/>
      <c r="BW934" s="53"/>
      <c r="BX934" s="53"/>
      <c r="BY934" s="53"/>
      <c r="BZ934" s="53"/>
      <c r="CA934" s="53"/>
      <c r="CB934" s="53"/>
      <c r="CC934" s="53"/>
      <c r="CD934" s="53"/>
      <c r="CE934" s="53"/>
      <c r="CF934" s="53"/>
      <c r="CG934" s="53"/>
      <c r="CH934" s="53"/>
      <c r="CI934" s="53"/>
      <c r="CJ934" s="53"/>
      <c r="CK934" s="53"/>
    </row>
    <row r="935" spans="10:89" ht="14.1" customHeight="1" x14ac:dyDescent="0.2"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 s="53"/>
      <c r="BN935" s="53"/>
      <c r="BO935" s="53"/>
      <c r="BP935" s="53"/>
      <c r="BQ935" s="53"/>
      <c r="BR935" s="53"/>
      <c r="BS935" s="53"/>
      <c r="BT935" s="53"/>
      <c r="BU935" s="53"/>
      <c r="BV935" s="53"/>
      <c r="BW935" s="53"/>
      <c r="BX935" s="53"/>
      <c r="BY935" s="53"/>
      <c r="BZ935" s="53"/>
      <c r="CA935" s="53"/>
      <c r="CB935" s="53"/>
      <c r="CC935" s="53"/>
      <c r="CD935" s="53"/>
      <c r="CE935" s="53"/>
      <c r="CF935" s="53"/>
      <c r="CG935" s="53"/>
      <c r="CH935" s="53"/>
      <c r="CI935" s="53"/>
      <c r="CJ935" s="53"/>
      <c r="CK935" s="53"/>
    </row>
    <row r="936" spans="10:89" ht="14.1" customHeight="1" x14ac:dyDescent="0.2"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 s="53"/>
      <c r="BN936" s="53"/>
      <c r="BO936" s="53"/>
      <c r="BP936" s="53"/>
      <c r="BQ936" s="53"/>
      <c r="BR936" s="53"/>
      <c r="BS936" s="53"/>
      <c r="BT936" s="53"/>
      <c r="BU936" s="53"/>
      <c r="BV936" s="53"/>
      <c r="BW936" s="53"/>
      <c r="BX936" s="53"/>
      <c r="BY936" s="53"/>
      <c r="BZ936" s="53"/>
      <c r="CA936" s="53"/>
      <c r="CB936" s="53"/>
      <c r="CC936" s="53"/>
      <c r="CD936" s="53"/>
      <c r="CE936" s="53"/>
      <c r="CF936" s="53"/>
      <c r="CG936" s="53"/>
      <c r="CH936" s="53"/>
      <c r="CI936" s="53"/>
      <c r="CJ936" s="53"/>
      <c r="CK936" s="53"/>
    </row>
    <row r="937" spans="10:89" ht="14.1" customHeight="1" x14ac:dyDescent="0.2"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 s="53"/>
      <c r="BN937" s="53"/>
      <c r="BO937" s="53"/>
      <c r="BP937" s="53"/>
      <c r="BQ937" s="53"/>
      <c r="BR937" s="53"/>
      <c r="BS937" s="53"/>
      <c r="BT937" s="53"/>
      <c r="BU937" s="53"/>
      <c r="BV937" s="53"/>
      <c r="BW937" s="53"/>
      <c r="BX937" s="53"/>
      <c r="BY937" s="53"/>
      <c r="BZ937" s="53"/>
      <c r="CA937" s="53"/>
      <c r="CB937" s="53"/>
      <c r="CC937" s="53"/>
      <c r="CD937" s="53"/>
      <c r="CE937" s="53"/>
      <c r="CF937" s="53"/>
      <c r="CG937" s="53"/>
      <c r="CH937" s="53"/>
      <c r="CI937" s="53"/>
      <c r="CJ937" s="53"/>
      <c r="CK937" s="53"/>
    </row>
    <row r="938" spans="10:89" ht="14.1" customHeight="1" x14ac:dyDescent="0.2"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 s="53"/>
      <c r="BN938" s="53"/>
      <c r="BO938" s="53"/>
      <c r="BP938" s="53"/>
      <c r="BQ938" s="53"/>
      <c r="BR938" s="53"/>
      <c r="BS938" s="53"/>
      <c r="BT938" s="53"/>
      <c r="BU938" s="53"/>
      <c r="BV938" s="53"/>
      <c r="BW938" s="53"/>
      <c r="BX938" s="53"/>
      <c r="BY938" s="53"/>
      <c r="BZ938" s="53"/>
      <c r="CA938" s="53"/>
      <c r="CB938" s="53"/>
      <c r="CC938" s="53"/>
      <c r="CD938" s="53"/>
      <c r="CE938" s="53"/>
      <c r="CF938" s="53"/>
      <c r="CG938" s="53"/>
      <c r="CH938" s="53"/>
      <c r="CI938" s="53"/>
      <c r="CJ938" s="53"/>
      <c r="CK938" s="53"/>
    </row>
    <row r="939" spans="10:89" ht="14.1" customHeight="1" x14ac:dyDescent="0.2"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 s="53"/>
      <c r="BN939" s="53"/>
      <c r="BO939" s="53"/>
      <c r="BP939" s="53"/>
      <c r="BQ939" s="53"/>
      <c r="BR939" s="53"/>
      <c r="BS939" s="53"/>
      <c r="BT939" s="53"/>
      <c r="BU939" s="53"/>
      <c r="BV939" s="53"/>
      <c r="BW939" s="53"/>
      <c r="BX939" s="53"/>
      <c r="BY939" s="53"/>
      <c r="BZ939" s="53"/>
      <c r="CA939" s="53"/>
      <c r="CB939" s="53"/>
      <c r="CC939" s="53"/>
      <c r="CD939" s="53"/>
      <c r="CE939" s="53"/>
      <c r="CF939" s="53"/>
      <c r="CG939" s="53"/>
      <c r="CH939" s="53"/>
      <c r="CI939" s="53"/>
      <c r="CJ939" s="53"/>
      <c r="CK939" s="53"/>
    </row>
    <row r="940" spans="10:89" ht="14.1" customHeight="1" x14ac:dyDescent="0.2"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 s="53"/>
      <c r="BN940" s="53"/>
      <c r="BO940" s="53"/>
      <c r="BP940" s="53"/>
      <c r="BQ940" s="53"/>
      <c r="BR940" s="53"/>
      <c r="BS940" s="53"/>
      <c r="BT940" s="53"/>
      <c r="BU940" s="53"/>
      <c r="BV940" s="53"/>
      <c r="BW940" s="53"/>
      <c r="BX940" s="53"/>
      <c r="BY940" s="53"/>
      <c r="BZ940" s="53"/>
      <c r="CA940" s="53"/>
      <c r="CB940" s="53"/>
      <c r="CC940" s="53"/>
      <c r="CD940" s="53"/>
      <c r="CE940" s="53"/>
      <c r="CF940" s="53"/>
      <c r="CG940" s="53"/>
      <c r="CH940" s="53"/>
      <c r="CI940" s="53"/>
      <c r="CJ940" s="53"/>
      <c r="CK940" s="53"/>
    </row>
    <row r="941" spans="10:89" ht="14.1" customHeight="1" x14ac:dyDescent="0.2"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 s="53"/>
      <c r="BN941" s="53"/>
      <c r="BO941" s="53"/>
      <c r="BP941" s="53"/>
      <c r="BQ941" s="53"/>
      <c r="BR941" s="53"/>
      <c r="BS941" s="53"/>
      <c r="BT941" s="53"/>
      <c r="BU941" s="53"/>
      <c r="BV941" s="53"/>
      <c r="BW941" s="53"/>
      <c r="BX941" s="53"/>
      <c r="BY941" s="53"/>
      <c r="BZ941" s="53"/>
      <c r="CA941" s="53"/>
      <c r="CB941" s="53"/>
      <c r="CC941" s="53"/>
      <c r="CD941" s="53"/>
      <c r="CE941" s="53"/>
      <c r="CF941" s="53"/>
      <c r="CG941" s="53"/>
      <c r="CH941" s="53"/>
      <c r="CI941" s="53"/>
      <c r="CJ941" s="53"/>
      <c r="CK941" s="53"/>
    </row>
    <row r="942" spans="10:89" ht="14.1" customHeight="1" x14ac:dyDescent="0.2"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 s="53"/>
      <c r="BN942" s="53"/>
      <c r="BO942" s="53"/>
      <c r="BP942" s="53"/>
      <c r="BQ942" s="53"/>
      <c r="BR942" s="53"/>
      <c r="BS942" s="53"/>
      <c r="BT942" s="53"/>
      <c r="BU942" s="53"/>
      <c r="BV942" s="53"/>
      <c r="BW942" s="53"/>
      <c r="BX942" s="53"/>
      <c r="BY942" s="53"/>
      <c r="BZ942" s="53"/>
      <c r="CA942" s="53"/>
      <c r="CB942" s="53"/>
      <c r="CC942" s="53"/>
      <c r="CD942" s="53"/>
      <c r="CE942" s="53"/>
      <c r="CF942" s="53"/>
      <c r="CG942" s="53"/>
      <c r="CH942" s="53"/>
      <c r="CI942" s="53"/>
      <c r="CJ942" s="53"/>
      <c r="CK942" s="53"/>
    </row>
    <row r="943" spans="10:89" ht="14.1" customHeight="1" x14ac:dyDescent="0.2"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 s="53"/>
      <c r="BN943" s="53"/>
      <c r="BO943" s="53"/>
      <c r="BP943" s="53"/>
      <c r="BQ943" s="53"/>
      <c r="BR943" s="53"/>
      <c r="BS943" s="53"/>
      <c r="BT943" s="53"/>
      <c r="BU943" s="53"/>
      <c r="BV943" s="53"/>
      <c r="BW943" s="53"/>
      <c r="BX943" s="53"/>
      <c r="BY943" s="53"/>
      <c r="BZ943" s="53"/>
      <c r="CA943" s="53"/>
      <c r="CB943" s="53"/>
      <c r="CC943" s="53"/>
      <c r="CD943" s="53"/>
      <c r="CE943" s="53"/>
      <c r="CF943" s="53"/>
      <c r="CG943" s="53"/>
      <c r="CH943" s="53"/>
      <c r="CI943" s="53"/>
      <c r="CJ943" s="53"/>
      <c r="CK943" s="53"/>
    </row>
    <row r="944" spans="10:89" ht="14.1" customHeight="1" x14ac:dyDescent="0.2"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 s="53"/>
      <c r="BN944" s="53"/>
      <c r="BO944" s="53"/>
      <c r="BP944" s="53"/>
      <c r="BQ944" s="53"/>
      <c r="BR944" s="53"/>
      <c r="BS944" s="53"/>
      <c r="BT944" s="53"/>
      <c r="BU944" s="53"/>
      <c r="BV944" s="53"/>
      <c r="BW944" s="53"/>
      <c r="BX944" s="53"/>
      <c r="BY944" s="53"/>
      <c r="BZ944" s="53"/>
      <c r="CA944" s="53"/>
      <c r="CB944" s="53"/>
      <c r="CC944" s="53"/>
      <c r="CD944" s="53"/>
      <c r="CE944" s="53"/>
      <c r="CF944" s="53"/>
      <c r="CG944" s="53"/>
      <c r="CH944" s="53"/>
      <c r="CI944" s="53"/>
      <c r="CJ944" s="53"/>
      <c r="CK944" s="53"/>
    </row>
    <row r="945" spans="10:89" ht="14.1" customHeight="1" x14ac:dyDescent="0.2"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 s="53"/>
      <c r="BN945" s="53"/>
      <c r="BO945" s="53"/>
      <c r="BP945" s="53"/>
      <c r="BQ945" s="53"/>
      <c r="BR945" s="53"/>
      <c r="BS945" s="53"/>
      <c r="BT945" s="53"/>
      <c r="BU945" s="53"/>
      <c r="BV945" s="53"/>
      <c r="BW945" s="53"/>
      <c r="BX945" s="53"/>
      <c r="BY945" s="53"/>
      <c r="BZ945" s="53"/>
      <c r="CA945" s="53"/>
      <c r="CB945" s="53"/>
      <c r="CC945" s="53"/>
      <c r="CD945" s="53"/>
      <c r="CE945" s="53"/>
      <c r="CF945" s="53"/>
      <c r="CG945" s="53"/>
      <c r="CH945" s="53"/>
      <c r="CI945" s="53"/>
      <c r="CJ945" s="53"/>
      <c r="CK945" s="53"/>
    </row>
    <row r="946" spans="10:89" ht="14.1" customHeight="1" x14ac:dyDescent="0.2"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 s="53"/>
      <c r="BN946" s="53"/>
      <c r="BO946" s="53"/>
      <c r="BP946" s="53"/>
      <c r="BQ946" s="53"/>
      <c r="BR946" s="53"/>
      <c r="BS946" s="53"/>
      <c r="BT946" s="53"/>
      <c r="BU946" s="53"/>
      <c r="BV946" s="53"/>
      <c r="BW946" s="53"/>
      <c r="BX946" s="53"/>
      <c r="BY946" s="53"/>
      <c r="BZ946" s="53"/>
      <c r="CA946" s="53"/>
      <c r="CB946" s="53"/>
      <c r="CC946" s="53"/>
      <c r="CD946" s="53"/>
      <c r="CE946" s="53"/>
      <c r="CF946" s="53"/>
      <c r="CG946" s="53"/>
      <c r="CH946" s="53"/>
      <c r="CI946" s="53"/>
      <c r="CJ946" s="53"/>
      <c r="CK946" s="53"/>
    </row>
    <row r="947" spans="10:89" ht="14.1" customHeight="1" x14ac:dyDescent="0.2"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 s="53"/>
      <c r="BN947" s="53"/>
      <c r="BO947" s="53"/>
      <c r="BP947" s="53"/>
      <c r="BQ947" s="53"/>
      <c r="BR947" s="53"/>
      <c r="BS947" s="53"/>
      <c r="BT947" s="53"/>
      <c r="BU947" s="53"/>
      <c r="BV947" s="53"/>
      <c r="BW947" s="53"/>
      <c r="BX947" s="53"/>
      <c r="BY947" s="53"/>
      <c r="BZ947" s="53"/>
      <c r="CA947" s="53"/>
      <c r="CB947" s="53"/>
      <c r="CC947" s="53"/>
      <c r="CD947" s="53"/>
      <c r="CE947" s="53"/>
      <c r="CF947" s="53"/>
      <c r="CG947" s="53"/>
      <c r="CH947" s="53"/>
      <c r="CI947" s="53"/>
      <c r="CJ947" s="53"/>
      <c r="CK947" s="53"/>
    </row>
    <row r="948" spans="10:89" ht="14.1" customHeight="1" x14ac:dyDescent="0.2"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 s="53"/>
      <c r="BN948" s="53"/>
      <c r="BO948" s="53"/>
      <c r="BP948" s="53"/>
      <c r="BQ948" s="53"/>
      <c r="BR948" s="53"/>
      <c r="BS948" s="53"/>
      <c r="BT948" s="53"/>
      <c r="BU948" s="53"/>
      <c r="BV948" s="53"/>
      <c r="BW948" s="53"/>
      <c r="BX948" s="53"/>
      <c r="BY948" s="53"/>
      <c r="BZ948" s="53"/>
      <c r="CA948" s="53"/>
      <c r="CB948" s="53"/>
      <c r="CC948" s="53"/>
      <c r="CD948" s="53"/>
      <c r="CE948" s="53"/>
      <c r="CF948" s="53"/>
      <c r="CG948" s="53"/>
      <c r="CH948" s="53"/>
      <c r="CI948" s="53"/>
      <c r="CJ948" s="53"/>
      <c r="CK948" s="53"/>
    </row>
    <row r="949" spans="10:89" ht="14.1" customHeight="1" x14ac:dyDescent="0.2"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 s="53"/>
      <c r="BN949" s="53"/>
      <c r="BO949" s="53"/>
      <c r="BP949" s="53"/>
      <c r="BQ949" s="53"/>
      <c r="BR949" s="53"/>
      <c r="BS949" s="53"/>
      <c r="BT949" s="53"/>
      <c r="BU949" s="53"/>
      <c r="BV949" s="53"/>
      <c r="BW949" s="53"/>
      <c r="BX949" s="53"/>
      <c r="BY949" s="53"/>
      <c r="BZ949" s="53"/>
      <c r="CA949" s="53"/>
      <c r="CB949" s="53"/>
      <c r="CC949" s="53"/>
      <c r="CD949" s="53"/>
      <c r="CE949" s="53"/>
      <c r="CF949" s="53"/>
      <c r="CG949" s="53"/>
      <c r="CH949" s="53"/>
      <c r="CI949" s="53"/>
      <c r="CJ949" s="53"/>
      <c r="CK949" s="53"/>
    </row>
    <row r="950" spans="10:89" ht="14.1" customHeight="1" x14ac:dyDescent="0.2"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 s="53"/>
      <c r="BN950" s="53"/>
      <c r="BO950" s="53"/>
      <c r="BP950" s="53"/>
      <c r="BQ950" s="53"/>
      <c r="BR950" s="53"/>
      <c r="BS950" s="53"/>
      <c r="BT950" s="53"/>
      <c r="BU950" s="53"/>
      <c r="BV950" s="53"/>
      <c r="BW950" s="53"/>
      <c r="BX950" s="53"/>
      <c r="BY950" s="53"/>
      <c r="BZ950" s="53"/>
      <c r="CA950" s="53"/>
      <c r="CB950" s="53"/>
      <c r="CC950" s="53"/>
      <c r="CD950" s="53"/>
      <c r="CE950" s="53"/>
      <c r="CF950" s="53"/>
      <c r="CG950" s="53"/>
      <c r="CH950" s="53"/>
      <c r="CI950" s="53"/>
      <c r="CJ950" s="53"/>
      <c r="CK950" s="53"/>
    </row>
    <row r="951" spans="10:89" ht="14.1" customHeight="1" x14ac:dyDescent="0.2"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 s="53"/>
      <c r="BN951" s="53"/>
      <c r="BO951" s="53"/>
      <c r="BP951" s="53"/>
      <c r="BQ951" s="53"/>
      <c r="BR951" s="53"/>
      <c r="BS951" s="53"/>
      <c r="BT951" s="53"/>
      <c r="BU951" s="53"/>
      <c r="BV951" s="53"/>
      <c r="BW951" s="53"/>
      <c r="BX951" s="53"/>
      <c r="BY951" s="53"/>
      <c r="BZ951" s="53"/>
      <c r="CA951" s="53"/>
      <c r="CB951" s="53"/>
      <c r="CC951" s="53"/>
      <c r="CD951" s="53"/>
      <c r="CE951" s="53"/>
      <c r="CF951" s="53"/>
      <c r="CG951" s="53"/>
      <c r="CH951" s="53"/>
      <c r="CI951" s="53"/>
      <c r="CJ951" s="53"/>
      <c r="CK951" s="53"/>
    </row>
    <row r="952" spans="10:89" ht="14.1" customHeight="1" x14ac:dyDescent="0.2"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 s="53"/>
      <c r="BN952" s="53"/>
      <c r="BO952" s="53"/>
      <c r="BP952" s="53"/>
      <c r="BQ952" s="53"/>
      <c r="BR952" s="53"/>
      <c r="BS952" s="53"/>
      <c r="BT952" s="53"/>
      <c r="BU952" s="53"/>
      <c r="BV952" s="53"/>
      <c r="BW952" s="53"/>
      <c r="BX952" s="53"/>
      <c r="BY952" s="53"/>
      <c r="BZ952" s="53"/>
      <c r="CA952" s="53"/>
      <c r="CB952" s="53"/>
      <c r="CC952" s="53"/>
      <c r="CD952" s="53"/>
      <c r="CE952" s="53"/>
      <c r="CF952" s="53"/>
      <c r="CG952" s="53"/>
      <c r="CH952" s="53"/>
      <c r="CI952" s="53"/>
      <c r="CJ952" s="53"/>
      <c r="CK952" s="53"/>
    </row>
    <row r="953" spans="10:89" ht="14.1" customHeight="1" x14ac:dyDescent="0.2"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 s="53"/>
      <c r="BN953" s="53"/>
      <c r="BO953" s="53"/>
      <c r="BP953" s="53"/>
      <c r="BQ953" s="53"/>
      <c r="BR953" s="53"/>
      <c r="BS953" s="53"/>
      <c r="BT953" s="53"/>
      <c r="BU953" s="53"/>
      <c r="BV953" s="53"/>
      <c r="BW953" s="53"/>
      <c r="BX953" s="53"/>
      <c r="BY953" s="53"/>
      <c r="BZ953" s="53"/>
      <c r="CA953" s="53"/>
      <c r="CB953" s="53"/>
      <c r="CC953" s="53"/>
      <c r="CD953" s="53"/>
      <c r="CE953" s="53"/>
      <c r="CF953" s="53"/>
      <c r="CG953" s="53"/>
      <c r="CH953" s="53"/>
      <c r="CI953" s="53"/>
      <c r="CJ953" s="53"/>
      <c r="CK953" s="53"/>
    </row>
    <row r="954" spans="10:89" ht="14.1" customHeight="1" x14ac:dyDescent="0.2"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 s="53"/>
      <c r="BN954" s="53"/>
      <c r="BO954" s="53"/>
      <c r="BP954" s="53"/>
      <c r="BQ954" s="53"/>
      <c r="BR954" s="53"/>
      <c r="BS954" s="53"/>
      <c r="BT954" s="53"/>
      <c r="BU954" s="53"/>
      <c r="BV954" s="53"/>
      <c r="BW954" s="53"/>
      <c r="BX954" s="53"/>
      <c r="BY954" s="53"/>
      <c r="BZ954" s="53"/>
      <c r="CA954" s="53"/>
      <c r="CB954" s="53"/>
      <c r="CC954" s="53"/>
      <c r="CD954" s="53"/>
      <c r="CE954" s="53"/>
      <c r="CF954" s="53"/>
      <c r="CG954" s="53"/>
      <c r="CH954" s="53"/>
      <c r="CI954" s="53"/>
      <c r="CJ954" s="53"/>
      <c r="CK954" s="53"/>
    </row>
    <row r="955" spans="10:89" ht="14.1" customHeight="1" x14ac:dyDescent="0.2"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 s="53"/>
      <c r="BN955" s="53"/>
      <c r="BO955" s="53"/>
      <c r="BP955" s="53"/>
      <c r="BQ955" s="53"/>
      <c r="BR955" s="53"/>
      <c r="BS955" s="53"/>
      <c r="BT955" s="53"/>
      <c r="BU955" s="53"/>
      <c r="BV955" s="53"/>
      <c r="BW955" s="53"/>
      <c r="BX955" s="53"/>
      <c r="BY955" s="53"/>
      <c r="BZ955" s="53"/>
      <c r="CA955" s="53"/>
      <c r="CB955" s="53"/>
      <c r="CC955" s="53"/>
      <c r="CD955" s="53"/>
      <c r="CE955" s="53"/>
      <c r="CF955" s="53"/>
      <c r="CG955" s="53"/>
      <c r="CH955" s="53"/>
      <c r="CI955" s="53"/>
      <c r="CJ955" s="53"/>
      <c r="CK955" s="53"/>
    </row>
    <row r="956" spans="10:89" ht="14.1" customHeight="1" x14ac:dyDescent="0.2"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 s="53"/>
      <c r="BN956" s="53"/>
      <c r="BO956" s="53"/>
      <c r="BP956" s="53"/>
      <c r="BQ956" s="53"/>
      <c r="BR956" s="53"/>
      <c r="BS956" s="53"/>
      <c r="BT956" s="53"/>
      <c r="BU956" s="53"/>
      <c r="BV956" s="53"/>
      <c r="BW956" s="53"/>
      <c r="BX956" s="53"/>
      <c r="BY956" s="53"/>
      <c r="BZ956" s="53"/>
      <c r="CA956" s="53"/>
      <c r="CB956" s="53"/>
      <c r="CC956" s="53"/>
      <c r="CD956" s="53"/>
      <c r="CE956" s="53"/>
      <c r="CF956" s="53"/>
      <c r="CG956" s="53"/>
      <c r="CH956" s="53"/>
      <c r="CI956" s="53"/>
      <c r="CJ956" s="53"/>
      <c r="CK956" s="53"/>
    </row>
    <row r="957" spans="10:89" ht="14.1" customHeight="1" x14ac:dyDescent="0.2"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 s="53"/>
      <c r="BN957" s="53"/>
      <c r="BO957" s="53"/>
      <c r="BP957" s="53"/>
      <c r="BQ957" s="53"/>
      <c r="BR957" s="53"/>
      <c r="BS957" s="53"/>
      <c r="BT957" s="53"/>
      <c r="BU957" s="53"/>
      <c r="BV957" s="53"/>
      <c r="BW957" s="53"/>
      <c r="BX957" s="53"/>
      <c r="BY957" s="53"/>
      <c r="BZ957" s="53"/>
      <c r="CA957" s="53"/>
      <c r="CB957" s="53"/>
      <c r="CC957" s="53"/>
      <c r="CD957" s="53"/>
      <c r="CE957" s="53"/>
      <c r="CF957" s="53"/>
      <c r="CG957" s="53"/>
      <c r="CH957" s="53"/>
      <c r="CI957" s="53"/>
      <c r="CJ957" s="53"/>
      <c r="CK957" s="53"/>
    </row>
    <row r="958" spans="10:89" ht="14.1" customHeight="1" x14ac:dyDescent="0.2"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 s="53"/>
      <c r="BN958" s="53"/>
      <c r="BO958" s="53"/>
      <c r="BP958" s="53"/>
      <c r="BQ958" s="53"/>
      <c r="BR958" s="53"/>
      <c r="BS958" s="53"/>
      <c r="BT958" s="53"/>
      <c r="BU958" s="53"/>
      <c r="BV958" s="53"/>
      <c r="BW958" s="53"/>
      <c r="BX958" s="53"/>
      <c r="BY958" s="53"/>
      <c r="BZ958" s="53"/>
      <c r="CA958" s="53"/>
      <c r="CB958" s="53"/>
      <c r="CC958" s="53"/>
      <c r="CD958" s="53"/>
      <c r="CE958" s="53"/>
      <c r="CF958" s="53"/>
      <c r="CG958" s="53"/>
      <c r="CH958" s="53"/>
      <c r="CI958" s="53"/>
      <c r="CJ958" s="53"/>
      <c r="CK958" s="53"/>
    </row>
    <row r="959" spans="10:89" ht="14.1" customHeight="1" x14ac:dyDescent="0.2"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 s="53"/>
      <c r="BN959" s="53"/>
      <c r="BO959" s="53"/>
      <c r="BP959" s="53"/>
      <c r="BQ959" s="53"/>
      <c r="BR959" s="53"/>
      <c r="BS959" s="53"/>
      <c r="BT959" s="53"/>
      <c r="BU959" s="53"/>
      <c r="BV959" s="53"/>
      <c r="BW959" s="53"/>
      <c r="BX959" s="53"/>
      <c r="BY959" s="53"/>
      <c r="BZ959" s="53"/>
      <c r="CA959" s="53"/>
      <c r="CB959" s="53"/>
      <c r="CC959" s="53"/>
      <c r="CD959" s="53"/>
      <c r="CE959" s="53"/>
      <c r="CF959" s="53"/>
      <c r="CG959" s="53"/>
      <c r="CH959" s="53"/>
      <c r="CI959" s="53"/>
      <c r="CJ959" s="53"/>
      <c r="CK959" s="53"/>
    </row>
    <row r="960" spans="10:89" ht="14.1" customHeight="1" x14ac:dyDescent="0.2"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 s="53"/>
      <c r="BN960" s="53"/>
      <c r="BO960" s="53"/>
      <c r="BP960" s="53"/>
      <c r="BQ960" s="53"/>
      <c r="BR960" s="53"/>
      <c r="BS960" s="53"/>
      <c r="BT960" s="53"/>
      <c r="BU960" s="53"/>
      <c r="BV960" s="53"/>
      <c r="BW960" s="53"/>
      <c r="BX960" s="53"/>
      <c r="BY960" s="53"/>
      <c r="BZ960" s="53"/>
      <c r="CA960" s="53"/>
      <c r="CB960" s="53"/>
      <c r="CC960" s="53"/>
      <c r="CD960" s="53"/>
      <c r="CE960" s="53"/>
      <c r="CF960" s="53"/>
      <c r="CG960" s="53"/>
      <c r="CH960" s="53"/>
      <c r="CI960" s="53"/>
      <c r="CJ960" s="53"/>
      <c r="CK960" s="53"/>
    </row>
    <row r="961" spans="10:89" ht="14.1" customHeight="1" x14ac:dyDescent="0.2"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 s="53"/>
      <c r="BN961" s="53"/>
      <c r="BO961" s="53"/>
      <c r="BP961" s="53"/>
      <c r="BQ961" s="53"/>
      <c r="BR961" s="53"/>
      <c r="BS961" s="53"/>
      <c r="BT961" s="53"/>
      <c r="BU961" s="53"/>
      <c r="BV961" s="53"/>
      <c r="BW961" s="53"/>
      <c r="BX961" s="53"/>
      <c r="BY961" s="53"/>
      <c r="BZ961" s="53"/>
      <c r="CA961" s="53"/>
      <c r="CB961" s="53"/>
      <c r="CC961" s="53"/>
      <c r="CD961" s="53"/>
      <c r="CE961" s="53"/>
      <c r="CF961" s="53"/>
      <c r="CG961" s="53"/>
      <c r="CH961" s="53"/>
      <c r="CI961" s="53"/>
      <c r="CJ961" s="53"/>
      <c r="CK961" s="53"/>
    </row>
    <row r="962" spans="10:89" ht="14.1" customHeight="1" x14ac:dyDescent="0.2"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 s="53"/>
      <c r="BN962" s="53"/>
      <c r="BO962" s="53"/>
      <c r="BP962" s="53"/>
      <c r="BQ962" s="53"/>
      <c r="BR962" s="53"/>
      <c r="BS962" s="53"/>
      <c r="BT962" s="53"/>
      <c r="BU962" s="53"/>
      <c r="BV962" s="53"/>
      <c r="BW962" s="53"/>
      <c r="BX962" s="53"/>
      <c r="BY962" s="53"/>
      <c r="BZ962" s="53"/>
      <c r="CA962" s="53"/>
      <c r="CB962" s="53"/>
      <c r="CC962" s="53"/>
      <c r="CD962" s="53"/>
      <c r="CE962" s="53"/>
      <c r="CF962" s="53"/>
      <c r="CG962" s="53"/>
      <c r="CH962" s="53"/>
      <c r="CI962" s="53"/>
      <c r="CJ962" s="53"/>
      <c r="CK962" s="53"/>
    </row>
    <row r="963" spans="10:89" ht="14.1" customHeight="1" x14ac:dyDescent="0.2"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 s="53"/>
      <c r="BN963" s="53"/>
      <c r="BO963" s="53"/>
      <c r="BP963" s="53"/>
      <c r="BQ963" s="53"/>
      <c r="BR963" s="53"/>
      <c r="BS963" s="53"/>
      <c r="BT963" s="53"/>
      <c r="BU963" s="53"/>
      <c r="BV963" s="53"/>
      <c r="BW963" s="53"/>
      <c r="BX963" s="53"/>
      <c r="BY963" s="53"/>
      <c r="BZ963" s="53"/>
      <c r="CA963" s="53"/>
      <c r="CB963" s="53"/>
      <c r="CC963" s="53"/>
      <c r="CD963" s="53"/>
      <c r="CE963" s="53"/>
      <c r="CF963" s="53"/>
      <c r="CG963" s="53"/>
      <c r="CH963" s="53"/>
      <c r="CI963" s="53"/>
      <c r="CJ963" s="53"/>
      <c r="CK963" s="53"/>
    </row>
    <row r="964" spans="10:89" ht="14.1" customHeight="1" x14ac:dyDescent="0.2"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 s="53"/>
      <c r="BN964" s="53"/>
      <c r="BO964" s="53"/>
      <c r="BP964" s="53"/>
      <c r="BQ964" s="53"/>
      <c r="BR964" s="53"/>
      <c r="BS964" s="53"/>
      <c r="BT964" s="53"/>
      <c r="BU964" s="53"/>
      <c r="BV964" s="53"/>
      <c r="BW964" s="53"/>
      <c r="BX964" s="53"/>
      <c r="BY964" s="53"/>
      <c r="BZ964" s="53"/>
      <c r="CA964" s="53"/>
      <c r="CB964" s="53"/>
      <c r="CC964" s="53"/>
      <c r="CD964" s="53"/>
      <c r="CE964" s="53"/>
      <c r="CF964" s="53"/>
      <c r="CG964" s="53"/>
      <c r="CH964" s="53"/>
      <c r="CI964" s="53"/>
      <c r="CJ964" s="53"/>
      <c r="CK964" s="53"/>
    </row>
    <row r="965" spans="10:89" ht="14.1" customHeight="1" x14ac:dyDescent="0.2"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 s="53"/>
      <c r="BN965" s="53"/>
      <c r="BO965" s="53"/>
      <c r="BP965" s="53"/>
      <c r="BQ965" s="53"/>
      <c r="BR965" s="53"/>
      <c r="BS965" s="53"/>
      <c r="BT965" s="53"/>
      <c r="BU965" s="53"/>
      <c r="BV965" s="53"/>
      <c r="BW965" s="53"/>
      <c r="BX965" s="53"/>
      <c r="BY965" s="53"/>
      <c r="BZ965" s="53"/>
      <c r="CA965" s="53"/>
      <c r="CB965" s="53"/>
      <c r="CC965" s="53"/>
      <c r="CD965" s="53"/>
      <c r="CE965" s="53"/>
      <c r="CF965" s="53"/>
      <c r="CG965" s="53"/>
      <c r="CH965" s="53"/>
      <c r="CI965" s="53"/>
      <c r="CJ965" s="53"/>
      <c r="CK965" s="53"/>
    </row>
    <row r="966" spans="10:89" ht="14.1" customHeight="1" x14ac:dyDescent="0.2"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 s="53"/>
      <c r="BN966" s="53"/>
      <c r="BO966" s="53"/>
      <c r="BP966" s="53"/>
      <c r="BQ966" s="53"/>
      <c r="BR966" s="53"/>
      <c r="BS966" s="53"/>
      <c r="BT966" s="53"/>
      <c r="BU966" s="53"/>
      <c r="BV966" s="53"/>
      <c r="BW966" s="53"/>
      <c r="BX966" s="53"/>
      <c r="BY966" s="53"/>
      <c r="BZ966" s="53"/>
      <c r="CA966" s="53"/>
      <c r="CB966" s="53"/>
      <c r="CC966" s="53"/>
      <c r="CD966" s="53"/>
      <c r="CE966" s="53"/>
      <c r="CF966" s="53"/>
      <c r="CG966" s="53"/>
      <c r="CH966" s="53"/>
      <c r="CI966" s="53"/>
      <c r="CJ966" s="53"/>
      <c r="CK966" s="53"/>
    </row>
    <row r="967" spans="10:89" ht="14.1" customHeight="1" x14ac:dyDescent="0.2"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 s="53"/>
      <c r="BN967" s="53"/>
      <c r="BO967" s="53"/>
      <c r="BP967" s="53"/>
      <c r="BQ967" s="53"/>
      <c r="BR967" s="53"/>
      <c r="BS967" s="53"/>
      <c r="BT967" s="53"/>
      <c r="BU967" s="53"/>
      <c r="BV967" s="53"/>
      <c r="BW967" s="53"/>
      <c r="BX967" s="53"/>
      <c r="BY967" s="53"/>
      <c r="BZ967" s="53"/>
      <c r="CA967" s="53"/>
      <c r="CB967" s="53"/>
      <c r="CC967" s="53"/>
      <c r="CD967" s="53"/>
      <c r="CE967" s="53"/>
      <c r="CF967" s="53"/>
      <c r="CG967" s="53"/>
      <c r="CH967" s="53"/>
      <c r="CI967" s="53"/>
      <c r="CJ967" s="53"/>
      <c r="CK967" s="53"/>
    </row>
    <row r="968" spans="10:89" ht="14.1" customHeight="1" x14ac:dyDescent="0.2"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 s="53"/>
      <c r="BN968" s="53"/>
      <c r="BO968" s="53"/>
      <c r="BP968" s="53"/>
      <c r="BQ968" s="53"/>
      <c r="BR968" s="53"/>
      <c r="BS968" s="53"/>
      <c r="BT968" s="53"/>
      <c r="BU968" s="53"/>
      <c r="BV968" s="53"/>
      <c r="BW968" s="53"/>
      <c r="BX968" s="53"/>
      <c r="BY968" s="53"/>
      <c r="BZ968" s="53"/>
      <c r="CA968" s="53"/>
      <c r="CB968" s="53"/>
      <c r="CC968" s="53"/>
      <c r="CD968" s="53"/>
      <c r="CE968" s="53"/>
      <c r="CF968" s="53"/>
      <c r="CG968" s="53"/>
      <c r="CH968" s="53"/>
      <c r="CI968" s="53"/>
      <c r="CJ968" s="53"/>
      <c r="CK968" s="53"/>
    </row>
    <row r="969" spans="10:89" ht="14.1" customHeight="1" x14ac:dyDescent="0.2"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 s="53"/>
      <c r="BN969" s="53"/>
      <c r="BO969" s="53"/>
      <c r="BP969" s="53"/>
      <c r="BQ969" s="53"/>
      <c r="BR969" s="53"/>
      <c r="BS969" s="53"/>
      <c r="BT969" s="53"/>
      <c r="BU969" s="53"/>
      <c r="BV969" s="53"/>
      <c r="BW969" s="53"/>
      <c r="BX969" s="53"/>
      <c r="BY969" s="53"/>
      <c r="BZ969" s="53"/>
      <c r="CA969" s="53"/>
      <c r="CB969" s="53"/>
      <c r="CC969" s="53"/>
      <c r="CD969" s="53"/>
      <c r="CE969" s="53"/>
      <c r="CF969" s="53"/>
      <c r="CG969" s="53"/>
      <c r="CH969" s="53"/>
      <c r="CI969" s="53"/>
      <c r="CJ969" s="53"/>
      <c r="CK969" s="53"/>
    </row>
    <row r="970" spans="10:89" ht="14.1" customHeight="1" x14ac:dyDescent="0.2"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 s="53"/>
      <c r="BN970" s="53"/>
      <c r="BO970" s="53"/>
      <c r="BP970" s="53"/>
      <c r="BQ970" s="53"/>
      <c r="BR970" s="53"/>
      <c r="BS970" s="53"/>
      <c r="BT970" s="53"/>
      <c r="BU970" s="53"/>
      <c r="BV970" s="53"/>
      <c r="BW970" s="53"/>
      <c r="BX970" s="53"/>
      <c r="BY970" s="53"/>
      <c r="BZ970" s="53"/>
      <c r="CA970" s="53"/>
      <c r="CB970" s="53"/>
      <c r="CC970" s="53"/>
      <c r="CD970" s="53"/>
      <c r="CE970" s="53"/>
      <c r="CF970" s="53"/>
      <c r="CG970" s="53"/>
      <c r="CH970" s="53"/>
      <c r="CI970" s="53"/>
      <c r="CJ970" s="53"/>
      <c r="CK970" s="53"/>
    </row>
    <row r="971" spans="10:89" ht="14.1" customHeight="1" x14ac:dyDescent="0.2"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 s="53"/>
      <c r="BN971" s="53"/>
      <c r="BO971" s="53"/>
      <c r="BP971" s="53"/>
      <c r="BQ971" s="53"/>
      <c r="BR971" s="53"/>
      <c r="BS971" s="53"/>
      <c r="BT971" s="53"/>
      <c r="BU971" s="53"/>
      <c r="BV971" s="53"/>
      <c r="BW971" s="53"/>
      <c r="BX971" s="53"/>
      <c r="BY971" s="53"/>
      <c r="BZ971" s="53"/>
      <c r="CA971" s="53"/>
      <c r="CB971" s="53"/>
      <c r="CC971" s="53"/>
      <c r="CD971" s="53"/>
      <c r="CE971" s="53"/>
      <c r="CF971" s="53"/>
      <c r="CG971" s="53"/>
      <c r="CH971" s="53"/>
      <c r="CI971" s="53"/>
      <c r="CJ971" s="53"/>
      <c r="CK971" s="53"/>
    </row>
    <row r="972" spans="10:89" ht="14.1" customHeight="1" x14ac:dyDescent="0.2"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 s="53"/>
      <c r="BN972" s="53"/>
      <c r="BO972" s="53"/>
      <c r="BP972" s="53"/>
      <c r="BQ972" s="53"/>
      <c r="BR972" s="53"/>
      <c r="BS972" s="53"/>
      <c r="BT972" s="53"/>
      <c r="BU972" s="53"/>
      <c r="BV972" s="53"/>
      <c r="BW972" s="53"/>
      <c r="BX972" s="53"/>
      <c r="BY972" s="53"/>
      <c r="BZ972" s="53"/>
      <c r="CA972" s="53"/>
      <c r="CB972" s="53"/>
      <c r="CC972" s="53"/>
      <c r="CD972" s="53"/>
      <c r="CE972" s="53"/>
      <c r="CF972" s="53"/>
      <c r="CG972" s="53"/>
      <c r="CH972" s="53"/>
      <c r="CI972" s="53"/>
      <c r="CJ972" s="53"/>
      <c r="CK972" s="53"/>
    </row>
    <row r="973" spans="10:89" ht="14.1" customHeight="1" x14ac:dyDescent="0.2"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 s="53"/>
      <c r="BN973" s="53"/>
      <c r="BO973" s="53"/>
      <c r="BP973" s="53"/>
      <c r="BQ973" s="53"/>
      <c r="BR973" s="53"/>
      <c r="BS973" s="53"/>
      <c r="BT973" s="53"/>
      <c r="BU973" s="53"/>
      <c r="BV973" s="53"/>
      <c r="BW973" s="53"/>
      <c r="BX973" s="53"/>
      <c r="BY973" s="53"/>
      <c r="BZ973" s="53"/>
      <c r="CA973" s="53"/>
      <c r="CB973" s="53"/>
      <c r="CC973" s="53"/>
      <c r="CD973" s="53"/>
      <c r="CE973" s="53"/>
      <c r="CF973" s="53"/>
      <c r="CG973" s="53"/>
      <c r="CH973" s="53"/>
      <c r="CI973" s="53"/>
      <c r="CJ973" s="53"/>
      <c r="CK973" s="53"/>
    </row>
    <row r="974" spans="10:89" ht="14.1" customHeight="1" x14ac:dyDescent="0.2"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 s="53"/>
      <c r="BN974" s="53"/>
      <c r="BO974" s="53"/>
      <c r="BP974" s="53"/>
      <c r="BQ974" s="53"/>
      <c r="BR974" s="53"/>
      <c r="BS974" s="53"/>
      <c r="BT974" s="53"/>
      <c r="BU974" s="53"/>
      <c r="BV974" s="53"/>
      <c r="BW974" s="53"/>
      <c r="BX974" s="53"/>
      <c r="BY974" s="53"/>
      <c r="BZ974" s="53"/>
      <c r="CA974" s="53"/>
      <c r="CB974" s="53"/>
      <c r="CC974" s="53"/>
      <c r="CD974" s="53"/>
      <c r="CE974" s="53"/>
      <c r="CF974" s="53"/>
      <c r="CG974" s="53"/>
      <c r="CH974" s="53"/>
      <c r="CI974" s="53"/>
      <c r="CJ974" s="53"/>
      <c r="CK974" s="53"/>
    </row>
    <row r="975" spans="10:89" ht="14.1" customHeight="1" x14ac:dyDescent="0.2"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 s="53"/>
      <c r="BN975" s="53"/>
      <c r="BO975" s="53"/>
      <c r="BP975" s="53"/>
      <c r="BQ975" s="53"/>
      <c r="BR975" s="53"/>
      <c r="BS975" s="53"/>
      <c r="BT975" s="53"/>
      <c r="BU975" s="53"/>
      <c r="BV975" s="53"/>
      <c r="BW975" s="53"/>
      <c r="BX975" s="53"/>
      <c r="BY975" s="53"/>
      <c r="BZ975" s="53"/>
      <c r="CA975" s="53"/>
      <c r="CB975" s="53"/>
      <c r="CC975" s="53"/>
      <c r="CD975" s="53"/>
      <c r="CE975" s="53"/>
      <c r="CF975" s="53"/>
      <c r="CG975" s="53"/>
      <c r="CH975" s="53"/>
      <c r="CI975" s="53"/>
      <c r="CJ975" s="53"/>
      <c r="CK975" s="53"/>
    </row>
    <row r="976" spans="10:89" ht="14.1" customHeight="1" x14ac:dyDescent="0.2"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 s="53"/>
      <c r="BN976" s="53"/>
      <c r="BO976" s="53"/>
      <c r="BP976" s="53"/>
      <c r="BQ976" s="53"/>
      <c r="BR976" s="53"/>
      <c r="BS976" s="53"/>
      <c r="BT976" s="53"/>
      <c r="BU976" s="53"/>
      <c r="BV976" s="53"/>
      <c r="BW976" s="53"/>
      <c r="BX976" s="53"/>
      <c r="BY976" s="53"/>
      <c r="BZ976" s="53"/>
      <c r="CA976" s="53"/>
      <c r="CB976" s="53"/>
      <c r="CC976" s="53"/>
      <c r="CD976" s="53"/>
      <c r="CE976" s="53"/>
      <c r="CF976" s="53"/>
      <c r="CG976" s="53"/>
      <c r="CH976" s="53"/>
      <c r="CI976" s="53"/>
      <c r="CJ976" s="53"/>
      <c r="CK976" s="53"/>
    </row>
    <row r="977" spans="10:89" ht="14.1" customHeight="1" x14ac:dyDescent="0.2"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 s="53"/>
      <c r="BN977" s="53"/>
      <c r="BO977" s="53"/>
      <c r="BP977" s="53"/>
      <c r="BQ977" s="53"/>
      <c r="BR977" s="53"/>
      <c r="BS977" s="53"/>
      <c r="BT977" s="53"/>
      <c r="BU977" s="53"/>
      <c r="BV977" s="53"/>
      <c r="BW977" s="53"/>
      <c r="BX977" s="53"/>
      <c r="BY977" s="53"/>
      <c r="BZ977" s="53"/>
      <c r="CA977" s="53"/>
      <c r="CB977" s="53"/>
      <c r="CC977" s="53"/>
      <c r="CD977" s="53"/>
      <c r="CE977" s="53"/>
      <c r="CF977" s="53"/>
      <c r="CG977" s="53"/>
      <c r="CH977" s="53"/>
      <c r="CI977" s="53"/>
      <c r="CJ977" s="53"/>
      <c r="CK977" s="53"/>
    </row>
    <row r="978" spans="10:89" ht="14.1" customHeight="1" x14ac:dyDescent="0.2"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 s="53"/>
      <c r="BN978" s="53"/>
      <c r="BO978" s="53"/>
      <c r="BP978" s="53"/>
      <c r="BQ978" s="53"/>
      <c r="BR978" s="53"/>
      <c r="BS978" s="53"/>
      <c r="BT978" s="53"/>
      <c r="BU978" s="53"/>
      <c r="BV978" s="53"/>
      <c r="BW978" s="53"/>
      <c r="BX978" s="53"/>
      <c r="BY978" s="53"/>
      <c r="BZ978" s="53"/>
      <c r="CA978" s="53"/>
      <c r="CB978" s="53"/>
      <c r="CC978" s="53"/>
      <c r="CD978" s="53"/>
      <c r="CE978" s="53"/>
      <c r="CF978" s="53"/>
      <c r="CG978" s="53"/>
      <c r="CH978" s="53"/>
      <c r="CI978" s="53"/>
      <c r="CJ978" s="53"/>
      <c r="CK978" s="53"/>
    </row>
    <row r="979" spans="10:89" ht="14.1" customHeight="1" x14ac:dyDescent="0.2"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 s="53"/>
      <c r="BN979" s="53"/>
      <c r="BO979" s="53"/>
      <c r="BP979" s="53"/>
      <c r="BQ979" s="53"/>
      <c r="BR979" s="53"/>
      <c r="BS979" s="53"/>
      <c r="BT979" s="53"/>
      <c r="BU979" s="53"/>
      <c r="BV979" s="53"/>
      <c r="BW979" s="53"/>
      <c r="BX979" s="53"/>
      <c r="BY979" s="53"/>
      <c r="BZ979" s="53"/>
      <c r="CA979" s="53"/>
      <c r="CB979" s="53"/>
      <c r="CC979" s="53"/>
      <c r="CD979" s="53"/>
      <c r="CE979" s="53"/>
      <c r="CF979" s="53"/>
      <c r="CG979" s="53"/>
      <c r="CH979" s="53"/>
      <c r="CI979" s="53"/>
      <c r="CJ979" s="53"/>
      <c r="CK979" s="53"/>
    </row>
    <row r="980" spans="10:89" ht="14.1" customHeight="1" x14ac:dyDescent="0.2"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 s="53"/>
      <c r="BN980" s="53"/>
      <c r="BO980" s="53"/>
      <c r="BP980" s="53"/>
      <c r="BQ980" s="53"/>
      <c r="BR980" s="53"/>
      <c r="BS980" s="53"/>
      <c r="BT980" s="53"/>
      <c r="BU980" s="53"/>
      <c r="BV980" s="53"/>
      <c r="BW980" s="53"/>
      <c r="BX980" s="53"/>
      <c r="BY980" s="53"/>
      <c r="BZ980" s="53"/>
      <c r="CA980" s="53"/>
      <c r="CB980" s="53"/>
      <c r="CC980" s="53"/>
      <c r="CD980" s="53"/>
      <c r="CE980" s="53"/>
      <c r="CF980" s="53"/>
      <c r="CG980" s="53"/>
      <c r="CH980" s="53"/>
      <c r="CI980" s="53"/>
      <c r="CJ980" s="53"/>
      <c r="CK980" s="53"/>
    </row>
    <row r="981" spans="10:89" ht="14.1" customHeight="1" x14ac:dyDescent="0.2"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3"/>
      <c r="BS981" s="53"/>
      <c r="BT981" s="53"/>
      <c r="BU981" s="53"/>
      <c r="BV981" s="53"/>
      <c r="BW981" s="53"/>
      <c r="BX981" s="53"/>
      <c r="BY981" s="53"/>
      <c r="BZ981" s="53"/>
      <c r="CA981" s="53"/>
      <c r="CB981" s="53"/>
      <c r="CC981" s="53"/>
      <c r="CD981" s="53"/>
      <c r="CE981" s="53"/>
      <c r="CF981" s="53"/>
      <c r="CG981" s="53"/>
      <c r="CH981" s="53"/>
      <c r="CI981" s="53"/>
      <c r="CJ981" s="53"/>
      <c r="CK981" s="53"/>
    </row>
    <row r="982" spans="10:89" ht="14.1" customHeight="1" x14ac:dyDescent="0.2"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 s="53"/>
      <c r="BN982" s="53"/>
      <c r="BO982" s="53"/>
      <c r="BP982" s="53"/>
      <c r="BQ982" s="53"/>
      <c r="BR982" s="53"/>
      <c r="BS982" s="53"/>
      <c r="BT982" s="53"/>
      <c r="BU982" s="53"/>
      <c r="BV982" s="53"/>
      <c r="BW982" s="53"/>
      <c r="BX982" s="53"/>
      <c r="BY982" s="53"/>
      <c r="BZ982" s="53"/>
      <c r="CA982" s="53"/>
      <c r="CB982" s="53"/>
      <c r="CC982" s="53"/>
      <c r="CD982" s="53"/>
      <c r="CE982" s="53"/>
      <c r="CF982" s="53"/>
      <c r="CG982" s="53"/>
      <c r="CH982" s="53"/>
      <c r="CI982" s="53"/>
      <c r="CJ982" s="53"/>
      <c r="CK982" s="53"/>
    </row>
    <row r="983" spans="10:89" ht="14.1" customHeight="1" x14ac:dyDescent="0.2"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 s="53"/>
      <c r="BN983" s="53"/>
      <c r="BO983" s="53"/>
      <c r="BP983" s="53"/>
      <c r="BQ983" s="53"/>
      <c r="BR983" s="53"/>
      <c r="BS983" s="53"/>
      <c r="BT983" s="53"/>
      <c r="BU983" s="53"/>
      <c r="BV983" s="53"/>
      <c r="BW983" s="53"/>
      <c r="BX983" s="53"/>
      <c r="BY983" s="53"/>
      <c r="BZ983" s="53"/>
      <c r="CA983" s="53"/>
      <c r="CB983" s="53"/>
      <c r="CC983" s="53"/>
      <c r="CD983" s="53"/>
      <c r="CE983" s="53"/>
      <c r="CF983" s="53"/>
      <c r="CG983" s="53"/>
      <c r="CH983" s="53"/>
      <c r="CI983" s="53"/>
      <c r="CJ983" s="53"/>
      <c r="CK983" s="53"/>
    </row>
    <row r="984" spans="10:89" ht="14.1" customHeight="1" x14ac:dyDescent="0.2"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 s="53"/>
      <c r="BN984" s="53"/>
      <c r="BO984" s="53"/>
      <c r="BP984" s="53"/>
      <c r="BQ984" s="53"/>
      <c r="BR984" s="53"/>
      <c r="BS984" s="53"/>
      <c r="BT984" s="53"/>
      <c r="BU984" s="53"/>
      <c r="BV984" s="53"/>
      <c r="BW984" s="53"/>
      <c r="BX984" s="53"/>
      <c r="BY984" s="53"/>
      <c r="BZ984" s="53"/>
      <c r="CA984" s="53"/>
      <c r="CB984" s="53"/>
      <c r="CC984" s="53"/>
      <c r="CD984" s="53"/>
      <c r="CE984" s="53"/>
      <c r="CF984" s="53"/>
      <c r="CG984" s="53"/>
      <c r="CH984" s="53"/>
      <c r="CI984" s="53"/>
      <c r="CJ984" s="53"/>
      <c r="CK984" s="53"/>
    </row>
    <row r="985" spans="10:89" ht="14.1" customHeight="1" x14ac:dyDescent="0.2"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 s="53"/>
      <c r="BN985" s="53"/>
      <c r="BO985" s="53"/>
      <c r="BP985" s="53"/>
      <c r="BQ985" s="53"/>
      <c r="BR985" s="53"/>
      <c r="BS985" s="53"/>
      <c r="BT985" s="53"/>
      <c r="BU985" s="53"/>
      <c r="BV985" s="53"/>
      <c r="BW985" s="53"/>
      <c r="BX985" s="53"/>
      <c r="BY985" s="53"/>
      <c r="BZ985" s="53"/>
      <c r="CA985" s="53"/>
      <c r="CB985" s="53"/>
      <c r="CC985" s="53"/>
      <c r="CD985" s="53"/>
      <c r="CE985" s="53"/>
      <c r="CF985" s="53"/>
      <c r="CG985" s="53"/>
      <c r="CH985" s="53"/>
      <c r="CI985" s="53"/>
      <c r="CJ985" s="53"/>
      <c r="CK985" s="53"/>
    </row>
    <row r="986" spans="10:89" ht="14.1" customHeight="1" x14ac:dyDescent="0.2"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 s="53"/>
      <c r="BN986" s="53"/>
      <c r="BO986" s="53"/>
      <c r="BP986" s="53"/>
      <c r="BQ986" s="53"/>
      <c r="BR986" s="53"/>
      <c r="BS986" s="53"/>
      <c r="BT986" s="53"/>
      <c r="BU986" s="53"/>
      <c r="BV986" s="53"/>
      <c r="BW986" s="53"/>
      <c r="BX986" s="53"/>
      <c r="BY986" s="53"/>
      <c r="BZ986" s="53"/>
      <c r="CA986" s="53"/>
      <c r="CB986" s="53"/>
      <c r="CC986" s="53"/>
      <c r="CD986" s="53"/>
      <c r="CE986" s="53"/>
      <c r="CF986" s="53"/>
      <c r="CG986" s="53"/>
      <c r="CH986" s="53"/>
      <c r="CI986" s="53"/>
      <c r="CJ986" s="53"/>
      <c r="CK986" s="53"/>
    </row>
    <row r="987" spans="10:89" ht="14.1" customHeight="1" x14ac:dyDescent="0.2"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 s="53"/>
      <c r="BN987" s="53"/>
      <c r="BO987" s="53"/>
      <c r="BP987" s="53"/>
      <c r="BQ987" s="53"/>
      <c r="BR987" s="53"/>
      <c r="BS987" s="53"/>
      <c r="BT987" s="53"/>
      <c r="BU987" s="53"/>
      <c r="BV987" s="53"/>
      <c r="BW987" s="53"/>
      <c r="BX987" s="53"/>
      <c r="BY987" s="53"/>
      <c r="BZ987" s="53"/>
      <c r="CA987" s="53"/>
      <c r="CB987" s="53"/>
      <c r="CC987" s="53"/>
      <c r="CD987" s="53"/>
      <c r="CE987" s="53"/>
      <c r="CF987" s="53"/>
      <c r="CG987" s="53"/>
      <c r="CH987" s="53"/>
      <c r="CI987" s="53"/>
      <c r="CJ987" s="53"/>
      <c r="CK987" s="53"/>
    </row>
    <row r="988" spans="10:89" ht="14.1" customHeight="1" x14ac:dyDescent="0.2"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 s="53"/>
      <c r="BN988" s="53"/>
      <c r="BO988" s="53"/>
      <c r="BP988" s="53"/>
      <c r="BQ988" s="53"/>
      <c r="BR988" s="53"/>
      <c r="BS988" s="53"/>
      <c r="BT988" s="53"/>
      <c r="BU988" s="53"/>
      <c r="BV988" s="53"/>
      <c r="BW988" s="53"/>
      <c r="BX988" s="53"/>
      <c r="BY988" s="53"/>
      <c r="BZ988" s="53"/>
      <c r="CA988" s="53"/>
      <c r="CB988" s="53"/>
      <c r="CC988" s="53"/>
      <c r="CD988" s="53"/>
      <c r="CE988" s="53"/>
      <c r="CF988" s="53"/>
      <c r="CG988" s="53"/>
      <c r="CH988" s="53"/>
      <c r="CI988" s="53"/>
      <c r="CJ988" s="53"/>
      <c r="CK988" s="53"/>
    </row>
    <row r="989" spans="10:89" ht="14.1" customHeight="1" x14ac:dyDescent="0.2"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 s="53"/>
      <c r="BN989" s="53"/>
      <c r="BO989" s="53"/>
      <c r="BP989" s="53"/>
      <c r="BQ989" s="53"/>
      <c r="BR989" s="53"/>
      <c r="BS989" s="53"/>
      <c r="BT989" s="53"/>
      <c r="BU989" s="53"/>
      <c r="BV989" s="53"/>
      <c r="BW989" s="53"/>
      <c r="BX989" s="53"/>
      <c r="BY989" s="53"/>
      <c r="BZ989" s="53"/>
      <c r="CA989" s="53"/>
      <c r="CB989" s="53"/>
      <c r="CC989" s="53"/>
      <c r="CD989" s="53"/>
      <c r="CE989" s="53"/>
      <c r="CF989" s="53"/>
      <c r="CG989" s="53"/>
      <c r="CH989" s="53"/>
      <c r="CI989" s="53"/>
      <c r="CJ989" s="53"/>
      <c r="CK989" s="53"/>
    </row>
    <row r="990" spans="10:89" ht="14.1" customHeight="1" x14ac:dyDescent="0.2"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 s="53"/>
      <c r="BN990" s="53"/>
      <c r="BO990" s="53"/>
      <c r="BP990" s="53"/>
      <c r="BQ990" s="53"/>
      <c r="BR990" s="53"/>
      <c r="BS990" s="53"/>
      <c r="BT990" s="53"/>
      <c r="BU990" s="53"/>
      <c r="BV990" s="53"/>
      <c r="BW990" s="53"/>
      <c r="BX990" s="53"/>
      <c r="BY990" s="53"/>
      <c r="BZ990" s="53"/>
      <c r="CA990" s="53"/>
      <c r="CB990" s="53"/>
      <c r="CC990" s="53"/>
      <c r="CD990" s="53"/>
      <c r="CE990" s="53"/>
      <c r="CF990" s="53"/>
      <c r="CG990" s="53"/>
      <c r="CH990" s="53"/>
      <c r="CI990" s="53"/>
      <c r="CJ990" s="53"/>
      <c r="CK990" s="53"/>
    </row>
    <row r="991" spans="10:89" ht="14.1" customHeight="1" x14ac:dyDescent="0.2"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 s="53"/>
      <c r="BN991" s="53"/>
      <c r="BO991" s="53"/>
      <c r="BP991" s="53"/>
      <c r="BQ991" s="53"/>
      <c r="BR991" s="53"/>
      <c r="BS991" s="53"/>
      <c r="BT991" s="53"/>
      <c r="BU991" s="53"/>
      <c r="BV991" s="53"/>
      <c r="BW991" s="53"/>
      <c r="BX991" s="53"/>
      <c r="BY991" s="53"/>
      <c r="BZ991" s="53"/>
      <c r="CA991" s="53"/>
      <c r="CB991" s="53"/>
      <c r="CC991" s="53"/>
      <c r="CD991" s="53"/>
      <c r="CE991" s="53"/>
      <c r="CF991" s="53"/>
      <c r="CG991" s="53"/>
      <c r="CH991" s="53"/>
      <c r="CI991" s="53"/>
      <c r="CJ991" s="53"/>
      <c r="CK991" s="53"/>
    </row>
    <row r="992" spans="10:89" ht="14.1" customHeight="1" x14ac:dyDescent="0.2"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 s="53"/>
      <c r="BN992" s="53"/>
      <c r="BO992" s="53"/>
      <c r="BP992" s="53"/>
      <c r="BQ992" s="53"/>
      <c r="BR992" s="53"/>
      <c r="BS992" s="53"/>
      <c r="BT992" s="53"/>
      <c r="BU992" s="53"/>
      <c r="BV992" s="53"/>
      <c r="BW992" s="53"/>
      <c r="BX992" s="53"/>
      <c r="BY992" s="53"/>
      <c r="BZ992" s="53"/>
      <c r="CA992" s="53"/>
      <c r="CB992" s="53"/>
      <c r="CC992" s="53"/>
      <c r="CD992" s="53"/>
      <c r="CE992" s="53"/>
      <c r="CF992" s="53"/>
      <c r="CG992" s="53"/>
      <c r="CH992" s="53"/>
      <c r="CI992" s="53"/>
      <c r="CJ992" s="53"/>
      <c r="CK992" s="53"/>
    </row>
    <row r="993" spans="10:89" ht="14.1" customHeight="1" x14ac:dyDescent="0.2"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 s="53"/>
      <c r="BN993" s="53"/>
      <c r="BO993" s="53"/>
      <c r="BP993" s="53"/>
      <c r="BQ993" s="53"/>
      <c r="BR993" s="53"/>
      <c r="BS993" s="53"/>
      <c r="BT993" s="53"/>
      <c r="BU993" s="53"/>
      <c r="BV993" s="53"/>
      <c r="BW993" s="53"/>
      <c r="BX993" s="53"/>
      <c r="BY993" s="53"/>
      <c r="BZ993" s="53"/>
      <c r="CA993" s="53"/>
      <c r="CB993" s="53"/>
      <c r="CC993" s="53"/>
      <c r="CD993" s="53"/>
      <c r="CE993" s="53"/>
      <c r="CF993" s="53"/>
      <c r="CG993" s="53"/>
      <c r="CH993" s="53"/>
      <c r="CI993" s="53"/>
      <c r="CJ993" s="53"/>
      <c r="CK993" s="53"/>
    </row>
    <row r="994" spans="10:89" ht="14.1" customHeight="1" x14ac:dyDescent="0.2"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 s="53"/>
      <c r="BN994" s="53"/>
      <c r="BO994" s="53"/>
      <c r="BP994" s="53"/>
      <c r="BQ994" s="53"/>
      <c r="BR994" s="53"/>
      <c r="BS994" s="53"/>
      <c r="BT994" s="53"/>
      <c r="BU994" s="53"/>
      <c r="BV994" s="53"/>
      <c r="BW994" s="53"/>
      <c r="BX994" s="53"/>
      <c r="BY994" s="53"/>
      <c r="BZ994" s="53"/>
      <c r="CA994" s="53"/>
      <c r="CB994" s="53"/>
      <c r="CC994" s="53"/>
      <c r="CD994" s="53"/>
      <c r="CE994" s="53"/>
      <c r="CF994" s="53"/>
      <c r="CG994" s="53"/>
      <c r="CH994" s="53"/>
      <c r="CI994" s="53"/>
      <c r="CJ994" s="53"/>
      <c r="CK994" s="53"/>
    </row>
    <row r="995" spans="10:89" ht="14.1" customHeight="1" x14ac:dyDescent="0.2"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 s="53"/>
      <c r="BN995" s="53"/>
      <c r="BO995" s="53"/>
      <c r="BP995" s="53"/>
      <c r="BQ995" s="53"/>
      <c r="BR995" s="53"/>
      <c r="BS995" s="53"/>
      <c r="BT995" s="53"/>
      <c r="BU995" s="53"/>
      <c r="BV995" s="53"/>
      <c r="BW995" s="53"/>
      <c r="BX995" s="53"/>
      <c r="BY995" s="53"/>
      <c r="BZ995" s="53"/>
      <c r="CA995" s="53"/>
      <c r="CB995" s="53"/>
      <c r="CC995" s="53"/>
      <c r="CD995" s="53"/>
      <c r="CE995" s="53"/>
      <c r="CF995" s="53"/>
      <c r="CG995" s="53"/>
      <c r="CH995" s="53"/>
      <c r="CI995" s="53"/>
      <c r="CJ995" s="53"/>
      <c r="CK995" s="53"/>
    </row>
    <row r="996" spans="10:89" ht="14.1" customHeight="1" x14ac:dyDescent="0.2"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 s="53"/>
      <c r="BN996" s="53"/>
      <c r="BO996" s="53"/>
      <c r="BP996" s="53"/>
      <c r="BQ996" s="53"/>
      <c r="BR996" s="53"/>
      <c r="BS996" s="53"/>
      <c r="BT996" s="53"/>
      <c r="BU996" s="53"/>
      <c r="BV996" s="53"/>
      <c r="BW996" s="53"/>
      <c r="BX996" s="53"/>
      <c r="BY996" s="53"/>
      <c r="BZ996" s="53"/>
      <c r="CA996" s="53"/>
      <c r="CB996" s="53"/>
      <c r="CC996" s="53"/>
      <c r="CD996" s="53"/>
      <c r="CE996" s="53"/>
      <c r="CF996" s="53"/>
      <c r="CG996" s="53"/>
      <c r="CH996" s="53"/>
      <c r="CI996" s="53"/>
      <c r="CJ996" s="53"/>
      <c r="CK996" s="53"/>
    </row>
    <row r="997" spans="10:89" ht="14.1" customHeight="1" x14ac:dyDescent="0.2"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 s="53"/>
      <c r="BN997" s="53"/>
      <c r="BO997" s="53"/>
      <c r="BP997" s="53"/>
      <c r="BQ997" s="53"/>
      <c r="BR997" s="53"/>
      <c r="BS997" s="53"/>
      <c r="BT997" s="53"/>
      <c r="BU997" s="53"/>
      <c r="BV997" s="53"/>
      <c r="BW997" s="53"/>
      <c r="BX997" s="53"/>
      <c r="BY997" s="53"/>
      <c r="BZ997" s="53"/>
      <c r="CA997" s="53"/>
      <c r="CB997" s="53"/>
      <c r="CC997" s="53"/>
      <c r="CD997" s="53"/>
      <c r="CE997" s="53"/>
      <c r="CF997" s="53"/>
      <c r="CG997" s="53"/>
      <c r="CH997" s="53"/>
      <c r="CI997" s="53"/>
      <c r="CJ997" s="53"/>
      <c r="CK997" s="53"/>
    </row>
    <row r="998" spans="10:89" ht="14.1" customHeight="1" x14ac:dyDescent="0.2"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 s="53"/>
      <c r="BN998" s="53"/>
      <c r="BO998" s="53"/>
      <c r="BP998" s="53"/>
      <c r="BQ998" s="53"/>
      <c r="BR998" s="53"/>
      <c r="BS998" s="53"/>
      <c r="BT998" s="53"/>
      <c r="BU998" s="53"/>
      <c r="BV998" s="53"/>
      <c r="BW998" s="53"/>
      <c r="BX998" s="53"/>
      <c r="BY998" s="53"/>
      <c r="BZ998" s="53"/>
      <c r="CA998" s="53"/>
      <c r="CB998" s="53"/>
      <c r="CC998" s="53"/>
      <c r="CD998" s="53"/>
      <c r="CE998" s="53"/>
      <c r="CF998" s="53"/>
      <c r="CG998" s="53"/>
      <c r="CH998" s="53"/>
      <c r="CI998" s="53"/>
      <c r="CJ998" s="53"/>
      <c r="CK998" s="53"/>
    </row>
    <row r="999" spans="10:89" ht="14.1" customHeight="1" x14ac:dyDescent="0.2"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 s="53"/>
      <c r="BN999" s="53"/>
      <c r="BO999" s="53"/>
      <c r="BP999" s="53"/>
      <c r="BQ999" s="53"/>
      <c r="BR999" s="53"/>
      <c r="BS999" s="53"/>
      <c r="BT999" s="53"/>
      <c r="BU999" s="53"/>
      <c r="BV999" s="53"/>
      <c r="BW999" s="53"/>
      <c r="BX999" s="53"/>
      <c r="BY999" s="53"/>
      <c r="BZ999" s="53"/>
      <c r="CA999" s="53"/>
      <c r="CB999" s="53"/>
      <c r="CC999" s="53"/>
      <c r="CD999" s="53"/>
      <c r="CE999" s="53"/>
      <c r="CF999" s="53"/>
      <c r="CG999" s="53"/>
      <c r="CH999" s="53"/>
      <c r="CI999" s="53"/>
      <c r="CJ999" s="53"/>
      <c r="CK999" s="53"/>
    </row>
    <row r="1000" spans="10:89" x14ac:dyDescent="0.2"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 s="53"/>
      <c r="BN1000" s="53"/>
      <c r="BO1000" s="53"/>
      <c r="BP1000" s="53"/>
      <c r="BQ1000" s="53"/>
      <c r="BR1000" s="53"/>
      <c r="BS1000" s="53"/>
      <c r="BT1000" s="53"/>
      <c r="BU1000" s="53"/>
      <c r="BV1000" s="53"/>
      <c r="BW1000" s="53"/>
      <c r="BX1000" s="53"/>
      <c r="BY1000" s="53"/>
      <c r="BZ1000" s="53"/>
      <c r="CA1000" s="53"/>
      <c r="CB1000" s="53"/>
      <c r="CC1000" s="53"/>
      <c r="CD1000" s="53"/>
      <c r="CE1000" s="53"/>
      <c r="CF1000" s="53"/>
      <c r="CG1000" s="53"/>
      <c r="CH1000" s="53"/>
      <c r="CI1000" s="53"/>
      <c r="CJ1000" s="53"/>
      <c r="CK1000" s="53"/>
    </row>
    <row r="1001" spans="10:89" x14ac:dyDescent="0.2"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 s="53"/>
      <c r="BN1001" s="53"/>
      <c r="BO1001" s="53"/>
      <c r="BP1001" s="53"/>
      <c r="BQ1001" s="53"/>
      <c r="BR1001" s="53"/>
      <c r="BS1001" s="53"/>
      <c r="BT1001" s="53"/>
      <c r="BU1001" s="53"/>
      <c r="BV1001" s="53"/>
      <c r="BW1001" s="53"/>
      <c r="BX1001" s="53"/>
      <c r="BY1001" s="53"/>
      <c r="BZ1001" s="53"/>
      <c r="CA1001" s="53"/>
      <c r="CB1001" s="53"/>
      <c r="CC1001" s="53"/>
      <c r="CD1001" s="53"/>
      <c r="CE1001" s="53"/>
      <c r="CF1001" s="53"/>
      <c r="CG1001" s="53"/>
      <c r="CH1001" s="53"/>
      <c r="CI1001" s="53"/>
      <c r="CJ1001" s="53"/>
      <c r="CK1001" s="53"/>
    </row>
    <row r="1002" spans="10:89" x14ac:dyDescent="0.2"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 s="53"/>
      <c r="BN1002" s="53"/>
      <c r="BO1002" s="53"/>
      <c r="BP1002" s="53"/>
      <c r="BQ1002" s="53"/>
      <c r="BR1002" s="53"/>
      <c r="BS1002" s="53"/>
      <c r="BT1002" s="53"/>
      <c r="BU1002" s="53"/>
      <c r="BV1002" s="53"/>
      <c r="BW1002" s="53"/>
      <c r="BX1002" s="53"/>
      <c r="BY1002" s="53"/>
      <c r="BZ1002" s="53"/>
      <c r="CA1002" s="53"/>
      <c r="CB1002" s="53"/>
      <c r="CC1002" s="53"/>
      <c r="CD1002" s="53"/>
      <c r="CE1002" s="53"/>
      <c r="CF1002" s="53"/>
      <c r="CG1002" s="53"/>
      <c r="CH1002" s="53"/>
      <c r="CI1002" s="53"/>
      <c r="CJ1002" s="53"/>
      <c r="CK1002" s="53"/>
    </row>
    <row r="1003" spans="10:89" x14ac:dyDescent="0.2"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 s="53"/>
      <c r="BN1003" s="53"/>
      <c r="BO1003" s="53"/>
      <c r="BP1003" s="53"/>
      <c r="BQ1003" s="53"/>
      <c r="BR1003" s="53"/>
      <c r="BS1003" s="53"/>
      <c r="BT1003" s="53"/>
      <c r="BU1003" s="53"/>
      <c r="BV1003" s="53"/>
      <c r="BW1003" s="53"/>
      <c r="BX1003" s="53"/>
      <c r="BY1003" s="53"/>
      <c r="BZ1003" s="53"/>
      <c r="CA1003" s="53"/>
      <c r="CB1003" s="53"/>
      <c r="CC1003" s="53"/>
      <c r="CD1003" s="53"/>
      <c r="CE1003" s="53"/>
      <c r="CF1003" s="53"/>
      <c r="CG1003" s="53"/>
      <c r="CH1003" s="53"/>
      <c r="CI1003" s="53"/>
      <c r="CJ1003" s="53"/>
      <c r="CK1003" s="53"/>
    </row>
    <row r="1004" spans="10:89" x14ac:dyDescent="0.2"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3"/>
      <c r="BQ1004" s="53"/>
      <c r="BR1004" s="53"/>
      <c r="BS1004" s="53"/>
      <c r="BT1004" s="53"/>
      <c r="BU1004" s="53"/>
      <c r="BV1004" s="53"/>
      <c r="BW1004" s="53"/>
      <c r="BX1004" s="53"/>
      <c r="BY1004" s="53"/>
      <c r="BZ1004" s="53"/>
      <c r="CA1004" s="53"/>
      <c r="CB1004" s="53"/>
      <c r="CC1004" s="53"/>
      <c r="CD1004" s="53"/>
      <c r="CE1004" s="53"/>
      <c r="CF1004" s="53"/>
      <c r="CG1004" s="53"/>
      <c r="CH1004" s="53"/>
      <c r="CI1004" s="53"/>
      <c r="CJ1004" s="53"/>
      <c r="CK1004" s="53"/>
    </row>
    <row r="1005" spans="10:89" x14ac:dyDescent="0.2"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 s="53"/>
      <c r="BN1005" s="53"/>
      <c r="BO1005" s="53"/>
      <c r="BP1005" s="53"/>
      <c r="BQ1005" s="53"/>
      <c r="BR1005" s="53"/>
      <c r="BS1005" s="53"/>
      <c r="BT1005" s="53"/>
      <c r="BU1005" s="53"/>
      <c r="BV1005" s="53"/>
      <c r="BW1005" s="53"/>
      <c r="BX1005" s="53"/>
      <c r="BY1005" s="53"/>
      <c r="BZ1005" s="53"/>
      <c r="CA1005" s="53"/>
      <c r="CB1005" s="53"/>
      <c r="CC1005" s="53"/>
      <c r="CD1005" s="53"/>
      <c r="CE1005" s="53"/>
      <c r="CF1005" s="53"/>
      <c r="CG1005" s="53"/>
      <c r="CH1005" s="53"/>
      <c r="CI1005" s="53"/>
      <c r="CJ1005" s="53"/>
      <c r="CK1005" s="53"/>
    </row>
    <row r="1006" spans="10:89" x14ac:dyDescent="0.2"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 s="53"/>
      <c r="BN1006" s="53"/>
      <c r="BO1006" s="53"/>
      <c r="BP1006" s="53"/>
      <c r="BQ1006" s="53"/>
      <c r="BR1006" s="53"/>
      <c r="BS1006" s="53"/>
      <c r="BT1006" s="53"/>
      <c r="BU1006" s="53"/>
      <c r="BV1006" s="53"/>
      <c r="BW1006" s="53"/>
      <c r="BX1006" s="53"/>
      <c r="BY1006" s="53"/>
      <c r="BZ1006" s="53"/>
      <c r="CA1006" s="53"/>
      <c r="CB1006" s="53"/>
      <c r="CC1006" s="53"/>
      <c r="CD1006" s="53"/>
      <c r="CE1006" s="53"/>
      <c r="CF1006" s="53"/>
      <c r="CG1006" s="53"/>
      <c r="CH1006" s="53"/>
      <c r="CI1006" s="53"/>
      <c r="CJ1006" s="53"/>
      <c r="CK1006" s="53"/>
    </row>
    <row r="1007" spans="10:89" x14ac:dyDescent="0.2"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 s="53"/>
      <c r="BN1007" s="53"/>
      <c r="BO1007" s="53"/>
      <c r="BP1007" s="53"/>
      <c r="BQ1007" s="53"/>
      <c r="BR1007" s="53"/>
      <c r="BS1007" s="53"/>
      <c r="BT1007" s="53"/>
      <c r="BU1007" s="53"/>
      <c r="BV1007" s="53"/>
      <c r="BW1007" s="53"/>
      <c r="BX1007" s="53"/>
      <c r="BY1007" s="53"/>
      <c r="BZ1007" s="53"/>
      <c r="CA1007" s="53"/>
      <c r="CB1007" s="53"/>
      <c r="CC1007" s="53"/>
      <c r="CD1007" s="53"/>
      <c r="CE1007" s="53"/>
      <c r="CF1007" s="53"/>
      <c r="CG1007" s="53"/>
      <c r="CH1007" s="53"/>
      <c r="CI1007" s="53"/>
      <c r="CJ1007" s="53"/>
      <c r="CK1007" s="53"/>
    </row>
    <row r="1008" spans="10:89" x14ac:dyDescent="0.2"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3"/>
      <c r="BQ1008" s="53"/>
      <c r="BR1008" s="53"/>
      <c r="BS1008" s="53"/>
      <c r="BT1008" s="53"/>
      <c r="BU1008" s="53"/>
      <c r="BV1008" s="53"/>
      <c r="BW1008" s="53"/>
      <c r="BX1008" s="53"/>
      <c r="BY1008" s="53"/>
      <c r="BZ1008" s="53"/>
      <c r="CA1008" s="53"/>
      <c r="CB1008" s="53"/>
      <c r="CC1008" s="53"/>
      <c r="CD1008" s="53"/>
      <c r="CE1008" s="53"/>
      <c r="CF1008" s="53"/>
      <c r="CG1008" s="53"/>
      <c r="CH1008" s="53"/>
      <c r="CI1008" s="53"/>
      <c r="CJ1008" s="53"/>
      <c r="CK1008" s="53"/>
    </row>
    <row r="1009" spans="10:89" x14ac:dyDescent="0.2"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3"/>
      <c r="BQ1009" s="53"/>
      <c r="BR1009" s="53"/>
      <c r="BS1009" s="53"/>
      <c r="BT1009" s="53"/>
      <c r="BU1009" s="53"/>
      <c r="BV1009" s="53"/>
      <c r="BW1009" s="53"/>
      <c r="BX1009" s="53"/>
      <c r="BY1009" s="53"/>
      <c r="BZ1009" s="53"/>
      <c r="CA1009" s="53"/>
      <c r="CB1009" s="53"/>
      <c r="CC1009" s="53"/>
      <c r="CD1009" s="53"/>
      <c r="CE1009" s="53"/>
      <c r="CF1009" s="53"/>
      <c r="CG1009" s="53"/>
      <c r="CH1009" s="53"/>
      <c r="CI1009" s="53"/>
      <c r="CJ1009" s="53"/>
      <c r="CK1009" s="53"/>
    </row>
    <row r="1010" spans="10:89" x14ac:dyDescent="0.2"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3"/>
      <c r="BS1010" s="53"/>
      <c r="BT1010" s="53"/>
      <c r="BU1010" s="53"/>
      <c r="BV1010" s="53"/>
      <c r="BW1010" s="53"/>
      <c r="BX1010" s="53"/>
      <c r="BY1010" s="53"/>
      <c r="BZ1010" s="53"/>
      <c r="CA1010" s="53"/>
      <c r="CB1010" s="53"/>
      <c r="CC1010" s="53"/>
      <c r="CD1010" s="53"/>
      <c r="CE1010" s="53"/>
      <c r="CF1010" s="53"/>
      <c r="CG1010" s="53"/>
      <c r="CH1010" s="53"/>
      <c r="CI1010" s="53"/>
      <c r="CJ1010" s="53"/>
      <c r="CK1010" s="53"/>
    </row>
    <row r="1011" spans="10:89" x14ac:dyDescent="0.2"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 s="53"/>
      <c r="BN1011" s="53"/>
      <c r="BO1011" s="53"/>
      <c r="BP1011" s="53"/>
      <c r="BQ1011" s="53"/>
      <c r="BR1011" s="53"/>
      <c r="BS1011" s="53"/>
      <c r="BT1011" s="53"/>
      <c r="BU1011" s="53"/>
      <c r="BV1011" s="53"/>
      <c r="BW1011" s="53"/>
      <c r="BX1011" s="53"/>
      <c r="BY1011" s="53"/>
      <c r="BZ1011" s="53"/>
      <c r="CA1011" s="53"/>
      <c r="CB1011" s="53"/>
      <c r="CC1011" s="53"/>
      <c r="CD1011" s="53"/>
      <c r="CE1011" s="53"/>
      <c r="CF1011" s="53"/>
      <c r="CG1011" s="53"/>
      <c r="CH1011" s="53"/>
      <c r="CI1011" s="53"/>
      <c r="CJ1011" s="53"/>
      <c r="CK1011" s="53"/>
    </row>
    <row r="1012" spans="10:89" x14ac:dyDescent="0.2"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 s="53"/>
      <c r="BN1012" s="53"/>
      <c r="BO1012" s="53"/>
      <c r="BP1012" s="53"/>
      <c r="BQ1012" s="53"/>
      <c r="BR1012" s="53"/>
      <c r="BS1012" s="53"/>
      <c r="BT1012" s="53"/>
      <c r="BU1012" s="53"/>
      <c r="BV1012" s="53"/>
      <c r="BW1012" s="53"/>
      <c r="BX1012" s="53"/>
      <c r="BY1012" s="53"/>
      <c r="BZ1012" s="53"/>
      <c r="CA1012" s="53"/>
      <c r="CB1012" s="53"/>
      <c r="CC1012" s="53"/>
      <c r="CD1012" s="53"/>
      <c r="CE1012" s="53"/>
      <c r="CF1012" s="53"/>
      <c r="CG1012" s="53"/>
      <c r="CH1012" s="53"/>
      <c r="CI1012" s="53"/>
      <c r="CJ1012" s="53"/>
      <c r="CK1012" s="53"/>
    </row>
    <row r="1013" spans="10:89" x14ac:dyDescent="0.2"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 s="53"/>
      <c r="BN1013" s="53"/>
      <c r="BO1013" s="53"/>
      <c r="BP1013" s="53"/>
      <c r="BQ1013" s="53"/>
      <c r="BR1013" s="53"/>
      <c r="BS1013" s="53"/>
      <c r="BT1013" s="53"/>
      <c r="BU1013" s="53"/>
      <c r="BV1013" s="53"/>
      <c r="BW1013" s="53"/>
      <c r="BX1013" s="53"/>
      <c r="BY1013" s="53"/>
      <c r="BZ1013" s="53"/>
      <c r="CA1013" s="53"/>
      <c r="CB1013" s="53"/>
      <c r="CC1013" s="53"/>
      <c r="CD1013" s="53"/>
      <c r="CE1013" s="53"/>
      <c r="CF1013" s="53"/>
      <c r="CG1013" s="53"/>
      <c r="CH1013" s="53"/>
      <c r="CI1013" s="53"/>
      <c r="CJ1013" s="53"/>
      <c r="CK1013" s="53"/>
    </row>
    <row r="1014" spans="10:89" x14ac:dyDescent="0.2"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 s="53"/>
      <c r="BN1014" s="53"/>
      <c r="BO1014" s="53"/>
      <c r="BP1014" s="53"/>
      <c r="BQ1014" s="53"/>
      <c r="BR1014" s="53"/>
      <c r="BS1014" s="53"/>
      <c r="BT1014" s="53"/>
      <c r="BU1014" s="53"/>
      <c r="BV1014" s="53"/>
      <c r="BW1014" s="53"/>
      <c r="BX1014" s="53"/>
      <c r="BY1014" s="53"/>
      <c r="BZ1014" s="53"/>
      <c r="CA1014" s="53"/>
      <c r="CB1014" s="53"/>
      <c r="CC1014" s="53"/>
      <c r="CD1014" s="53"/>
      <c r="CE1014" s="53"/>
      <c r="CF1014" s="53"/>
      <c r="CG1014" s="53"/>
      <c r="CH1014" s="53"/>
      <c r="CI1014" s="53"/>
      <c r="CJ1014" s="53"/>
      <c r="CK1014" s="53"/>
    </row>
    <row r="1015" spans="10:89" x14ac:dyDescent="0.2"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 s="53"/>
      <c r="BN1015" s="53"/>
      <c r="BO1015" s="53"/>
      <c r="BP1015" s="53"/>
      <c r="BQ1015" s="53"/>
      <c r="BR1015" s="53"/>
      <c r="BS1015" s="53"/>
      <c r="BT1015" s="53"/>
      <c r="BU1015" s="53"/>
      <c r="BV1015" s="53"/>
      <c r="BW1015" s="53"/>
      <c r="BX1015" s="53"/>
      <c r="BY1015" s="53"/>
      <c r="BZ1015" s="53"/>
      <c r="CA1015" s="53"/>
      <c r="CB1015" s="53"/>
      <c r="CC1015" s="53"/>
      <c r="CD1015" s="53"/>
      <c r="CE1015" s="53"/>
      <c r="CF1015" s="53"/>
      <c r="CG1015" s="53"/>
      <c r="CH1015" s="53"/>
      <c r="CI1015" s="53"/>
      <c r="CJ1015" s="53"/>
      <c r="CK1015" s="53"/>
    </row>
    <row r="1016" spans="10:89" x14ac:dyDescent="0.2"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 s="53"/>
      <c r="BN1016" s="53"/>
      <c r="BO1016" s="53"/>
      <c r="BP1016" s="53"/>
      <c r="BQ1016" s="53"/>
      <c r="BR1016" s="53"/>
      <c r="BS1016" s="53"/>
      <c r="BT1016" s="53"/>
      <c r="BU1016" s="53"/>
      <c r="BV1016" s="53"/>
      <c r="BW1016" s="53"/>
      <c r="BX1016" s="53"/>
      <c r="BY1016" s="53"/>
      <c r="BZ1016" s="53"/>
      <c r="CA1016" s="53"/>
      <c r="CB1016" s="53"/>
      <c r="CC1016" s="53"/>
      <c r="CD1016" s="53"/>
      <c r="CE1016" s="53"/>
      <c r="CF1016" s="53"/>
      <c r="CG1016" s="53"/>
      <c r="CH1016" s="53"/>
      <c r="CI1016" s="53"/>
      <c r="CJ1016" s="53"/>
      <c r="CK1016" s="53"/>
    </row>
    <row r="1017" spans="10:89" x14ac:dyDescent="0.2"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 s="53"/>
      <c r="BN1017" s="53"/>
      <c r="BO1017" s="53"/>
      <c r="BP1017" s="53"/>
      <c r="BQ1017" s="53"/>
      <c r="BR1017" s="53"/>
      <c r="BS1017" s="53"/>
      <c r="BT1017" s="53"/>
      <c r="BU1017" s="53"/>
      <c r="BV1017" s="53"/>
      <c r="BW1017" s="53"/>
      <c r="BX1017" s="53"/>
      <c r="BY1017" s="53"/>
      <c r="BZ1017" s="53"/>
      <c r="CA1017" s="53"/>
      <c r="CB1017" s="53"/>
      <c r="CC1017" s="53"/>
      <c r="CD1017" s="53"/>
      <c r="CE1017" s="53"/>
      <c r="CF1017" s="53"/>
      <c r="CG1017" s="53"/>
      <c r="CH1017" s="53"/>
      <c r="CI1017" s="53"/>
      <c r="CJ1017" s="53"/>
      <c r="CK1017" s="53"/>
    </row>
    <row r="1018" spans="10:89" x14ac:dyDescent="0.2"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 s="53"/>
      <c r="BN1018" s="53"/>
      <c r="BO1018" s="53"/>
      <c r="BP1018" s="53"/>
      <c r="BQ1018" s="53"/>
      <c r="BR1018" s="53"/>
      <c r="BS1018" s="53"/>
      <c r="BT1018" s="53"/>
      <c r="BU1018" s="53"/>
      <c r="BV1018" s="53"/>
      <c r="BW1018" s="53"/>
      <c r="BX1018" s="53"/>
      <c r="BY1018" s="53"/>
      <c r="BZ1018" s="53"/>
      <c r="CA1018" s="53"/>
      <c r="CB1018" s="53"/>
      <c r="CC1018" s="53"/>
      <c r="CD1018" s="53"/>
      <c r="CE1018" s="53"/>
      <c r="CF1018" s="53"/>
      <c r="CG1018" s="53"/>
      <c r="CH1018" s="53"/>
      <c r="CI1018" s="53"/>
      <c r="CJ1018" s="53"/>
      <c r="CK1018" s="53"/>
    </row>
    <row r="1019" spans="10:89" x14ac:dyDescent="0.2"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 s="53"/>
      <c r="BN1019" s="53"/>
      <c r="BO1019" s="53"/>
      <c r="BP1019" s="53"/>
      <c r="BQ1019" s="53"/>
      <c r="BR1019" s="53"/>
      <c r="BS1019" s="53"/>
      <c r="BT1019" s="53"/>
      <c r="BU1019" s="53"/>
      <c r="BV1019" s="53"/>
      <c r="BW1019" s="53"/>
      <c r="BX1019" s="53"/>
      <c r="BY1019" s="53"/>
      <c r="BZ1019" s="53"/>
      <c r="CA1019" s="53"/>
      <c r="CB1019" s="53"/>
      <c r="CC1019" s="53"/>
      <c r="CD1019" s="53"/>
      <c r="CE1019" s="53"/>
      <c r="CF1019" s="53"/>
      <c r="CG1019" s="53"/>
      <c r="CH1019" s="53"/>
      <c r="CI1019" s="53"/>
      <c r="CJ1019" s="53"/>
      <c r="CK1019" s="53"/>
    </row>
    <row r="1020" spans="10:89" x14ac:dyDescent="0.2"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 s="53"/>
      <c r="BN1020" s="53"/>
      <c r="BO1020" s="53"/>
      <c r="BP1020" s="53"/>
      <c r="BQ1020" s="53"/>
      <c r="BR1020" s="53"/>
      <c r="BS1020" s="53"/>
      <c r="BT1020" s="53"/>
      <c r="BU1020" s="53"/>
      <c r="BV1020" s="53"/>
      <c r="BW1020" s="53"/>
      <c r="BX1020" s="53"/>
      <c r="BY1020" s="53"/>
      <c r="BZ1020" s="53"/>
      <c r="CA1020" s="53"/>
      <c r="CB1020" s="53"/>
      <c r="CC1020" s="53"/>
      <c r="CD1020" s="53"/>
      <c r="CE1020" s="53"/>
      <c r="CF1020" s="53"/>
      <c r="CG1020" s="53"/>
      <c r="CH1020" s="53"/>
      <c r="CI1020" s="53"/>
      <c r="CJ1020" s="53"/>
      <c r="CK1020" s="53"/>
    </row>
    <row r="1021" spans="10:89" x14ac:dyDescent="0.2"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 s="53"/>
      <c r="BN1021" s="53"/>
      <c r="BO1021" s="53"/>
      <c r="BP1021" s="53"/>
      <c r="BQ1021" s="53"/>
      <c r="BR1021" s="53"/>
      <c r="BS1021" s="53"/>
      <c r="BT1021" s="53"/>
      <c r="BU1021" s="53"/>
      <c r="BV1021" s="53"/>
      <c r="BW1021" s="53"/>
      <c r="BX1021" s="53"/>
      <c r="BY1021" s="53"/>
      <c r="BZ1021" s="53"/>
      <c r="CA1021" s="53"/>
      <c r="CB1021" s="53"/>
      <c r="CC1021" s="53"/>
      <c r="CD1021" s="53"/>
      <c r="CE1021" s="53"/>
      <c r="CF1021" s="53"/>
      <c r="CG1021" s="53"/>
      <c r="CH1021" s="53"/>
      <c r="CI1021" s="53"/>
      <c r="CJ1021" s="53"/>
      <c r="CK1021" s="53"/>
    </row>
    <row r="1022" spans="10:89" x14ac:dyDescent="0.2"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 s="53"/>
      <c r="BN1022" s="53"/>
      <c r="BO1022" s="53"/>
      <c r="BP1022" s="53"/>
      <c r="BQ1022" s="53"/>
      <c r="BR1022" s="53"/>
      <c r="BS1022" s="53"/>
      <c r="BT1022" s="53"/>
      <c r="BU1022" s="53"/>
      <c r="BV1022" s="53"/>
      <c r="BW1022" s="53"/>
      <c r="BX1022" s="53"/>
      <c r="BY1022" s="53"/>
      <c r="BZ1022" s="53"/>
      <c r="CA1022" s="53"/>
      <c r="CB1022" s="53"/>
      <c r="CC1022" s="53"/>
      <c r="CD1022" s="53"/>
      <c r="CE1022" s="53"/>
      <c r="CF1022" s="53"/>
      <c r="CG1022" s="53"/>
      <c r="CH1022" s="53"/>
      <c r="CI1022" s="53"/>
      <c r="CJ1022" s="53"/>
      <c r="CK1022" s="53"/>
    </row>
    <row r="1023" spans="10:89" x14ac:dyDescent="0.2"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3"/>
      <c r="BQ1023" s="53"/>
      <c r="BR1023" s="53"/>
      <c r="BS1023" s="53"/>
      <c r="BT1023" s="53"/>
      <c r="BU1023" s="53"/>
      <c r="BV1023" s="53"/>
      <c r="BW1023" s="53"/>
      <c r="BX1023" s="53"/>
      <c r="BY1023" s="53"/>
      <c r="BZ1023" s="53"/>
      <c r="CA1023" s="53"/>
      <c r="CB1023" s="53"/>
      <c r="CC1023" s="53"/>
      <c r="CD1023" s="53"/>
      <c r="CE1023" s="53"/>
      <c r="CF1023" s="53"/>
      <c r="CG1023" s="53"/>
      <c r="CH1023" s="53"/>
      <c r="CI1023" s="53"/>
      <c r="CJ1023" s="53"/>
      <c r="CK1023" s="53"/>
    </row>
    <row r="1024" spans="10:89" x14ac:dyDescent="0.2"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 s="53"/>
      <c r="BN1024" s="53"/>
      <c r="BO1024" s="53"/>
      <c r="BP1024" s="53"/>
      <c r="BQ1024" s="53"/>
      <c r="BR1024" s="53"/>
      <c r="BS1024" s="53"/>
      <c r="BT1024" s="53"/>
      <c r="BU1024" s="53"/>
      <c r="BV1024" s="53"/>
      <c r="BW1024" s="53"/>
      <c r="BX1024" s="53"/>
      <c r="BY1024" s="53"/>
      <c r="BZ1024" s="53"/>
      <c r="CA1024" s="53"/>
      <c r="CB1024" s="53"/>
      <c r="CC1024" s="53"/>
      <c r="CD1024" s="53"/>
      <c r="CE1024" s="53"/>
      <c r="CF1024" s="53"/>
      <c r="CG1024" s="53"/>
      <c r="CH1024" s="53"/>
      <c r="CI1024" s="53"/>
      <c r="CJ1024" s="53"/>
      <c r="CK1024" s="53"/>
    </row>
    <row r="1025" spans="10:89" x14ac:dyDescent="0.2"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 s="53"/>
      <c r="BN1025" s="53"/>
      <c r="BO1025" s="53"/>
      <c r="BP1025" s="53"/>
      <c r="BQ1025" s="53"/>
      <c r="BR1025" s="53"/>
      <c r="BS1025" s="53"/>
      <c r="BT1025" s="53"/>
      <c r="BU1025" s="53"/>
      <c r="BV1025" s="53"/>
      <c r="BW1025" s="53"/>
      <c r="BX1025" s="53"/>
      <c r="BY1025" s="53"/>
      <c r="BZ1025" s="53"/>
      <c r="CA1025" s="53"/>
      <c r="CB1025" s="53"/>
      <c r="CC1025" s="53"/>
      <c r="CD1025" s="53"/>
      <c r="CE1025" s="53"/>
      <c r="CF1025" s="53"/>
      <c r="CG1025" s="53"/>
      <c r="CH1025" s="53"/>
      <c r="CI1025" s="53"/>
      <c r="CJ1025" s="53"/>
      <c r="CK1025" s="53"/>
    </row>
    <row r="1026" spans="10:89" x14ac:dyDescent="0.2"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3"/>
      <c r="BQ1026" s="53"/>
      <c r="BR1026" s="53"/>
      <c r="BS1026" s="53"/>
      <c r="BT1026" s="53"/>
      <c r="BU1026" s="53"/>
      <c r="BV1026" s="53"/>
      <c r="BW1026" s="53"/>
      <c r="BX1026" s="53"/>
      <c r="BY1026" s="53"/>
      <c r="BZ1026" s="53"/>
      <c r="CA1026" s="53"/>
      <c r="CB1026" s="53"/>
      <c r="CC1026" s="53"/>
      <c r="CD1026" s="53"/>
      <c r="CE1026" s="53"/>
      <c r="CF1026" s="53"/>
      <c r="CG1026" s="53"/>
      <c r="CH1026" s="53"/>
      <c r="CI1026" s="53"/>
      <c r="CJ1026" s="53"/>
      <c r="CK1026" s="53"/>
    </row>
    <row r="1027" spans="10:89" x14ac:dyDescent="0.2"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 s="53"/>
      <c r="BN1027" s="53"/>
      <c r="BO1027" s="53"/>
      <c r="BP1027" s="53"/>
      <c r="BQ1027" s="53"/>
      <c r="BR1027" s="53"/>
      <c r="BS1027" s="53"/>
      <c r="BT1027" s="53"/>
      <c r="BU1027" s="53"/>
      <c r="BV1027" s="53"/>
      <c r="BW1027" s="53"/>
      <c r="BX1027" s="53"/>
      <c r="BY1027" s="53"/>
      <c r="BZ1027" s="53"/>
      <c r="CA1027" s="53"/>
      <c r="CB1027" s="53"/>
      <c r="CC1027" s="53"/>
      <c r="CD1027" s="53"/>
      <c r="CE1027" s="53"/>
      <c r="CF1027" s="53"/>
      <c r="CG1027" s="53"/>
      <c r="CH1027" s="53"/>
      <c r="CI1027" s="53"/>
      <c r="CJ1027" s="53"/>
      <c r="CK1027" s="53"/>
    </row>
    <row r="1028" spans="10:89" x14ac:dyDescent="0.2"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 s="53"/>
      <c r="BN1028" s="53"/>
      <c r="BO1028" s="53"/>
      <c r="BP1028" s="53"/>
      <c r="BQ1028" s="53"/>
      <c r="BR1028" s="53"/>
      <c r="BS1028" s="53"/>
      <c r="BT1028" s="53"/>
      <c r="BU1028" s="53"/>
      <c r="BV1028" s="53"/>
      <c r="BW1028" s="53"/>
      <c r="BX1028" s="53"/>
      <c r="BY1028" s="53"/>
      <c r="BZ1028" s="53"/>
      <c r="CA1028" s="53"/>
      <c r="CB1028" s="53"/>
      <c r="CC1028" s="53"/>
      <c r="CD1028" s="53"/>
      <c r="CE1028" s="53"/>
      <c r="CF1028" s="53"/>
      <c r="CG1028" s="53"/>
      <c r="CH1028" s="53"/>
      <c r="CI1028" s="53"/>
      <c r="CJ1028" s="53"/>
      <c r="CK1028" s="53"/>
    </row>
    <row r="1029" spans="10:89" x14ac:dyDescent="0.2"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 s="53"/>
      <c r="BN1029" s="53"/>
      <c r="BO1029" s="53"/>
      <c r="BP1029" s="53"/>
      <c r="BQ1029" s="53"/>
      <c r="BR1029" s="53"/>
      <c r="BS1029" s="53"/>
      <c r="BT1029" s="53"/>
      <c r="BU1029" s="53"/>
      <c r="BV1029" s="53"/>
      <c r="BW1029" s="53"/>
      <c r="BX1029" s="53"/>
      <c r="BY1029" s="53"/>
      <c r="BZ1029" s="53"/>
      <c r="CA1029" s="53"/>
      <c r="CB1029" s="53"/>
      <c r="CC1029" s="53"/>
      <c r="CD1029" s="53"/>
      <c r="CE1029" s="53"/>
      <c r="CF1029" s="53"/>
      <c r="CG1029" s="53"/>
      <c r="CH1029" s="53"/>
      <c r="CI1029" s="53"/>
      <c r="CJ1029" s="53"/>
      <c r="CK1029" s="53"/>
    </row>
    <row r="1030" spans="10:89" x14ac:dyDescent="0.2"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 s="53"/>
      <c r="BN1030" s="53"/>
      <c r="BO1030" s="53"/>
      <c r="BP1030" s="53"/>
      <c r="BQ1030" s="53"/>
      <c r="BR1030" s="53"/>
      <c r="BS1030" s="53"/>
      <c r="BT1030" s="53"/>
      <c r="BU1030" s="53"/>
      <c r="BV1030" s="53"/>
      <c r="BW1030" s="53"/>
      <c r="BX1030" s="53"/>
      <c r="BY1030" s="53"/>
      <c r="BZ1030" s="53"/>
      <c r="CA1030" s="53"/>
      <c r="CB1030" s="53"/>
      <c r="CC1030" s="53"/>
      <c r="CD1030" s="53"/>
      <c r="CE1030" s="53"/>
      <c r="CF1030" s="53"/>
      <c r="CG1030" s="53"/>
      <c r="CH1030" s="53"/>
      <c r="CI1030" s="53"/>
      <c r="CJ1030" s="53"/>
      <c r="CK1030" s="53"/>
    </row>
    <row r="1031" spans="10:89" x14ac:dyDescent="0.2"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 s="53"/>
      <c r="BN1031" s="53"/>
      <c r="BO1031" s="53"/>
      <c r="BP1031" s="53"/>
      <c r="BQ1031" s="53"/>
      <c r="BR1031" s="53"/>
      <c r="BS1031" s="53"/>
      <c r="BT1031" s="53"/>
      <c r="BU1031" s="53"/>
      <c r="BV1031" s="53"/>
      <c r="BW1031" s="53"/>
      <c r="BX1031" s="53"/>
      <c r="BY1031" s="53"/>
      <c r="BZ1031" s="53"/>
      <c r="CA1031" s="53"/>
      <c r="CB1031" s="53"/>
      <c r="CC1031" s="53"/>
      <c r="CD1031" s="53"/>
      <c r="CE1031" s="53"/>
      <c r="CF1031" s="53"/>
      <c r="CG1031" s="53"/>
      <c r="CH1031" s="53"/>
      <c r="CI1031" s="53"/>
      <c r="CJ1031" s="53"/>
      <c r="CK1031" s="53"/>
    </row>
    <row r="1032" spans="10:89" x14ac:dyDescent="0.2"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 s="53"/>
      <c r="BN1032" s="53"/>
      <c r="BO1032" s="53"/>
      <c r="BP1032" s="53"/>
      <c r="BQ1032" s="53"/>
      <c r="BR1032" s="53"/>
      <c r="BS1032" s="53"/>
      <c r="BT1032" s="53"/>
      <c r="BU1032" s="53"/>
      <c r="BV1032" s="53"/>
      <c r="BW1032" s="53"/>
      <c r="BX1032" s="53"/>
      <c r="BY1032" s="53"/>
      <c r="BZ1032" s="53"/>
      <c r="CA1032" s="53"/>
      <c r="CB1032" s="53"/>
      <c r="CC1032" s="53"/>
      <c r="CD1032" s="53"/>
      <c r="CE1032" s="53"/>
      <c r="CF1032" s="53"/>
      <c r="CG1032" s="53"/>
      <c r="CH1032" s="53"/>
      <c r="CI1032" s="53"/>
      <c r="CJ1032" s="53"/>
      <c r="CK1032" s="53"/>
    </row>
    <row r="1033" spans="10:89" x14ac:dyDescent="0.2"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 s="53"/>
      <c r="BN1033" s="53"/>
      <c r="BO1033" s="53"/>
      <c r="BP1033" s="53"/>
      <c r="BQ1033" s="53"/>
      <c r="BR1033" s="53"/>
      <c r="BS1033" s="53"/>
      <c r="BT1033" s="53"/>
      <c r="BU1033" s="53"/>
      <c r="BV1033" s="53"/>
      <c r="BW1033" s="53"/>
      <c r="BX1033" s="53"/>
      <c r="BY1033" s="53"/>
      <c r="BZ1033" s="53"/>
      <c r="CA1033" s="53"/>
      <c r="CB1033" s="53"/>
      <c r="CC1033" s="53"/>
      <c r="CD1033" s="53"/>
      <c r="CE1033" s="53"/>
      <c r="CF1033" s="53"/>
      <c r="CG1033" s="53"/>
      <c r="CH1033" s="53"/>
      <c r="CI1033" s="53"/>
      <c r="CJ1033" s="53"/>
      <c r="CK1033" s="53"/>
    </row>
    <row r="1034" spans="10:89" x14ac:dyDescent="0.2"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 s="53"/>
      <c r="BN1034" s="53"/>
      <c r="BO1034" s="53"/>
      <c r="BP1034" s="53"/>
      <c r="BQ1034" s="53"/>
      <c r="BR1034" s="53"/>
      <c r="BS1034" s="53"/>
      <c r="BT1034" s="53"/>
      <c r="BU1034" s="53"/>
      <c r="BV1034" s="53"/>
      <c r="BW1034" s="53"/>
      <c r="BX1034" s="53"/>
      <c r="BY1034" s="53"/>
      <c r="BZ1034" s="53"/>
      <c r="CA1034" s="53"/>
      <c r="CB1034" s="53"/>
      <c r="CC1034" s="53"/>
      <c r="CD1034" s="53"/>
      <c r="CE1034" s="53"/>
      <c r="CF1034" s="53"/>
      <c r="CG1034" s="53"/>
      <c r="CH1034" s="53"/>
      <c r="CI1034" s="53"/>
      <c r="CJ1034" s="53"/>
      <c r="CK1034" s="53"/>
    </row>
    <row r="1035" spans="10:89" x14ac:dyDescent="0.2"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 s="53"/>
      <c r="BN1035" s="53"/>
      <c r="BO1035" s="53"/>
      <c r="BP1035" s="53"/>
      <c r="BQ1035" s="53"/>
      <c r="BR1035" s="53"/>
      <c r="BS1035" s="53"/>
      <c r="BT1035" s="53"/>
      <c r="BU1035" s="53"/>
      <c r="BV1035" s="53"/>
      <c r="BW1035" s="53"/>
      <c r="BX1035" s="53"/>
      <c r="BY1035" s="53"/>
      <c r="BZ1035" s="53"/>
      <c r="CA1035" s="53"/>
      <c r="CB1035" s="53"/>
      <c r="CC1035" s="53"/>
      <c r="CD1035" s="53"/>
      <c r="CE1035" s="53"/>
      <c r="CF1035" s="53"/>
      <c r="CG1035" s="53"/>
      <c r="CH1035" s="53"/>
      <c r="CI1035" s="53"/>
      <c r="CJ1035" s="53"/>
      <c r="CK1035" s="53"/>
    </row>
    <row r="1036" spans="10:89" x14ac:dyDescent="0.2"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3"/>
      <c r="BQ1036" s="53"/>
      <c r="BR1036" s="53"/>
      <c r="BS1036" s="53"/>
      <c r="BT1036" s="53"/>
      <c r="BU1036" s="53"/>
      <c r="BV1036" s="53"/>
      <c r="BW1036" s="53"/>
      <c r="BX1036" s="53"/>
      <c r="BY1036" s="53"/>
      <c r="BZ1036" s="53"/>
      <c r="CA1036" s="53"/>
      <c r="CB1036" s="53"/>
      <c r="CC1036" s="53"/>
      <c r="CD1036" s="53"/>
      <c r="CE1036" s="53"/>
      <c r="CF1036" s="53"/>
      <c r="CG1036" s="53"/>
      <c r="CH1036" s="53"/>
      <c r="CI1036" s="53"/>
      <c r="CJ1036" s="53"/>
      <c r="CK1036" s="53"/>
    </row>
    <row r="1037" spans="10:89" x14ac:dyDescent="0.2"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3"/>
      <c r="BQ1037" s="53"/>
      <c r="BR1037" s="53"/>
      <c r="BS1037" s="53"/>
      <c r="BT1037" s="53"/>
      <c r="BU1037" s="53"/>
      <c r="BV1037" s="53"/>
      <c r="BW1037" s="53"/>
      <c r="BX1037" s="53"/>
      <c r="BY1037" s="53"/>
      <c r="BZ1037" s="53"/>
      <c r="CA1037" s="53"/>
      <c r="CB1037" s="53"/>
      <c r="CC1037" s="53"/>
      <c r="CD1037" s="53"/>
      <c r="CE1037" s="53"/>
      <c r="CF1037" s="53"/>
      <c r="CG1037" s="53"/>
      <c r="CH1037" s="53"/>
      <c r="CI1037" s="53"/>
      <c r="CJ1037" s="53"/>
      <c r="CK1037" s="53"/>
    </row>
    <row r="1038" spans="10:89" x14ac:dyDescent="0.2"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3"/>
      <c r="BQ1038" s="53"/>
      <c r="BR1038" s="53"/>
      <c r="BS1038" s="53"/>
      <c r="BT1038" s="53"/>
      <c r="BU1038" s="53"/>
      <c r="BV1038" s="53"/>
      <c r="BW1038" s="53"/>
      <c r="BX1038" s="53"/>
      <c r="BY1038" s="53"/>
      <c r="BZ1038" s="53"/>
      <c r="CA1038" s="53"/>
      <c r="CB1038" s="53"/>
      <c r="CC1038" s="53"/>
      <c r="CD1038" s="53"/>
      <c r="CE1038" s="53"/>
      <c r="CF1038" s="53"/>
      <c r="CG1038" s="53"/>
      <c r="CH1038" s="53"/>
      <c r="CI1038" s="53"/>
      <c r="CJ1038" s="53"/>
      <c r="CK1038" s="53"/>
    </row>
    <row r="1039" spans="10:89" x14ac:dyDescent="0.2"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3"/>
      <c r="BQ1039" s="53"/>
      <c r="BR1039" s="53"/>
      <c r="BS1039" s="53"/>
      <c r="BT1039" s="53"/>
      <c r="BU1039" s="53"/>
      <c r="BV1039" s="53"/>
      <c r="BW1039" s="53"/>
      <c r="BX1039" s="53"/>
      <c r="BY1039" s="53"/>
      <c r="BZ1039" s="53"/>
      <c r="CA1039" s="53"/>
      <c r="CB1039" s="53"/>
      <c r="CC1039" s="53"/>
      <c r="CD1039" s="53"/>
      <c r="CE1039" s="53"/>
      <c r="CF1039" s="53"/>
      <c r="CG1039" s="53"/>
      <c r="CH1039" s="53"/>
      <c r="CI1039" s="53"/>
      <c r="CJ1039" s="53"/>
      <c r="CK1039" s="53"/>
    </row>
    <row r="1040" spans="10:89" x14ac:dyDescent="0.2"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 s="53"/>
      <c r="BN1040" s="53"/>
      <c r="BO1040" s="53"/>
      <c r="BP1040" s="53"/>
      <c r="BQ1040" s="53"/>
      <c r="BR1040" s="53"/>
      <c r="BS1040" s="53"/>
      <c r="BT1040" s="53"/>
      <c r="BU1040" s="53"/>
      <c r="BV1040" s="53"/>
      <c r="BW1040" s="53"/>
      <c r="BX1040" s="53"/>
      <c r="BY1040" s="53"/>
      <c r="BZ1040" s="53"/>
      <c r="CA1040" s="53"/>
      <c r="CB1040" s="53"/>
      <c r="CC1040" s="53"/>
      <c r="CD1040" s="53"/>
      <c r="CE1040" s="53"/>
      <c r="CF1040" s="53"/>
      <c r="CG1040" s="53"/>
      <c r="CH1040" s="53"/>
      <c r="CI1040" s="53"/>
      <c r="CJ1040" s="53"/>
      <c r="CK1040" s="53"/>
    </row>
    <row r="1041" spans="10:89" x14ac:dyDescent="0.2"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 s="53"/>
      <c r="BN1041" s="53"/>
      <c r="BO1041" s="53"/>
      <c r="BP1041" s="53"/>
      <c r="BQ1041" s="53"/>
      <c r="BR1041" s="53"/>
      <c r="BS1041" s="53"/>
      <c r="BT1041" s="53"/>
      <c r="BU1041" s="53"/>
      <c r="BV1041" s="53"/>
      <c r="BW1041" s="53"/>
      <c r="BX1041" s="53"/>
      <c r="BY1041" s="53"/>
      <c r="BZ1041" s="53"/>
      <c r="CA1041" s="53"/>
      <c r="CB1041" s="53"/>
      <c r="CC1041" s="53"/>
      <c r="CD1041" s="53"/>
      <c r="CE1041" s="53"/>
      <c r="CF1041" s="53"/>
      <c r="CG1041" s="53"/>
      <c r="CH1041" s="53"/>
      <c r="CI1041" s="53"/>
      <c r="CJ1041" s="53"/>
      <c r="CK1041" s="53"/>
    </row>
    <row r="1042" spans="10:89" x14ac:dyDescent="0.2"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 s="53"/>
      <c r="BN1042" s="53"/>
      <c r="BO1042" s="53"/>
      <c r="BP1042" s="53"/>
      <c r="BQ1042" s="53"/>
      <c r="BR1042" s="53"/>
      <c r="BS1042" s="53"/>
      <c r="BT1042" s="53"/>
      <c r="BU1042" s="53"/>
      <c r="BV1042" s="53"/>
      <c r="BW1042" s="53"/>
      <c r="BX1042" s="53"/>
      <c r="BY1042" s="53"/>
      <c r="BZ1042" s="53"/>
      <c r="CA1042" s="53"/>
      <c r="CB1042" s="53"/>
      <c r="CC1042" s="53"/>
      <c r="CD1042" s="53"/>
      <c r="CE1042" s="53"/>
      <c r="CF1042" s="53"/>
      <c r="CG1042" s="53"/>
      <c r="CH1042" s="53"/>
      <c r="CI1042" s="53"/>
      <c r="CJ1042" s="53"/>
      <c r="CK1042" s="53"/>
    </row>
    <row r="1043" spans="10:89" x14ac:dyDescent="0.2"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 s="53"/>
      <c r="BN1043" s="53"/>
      <c r="BO1043" s="53"/>
      <c r="BP1043" s="53"/>
      <c r="BQ1043" s="53"/>
      <c r="BR1043" s="53"/>
      <c r="BS1043" s="53"/>
      <c r="BT1043" s="53"/>
      <c r="BU1043" s="53"/>
      <c r="BV1043" s="53"/>
      <c r="BW1043" s="53"/>
      <c r="BX1043" s="53"/>
      <c r="BY1043" s="53"/>
      <c r="BZ1043" s="53"/>
      <c r="CA1043" s="53"/>
      <c r="CB1043" s="53"/>
      <c r="CC1043" s="53"/>
      <c r="CD1043" s="53"/>
      <c r="CE1043" s="53"/>
      <c r="CF1043" s="53"/>
      <c r="CG1043" s="53"/>
      <c r="CH1043" s="53"/>
      <c r="CI1043" s="53"/>
      <c r="CJ1043" s="53"/>
      <c r="CK1043" s="53"/>
    </row>
    <row r="1044" spans="10:89" x14ac:dyDescent="0.2"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 s="53"/>
      <c r="BN1044" s="53"/>
      <c r="BO1044" s="53"/>
      <c r="BP1044" s="53"/>
      <c r="BQ1044" s="53"/>
      <c r="BR1044" s="53"/>
      <c r="BS1044" s="53"/>
      <c r="BT1044" s="53"/>
      <c r="BU1044" s="53"/>
      <c r="BV1044" s="53"/>
      <c r="BW1044" s="53"/>
      <c r="BX1044" s="53"/>
      <c r="BY1044" s="53"/>
      <c r="BZ1044" s="53"/>
      <c r="CA1044" s="53"/>
      <c r="CB1044" s="53"/>
      <c r="CC1044" s="53"/>
      <c r="CD1044" s="53"/>
      <c r="CE1044" s="53"/>
      <c r="CF1044" s="53"/>
      <c r="CG1044" s="53"/>
      <c r="CH1044" s="53"/>
      <c r="CI1044" s="53"/>
      <c r="CJ1044" s="53"/>
      <c r="CK1044" s="53"/>
    </row>
    <row r="1045" spans="10:89" x14ac:dyDescent="0.2"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 s="53"/>
      <c r="BN1045" s="53"/>
      <c r="BO1045" s="53"/>
      <c r="BP1045" s="53"/>
      <c r="BQ1045" s="53"/>
      <c r="BR1045" s="53"/>
      <c r="BS1045" s="53"/>
      <c r="BT1045" s="53"/>
      <c r="BU1045" s="53"/>
      <c r="BV1045" s="53"/>
      <c r="BW1045" s="53"/>
      <c r="BX1045" s="53"/>
      <c r="BY1045" s="53"/>
      <c r="BZ1045" s="53"/>
      <c r="CA1045" s="53"/>
      <c r="CB1045" s="53"/>
      <c r="CC1045" s="53"/>
      <c r="CD1045" s="53"/>
      <c r="CE1045" s="53"/>
      <c r="CF1045" s="53"/>
      <c r="CG1045" s="53"/>
      <c r="CH1045" s="53"/>
      <c r="CI1045" s="53"/>
      <c r="CJ1045" s="53"/>
      <c r="CK1045" s="53"/>
    </row>
    <row r="1046" spans="10:89" x14ac:dyDescent="0.2"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 s="53"/>
      <c r="BN1046" s="53"/>
      <c r="BO1046" s="53"/>
      <c r="BP1046" s="53"/>
      <c r="BQ1046" s="53"/>
      <c r="BR1046" s="53"/>
      <c r="BS1046" s="53"/>
      <c r="BT1046" s="53"/>
      <c r="BU1046" s="53"/>
      <c r="BV1046" s="53"/>
      <c r="BW1046" s="53"/>
      <c r="BX1046" s="53"/>
      <c r="BY1046" s="53"/>
      <c r="BZ1046" s="53"/>
      <c r="CA1046" s="53"/>
      <c r="CB1046" s="53"/>
      <c r="CC1046" s="53"/>
      <c r="CD1046" s="53"/>
      <c r="CE1046" s="53"/>
      <c r="CF1046" s="53"/>
      <c r="CG1046" s="53"/>
      <c r="CH1046" s="53"/>
      <c r="CI1046" s="53"/>
      <c r="CJ1046" s="53"/>
      <c r="CK1046" s="53"/>
    </row>
    <row r="1047" spans="10:89" x14ac:dyDescent="0.2"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 s="53"/>
      <c r="BN1047" s="53"/>
      <c r="BO1047" s="53"/>
      <c r="BP1047" s="53"/>
      <c r="BQ1047" s="53"/>
      <c r="BR1047" s="53"/>
      <c r="BS1047" s="53"/>
      <c r="BT1047" s="53"/>
      <c r="BU1047" s="53"/>
      <c r="BV1047" s="53"/>
      <c r="BW1047" s="53"/>
      <c r="BX1047" s="53"/>
      <c r="BY1047" s="53"/>
      <c r="BZ1047" s="53"/>
      <c r="CA1047" s="53"/>
      <c r="CB1047" s="53"/>
      <c r="CC1047" s="53"/>
      <c r="CD1047" s="53"/>
      <c r="CE1047" s="53"/>
      <c r="CF1047" s="53"/>
      <c r="CG1047" s="53"/>
      <c r="CH1047" s="53"/>
      <c r="CI1047" s="53"/>
      <c r="CJ1047" s="53"/>
      <c r="CK1047" s="53"/>
    </row>
    <row r="1048" spans="10:89" x14ac:dyDescent="0.2"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 s="53"/>
      <c r="BN1048" s="53"/>
      <c r="BO1048" s="53"/>
      <c r="BP1048" s="53"/>
      <c r="BQ1048" s="53"/>
      <c r="BR1048" s="53"/>
      <c r="BS1048" s="53"/>
      <c r="BT1048" s="53"/>
      <c r="BU1048" s="53"/>
      <c r="BV1048" s="53"/>
      <c r="BW1048" s="53"/>
      <c r="BX1048" s="53"/>
      <c r="BY1048" s="53"/>
      <c r="BZ1048" s="53"/>
      <c r="CA1048" s="53"/>
      <c r="CB1048" s="53"/>
      <c r="CC1048" s="53"/>
      <c r="CD1048" s="53"/>
      <c r="CE1048" s="53"/>
      <c r="CF1048" s="53"/>
      <c r="CG1048" s="53"/>
      <c r="CH1048" s="53"/>
      <c r="CI1048" s="53"/>
      <c r="CJ1048" s="53"/>
      <c r="CK1048" s="53"/>
    </row>
    <row r="1049" spans="10:89" x14ac:dyDescent="0.2"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 s="53"/>
      <c r="BN1049" s="53"/>
      <c r="BO1049" s="53"/>
      <c r="BP1049" s="53"/>
      <c r="BQ1049" s="53"/>
      <c r="BR1049" s="53"/>
      <c r="BS1049" s="53"/>
      <c r="BT1049" s="53"/>
      <c r="BU1049" s="53"/>
      <c r="BV1049" s="53"/>
      <c r="BW1049" s="53"/>
      <c r="BX1049" s="53"/>
      <c r="BY1049" s="53"/>
      <c r="BZ1049" s="53"/>
      <c r="CA1049" s="53"/>
      <c r="CB1049" s="53"/>
      <c r="CC1049" s="53"/>
      <c r="CD1049" s="53"/>
      <c r="CE1049" s="53"/>
      <c r="CF1049" s="53"/>
      <c r="CG1049" s="53"/>
      <c r="CH1049" s="53"/>
      <c r="CI1049" s="53"/>
      <c r="CJ1049" s="53"/>
      <c r="CK1049" s="53"/>
    </row>
    <row r="1050" spans="10:89" x14ac:dyDescent="0.2"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 s="53"/>
      <c r="BN1050" s="53"/>
      <c r="BO1050" s="53"/>
      <c r="BP1050" s="53"/>
      <c r="BQ1050" s="53"/>
      <c r="BR1050" s="53"/>
      <c r="BS1050" s="53"/>
      <c r="BT1050" s="53"/>
      <c r="BU1050" s="53"/>
      <c r="BV1050" s="53"/>
      <c r="BW1050" s="53"/>
      <c r="BX1050" s="53"/>
      <c r="BY1050" s="53"/>
      <c r="BZ1050" s="53"/>
      <c r="CA1050" s="53"/>
      <c r="CB1050" s="53"/>
      <c r="CC1050" s="53"/>
      <c r="CD1050" s="53"/>
      <c r="CE1050" s="53"/>
      <c r="CF1050" s="53"/>
      <c r="CG1050" s="53"/>
      <c r="CH1050" s="53"/>
      <c r="CI1050" s="53"/>
      <c r="CJ1050" s="53"/>
      <c r="CK1050" s="53"/>
    </row>
    <row r="1051" spans="10:89" x14ac:dyDescent="0.2"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 s="53"/>
      <c r="BN1051" s="53"/>
      <c r="BO1051" s="53"/>
      <c r="BP1051" s="53"/>
      <c r="BQ1051" s="53"/>
      <c r="BR1051" s="53"/>
      <c r="BS1051" s="53"/>
      <c r="BT1051" s="53"/>
      <c r="BU1051" s="53"/>
      <c r="BV1051" s="53"/>
      <c r="BW1051" s="53"/>
      <c r="BX1051" s="53"/>
      <c r="BY1051" s="53"/>
      <c r="BZ1051" s="53"/>
      <c r="CA1051" s="53"/>
      <c r="CB1051" s="53"/>
      <c r="CC1051" s="53"/>
      <c r="CD1051" s="53"/>
      <c r="CE1051" s="53"/>
      <c r="CF1051" s="53"/>
      <c r="CG1051" s="53"/>
      <c r="CH1051" s="53"/>
      <c r="CI1051" s="53"/>
      <c r="CJ1051" s="53"/>
      <c r="CK1051" s="53"/>
    </row>
    <row r="1052" spans="10:89" x14ac:dyDescent="0.2"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 s="53"/>
      <c r="BN1052" s="53"/>
      <c r="BO1052" s="53"/>
      <c r="BP1052" s="53"/>
      <c r="BQ1052" s="53"/>
      <c r="BR1052" s="53"/>
      <c r="BS1052" s="53"/>
      <c r="BT1052" s="53"/>
      <c r="BU1052" s="53"/>
      <c r="BV1052" s="53"/>
      <c r="BW1052" s="53"/>
      <c r="BX1052" s="53"/>
      <c r="BY1052" s="53"/>
      <c r="BZ1052" s="53"/>
      <c r="CA1052" s="53"/>
      <c r="CB1052" s="53"/>
      <c r="CC1052" s="53"/>
      <c r="CD1052" s="53"/>
      <c r="CE1052" s="53"/>
      <c r="CF1052" s="53"/>
      <c r="CG1052" s="53"/>
      <c r="CH1052" s="53"/>
      <c r="CI1052" s="53"/>
      <c r="CJ1052" s="53"/>
      <c r="CK1052" s="53"/>
    </row>
    <row r="1053" spans="10:89" x14ac:dyDescent="0.2"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 s="53"/>
      <c r="BN1053" s="53"/>
      <c r="BO1053" s="53"/>
      <c r="BP1053" s="53"/>
      <c r="BQ1053" s="53"/>
      <c r="BR1053" s="53"/>
      <c r="BS1053" s="53"/>
      <c r="BT1053" s="53"/>
      <c r="BU1053" s="53"/>
      <c r="BV1053" s="53"/>
      <c r="BW1053" s="53"/>
      <c r="BX1053" s="53"/>
      <c r="BY1053" s="53"/>
      <c r="BZ1053" s="53"/>
      <c r="CA1053" s="53"/>
      <c r="CB1053" s="53"/>
      <c r="CC1053" s="53"/>
      <c r="CD1053" s="53"/>
      <c r="CE1053" s="53"/>
      <c r="CF1053" s="53"/>
      <c r="CG1053" s="53"/>
      <c r="CH1053" s="53"/>
      <c r="CI1053" s="53"/>
      <c r="CJ1053" s="53"/>
      <c r="CK1053" s="53"/>
    </row>
    <row r="1054" spans="10:89" x14ac:dyDescent="0.2"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 s="53"/>
      <c r="BN1054" s="53"/>
      <c r="BO1054" s="53"/>
      <c r="BP1054" s="53"/>
      <c r="BQ1054" s="53"/>
      <c r="BR1054" s="53"/>
      <c r="BS1054" s="53"/>
      <c r="BT1054" s="53"/>
      <c r="BU1054" s="53"/>
      <c r="BV1054" s="53"/>
      <c r="BW1054" s="53"/>
      <c r="BX1054" s="53"/>
      <c r="BY1054" s="53"/>
      <c r="BZ1054" s="53"/>
      <c r="CA1054" s="53"/>
      <c r="CB1054" s="53"/>
      <c r="CC1054" s="53"/>
      <c r="CD1054" s="53"/>
      <c r="CE1054" s="53"/>
      <c r="CF1054" s="53"/>
      <c r="CG1054" s="53"/>
      <c r="CH1054" s="53"/>
      <c r="CI1054" s="53"/>
      <c r="CJ1054" s="53"/>
      <c r="CK1054" s="53"/>
    </row>
    <row r="1055" spans="10:89" x14ac:dyDescent="0.2"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3"/>
      <c r="BQ1055" s="53"/>
      <c r="BR1055" s="53"/>
      <c r="BS1055" s="53"/>
      <c r="BT1055" s="53"/>
      <c r="BU1055" s="53"/>
      <c r="BV1055" s="53"/>
      <c r="BW1055" s="53"/>
      <c r="BX1055" s="53"/>
      <c r="BY1055" s="53"/>
      <c r="BZ1055" s="53"/>
      <c r="CA1055" s="53"/>
      <c r="CB1055" s="53"/>
      <c r="CC1055" s="53"/>
      <c r="CD1055" s="53"/>
      <c r="CE1055" s="53"/>
      <c r="CF1055" s="53"/>
      <c r="CG1055" s="53"/>
      <c r="CH1055" s="53"/>
      <c r="CI1055" s="53"/>
      <c r="CJ1055" s="53"/>
      <c r="CK1055" s="53"/>
    </row>
    <row r="1056" spans="10:89" x14ac:dyDescent="0.2"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 s="53"/>
      <c r="BN1056" s="53"/>
      <c r="BO1056" s="53"/>
      <c r="BP1056" s="53"/>
      <c r="BQ1056" s="53"/>
      <c r="BR1056" s="53"/>
      <c r="BS1056" s="53"/>
      <c r="BT1056" s="53"/>
      <c r="BU1056" s="53"/>
      <c r="BV1056" s="53"/>
      <c r="BW1056" s="53"/>
      <c r="BX1056" s="53"/>
      <c r="BY1056" s="53"/>
      <c r="BZ1056" s="53"/>
      <c r="CA1056" s="53"/>
      <c r="CB1056" s="53"/>
      <c r="CC1056" s="53"/>
      <c r="CD1056" s="53"/>
      <c r="CE1056" s="53"/>
      <c r="CF1056" s="53"/>
      <c r="CG1056" s="53"/>
      <c r="CH1056" s="53"/>
      <c r="CI1056" s="53"/>
      <c r="CJ1056" s="53"/>
      <c r="CK1056" s="53"/>
    </row>
    <row r="1057" spans="10:89" x14ac:dyDescent="0.2"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 s="53"/>
      <c r="BN1057" s="53"/>
      <c r="BO1057" s="53"/>
      <c r="BP1057" s="53"/>
      <c r="BQ1057" s="53"/>
      <c r="BR1057" s="53"/>
      <c r="BS1057" s="53"/>
      <c r="BT1057" s="53"/>
      <c r="BU1057" s="53"/>
      <c r="BV1057" s="53"/>
      <c r="BW1057" s="53"/>
      <c r="BX1057" s="53"/>
      <c r="BY1057" s="53"/>
      <c r="BZ1057" s="53"/>
      <c r="CA1057" s="53"/>
      <c r="CB1057" s="53"/>
      <c r="CC1057" s="53"/>
      <c r="CD1057" s="53"/>
      <c r="CE1057" s="53"/>
      <c r="CF1057" s="53"/>
      <c r="CG1057" s="53"/>
      <c r="CH1057" s="53"/>
      <c r="CI1057" s="53"/>
      <c r="CJ1057" s="53"/>
      <c r="CK1057" s="53"/>
    </row>
    <row r="1058" spans="10:89" x14ac:dyDescent="0.2"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 s="53"/>
      <c r="BN1058" s="53"/>
      <c r="BO1058" s="53"/>
      <c r="BP1058" s="53"/>
      <c r="BQ1058" s="53"/>
      <c r="BR1058" s="53"/>
      <c r="BS1058" s="53"/>
      <c r="BT1058" s="53"/>
      <c r="BU1058" s="53"/>
      <c r="BV1058" s="53"/>
      <c r="BW1058" s="53"/>
      <c r="BX1058" s="53"/>
      <c r="BY1058" s="53"/>
      <c r="BZ1058" s="53"/>
      <c r="CA1058" s="53"/>
      <c r="CB1058" s="53"/>
      <c r="CC1058" s="53"/>
      <c r="CD1058" s="53"/>
      <c r="CE1058" s="53"/>
      <c r="CF1058" s="53"/>
      <c r="CG1058" s="53"/>
      <c r="CH1058" s="53"/>
      <c r="CI1058" s="53"/>
      <c r="CJ1058" s="53"/>
      <c r="CK1058" s="53"/>
    </row>
    <row r="1059" spans="10:89" x14ac:dyDescent="0.2"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 s="53"/>
      <c r="BN1059" s="53"/>
      <c r="BO1059" s="53"/>
      <c r="BP1059" s="53"/>
      <c r="BQ1059" s="53"/>
      <c r="BR1059" s="53"/>
      <c r="BS1059" s="53"/>
      <c r="BT1059" s="53"/>
      <c r="BU1059" s="53"/>
      <c r="BV1059" s="53"/>
      <c r="BW1059" s="53"/>
      <c r="BX1059" s="53"/>
      <c r="BY1059" s="53"/>
      <c r="BZ1059" s="53"/>
      <c r="CA1059" s="53"/>
      <c r="CB1059" s="53"/>
      <c r="CC1059" s="53"/>
      <c r="CD1059" s="53"/>
      <c r="CE1059" s="53"/>
      <c r="CF1059" s="53"/>
      <c r="CG1059" s="53"/>
      <c r="CH1059" s="53"/>
      <c r="CI1059" s="53"/>
      <c r="CJ1059" s="53"/>
      <c r="CK1059" s="53"/>
    </row>
    <row r="1060" spans="10:89" x14ac:dyDescent="0.2"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 s="53"/>
      <c r="BN1060" s="53"/>
      <c r="BO1060" s="53"/>
      <c r="BP1060" s="53"/>
      <c r="BQ1060" s="53"/>
      <c r="BR1060" s="53"/>
      <c r="BS1060" s="53"/>
      <c r="BT1060" s="53"/>
      <c r="BU1060" s="53"/>
      <c r="BV1060" s="53"/>
      <c r="BW1060" s="53"/>
      <c r="BX1060" s="53"/>
      <c r="BY1060" s="53"/>
      <c r="BZ1060" s="53"/>
      <c r="CA1060" s="53"/>
      <c r="CB1060" s="53"/>
      <c r="CC1060" s="53"/>
      <c r="CD1060" s="53"/>
      <c r="CE1060" s="53"/>
      <c r="CF1060" s="53"/>
      <c r="CG1060" s="53"/>
      <c r="CH1060" s="53"/>
      <c r="CI1060" s="53"/>
      <c r="CJ1060" s="53"/>
      <c r="CK1060" s="53"/>
    </row>
    <row r="1061" spans="10:89" x14ac:dyDescent="0.2"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 s="53"/>
      <c r="BN1061" s="53"/>
      <c r="BO1061" s="53"/>
      <c r="BP1061" s="53"/>
      <c r="BQ1061" s="53"/>
      <c r="BR1061" s="53"/>
      <c r="BS1061" s="53"/>
      <c r="BT1061" s="53"/>
      <c r="BU1061" s="53"/>
      <c r="BV1061" s="53"/>
      <c r="BW1061" s="53"/>
      <c r="BX1061" s="53"/>
      <c r="BY1061" s="53"/>
      <c r="BZ1061" s="53"/>
      <c r="CA1061" s="53"/>
      <c r="CB1061" s="53"/>
      <c r="CC1061" s="53"/>
      <c r="CD1061" s="53"/>
      <c r="CE1061" s="53"/>
      <c r="CF1061" s="53"/>
      <c r="CG1061" s="53"/>
      <c r="CH1061" s="53"/>
      <c r="CI1061" s="53"/>
      <c r="CJ1061" s="53"/>
      <c r="CK1061" s="53"/>
    </row>
    <row r="1062" spans="10:89" x14ac:dyDescent="0.2"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 s="53"/>
      <c r="BN1062" s="53"/>
      <c r="BO1062" s="53"/>
      <c r="BP1062" s="53"/>
      <c r="BQ1062" s="53"/>
      <c r="BR1062" s="53"/>
      <c r="BS1062" s="53"/>
      <c r="BT1062" s="53"/>
      <c r="BU1062" s="53"/>
      <c r="BV1062" s="53"/>
      <c r="BW1062" s="53"/>
      <c r="BX1062" s="53"/>
      <c r="BY1062" s="53"/>
      <c r="BZ1062" s="53"/>
      <c r="CA1062" s="53"/>
      <c r="CB1062" s="53"/>
      <c r="CC1062" s="53"/>
      <c r="CD1062" s="53"/>
      <c r="CE1062" s="53"/>
      <c r="CF1062" s="53"/>
      <c r="CG1062" s="53"/>
      <c r="CH1062" s="53"/>
      <c r="CI1062" s="53"/>
      <c r="CJ1062" s="53"/>
      <c r="CK1062" s="53"/>
    </row>
    <row r="1063" spans="10:89" x14ac:dyDescent="0.2"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 s="53"/>
      <c r="BN1063" s="53"/>
      <c r="BO1063" s="53"/>
      <c r="BP1063" s="53"/>
      <c r="BQ1063" s="53"/>
      <c r="BR1063" s="53"/>
      <c r="BS1063" s="53"/>
      <c r="BT1063" s="53"/>
      <c r="BU1063" s="53"/>
      <c r="BV1063" s="53"/>
      <c r="BW1063" s="53"/>
      <c r="BX1063" s="53"/>
      <c r="BY1063" s="53"/>
      <c r="BZ1063" s="53"/>
      <c r="CA1063" s="53"/>
      <c r="CB1063" s="53"/>
      <c r="CC1063" s="53"/>
      <c r="CD1063" s="53"/>
      <c r="CE1063" s="53"/>
      <c r="CF1063" s="53"/>
      <c r="CG1063" s="53"/>
      <c r="CH1063" s="53"/>
      <c r="CI1063" s="53"/>
      <c r="CJ1063" s="53"/>
      <c r="CK1063" s="53"/>
    </row>
    <row r="1064" spans="10:89" x14ac:dyDescent="0.2"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 s="53"/>
      <c r="BN1064" s="53"/>
      <c r="BO1064" s="53"/>
      <c r="BP1064" s="53"/>
      <c r="BQ1064" s="53"/>
      <c r="BR1064" s="53"/>
      <c r="BS1064" s="53"/>
      <c r="BT1064" s="53"/>
      <c r="BU1064" s="53"/>
      <c r="BV1064" s="53"/>
      <c r="BW1064" s="53"/>
      <c r="BX1064" s="53"/>
      <c r="BY1064" s="53"/>
      <c r="BZ1064" s="53"/>
      <c r="CA1064" s="53"/>
      <c r="CB1064" s="53"/>
      <c r="CC1064" s="53"/>
      <c r="CD1064" s="53"/>
      <c r="CE1064" s="53"/>
      <c r="CF1064" s="53"/>
      <c r="CG1064" s="53"/>
      <c r="CH1064" s="53"/>
      <c r="CI1064" s="53"/>
      <c r="CJ1064" s="53"/>
      <c r="CK1064" s="53"/>
    </row>
    <row r="1065" spans="10:89" x14ac:dyDescent="0.2"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 s="53"/>
      <c r="BN1065" s="53"/>
      <c r="BO1065" s="53"/>
      <c r="BP1065" s="53"/>
      <c r="BQ1065" s="53"/>
      <c r="BR1065" s="53"/>
      <c r="BS1065" s="53"/>
      <c r="BT1065" s="53"/>
      <c r="BU1065" s="53"/>
      <c r="BV1065" s="53"/>
      <c r="BW1065" s="53"/>
      <c r="BX1065" s="53"/>
      <c r="BY1065" s="53"/>
      <c r="BZ1065" s="53"/>
      <c r="CA1065" s="53"/>
      <c r="CB1065" s="53"/>
      <c r="CC1065" s="53"/>
      <c r="CD1065" s="53"/>
      <c r="CE1065" s="53"/>
      <c r="CF1065" s="53"/>
      <c r="CG1065" s="53"/>
      <c r="CH1065" s="53"/>
      <c r="CI1065" s="53"/>
      <c r="CJ1065" s="53"/>
      <c r="CK1065" s="53"/>
    </row>
    <row r="1066" spans="10:89" x14ac:dyDescent="0.2"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3"/>
      <c r="BQ1066" s="53"/>
      <c r="BR1066" s="53"/>
      <c r="BS1066" s="53"/>
      <c r="BT1066" s="53"/>
      <c r="BU1066" s="53"/>
      <c r="BV1066" s="53"/>
      <c r="BW1066" s="53"/>
      <c r="BX1066" s="53"/>
      <c r="BY1066" s="53"/>
      <c r="BZ1066" s="53"/>
      <c r="CA1066" s="53"/>
      <c r="CB1066" s="53"/>
      <c r="CC1066" s="53"/>
      <c r="CD1066" s="53"/>
      <c r="CE1066" s="53"/>
      <c r="CF1066" s="53"/>
      <c r="CG1066" s="53"/>
      <c r="CH1066" s="53"/>
      <c r="CI1066" s="53"/>
      <c r="CJ1066" s="53"/>
      <c r="CK1066" s="53"/>
    </row>
    <row r="1067" spans="10:89" x14ac:dyDescent="0.2"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3"/>
      <c r="BQ1067" s="53"/>
      <c r="BR1067" s="53"/>
      <c r="BS1067" s="53"/>
      <c r="BT1067" s="53"/>
      <c r="BU1067" s="53"/>
      <c r="BV1067" s="53"/>
      <c r="BW1067" s="53"/>
      <c r="BX1067" s="53"/>
      <c r="BY1067" s="53"/>
      <c r="BZ1067" s="53"/>
      <c r="CA1067" s="53"/>
      <c r="CB1067" s="53"/>
      <c r="CC1067" s="53"/>
      <c r="CD1067" s="53"/>
      <c r="CE1067" s="53"/>
      <c r="CF1067" s="53"/>
      <c r="CG1067" s="53"/>
      <c r="CH1067" s="53"/>
      <c r="CI1067" s="53"/>
      <c r="CJ1067" s="53"/>
      <c r="CK1067" s="53"/>
    </row>
    <row r="1068" spans="10:89" x14ac:dyDescent="0.2"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3"/>
      <c r="BQ1068" s="53"/>
      <c r="BR1068" s="53"/>
      <c r="BS1068" s="53"/>
      <c r="BT1068" s="53"/>
      <c r="BU1068" s="53"/>
      <c r="BV1068" s="53"/>
      <c r="BW1068" s="53"/>
      <c r="BX1068" s="53"/>
      <c r="BY1068" s="53"/>
      <c r="BZ1068" s="53"/>
      <c r="CA1068" s="53"/>
      <c r="CB1068" s="53"/>
      <c r="CC1068" s="53"/>
      <c r="CD1068" s="53"/>
      <c r="CE1068" s="53"/>
      <c r="CF1068" s="53"/>
      <c r="CG1068" s="53"/>
      <c r="CH1068" s="53"/>
      <c r="CI1068" s="53"/>
      <c r="CJ1068" s="53"/>
      <c r="CK1068" s="53"/>
    </row>
    <row r="1069" spans="10:89" x14ac:dyDescent="0.2"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 s="53"/>
      <c r="BN1069" s="53"/>
      <c r="BO1069" s="53"/>
      <c r="BP1069" s="53"/>
      <c r="BQ1069" s="53"/>
      <c r="BR1069" s="53"/>
      <c r="BS1069" s="53"/>
      <c r="BT1069" s="53"/>
      <c r="BU1069" s="53"/>
      <c r="BV1069" s="53"/>
      <c r="BW1069" s="53"/>
      <c r="BX1069" s="53"/>
      <c r="BY1069" s="53"/>
      <c r="BZ1069" s="53"/>
      <c r="CA1069" s="53"/>
      <c r="CB1069" s="53"/>
      <c r="CC1069" s="53"/>
      <c r="CD1069" s="53"/>
      <c r="CE1069" s="53"/>
      <c r="CF1069" s="53"/>
      <c r="CG1069" s="53"/>
      <c r="CH1069" s="53"/>
      <c r="CI1069" s="53"/>
      <c r="CJ1069" s="53"/>
      <c r="CK1069" s="53"/>
    </row>
    <row r="1070" spans="10:89" x14ac:dyDescent="0.2"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 s="53"/>
      <c r="BN1070" s="53"/>
      <c r="BO1070" s="53"/>
      <c r="BP1070" s="53"/>
      <c r="BQ1070" s="53"/>
      <c r="BR1070" s="53"/>
      <c r="BS1070" s="53"/>
      <c r="BT1070" s="53"/>
      <c r="BU1070" s="53"/>
      <c r="BV1070" s="53"/>
      <c r="BW1070" s="53"/>
      <c r="BX1070" s="53"/>
      <c r="BY1070" s="53"/>
      <c r="BZ1070" s="53"/>
      <c r="CA1070" s="53"/>
      <c r="CB1070" s="53"/>
      <c r="CC1070" s="53"/>
      <c r="CD1070" s="53"/>
      <c r="CE1070" s="53"/>
      <c r="CF1070" s="53"/>
      <c r="CG1070" s="53"/>
      <c r="CH1070" s="53"/>
      <c r="CI1070" s="53"/>
      <c r="CJ1070" s="53"/>
      <c r="CK1070" s="53"/>
    </row>
    <row r="1071" spans="10:89" x14ac:dyDescent="0.2"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 s="53"/>
      <c r="BN1071" s="53"/>
      <c r="BO1071" s="53"/>
      <c r="BP1071" s="53"/>
      <c r="BQ1071" s="53"/>
      <c r="BR1071" s="53"/>
      <c r="BS1071" s="53"/>
      <c r="BT1071" s="53"/>
      <c r="BU1071" s="53"/>
      <c r="BV1071" s="53"/>
      <c r="BW1071" s="53"/>
      <c r="BX1071" s="53"/>
      <c r="BY1071" s="53"/>
      <c r="BZ1071" s="53"/>
      <c r="CA1071" s="53"/>
      <c r="CB1071" s="53"/>
      <c r="CC1071" s="53"/>
      <c r="CD1071" s="53"/>
      <c r="CE1071" s="53"/>
      <c r="CF1071" s="53"/>
      <c r="CG1071" s="53"/>
      <c r="CH1071" s="53"/>
      <c r="CI1071" s="53"/>
      <c r="CJ1071" s="53"/>
      <c r="CK1071" s="53"/>
    </row>
    <row r="1072" spans="10:89" x14ac:dyDescent="0.2"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 s="53"/>
      <c r="BN1072" s="53"/>
      <c r="BO1072" s="53"/>
      <c r="BP1072" s="53"/>
      <c r="BQ1072" s="53"/>
      <c r="BR1072" s="53"/>
      <c r="BS1072" s="53"/>
      <c r="BT1072" s="53"/>
      <c r="BU1072" s="53"/>
      <c r="BV1072" s="53"/>
      <c r="BW1072" s="53"/>
      <c r="BX1072" s="53"/>
      <c r="BY1072" s="53"/>
      <c r="BZ1072" s="53"/>
      <c r="CA1072" s="53"/>
      <c r="CB1072" s="53"/>
      <c r="CC1072" s="53"/>
      <c r="CD1072" s="53"/>
      <c r="CE1072" s="53"/>
      <c r="CF1072" s="53"/>
      <c r="CG1072" s="53"/>
      <c r="CH1072" s="53"/>
      <c r="CI1072" s="53"/>
      <c r="CJ1072" s="53"/>
      <c r="CK1072" s="53"/>
    </row>
    <row r="1073" spans="10:89" x14ac:dyDescent="0.2"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 s="53"/>
      <c r="BN1073" s="53"/>
      <c r="BO1073" s="53"/>
      <c r="BP1073" s="53"/>
      <c r="BQ1073" s="53"/>
      <c r="BR1073" s="53"/>
      <c r="BS1073" s="53"/>
      <c r="BT1073" s="53"/>
      <c r="BU1073" s="53"/>
      <c r="BV1073" s="53"/>
      <c r="BW1073" s="53"/>
      <c r="BX1073" s="53"/>
      <c r="BY1073" s="53"/>
      <c r="BZ1073" s="53"/>
      <c r="CA1073" s="53"/>
      <c r="CB1073" s="53"/>
      <c r="CC1073" s="53"/>
      <c r="CD1073" s="53"/>
      <c r="CE1073" s="53"/>
      <c r="CF1073" s="53"/>
      <c r="CG1073" s="53"/>
      <c r="CH1073" s="53"/>
      <c r="CI1073" s="53"/>
      <c r="CJ1073" s="53"/>
      <c r="CK1073" s="53"/>
    </row>
    <row r="1074" spans="10:89" x14ac:dyDescent="0.2"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 s="53"/>
      <c r="BN1074" s="53"/>
      <c r="BO1074" s="53"/>
      <c r="BP1074" s="53"/>
      <c r="BQ1074" s="53"/>
      <c r="BR1074" s="53"/>
      <c r="BS1074" s="53"/>
      <c r="BT1074" s="53"/>
      <c r="BU1074" s="53"/>
      <c r="BV1074" s="53"/>
      <c r="BW1074" s="53"/>
      <c r="BX1074" s="53"/>
      <c r="BY1074" s="53"/>
      <c r="BZ1074" s="53"/>
      <c r="CA1074" s="53"/>
      <c r="CB1074" s="53"/>
      <c r="CC1074" s="53"/>
      <c r="CD1074" s="53"/>
      <c r="CE1074" s="53"/>
      <c r="CF1074" s="53"/>
      <c r="CG1074" s="53"/>
      <c r="CH1074" s="53"/>
      <c r="CI1074" s="53"/>
      <c r="CJ1074" s="53"/>
      <c r="CK1074" s="53"/>
    </row>
    <row r="1075" spans="10:89" x14ac:dyDescent="0.2"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3"/>
      <c r="BQ1075" s="53"/>
      <c r="BR1075" s="53"/>
      <c r="BS1075" s="53"/>
      <c r="BT1075" s="53"/>
      <c r="BU1075" s="53"/>
      <c r="BV1075" s="53"/>
      <c r="BW1075" s="53"/>
      <c r="BX1075" s="53"/>
      <c r="BY1075" s="53"/>
      <c r="BZ1075" s="53"/>
      <c r="CA1075" s="53"/>
      <c r="CB1075" s="53"/>
      <c r="CC1075" s="53"/>
      <c r="CD1075" s="53"/>
      <c r="CE1075" s="53"/>
      <c r="CF1075" s="53"/>
      <c r="CG1075" s="53"/>
      <c r="CH1075" s="53"/>
      <c r="CI1075" s="53"/>
      <c r="CJ1075" s="53"/>
      <c r="CK1075" s="53"/>
    </row>
    <row r="1076" spans="10:89" x14ac:dyDescent="0.2"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 s="53"/>
      <c r="BN1076" s="53"/>
      <c r="BO1076" s="53"/>
      <c r="BP1076" s="53"/>
      <c r="BQ1076" s="53"/>
      <c r="BR1076" s="53"/>
      <c r="BS1076" s="53"/>
      <c r="BT1076" s="53"/>
      <c r="BU1076" s="53"/>
      <c r="BV1076" s="53"/>
      <c r="BW1076" s="53"/>
      <c r="BX1076" s="53"/>
      <c r="BY1076" s="53"/>
      <c r="BZ1076" s="53"/>
      <c r="CA1076" s="53"/>
      <c r="CB1076" s="53"/>
      <c r="CC1076" s="53"/>
      <c r="CD1076" s="53"/>
      <c r="CE1076" s="53"/>
      <c r="CF1076" s="53"/>
      <c r="CG1076" s="53"/>
      <c r="CH1076" s="53"/>
      <c r="CI1076" s="53"/>
      <c r="CJ1076" s="53"/>
      <c r="CK1076" s="53"/>
    </row>
    <row r="1077" spans="10:89" x14ac:dyDescent="0.2"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 s="53"/>
      <c r="BN1077" s="53"/>
      <c r="BO1077" s="53"/>
      <c r="BP1077" s="53"/>
      <c r="BQ1077" s="53"/>
      <c r="BR1077" s="53"/>
      <c r="BS1077" s="53"/>
      <c r="BT1077" s="53"/>
      <c r="BU1077" s="53"/>
      <c r="BV1077" s="53"/>
      <c r="BW1077" s="53"/>
      <c r="BX1077" s="53"/>
      <c r="BY1077" s="53"/>
      <c r="BZ1077" s="53"/>
      <c r="CA1077" s="53"/>
      <c r="CB1077" s="53"/>
      <c r="CC1077" s="53"/>
      <c r="CD1077" s="53"/>
      <c r="CE1077" s="53"/>
      <c r="CF1077" s="53"/>
      <c r="CG1077" s="53"/>
      <c r="CH1077" s="53"/>
      <c r="CI1077" s="53"/>
      <c r="CJ1077" s="53"/>
      <c r="CK1077" s="53"/>
    </row>
    <row r="1078" spans="10:89" x14ac:dyDescent="0.2"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 s="53"/>
      <c r="BN1078" s="53"/>
      <c r="BO1078" s="53"/>
      <c r="BP1078" s="53"/>
      <c r="BQ1078" s="53"/>
      <c r="BR1078" s="53"/>
      <c r="BS1078" s="53"/>
      <c r="BT1078" s="53"/>
      <c r="BU1078" s="53"/>
      <c r="BV1078" s="53"/>
      <c r="BW1078" s="53"/>
      <c r="BX1078" s="53"/>
      <c r="BY1078" s="53"/>
      <c r="BZ1078" s="53"/>
      <c r="CA1078" s="53"/>
      <c r="CB1078" s="53"/>
      <c r="CC1078" s="53"/>
      <c r="CD1078" s="53"/>
      <c r="CE1078" s="53"/>
      <c r="CF1078" s="53"/>
      <c r="CG1078" s="53"/>
      <c r="CH1078" s="53"/>
      <c r="CI1078" s="53"/>
      <c r="CJ1078" s="53"/>
      <c r="CK1078" s="53"/>
    </row>
    <row r="1079" spans="10:89" x14ac:dyDescent="0.2"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 s="53"/>
      <c r="BN1079" s="53"/>
      <c r="BO1079" s="53"/>
      <c r="BP1079" s="53"/>
      <c r="BQ1079" s="53"/>
      <c r="BR1079" s="53"/>
      <c r="BS1079" s="53"/>
      <c r="BT1079" s="53"/>
      <c r="BU1079" s="53"/>
      <c r="BV1079" s="53"/>
      <c r="BW1079" s="53"/>
      <c r="BX1079" s="53"/>
      <c r="BY1079" s="53"/>
      <c r="BZ1079" s="53"/>
      <c r="CA1079" s="53"/>
      <c r="CB1079" s="53"/>
      <c r="CC1079" s="53"/>
      <c r="CD1079" s="53"/>
      <c r="CE1079" s="53"/>
      <c r="CF1079" s="53"/>
      <c r="CG1079" s="53"/>
      <c r="CH1079" s="53"/>
      <c r="CI1079" s="53"/>
      <c r="CJ1079" s="53"/>
      <c r="CK1079" s="53"/>
    </row>
    <row r="1080" spans="10:89" x14ac:dyDescent="0.2"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 s="53"/>
      <c r="BN1080" s="53"/>
      <c r="BO1080" s="53"/>
      <c r="BP1080" s="53"/>
      <c r="BQ1080" s="53"/>
      <c r="BR1080" s="53"/>
      <c r="BS1080" s="53"/>
      <c r="BT1080" s="53"/>
      <c r="BU1080" s="53"/>
      <c r="BV1080" s="53"/>
      <c r="BW1080" s="53"/>
      <c r="BX1080" s="53"/>
      <c r="BY1080" s="53"/>
      <c r="BZ1080" s="53"/>
      <c r="CA1080" s="53"/>
      <c r="CB1080" s="53"/>
      <c r="CC1080" s="53"/>
      <c r="CD1080" s="53"/>
      <c r="CE1080" s="53"/>
      <c r="CF1080" s="53"/>
      <c r="CG1080" s="53"/>
      <c r="CH1080" s="53"/>
      <c r="CI1080" s="53"/>
      <c r="CJ1080" s="53"/>
      <c r="CK1080" s="53"/>
    </row>
    <row r="1081" spans="10:89" x14ac:dyDescent="0.2"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 s="53"/>
      <c r="BN1081" s="53"/>
      <c r="BO1081" s="53"/>
      <c r="BP1081" s="53"/>
      <c r="BQ1081" s="53"/>
      <c r="BR1081" s="53"/>
      <c r="BS1081" s="53"/>
      <c r="BT1081" s="53"/>
      <c r="BU1081" s="53"/>
      <c r="BV1081" s="53"/>
      <c r="BW1081" s="53"/>
      <c r="BX1081" s="53"/>
      <c r="BY1081" s="53"/>
      <c r="BZ1081" s="53"/>
      <c r="CA1081" s="53"/>
      <c r="CB1081" s="53"/>
      <c r="CC1081" s="53"/>
      <c r="CD1081" s="53"/>
      <c r="CE1081" s="53"/>
      <c r="CF1081" s="53"/>
      <c r="CG1081" s="53"/>
      <c r="CH1081" s="53"/>
      <c r="CI1081" s="53"/>
      <c r="CJ1081" s="53"/>
      <c r="CK1081" s="53"/>
    </row>
    <row r="1082" spans="10:89" x14ac:dyDescent="0.2"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 s="53"/>
      <c r="BN1082" s="53"/>
      <c r="BO1082" s="53"/>
      <c r="BP1082" s="53"/>
      <c r="BQ1082" s="53"/>
      <c r="BR1082" s="53"/>
      <c r="BS1082" s="53"/>
      <c r="BT1082" s="53"/>
      <c r="BU1082" s="53"/>
      <c r="BV1082" s="53"/>
      <c r="BW1082" s="53"/>
      <c r="BX1082" s="53"/>
      <c r="BY1082" s="53"/>
      <c r="BZ1082" s="53"/>
      <c r="CA1082" s="53"/>
      <c r="CB1082" s="53"/>
      <c r="CC1082" s="53"/>
      <c r="CD1082" s="53"/>
      <c r="CE1082" s="53"/>
      <c r="CF1082" s="53"/>
      <c r="CG1082" s="53"/>
      <c r="CH1082" s="53"/>
      <c r="CI1082" s="53"/>
      <c r="CJ1082" s="53"/>
      <c r="CK1082" s="53"/>
    </row>
    <row r="1083" spans="10:89" x14ac:dyDescent="0.2"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 s="53"/>
      <c r="BN1083" s="53"/>
      <c r="BO1083" s="53"/>
      <c r="BP1083" s="53"/>
      <c r="BQ1083" s="53"/>
      <c r="BR1083" s="53"/>
      <c r="BS1083" s="53"/>
      <c r="BT1083" s="53"/>
      <c r="BU1083" s="53"/>
      <c r="BV1083" s="53"/>
      <c r="BW1083" s="53"/>
      <c r="BX1083" s="53"/>
      <c r="BY1083" s="53"/>
      <c r="BZ1083" s="53"/>
      <c r="CA1083" s="53"/>
      <c r="CB1083" s="53"/>
      <c r="CC1083" s="53"/>
      <c r="CD1083" s="53"/>
      <c r="CE1083" s="53"/>
      <c r="CF1083" s="53"/>
      <c r="CG1083" s="53"/>
      <c r="CH1083" s="53"/>
      <c r="CI1083" s="53"/>
      <c r="CJ1083" s="53"/>
      <c r="CK1083" s="53"/>
    </row>
    <row r="1084" spans="10:89" x14ac:dyDescent="0.2"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 s="53"/>
      <c r="BN1084" s="53"/>
      <c r="BO1084" s="53"/>
      <c r="BP1084" s="53"/>
      <c r="BQ1084" s="53"/>
      <c r="BR1084" s="53"/>
      <c r="BS1084" s="53"/>
      <c r="BT1084" s="53"/>
      <c r="BU1084" s="53"/>
      <c r="BV1084" s="53"/>
      <c r="BW1084" s="53"/>
      <c r="BX1084" s="53"/>
      <c r="BY1084" s="53"/>
      <c r="BZ1084" s="53"/>
      <c r="CA1084" s="53"/>
      <c r="CB1084" s="53"/>
      <c r="CC1084" s="53"/>
      <c r="CD1084" s="53"/>
      <c r="CE1084" s="53"/>
      <c r="CF1084" s="53"/>
      <c r="CG1084" s="53"/>
      <c r="CH1084" s="53"/>
      <c r="CI1084" s="53"/>
      <c r="CJ1084" s="53"/>
      <c r="CK1084" s="53"/>
    </row>
    <row r="1085" spans="10:89" x14ac:dyDescent="0.2"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 s="53"/>
      <c r="BN1085" s="53"/>
      <c r="BO1085" s="53"/>
      <c r="BP1085" s="53"/>
      <c r="BQ1085" s="53"/>
      <c r="BR1085" s="53"/>
      <c r="BS1085" s="53"/>
      <c r="BT1085" s="53"/>
      <c r="BU1085" s="53"/>
      <c r="BV1085" s="53"/>
      <c r="BW1085" s="53"/>
      <c r="BX1085" s="53"/>
      <c r="BY1085" s="53"/>
      <c r="BZ1085" s="53"/>
      <c r="CA1085" s="53"/>
      <c r="CB1085" s="53"/>
      <c r="CC1085" s="53"/>
      <c r="CD1085" s="53"/>
      <c r="CE1085" s="53"/>
      <c r="CF1085" s="53"/>
      <c r="CG1085" s="53"/>
      <c r="CH1085" s="53"/>
      <c r="CI1085" s="53"/>
      <c r="CJ1085" s="53"/>
      <c r="CK1085" s="53"/>
    </row>
    <row r="1086" spans="10:89" x14ac:dyDescent="0.2"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 s="53"/>
      <c r="BN1086" s="53"/>
      <c r="BO1086" s="53"/>
      <c r="BP1086" s="53"/>
      <c r="BQ1086" s="53"/>
      <c r="BR1086" s="53"/>
      <c r="BS1086" s="53"/>
      <c r="BT1086" s="53"/>
      <c r="BU1086" s="53"/>
      <c r="BV1086" s="53"/>
      <c r="BW1086" s="53"/>
      <c r="BX1086" s="53"/>
      <c r="BY1086" s="53"/>
      <c r="BZ1086" s="53"/>
      <c r="CA1086" s="53"/>
      <c r="CB1086" s="53"/>
      <c r="CC1086" s="53"/>
      <c r="CD1086" s="53"/>
      <c r="CE1086" s="53"/>
      <c r="CF1086" s="53"/>
      <c r="CG1086" s="53"/>
      <c r="CH1086" s="53"/>
      <c r="CI1086" s="53"/>
      <c r="CJ1086" s="53"/>
      <c r="CK1086" s="53"/>
    </row>
    <row r="1087" spans="10:89" x14ac:dyDescent="0.2"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 s="53"/>
      <c r="BN1087" s="53"/>
      <c r="BO1087" s="53"/>
      <c r="BP1087" s="53"/>
      <c r="BQ1087" s="53"/>
      <c r="BR1087" s="53"/>
      <c r="BS1087" s="53"/>
      <c r="BT1087" s="53"/>
      <c r="BU1087" s="53"/>
      <c r="BV1087" s="53"/>
      <c r="BW1087" s="53"/>
      <c r="BX1087" s="53"/>
      <c r="BY1087" s="53"/>
      <c r="BZ1087" s="53"/>
      <c r="CA1087" s="53"/>
      <c r="CB1087" s="53"/>
      <c r="CC1087" s="53"/>
      <c r="CD1087" s="53"/>
      <c r="CE1087" s="53"/>
      <c r="CF1087" s="53"/>
      <c r="CG1087" s="53"/>
      <c r="CH1087" s="53"/>
      <c r="CI1087" s="53"/>
      <c r="CJ1087" s="53"/>
      <c r="CK1087" s="53"/>
    </row>
    <row r="1088" spans="10:89" x14ac:dyDescent="0.2"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 s="53"/>
      <c r="BN1088" s="53"/>
      <c r="BO1088" s="53"/>
      <c r="BP1088" s="53"/>
      <c r="BQ1088" s="53"/>
      <c r="BR1088" s="53"/>
      <c r="BS1088" s="53"/>
      <c r="BT1088" s="53"/>
      <c r="BU1088" s="53"/>
      <c r="BV1088" s="53"/>
      <c r="BW1088" s="53"/>
      <c r="BX1088" s="53"/>
      <c r="BY1088" s="53"/>
      <c r="BZ1088" s="53"/>
      <c r="CA1088" s="53"/>
      <c r="CB1088" s="53"/>
      <c r="CC1088" s="53"/>
      <c r="CD1088" s="53"/>
      <c r="CE1088" s="53"/>
      <c r="CF1088" s="53"/>
      <c r="CG1088" s="53"/>
      <c r="CH1088" s="53"/>
      <c r="CI1088" s="53"/>
      <c r="CJ1088" s="53"/>
      <c r="CK1088" s="53"/>
    </row>
    <row r="1089" spans="10:89" x14ac:dyDescent="0.2"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 s="53"/>
      <c r="BN1089" s="53"/>
      <c r="BO1089" s="53"/>
      <c r="BP1089" s="53"/>
      <c r="BQ1089" s="53"/>
      <c r="BR1089" s="53"/>
      <c r="BS1089" s="53"/>
      <c r="BT1089" s="53"/>
      <c r="BU1089" s="53"/>
      <c r="BV1089" s="53"/>
      <c r="BW1089" s="53"/>
      <c r="BX1089" s="53"/>
      <c r="BY1089" s="53"/>
      <c r="BZ1089" s="53"/>
      <c r="CA1089" s="53"/>
      <c r="CB1089" s="53"/>
      <c r="CC1089" s="53"/>
      <c r="CD1089" s="53"/>
      <c r="CE1089" s="53"/>
      <c r="CF1089" s="53"/>
      <c r="CG1089" s="53"/>
      <c r="CH1089" s="53"/>
      <c r="CI1089" s="53"/>
      <c r="CJ1089" s="53"/>
      <c r="CK1089" s="53"/>
    </row>
    <row r="1090" spans="10:89" x14ac:dyDescent="0.2"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 s="53"/>
      <c r="BN1090" s="53"/>
      <c r="BO1090" s="53"/>
      <c r="BP1090" s="53"/>
      <c r="BQ1090" s="53"/>
      <c r="BR1090" s="53"/>
      <c r="BS1090" s="53"/>
      <c r="BT1090" s="53"/>
      <c r="BU1090" s="53"/>
      <c r="BV1090" s="53"/>
      <c r="BW1090" s="53"/>
      <c r="BX1090" s="53"/>
      <c r="BY1090" s="53"/>
      <c r="BZ1090" s="53"/>
      <c r="CA1090" s="53"/>
      <c r="CB1090" s="53"/>
      <c r="CC1090" s="53"/>
      <c r="CD1090" s="53"/>
      <c r="CE1090" s="53"/>
      <c r="CF1090" s="53"/>
      <c r="CG1090" s="53"/>
      <c r="CH1090" s="53"/>
      <c r="CI1090" s="53"/>
      <c r="CJ1090" s="53"/>
      <c r="CK1090" s="53"/>
    </row>
    <row r="1091" spans="10:89" x14ac:dyDescent="0.2"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 s="53"/>
      <c r="BN1091" s="53"/>
      <c r="BO1091" s="53"/>
      <c r="BP1091" s="53"/>
      <c r="BQ1091" s="53"/>
      <c r="BR1091" s="53"/>
      <c r="BS1091" s="53"/>
      <c r="BT1091" s="53"/>
      <c r="BU1091" s="53"/>
      <c r="BV1091" s="53"/>
      <c r="BW1091" s="53"/>
      <c r="BX1091" s="53"/>
      <c r="BY1091" s="53"/>
      <c r="BZ1091" s="53"/>
      <c r="CA1091" s="53"/>
      <c r="CB1091" s="53"/>
      <c r="CC1091" s="53"/>
      <c r="CD1091" s="53"/>
      <c r="CE1091" s="53"/>
      <c r="CF1091" s="53"/>
      <c r="CG1091" s="53"/>
      <c r="CH1091" s="53"/>
      <c r="CI1091" s="53"/>
      <c r="CJ1091" s="53"/>
      <c r="CK1091" s="53"/>
    </row>
    <row r="1092" spans="10:89" x14ac:dyDescent="0.2"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3"/>
      <c r="BQ1092" s="53"/>
      <c r="BR1092" s="53"/>
      <c r="BS1092" s="53"/>
      <c r="BT1092" s="53"/>
      <c r="BU1092" s="53"/>
      <c r="BV1092" s="53"/>
      <c r="BW1092" s="53"/>
      <c r="BX1092" s="53"/>
      <c r="BY1092" s="53"/>
      <c r="BZ1092" s="53"/>
      <c r="CA1092" s="53"/>
      <c r="CB1092" s="53"/>
      <c r="CC1092" s="53"/>
      <c r="CD1092" s="53"/>
      <c r="CE1092" s="53"/>
      <c r="CF1092" s="53"/>
      <c r="CG1092" s="53"/>
      <c r="CH1092" s="53"/>
      <c r="CI1092" s="53"/>
      <c r="CJ1092" s="53"/>
      <c r="CK1092" s="53"/>
    </row>
    <row r="1093" spans="10:89" x14ac:dyDescent="0.2"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 s="53"/>
      <c r="BN1093" s="53"/>
      <c r="BO1093" s="53"/>
      <c r="BP1093" s="53"/>
      <c r="BQ1093" s="53"/>
      <c r="BR1093" s="53"/>
      <c r="BS1093" s="53"/>
      <c r="BT1093" s="53"/>
      <c r="BU1093" s="53"/>
      <c r="BV1093" s="53"/>
      <c r="BW1093" s="53"/>
      <c r="BX1093" s="53"/>
      <c r="BY1093" s="53"/>
      <c r="BZ1093" s="53"/>
      <c r="CA1093" s="53"/>
      <c r="CB1093" s="53"/>
      <c r="CC1093" s="53"/>
      <c r="CD1093" s="53"/>
      <c r="CE1093" s="53"/>
      <c r="CF1093" s="53"/>
      <c r="CG1093" s="53"/>
      <c r="CH1093" s="53"/>
      <c r="CI1093" s="53"/>
      <c r="CJ1093" s="53"/>
      <c r="CK1093" s="53"/>
    </row>
    <row r="1094" spans="10:89" x14ac:dyDescent="0.2"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 s="53"/>
      <c r="BN1094" s="53"/>
      <c r="BO1094" s="53"/>
      <c r="BP1094" s="53"/>
      <c r="BQ1094" s="53"/>
      <c r="BR1094" s="53"/>
      <c r="BS1094" s="53"/>
      <c r="BT1094" s="53"/>
      <c r="BU1094" s="53"/>
      <c r="BV1094" s="53"/>
      <c r="BW1094" s="53"/>
      <c r="BX1094" s="53"/>
      <c r="BY1094" s="53"/>
      <c r="BZ1094" s="53"/>
      <c r="CA1094" s="53"/>
      <c r="CB1094" s="53"/>
      <c r="CC1094" s="53"/>
      <c r="CD1094" s="53"/>
      <c r="CE1094" s="53"/>
      <c r="CF1094" s="53"/>
      <c r="CG1094" s="53"/>
      <c r="CH1094" s="53"/>
      <c r="CI1094" s="53"/>
      <c r="CJ1094" s="53"/>
      <c r="CK1094" s="53"/>
    </row>
    <row r="1095" spans="10:89" x14ac:dyDescent="0.2"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3"/>
      <c r="BQ1095" s="53"/>
      <c r="BR1095" s="53"/>
      <c r="BS1095" s="53"/>
      <c r="BT1095" s="53"/>
      <c r="BU1095" s="53"/>
      <c r="BV1095" s="53"/>
      <c r="BW1095" s="53"/>
      <c r="BX1095" s="53"/>
      <c r="BY1095" s="53"/>
      <c r="BZ1095" s="53"/>
      <c r="CA1095" s="53"/>
      <c r="CB1095" s="53"/>
      <c r="CC1095" s="53"/>
      <c r="CD1095" s="53"/>
      <c r="CE1095" s="53"/>
      <c r="CF1095" s="53"/>
      <c r="CG1095" s="53"/>
      <c r="CH1095" s="53"/>
      <c r="CI1095" s="53"/>
      <c r="CJ1095" s="53"/>
      <c r="CK1095" s="53"/>
    </row>
    <row r="1096" spans="10:89" x14ac:dyDescent="0.2"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3"/>
      <c r="BQ1096" s="53"/>
      <c r="BR1096" s="53"/>
      <c r="BS1096" s="53"/>
      <c r="BT1096" s="53"/>
      <c r="BU1096" s="53"/>
      <c r="BV1096" s="53"/>
      <c r="BW1096" s="53"/>
      <c r="BX1096" s="53"/>
      <c r="BY1096" s="53"/>
      <c r="BZ1096" s="53"/>
      <c r="CA1096" s="53"/>
      <c r="CB1096" s="53"/>
      <c r="CC1096" s="53"/>
      <c r="CD1096" s="53"/>
      <c r="CE1096" s="53"/>
      <c r="CF1096" s="53"/>
      <c r="CG1096" s="53"/>
      <c r="CH1096" s="53"/>
      <c r="CI1096" s="53"/>
      <c r="CJ1096" s="53"/>
      <c r="CK1096" s="53"/>
    </row>
    <row r="1097" spans="10:89" x14ac:dyDescent="0.2"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3"/>
      <c r="BQ1097" s="53"/>
      <c r="BR1097" s="53"/>
      <c r="BS1097" s="53"/>
      <c r="BT1097" s="53"/>
      <c r="BU1097" s="53"/>
      <c r="BV1097" s="53"/>
      <c r="BW1097" s="53"/>
      <c r="BX1097" s="53"/>
      <c r="BY1097" s="53"/>
      <c r="BZ1097" s="53"/>
      <c r="CA1097" s="53"/>
      <c r="CB1097" s="53"/>
      <c r="CC1097" s="53"/>
      <c r="CD1097" s="53"/>
      <c r="CE1097" s="53"/>
      <c r="CF1097" s="53"/>
      <c r="CG1097" s="53"/>
      <c r="CH1097" s="53"/>
      <c r="CI1097" s="53"/>
      <c r="CJ1097" s="53"/>
      <c r="CK1097" s="53"/>
    </row>
    <row r="1098" spans="10:89" x14ac:dyDescent="0.2"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 s="53"/>
      <c r="BN1098" s="53"/>
      <c r="BO1098" s="53"/>
      <c r="BP1098" s="53"/>
      <c r="BQ1098" s="53"/>
      <c r="BR1098" s="53"/>
      <c r="BS1098" s="53"/>
      <c r="BT1098" s="53"/>
      <c r="BU1098" s="53"/>
      <c r="BV1098" s="53"/>
      <c r="BW1098" s="53"/>
      <c r="BX1098" s="53"/>
      <c r="BY1098" s="53"/>
      <c r="BZ1098" s="53"/>
      <c r="CA1098" s="53"/>
      <c r="CB1098" s="53"/>
      <c r="CC1098" s="53"/>
      <c r="CD1098" s="53"/>
      <c r="CE1098" s="53"/>
      <c r="CF1098" s="53"/>
      <c r="CG1098" s="53"/>
      <c r="CH1098" s="53"/>
      <c r="CI1098" s="53"/>
      <c r="CJ1098" s="53"/>
      <c r="CK1098" s="53"/>
    </row>
    <row r="1099" spans="10:89" x14ac:dyDescent="0.2"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 s="53"/>
      <c r="BN1099" s="53"/>
      <c r="BO1099" s="53"/>
      <c r="BP1099" s="53"/>
      <c r="BQ1099" s="53"/>
      <c r="BR1099" s="53"/>
      <c r="BS1099" s="53"/>
      <c r="BT1099" s="53"/>
      <c r="BU1099" s="53"/>
      <c r="BV1099" s="53"/>
      <c r="BW1099" s="53"/>
      <c r="BX1099" s="53"/>
      <c r="BY1099" s="53"/>
      <c r="BZ1099" s="53"/>
      <c r="CA1099" s="53"/>
      <c r="CB1099" s="53"/>
      <c r="CC1099" s="53"/>
      <c r="CD1099" s="53"/>
      <c r="CE1099" s="53"/>
      <c r="CF1099" s="53"/>
      <c r="CG1099" s="53"/>
      <c r="CH1099" s="53"/>
      <c r="CI1099" s="53"/>
      <c r="CJ1099" s="53"/>
      <c r="CK1099" s="53"/>
    </row>
    <row r="1100" spans="10:89" x14ac:dyDescent="0.2"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 s="53"/>
      <c r="BN1100" s="53"/>
      <c r="BO1100" s="53"/>
      <c r="BP1100" s="53"/>
      <c r="BQ1100" s="53"/>
      <c r="BR1100" s="53"/>
      <c r="BS1100" s="53"/>
      <c r="BT1100" s="53"/>
      <c r="BU1100" s="53"/>
      <c r="BV1100" s="53"/>
      <c r="BW1100" s="53"/>
      <c r="BX1100" s="53"/>
      <c r="BY1100" s="53"/>
      <c r="BZ1100" s="53"/>
      <c r="CA1100" s="53"/>
      <c r="CB1100" s="53"/>
      <c r="CC1100" s="53"/>
      <c r="CD1100" s="53"/>
      <c r="CE1100" s="53"/>
      <c r="CF1100" s="53"/>
      <c r="CG1100" s="53"/>
      <c r="CH1100" s="53"/>
      <c r="CI1100" s="53"/>
      <c r="CJ1100" s="53"/>
      <c r="CK1100" s="53"/>
    </row>
    <row r="1101" spans="10:89" x14ac:dyDescent="0.2"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 s="53"/>
      <c r="BN1101" s="53"/>
      <c r="BO1101" s="53"/>
      <c r="BP1101" s="53"/>
      <c r="BQ1101" s="53"/>
      <c r="BR1101" s="53"/>
      <c r="BS1101" s="53"/>
      <c r="BT1101" s="53"/>
      <c r="BU1101" s="53"/>
      <c r="BV1101" s="53"/>
      <c r="BW1101" s="53"/>
      <c r="BX1101" s="53"/>
      <c r="BY1101" s="53"/>
      <c r="BZ1101" s="53"/>
      <c r="CA1101" s="53"/>
      <c r="CB1101" s="53"/>
      <c r="CC1101" s="53"/>
      <c r="CD1101" s="53"/>
      <c r="CE1101" s="53"/>
      <c r="CF1101" s="53"/>
      <c r="CG1101" s="53"/>
      <c r="CH1101" s="53"/>
      <c r="CI1101" s="53"/>
      <c r="CJ1101" s="53"/>
      <c r="CK1101" s="53"/>
    </row>
    <row r="1102" spans="10:89" x14ac:dyDescent="0.2"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 s="53"/>
      <c r="BN1102" s="53"/>
      <c r="BO1102" s="53"/>
      <c r="BP1102" s="53"/>
      <c r="BQ1102" s="53"/>
      <c r="BR1102" s="53"/>
      <c r="BS1102" s="53"/>
      <c r="BT1102" s="53"/>
      <c r="BU1102" s="53"/>
      <c r="BV1102" s="53"/>
      <c r="BW1102" s="53"/>
      <c r="BX1102" s="53"/>
      <c r="BY1102" s="53"/>
      <c r="BZ1102" s="53"/>
      <c r="CA1102" s="53"/>
      <c r="CB1102" s="53"/>
      <c r="CC1102" s="53"/>
      <c r="CD1102" s="53"/>
      <c r="CE1102" s="53"/>
      <c r="CF1102" s="53"/>
      <c r="CG1102" s="53"/>
      <c r="CH1102" s="53"/>
      <c r="CI1102" s="53"/>
      <c r="CJ1102" s="53"/>
      <c r="CK1102" s="53"/>
    </row>
    <row r="1103" spans="10:89" x14ac:dyDescent="0.2"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 s="53"/>
      <c r="BN1103" s="53"/>
      <c r="BO1103" s="53"/>
      <c r="BP1103" s="53"/>
      <c r="BQ1103" s="53"/>
      <c r="BR1103" s="53"/>
      <c r="BS1103" s="53"/>
      <c r="BT1103" s="53"/>
      <c r="BU1103" s="53"/>
      <c r="BV1103" s="53"/>
      <c r="BW1103" s="53"/>
      <c r="BX1103" s="53"/>
      <c r="BY1103" s="53"/>
      <c r="BZ1103" s="53"/>
      <c r="CA1103" s="53"/>
      <c r="CB1103" s="53"/>
      <c r="CC1103" s="53"/>
      <c r="CD1103" s="53"/>
      <c r="CE1103" s="53"/>
      <c r="CF1103" s="53"/>
      <c r="CG1103" s="53"/>
      <c r="CH1103" s="53"/>
      <c r="CI1103" s="53"/>
      <c r="CJ1103" s="53"/>
      <c r="CK1103" s="53"/>
    </row>
    <row r="1104" spans="10:89" x14ac:dyDescent="0.2"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 s="53"/>
      <c r="BN1104" s="53"/>
      <c r="BO1104" s="53"/>
      <c r="BP1104" s="53"/>
      <c r="BQ1104" s="53"/>
      <c r="BR1104" s="53"/>
      <c r="BS1104" s="53"/>
      <c r="BT1104" s="53"/>
      <c r="BU1104" s="53"/>
      <c r="BV1104" s="53"/>
      <c r="BW1104" s="53"/>
      <c r="BX1104" s="53"/>
      <c r="BY1104" s="53"/>
      <c r="BZ1104" s="53"/>
      <c r="CA1104" s="53"/>
      <c r="CB1104" s="53"/>
      <c r="CC1104" s="53"/>
      <c r="CD1104" s="53"/>
      <c r="CE1104" s="53"/>
      <c r="CF1104" s="53"/>
      <c r="CG1104" s="53"/>
      <c r="CH1104" s="53"/>
      <c r="CI1104" s="53"/>
      <c r="CJ1104" s="53"/>
      <c r="CK1104" s="53"/>
    </row>
    <row r="1105" spans="10:89" x14ac:dyDescent="0.2"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 s="53"/>
      <c r="BN1105" s="53"/>
      <c r="BO1105" s="53"/>
      <c r="BP1105" s="53"/>
      <c r="BQ1105" s="53"/>
      <c r="BR1105" s="53"/>
      <c r="BS1105" s="53"/>
      <c r="BT1105" s="53"/>
      <c r="BU1105" s="53"/>
      <c r="BV1105" s="53"/>
      <c r="BW1105" s="53"/>
      <c r="BX1105" s="53"/>
      <c r="BY1105" s="53"/>
      <c r="BZ1105" s="53"/>
      <c r="CA1105" s="53"/>
      <c r="CB1105" s="53"/>
      <c r="CC1105" s="53"/>
      <c r="CD1105" s="53"/>
      <c r="CE1105" s="53"/>
      <c r="CF1105" s="53"/>
      <c r="CG1105" s="53"/>
      <c r="CH1105" s="53"/>
      <c r="CI1105" s="53"/>
      <c r="CJ1105" s="53"/>
      <c r="CK1105" s="53"/>
    </row>
    <row r="1106" spans="10:89" x14ac:dyDescent="0.2"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 s="53"/>
      <c r="BN1106" s="53"/>
      <c r="BO1106" s="53"/>
      <c r="BP1106" s="53"/>
      <c r="BQ1106" s="53"/>
      <c r="BR1106" s="53"/>
      <c r="BS1106" s="53"/>
      <c r="BT1106" s="53"/>
      <c r="BU1106" s="53"/>
      <c r="BV1106" s="53"/>
      <c r="BW1106" s="53"/>
      <c r="BX1106" s="53"/>
      <c r="BY1106" s="53"/>
      <c r="BZ1106" s="53"/>
      <c r="CA1106" s="53"/>
      <c r="CB1106" s="53"/>
      <c r="CC1106" s="53"/>
      <c r="CD1106" s="53"/>
      <c r="CE1106" s="53"/>
      <c r="CF1106" s="53"/>
      <c r="CG1106" s="53"/>
      <c r="CH1106" s="53"/>
      <c r="CI1106" s="53"/>
      <c r="CJ1106" s="53"/>
      <c r="CK1106" s="53"/>
    </row>
    <row r="1107" spans="10:89" x14ac:dyDescent="0.2"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 s="53"/>
      <c r="BN1107" s="53"/>
      <c r="BO1107" s="53"/>
      <c r="BP1107" s="53"/>
      <c r="BQ1107" s="53"/>
      <c r="BR1107" s="53"/>
      <c r="BS1107" s="53"/>
      <c r="BT1107" s="53"/>
      <c r="BU1107" s="53"/>
      <c r="BV1107" s="53"/>
      <c r="BW1107" s="53"/>
      <c r="BX1107" s="53"/>
      <c r="BY1107" s="53"/>
      <c r="BZ1107" s="53"/>
      <c r="CA1107" s="53"/>
      <c r="CB1107" s="53"/>
      <c r="CC1107" s="53"/>
      <c r="CD1107" s="53"/>
      <c r="CE1107" s="53"/>
      <c r="CF1107" s="53"/>
      <c r="CG1107" s="53"/>
      <c r="CH1107" s="53"/>
      <c r="CI1107" s="53"/>
      <c r="CJ1107" s="53"/>
      <c r="CK1107" s="53"/>
    </row>
    <row r="1108" spans="10:89" x14ac:dyDescent="0.2"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 s="53"/>
      <c r="BN1108" s="53"/>
      <c r="BO1108" s="53"/>
      <c r="BP1108" s="53"/>
      <c r="BQ1108" s="53"/>
      <c r="BR1108" s="53"/>
      <c r="BS1108" s="53"/>
      <c r="BT1108" s="53"/>
      <c r="BU1108" s="53"/>
      <c r="BV1108" s="53"/>
      <c r="BW1108" s="53"/>
      <c r="BX1108" s="53"/>
      <c r="BY1108" s="53"/>
      <c r="BZ1108" s="53"/>
      <c r="CA1108" s="53"/>
      <c r="CB1108" s="53"/>
      <c r="CC1108" s="53"/>
      <c r="CD1108" s="53"/>
      <c r="CE1108" s="53"/>
      <c r="CF1108" s="53"/>
      <c r="CG1108" s="53"/>
      <c r="CH1108" s="53"/>
      <c r="CI1108" s="53"/>
      <c r="CJ1108" s="53"/>
      <c r="CK1108" s="53"/>
    </row>
    <row r="1109" spans="10:89" x14ac:dyDescent="0.2"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 s="53"/>
      <c r="BN1109" s="53"/>
      <c r="BO1109" s="53"/>
      <c r="BP1109" s="53"/>
      <c r="BQ1109" s="53"/>
      <c r="BR1109" s="53"/>
      <c r="BS1109" s="53"/>
      <c r="BT1109" s="53"/>
      <c r="BU1109" s="53"/>
      <c r="BV1109" s="53"/>
      <c r="BW1109" s="53"/>
      <c r="BX1109" s="53"/>
      <c r="BY1109" s="53"/>
      <c r="BZ1109" s="53"/>
      <c r="CA1109" s="53"/>
      <c r="CB1109" s="53"/>
      <c r="CC1109" s="53"/>
      <c r="CD1109" s="53"/>
      <c r="CE1109" s="53"/>
      <c r="CF1109" s="53"/>
      <c r="CG1109" s="53"/>
      <c r="CH1109" s="53"/>
      <c r="CI1109" s="53"/>
      <c r="CJ1109" s="53"/>
      <c r="CK1109" s="53"/>
    </row>
    <row r="1110" spans="10:89" x14ac:dyDescent="0.2"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 s="53"/>
      <c r="BN1110" s="53"/>
      <c r="BO1110" s="53"/>
      <c r="BP1110" s="53"/>
      <c r="BQ1110" s="53"/>
      <c r="BR1110" s="53"/>
      <c r="BS1110" s="53"/>
      <c r="BT1110" s="53"/>
      <c r="BU1110" s="53"/>
      <c r="BV1110" s="53"/>
      <c r="BW1110" s="53"/>
      <c r="BX1110" s="53"/>
      <c r="BY1110" s="53"/>
      <c r="BZ1110" s="53"/>
      <c r="CA1110" s="53"/>
      <c r="CB1110" s="53"/>
      <c r="CC1110" s="53"/>
      <c r="CD1110" s="53"/>
      <c r="CE1110" s="53"/>
      <c r="CF1110" s="53"/>
      <c r="CG1110" s="53"/>
      <c r="CH1110" s="53"/>
      <c r="CI1110" s="53"/>
      <c r="CJ1110" s="53"/>
      <c r="CK1110" s="53"/>
    </row>
    <row r="1111" spans="10:89" x14ac:dyDescent="0.2"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3"/>
      <c r="BQ1111" s="53"/>
      <c r="BR1111" s="53"/>
      <c r="BS1111" s="53"/>
      <c r="BT1111" s="53"/>
      <c r="BU1111" s="53"/>
      <c r="BV1111" s="53"/>
      <c r="BW1111" s="53"/>
      <c r="BX1111" s="53"/>
      <c r="BY1111" s="53"/>
      <c r="BZ1111" s="53"/>
      <c r="CA1111" s="53"/>
      <c r="CB1111" s="53"/>
      <c r="CC1111" s="53"/>
      <c r="CD1111" s="53"/>
      <c r="CE1111" s="53"/>
      <c r="CF1111" s="53"/>
      <c r="CG1111" s="53"/>
      <c r="CH1111" s="53"/>
      <c r="CI1111" s="53"/>
      <c r="CJ1111" s="53"/>
      <c r="CK1111" s="53"/>
    </row>
    <row r="1112" spans="10:89" x14ac:dyDescent="0.2"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 s="53"/>
      <c r="BN1112" s="53"/>
      <c r="BO1112" s="53"/>
      <c r="BP1112" s="53"/>
      <c r="BQ1112" s="53"/>
      <c r="BR1112" s="53"/>
      <c r="BS1112" s="53"/>
      <c r="BT1112" s="53"/>
      <c r="BU1112" s="53"/>
      <c r="BV1112" s="53"/>
      <c r="BW1112" s="53"/>
      <c r="BX1112" s="53"/>
      <c r="BY1112" s="53"/>
      <c r="BZ1112" s="53"/>
      <c r="CA1112" s="53"/>
      <c r="CB1112" s="53"/>
      <c r="CC1112" s="53"/>
      <c r="CD1112" s="53"/>
      <c r="CE1112" s="53"/>
      <c r="CF1112" s="53"/>
      <c r="CG1112" s="53"/>
      <c r="CH1112" s="53"/>
      <c r="CI1112" s="53"/>
      <c r="CJ1112" s="53"/>
      <c r="CK1112" s="53"/>
    </row>
    <row r="1113" spans="10:89" x14ac:dyDescent="0.2"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 s="53"/>
      <c r="BN1113" s="53"/>
      <c r="BO1113" s="53"/>
      <c r="BP1113" s="53"/>
      <c r="BQ1113" s="53"/>
      <c r="BR1113" s="53"/>
      <c r="BS1113" s="53"/>
      <c r="BT1113" s="53"/>
      <c r="BU1113" s="53"/>
      <c r="BV1113" s="53"/>
      <c r="BW1113" s="53"/>
      <c r="BX1113" s="53"/>
      <c r="BY1113" s="53"/>
      <c r="BZ1113" s="53"/>
      <c r="CA1113" s="53"/>
      <c r="CB1113" s="53"/>
      <c r="CC1113" s="53"/>
      <c r="CD1113" s="53"/>
      <c r="CE1113" s="53"/>
      <c r="CF1113" s="53"/>
      <c r="CG1113" s="53"/>
      <c r="CH1113" s="53"/>
      <c r="CI1113" s="53"/>
      <c r="CJ1113" s="53"/>
      <c r="CK1113" s="53"/>
    </row>
    <row r="1114" spans="10:89" x14ac:dyDescent="0.2"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 s="53"/>
      <c r="BN1114" s="53"/>
      <c r="BO1114" s="53"/>
      <c r="BP1114" s="53"/>
      <c r="BQ1114" s="53"/>
      <c r="BR1114" s="53"/>
      <c r="BS1114" s="53"/>
      <c r="BT1114" s="53"/>
      <c r="BU1114" s="53"/>
      <c r="BV1114" s="53"/>
      <c r="BW1114" s="53"/>
      <c r="BX1114" s="53"/>
      <c r="BY1114" s="53"/>
      <c r="BZ1114" s="53"/>
      <c r="CA1114" s="53"/>
      <c r="CB1114" s="53"/>
      <c r="CC1114" s="53"/>
      <c r="CD1114" s="53"/>
      <c r="CE1114" s="53"/>
      <c r="CF1114" s="53"/>
      <c r="CG1114" s="53"/>
      <c r="CH1114" s="53"/>
      <c r="CI1114" s="53"/>
      <c r="CJ1114" s="53"/>
      <c r="CK1114" s="53"/>
    </row>
    <row r="1115" spans="10:89" x14ac:dyDescent="0.2"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 s="53"/>
      <c r="BN1115" s="53"/>
      <c r="BO1115" s="53"/>
      <c r="BP1115" s="53"/>
      <c r="BQ1115" s="53"/>
      <c r="BR1115" s="53"/>
      <c r="BS1115" s="53"/>
      <c r="BT1115" s="53"/>
      <c r="BU1115" s="53"/>
      <c r="BV1115" s="53"/>
      <c r="BW1115" s="53"/>
      <c r="BX1115" s="53"/>
      <c r="BY1115" s="53"/>
      <c r="BZ1115" s="53"/>
      <c r="CA1115" s="53"/>
      <c r="CB1115" s="53"/>
      <c r="CC1115" s="53"/>
      <c r="CD1115" s="53"/>
      <c r="CE1115" s="53"/>
      <c r="CF1115" s="53"/>
      <c r="CG1115" s="53"/>
      <c r="CH1115" s="53"/>
      <c r="CI1115" s="53"/>
      <c r="CJ1115" s="53"/>
      <c r="CK1115" s="53"/>
    </row>
    <row r="1116" spans="10:89" x14ac:dyDescent="0.2"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3"/>
      <c r="BQ1116" s="53"/>
      <c r="BR1116" s="53"/>
      <c r="BS1116" s="53"/>
      <c r="BT1116" s="53"/>
      <c r="BU1116" s="53"/>
      <c r="BV1116" s="53"/>
      <c r="BW1116" s="53"/>
      <c r="BX1116" s="53"/>
      <c r="BY1116" s="53"/>
      <c r="BZ1116" s="53"/>
      <c r="CA1116" s="53"/>
      <c r="CB1116" s="53"/>
      <c r="CC1116" s="53"/>
      <c r="CD1116" s="53"/>
      <c r="CE1116" s="53"/>
      <c r="CF1116" s="53"/>
      <c r="CG1116" s="53"/>
      <c r="CH1116" s="53"/>
      <c r="CI1116" s="53"/>
      <c r="CJ1116" s="53"/>
      <c r="CK1116" s="53"/>
    </row>
    <row r="1117" spans="10:89" x14ac:dyDescent="0.2"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 s="53"/>
      <c r="BN1117" s="53"/>
      <c r="BO1117" s="53"/>
      <c r="BP1117" s="53"/>
      <c r="BQ1117" s="53"/>
      <c r="BR1117" s="53"/>
      <c r="BS1117" s="53"/>
      <c r="BT1117" s="53"/>
      <c r="BU1117" s="53"/>
      <c r="BV1117" s="53"/>
      <c r="BW1117" s="53"/>
      <c r="BX1117" s="53"/>
      <c r="BY1117" s="53"/>
      <c r="BZ1117" s="53"/>
      <c r="CA1117" s="53"/>
      <c r="CB1117" s="53"/>
      <c r="CC1117" s="53"/>
      <c r="CD1117" s="53"/>
      <c r="CE1117" s="53"/>
      <c r="CF1117" s="53"/>
      <c r="CG1117" s="53"/>
      <c r="CH1117" s="53"/>
      <c r="CI1117" s="53"/>
      <c r="CJ1117" s="53"/>
      <c r="CK1117" s="53"/>
    </row>
    <row r="1118" spans="10:89" x14ac:dyDescent="0.2"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 s="53"/>
      <c r="BN1118" s="53"/>
      <c r="BO1118" s="53"/>
      <c r="BP1118" s="53"/>
      <c r="BQ1118" s="53"/>
      <c r="BR1118" s="53"/>
      <c r="BS1118" s="53"/>
      <c r="BT1118" s="53"/>
      <c r="BU1118" s="53"/>
      <c r="BV1118" s="53"/>
      <c r="BW1118" s="53"/>
      <c r="BX1118" s="53"/>
      <c r="BY1118" s="53"/>
      <c r="BZ1118" s="53"/>
      <c r="CA1118" s="53"/>
      <c r="CB1118" s="53"/>
      <c r="CC1118" s="53"/>
      <c r="CD1118" s="53"/>
      <c r="CE1118" s="53"/>
      <c r="CF1118" s="53"/>
      <c r="CG1118" s="53"/>
      <c r="CH1118" s="53"/>
      <c r="CI1118" s="53"/>
      <c r="CJ1118" s="53"/>
      <c r="CK1118" s="53"/>
    </row>
    <row r="1119" spans="10:89" x14ac:dyDescent="0.2"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3"/>
      <c r="BQ1119" s="53"/>
      <c r="BR1119" s="53"/>
      <c r="BS1119" s="53"/>
      <c r="BT1119" s="53"/>
      <c r="BU1119" s="53"/>
      <c r="BV1119" s="53"/>
      <c r="BW1119" s="53"/>
      <c r="BX1119" s="53"/>
      <c r="BY1119" s="53"/>
      <c r="BZ1119" s="53"/>
      <c r="CA1119" s="53"/>
      <c r="CB1119" s="53"/>
      <c r="CC1119" s="53"/>
      <c r="CD1119" s="53"/>
      <c r="CE1119" s="53"/>
      <c r="CF1119" s="53"/>
      <c r="CG1119" s="53"/>
      <c r="CH1119" s="53"/>
      <c r="CI1119" s="53"/>
      <c r="CJ1119" s="53"/>
      <c r="CK1119" s="53"/>
    </row>
    <row r="1120" spans="10:89" x14ac:dyDescent="0.2"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 s="53"/>
      <c r="BN1120" s="53"/>
      <c r="BO1120" s="53"/>
      <c r="BP1120" s="53"/>
      <c r="BQ1120" s="53"/>
      <c r="BR1120" s="53"/>
      <c r="BS1120" s="53"/>
      <c r="BT1120" s="53"/>
      <c r="BU1120" s="53"/>
      <c r="BV1120" s="53"/>
      <c r="BW1120" s="53"/>
      <c r="BX1120" s="53"/>
      <c r="BY1120" s="53"/>
      <c r="BZ1120" s="53"/>
      <c r="CA1120" s="53"/>
      <c r="CB1120" s="53"/>
      <c r="CC1120" s="53"/>
      <c r="CD1120" s="53"/>
      <c r="CE1120" s="53"/>
      <c r="CF1120" s="53"/>
      <c r="CG1120" s="53"/>
      <c r="CH1120" s="53"/>
      <c r="CI1120" s="53"/>
      <c r="CJ1120" s="53"/>
      <c r="CK1120" s="53"/>
    </row>
    <row r="1121" spans="10:89" x14ac:dyDescent="0.2"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 s="53"/>
      <c r="BN1121" s="53"/>
      <c r="BO1121" s="53"/>
      <c r="BP1121" s="53"/>
      <c r="BQ1121" s="53"/>
      <c r="BR1121" s="53"/>
      <c r="BS1121" s="53"/>
      <c r="BT1121" s="53"/>
      <c r="BU1121" s="53"/>
      <c r="BV1121" s="53"/>
      <c r="BW1121" s="53"/>
      <c r="BX1121" s="53"/>
      <c r="BY1121" s="53"/>
      <c r="BZ1121" s="53"/>
      <c r="CA1121" s="53"/>
      <c r="CB1121" s="53"/>
      <c r="CC1121" s="53"/>
      <c r="CD1121" s="53"/>
      <c r="CE1121" s="53"/>
      <c r="CF1121" s="53"/>
      <c r="CG1121" s="53"/>
      <c r="CH1121" s="53"/>
      <c r="CI1121" s="53"/>
      <c r="CJ1121" s="53"/>
      <c r="CK1121" s="53"/>
    </row>
    <row r="1122" spans="10:89" x14ac:dyDescent="0.2"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 s="53"/>
      <c r="BN1122" s="53"/>
      <c r="BO1122" s="53"/>
      <c r="BP1122" s="53"/>
      <c r="BQ1122" s="53"/>
      <c r="BR1122" s="53"/>
      <c r="BS1122" s="53"/>
      <c r="BT1122" s="53"/>
      <c r="BU1122" s="53"/>
      <c r="BV1122" s="53"/>
      <c r="BW1122" s="53"/>
      <c r="BX1122" s="53"/>
      <c r="BY1122" s="53"/>
      <c r="BZ1122" s="53"/>
      <c r="CA1122" s="53"/>
      <c r="CB1122" s="53"/>
      <c r="CC1122" s="53"/>
      <c r="CD1122" s="53"/>
      <c r="CE1122" s="53"/>
      <c r="CF1122" s="53"/>
      <c r="CG1122" s="53"/>
      <c r="CH1122" s="53"/>
      <c r="CI1122" s="53"/>
      <c r="CJ1122" s="53"/>
      <c r="CK1122" s="53"/>
    </row>
    <row r="1123" spans="10:89" x14ac:dyDescent="0.2"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 s="53"/>
      <c r="BN1123" s="53"/>
      <c r="BO1123" s="53"/>
      <c r="BP1123" s="53"/>
      <c r="BQ1123" s="53"/>
      <c r="BR1123" s="53"/>
      <c r="BS1123" s="53"/>
      <c r="BT1123" s="53"/>
      <c r="BU1123" s="53"/>
      <c r="BV1123" s="53"/>
      <c r="BW1123" s="53"/>
      <c r="BX1123" s="53"/>
      <c r="BY1123" s="53"/>
      <c r="BZ1123" s="53"/>
      <c r="CA1123" s="53"/>
      <c r="CB1123" s="53"/>
      <c r="CC1123" s="53"/>
      <c r="CD1123" s="53"/>
      <c r="CE1123" s="53"/>
      <c r="CF1123" s="53"/>
      <c r="CG1123" s="53"/>
      <c r="CH1123" s="53"/>
      <c r="CI1123" s="53"/>
      <c r="CJ1123" s="53"/>
      <c r="CK1123" s="53"/>
    </row>
    <row r="1124" spans="10:89" x14ac:dyDescent="0.2"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3"/>
      <c r="BQ1124" s="53"/>
      <c r="BR1124" s="53"/>
      <c r="BS1124" s="53"/>
      <c r="BT1124" s="53"/>
      <c r="BU1124" s="53"/>
      <c r="BV1124" s="53"/>
      <c r="BW1124" s="53"/>
      <c r="BX1124" s="53"/>
      <c r="BY1124" s="53"/>
      <c r="BZ1124" s="53"/>
      <c r="CA1124" s="53"/>
      <c r="CB1124" s="53"/>
      <c r="CC1124" s="53"/>
      <c r="CD1124" s="53"/>
      <c r="CE1124" s="53"/>
      <c r="CF1124" s="53"/>
      <c r="CG1124" s="53"/>
      <c r="CH1124" s="53"/>
      <c r="CI1124" s="53"/>
      <c r="CJ1124" s="53"/>
      <c r="CK1124" s="53"/>
    </row>
    <row r="1125" spans="10:89" x14ac:dyDescent="0.2"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3"/>
      <c r="BQ1125" s="53"/>
      <c r="BR1125" s="53"/>
      <c r="BS1125" s="53"/>
      <c r="BT1125" s="53"/>
      <c r="BU1125" s="53"/>
      <c r="BV1125" s="53"/>
      <c r="BW1125" s="53"/>
      <c r="BX1125" s="53"/>
      <c r="BY1125" s="53"/>
      <c r="BZ1125" s="53"/>
      <c r="CA1125" s="53"/>
      <c r="CB1125" s="53"/>
      <c r="CC1125" s="53"/>
      <c r="CD1125" s="53"/>
      <c r="CE1125" s="53"/>
      <c r="CF1125" s="53"/>
      <c r="CG1125" s="53"/>
      <c r="CH1125" s="53"/>
      <c r="CI1125" s="53"/>
      <c r="CJ1125" s="53"/>
      <c r="CK1125" s="53"/>
    </row>
    <row r="1126" spans="10:89" x14ac:dyDescent="0.2"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3"/>
      <c r="BQ1126" s="53"/>
      <c r="BR1126" s="53"/>
      <c r="BS1126" s="53"/>
      <c r="BT1126" s="53"/>
      <c r="BU1126" s="53"/>
      <c r="BV1126" s="53"/>
      <c r="BW1126" s="53"/>
      <c r="BX1126" s="53"/>
      <c r="BY1126" s="53"/>
      <c r="BZ1126" s="53"/>
      <c r="CA1126" s="53"/>
      <c r="CB1126" s="53"/>
      <c r="CC1126" s="53"/>
      <c r="CD1126" s="53"/>
      <c r="CE1126" s="53"/>
      <c r="CF1126" s="53"/>
      <c r="CG1126" s="53"/>
      <c r="CH1126" s="53"/>
      <c r="CI1126" s="53"/>
      <c r="CJ1126" s="53"/>
      <c r="CK1126" s="53"/>
    </row>
    <row r="1127" spans="10:89" x14ac:dyDescent="0.2"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 s="53"/>
      <c r="BN1127" s="53"/>
      <c r="BO1127" s="53"/>
      <c r="BP1127" s="53"/>
      <c r="BQ1127" s="53"/>
      <c r="BR1127" s="53"/>
      <c r="BS1127" s="53"/>
      <c r="BT1127" s="53"/>
      <c r="BU1127" s="53"/>
      <c r="BV1127" s="53"/>
      <c r="BW1127" s="53"/>
      <c r="BX1127" s="53"/>
      <c r="BY1127" s="53"/>
      <c r="BZ1127" s="53"/>
      <c r="CA1127" s="53"/>
      <c r="CB1127" s="53"/>
      <c r="CC1127" s="53"/>
      <c r="CD1127" s="53"/>
      <c r="CE1127" s="53"/>
      <c r="CF1127" s="53"/>
      <c r="CG1127" s="53"/>
      <c r="CH1127" s="53"/>
      <c r="CI1127" s="53"/>
      <c r="CJ1127" s="53"/>
      <c r="CK1127" s="53"/>
    </row>
    <row r="1128" spans="10:89" x14ac:dyDescent="0.2"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 s="53"/>
      <c r="BN1128" s="53"/>
      <c r="BO1128" s="53"/>
      <c r="BP1128" s="53"/>
      <c r="BQ1128" s="53"/>
      <c r="BR1128" s="53"/>
      <c r="BS1128" s="53"/>
      <c r="BT1128" s="53"/>
      <c r="BU1128" s="53"/>
      <c r="BV1128" s="53"/>
      <c r="BW1128" s="53"/>
      <c r="BX1128" s="53"/>
      <c r="BY1128" s="53"/>
      <c r="BZ1128" s="53"/>
      <c r="CA1128" s="53"/>
      <c r="CB1128" s="53"/>
      <c r="CC1128" s="53"/>
      <c r="CD1128" s="53"/>
      <c r="CE1128" s="53"/>
      <c r="CF1128" s="53"/>
      <c r="CG1128" s="53"/>
      <c r="CH1128" s="53"/>
      <c r="CI1128" s="53"/>
      <c r="CJ1128" s="53"/>
      <c r="CK1128" s="53"/>
    </row>
    <row r="1129" spans="10:89" x14ac:dyDescent="0.2"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 s="53"/>
      <c r="BN1129" s="53"/>
      <c r="BO1129" s="53"/>
      <c r="BP1129" s="53"/>
      <c r="BQ1129" s="53"/>
      <c r="BR1129" s="53"/>
      <c r="BS1129" s="53"/>
      <c r="BT1129" s="53"/>
      <c r="BU1129" s="53"/>
      <c r="BV1129" s="53"/>
      <c r="BW1129" s="53"/>
      <c r="BX1129" s="53"/>
      <c r="BY1129" s="53"/>
      <c r="BZ1129" s="53"/>
      <c r="CA1129" s="53"/>
      <c r="CB1129" s="53"/>
      <c r="CC1129" s="53"/>
      <c r="CD1129" s="53"/>
      <c r="CE1129" s="53"/>
      <c r="CF1129" s="53"/>
      <c r="CG1129" s="53"/>
      <c r="CH1129" s="53"/>
      <c r="CI1129" s="53"/>
      <c r="CJ1129" s="53"/>
      <c r="CK1129" s="53"/>
    </row>
    <row r="1130" spans="10:89" x14ac:dyDescent="0.2"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 s="53"/>
      <c r="BN1130" s="53"/>
      <c r="BO1130" s="53"/>
      <c r="BP1130" s="53"/>
      <c r="BQ1130" s="53"/>
      <c r="BR1130" s="53"/>
      <c r="BS1130" s="53"/>
      <c r="BT1130" s="53"/>
      <c r="BU1130" s="53"/>
      <c r="BV1130" s="53"/>
      <c r="BW1130" s="53"/>
      <c r="BX1130" s="53"/>
      <c r="BY1130" s="53"/>
      <c r="BZ1130" s="53"/>
      <c r="CA1130" s="53"/>
      <c r="CB1130" s="53"/>
      <c r="CC1130" s="53"/>
      <c r="CD1130" s="53"/>
      <c r="CE1130" s="53"/>
      <c r="CF1130" s="53"/>
      <c r="CG1130" s="53"/>
      <c r="CH1130" s="53"/>
      <c r="CI1130" s="53"/>
      <c r="CJ1130" s="53"/>
      <c r="CK1130" s="53"/>
    </row>
    <row r="1131" spans="10:89" x14ac:dyDescent="0.2"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 s="53"/>
      <c r="BN1131" s="53"/>
      <c r="BO1131" s="53"/>
      <c r="BP1131" s="53"/>
      <c r="BQ1131" s="53"/>
      <c r="BR1131" s="53"/>
      <c r="BS1131" s="53"/>
      <c r="BT1131" s="53"/>
      <c r="BU1131" s="53"/>
      <c r="BV1131" s="53"/>
      <c r="BW1131" s="53"/>
      <c r="BX1131" s="53"/>
      <c r="BY1131" s="53"/>
      <c r="BZ1131" s="53"/>
      <c r="CA1131" s="53"/>
      <c r="CB1131" s="53"/>
      <c r="CC1131" s="53"/>
      <c r="CD1131" s="53"/>
      <c r="CE1131" s="53"/>
      <c r="CF1131" s="53"/>
      <c r="CG1131" s="53"/>
      <c r="CH1131" s="53"/>
      <c r="CI1131" s="53"/>
      <c r="CJ1131" s="53"/>
      <c r="CK1131" s="53"/>
    </row>
    <row r="1132" spans="10:89" x14ac:dyDescent="0.2"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 s="53"/>
      <c r="BN1132" s="53"/>
      <c r="BO1132" s="53"/>
      <c r="BP1132" s="53"/>
      <c r="BQ1132" s="53"/>
      <c r="BR1132" s="53"/>
      <c r="BS1132" s="53"/>
      <c r="BT1132" s="53"/>
      <c r="BU1132" s="53"/>
      <c r="BV1132" s="53"/>
      <c r="BW1132" s="53"/>
      <c r="BX1132" s="53"/>
      <c r="BY1132" s="53"/>
      <c r="BZ1132" s="53"/>
      <c r="CA1132" s="53"/>
      <c r="CB1132" s="53"/>
      <c r="CC1132" s="53"/>
      <c r="CD1132" s="53"/>
      <c r="CE1132" s="53"/>
      <c r="CF1132" s="53"/>
      <c r="CG1132" s="53"/>
      <c r="CH1132" s="53"/>
      <c r="CI1132" s="53"/>
      <c r="CJ1132" s="53"/>
      <c r="CK1132" s="53"/>
    </row>
    <row r="1133" spans="10:89" x14ac:dyDescent="0.2"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 s="53"/>
      <c r="BN1133" s="53"/>
      <c r="BO1133" s="53"/>
      <c r="BP1133" s="53"/>
      <c r="BQ1133" s="53"/>
      <c r="BR1133" s="53"/>
      <c r="BS1133" s="53"/>
      <c r="BT1133" s="53"/>
      <c r="BU1133" s="53"/>
      <c r="BV1133" s="53"/>
      <c r="BW1133" s="53"/>
      <c r="BX1133" s="53"/>
      <c r="BY1133" s="53"/>
      <c r="BZ1133" s="53"/>
      <c r="CA1133" s="53"/>
      <c r="CB1133" s="53"/>
      <c r="CC1133" s="53"/>
      <c r="CD1133" s="53"/>
      <c r="CE1133" s="53"/>
      <c r="CF1133" s="53"/>
      <c r="CG1133" s="53"/>
      <c r="CH1133" s="53"/>
      <c r="CI1133" s="53"/>
      <c r="CJ1133" s="53"/>
      <c r="CK1133" s="53"/>
    </row>
    <row r="1134" spans="10:89" x14ac:dyDescent="0.2"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 s="53"/>
      <c r="BN1134" s="53"/>
      <c r="BO1134" s="53"/>
      <c r="BP1134" s="53"/>
      <c r="BQ1134" s="53"/>
      <c r="BR1134" s="53"/>
      <c r="BS1134" s="53"/>
      <c r="BT1134" s="53"/>
      <c r="BU1134" s="53"/>
      <c r="BV1134" s="53"/>
      <c r="BW1134" s="53"/>
      <c r="BX1134" s="53"/>
      <c r="BY1134" s="53"/>
      <c r="BZ1134" s="53"/>
      <c r="CA1134" s="53"/>
      <c r="CB1134" s="53"/>
      <c r="CC1134" s="53"/>
      <c r="CD1134" s="53"/>
      <c r="CE1134" s="53"/>
      <c r="CF1134" s="53"/>
      <c r="CG1134" s="53"/>
      <c r="CH1134" s="53"/>
      <c r="CI1134" s="53"/>
      <c r="CJ1134" s="53"/>
      <c r="CK1134" s="53"/>
    </row>
    <row r="1135" spans="10:89" x14ac:dyDescent="0.2"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 s="53"/>
      <c r="BN1135" s="53"/>
      <c r="BO1135" s="53"/>
      <c r="BP1135" s="53"/>
      <c r="BQ1135" s="53"/>
      <c r="BR1135" s="53"/>
      <c r="BS1135" s="53"/>
      <c r="BT1135" s="53"/>
      <c r="BU1135" s="53"/>
      <c r="BV1135" s="53"/>
      <c r="BW1135" s="53"/>
      <c r="BX1135" s="53"/>
      <c r="BY1135" s="53"/>
      <c r="BZ1135" s="53"/>
      <c r="CA1135" s="53"/>
      <c r="CB1135" s="53"/>
      <c r="CC1135" s="53"/>
      <c r="CD1135" s="53"/>
      <c r="CE1135" s="53"/>
      <c r="CF1135" s="53"/>
      <c r="CG1135" s="53"/>
      <c r="CH1135" s="53"/>
      <c r="CI1135" s="53"/>
      <c r="CJ1135" s="53"/>
      <c r="CK1135" s="53"/>
    </row>
    <row r="1136" spans="10:89" x14ac:dyDescent="0.2"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 s="53"/>
      <c r="BN1136" s="53"/>
      <c r="BO1136" s="53"/>
      <c r="BP1136" s="53"/>
      <c r="BQ1136" s="53"/>
      <c r="BR1136" s="53"/>
      <c r="BS1136" s="53"/>
      <c r="BT1136" s="53"/>
      <c r="BU1136" s="53"/>
      <c r="BV1136" s="53"/>
      <c r="BW1136" s="53"/>
      <c r="BX1136" s="53"/>
      <c r="BY1136" s="53"/>
      <c r="BZ1136" s="53"/>
      <c r="CA1136" s="53"/>
      <c r="CB1136" s="53"/>
      <c r="CC1136" s="53"/>
      <c r="CD1136" s="53"/>
      <c r="CE1136" s="53"/>
      <c r="CF1136" s="53"/>
      <c r="CG1136" s="53"/>
      <c r="CH1136" s="53"/>
      <c r="CI1136" s="53"/>
      <c r="CJ1136" s="53"/>
      <c r="CK1136" s="53"/>
    </row>
    <row r="1137" spans="10:89" x14ac:dyDescent="0.2"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 s="53"/>
      <c r="BN1137" s="53"/>
      <c r="BO1137" s="53"/>
      <c r="BP1137" s="53"/>
      <c r="BQ1137" s="53"/>
      <c r="BR1137" s="53"/>
      <c r="BS1137" s="53"/>
      <c r="BT1137" s="53"/>
      <c r="BU1137" s="53"/>
      <c r="BV1137" s="53"/>
      <c r="BW1137" s="53"/>
      <c r="BX1137" s="53"/>
      <c r="BY1137" s="53"/>
      <c r="BZ1137" s="53"/>
      <c r="CA1137" s="53"/>
      <c r="CB1137" s="53"/>
      <c r="CC1137" s="53"/>
      <c r="CD1137" s="53"/>
      <c r="CE1137" s="53"/>
      <c r="CF1137" s="53"/>
      <c r="CG1137" s="53"/>
      <c r="CH1137" s="53"/>
      <c r="CI1137" s="53"/>
      <c r="CJ1137" s="53"/>
      <c r="CK1137" s="53"/>
    </row>
    <row r="1138" spans="10:89" x14ac:dyDescent="0.2"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 s="53"/>
      <c r="BN1138" s="53"/>
      <c r="BO1138" s="53"/>
      <c r="BP1138" s="53"/>
      <c r="BQ1138" s="53"/>
      <c r="BR1138" s="53"/>
      <c r="BS1138" s="53"/>
      <c r="BT1138" s="53"/>
      <c r="BU1138" s="53"/>
      <c r="BV1138" s="53"/>
      <c r="BW1138" s="53"/>
      <c r="BX1138" s="53"/>
      <c r="BY1138" s="53"/>
      <c r="BZ1138" s="53"/>
      <c r="CA1138" s="53"/>
      <c r="CB1138" s="53"/>
      <c r="CC1138" s="53"/>
      <c r="CD1138" s="53"/>
      <c r="CE1138" s="53"/>
      <c r="CF1138" s="53"/>
      <c r="CG1138" s="53"/>
      <c r="CH1138" s="53"/>
      <c r="CI1138" s="53"/>
      <c r="CJ1138" s="53"/>
      <c r="CK1138" s="53"/>
    </row>
    <row r="1139" spans="10:89" x14ac:dyDescent="0.2"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 s="53"/>
      <c r="BN1139" s="53"/>
      <c r="BO1139" s="53"/>
      <c r="BP1139" s="53"/>
      <c r="BQ1139" s="53"/>
      <c r="BR1139" s="53"/>
      <c r="BS1139" s="53"/>
      <c r="BT1139" s="53"/>
      <c r="BU1139" s="53"/>
      <c r="BV1139" s="53"/>
      <c r="BW1139" s="53"/>
      <c r="BX1139" s="53"/>
      <c r="BY1139" s="53"/>
      <c r="BZ1139" s="53"/>
      <c r="CA1139" s="53"/>
      <c r="CB1139" s="53"/>
      <c r="CC1139" s="53"/>
      <c r="CD1139" s="53"/>
      <c r="CE1139" s="53"/>
      <c r="CF1139" s="53"/>
      <c r="CG1139" s="53"/>
      <c r="CH1139" s="53"/>
      <c r="CI1139" s="53"/>
      <c r="CJ1139" s="53"/>
      <c r="CK1139" s="53"/>
    </row>
    <row r="1140" spans="10:89" x14ac:dyDescent="0.2"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 s="53"/>
      <c r="BN1140" s="53"/>
      <c r="BO1140" s="53"/>
      <c r="BP1140" s="53"/>
      <c r="BQ1140" s="53"/>
      <c r="BR1140" s="53"/>
      <c r="BS1140" s="53"/>
      <c r="BT1140" s="53"/>
      <c r="BU1140" s="53"/>
      <c r="BV1140" s="53"/>
      <c r="BW1140" s="53"/>
      <c r="BX1140" s="53"/>
      <c r="BY1140" s="53"/>
      <c r="BZ1140" s="53"/>
      <c r="CA1140" s="53"/>
      <c r="CB1140" s="53"/>
      <c r="CC1140" s="53"/>
      <c r="CD1140" s="53"/>
      <c r="CE1140" s="53"/>
      <c r="CF1140" s="53"/>
      <c r="CG1140" s="53"/>
      <c r="CH1140" s="53"/>
      <c r="CI1140" s="53"/>
      <c r="CJ1140" s="53"/>
      <c r="CK1140" s="53"/>
    </row>
    <row r="1141" spans="10:89" x14ac:dyDescent="0.2"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 s="53"/>
      <c r="BN1141" s="53"/>
      <c r="BO1141" s="53"/>
      <c r="BP1141" s="53"/>
      <c r="BQ1141" s="53"/>
      <c r="BR1141" s="53"/>
      <c r="BS1141" s="53"/>
      <c r="BT1141" s="53"/>
      <c r="BU1141" s="53"/>
      <c r="BV1141" s="53"/>
      <c r="BW1141" s="53"/>
      <c r="BX1141" s="53"/>
      <c r="BY1141" s="53"/>
      <c r="BZ1141" s="53"/>
      <c r="CA1141" s="53"/>
      <c r="CB1141" s="53"/>
      <c r="CC1141" s="53"/>
      <c r="CD1141" s="53"/>
      <c r="CE1141" s="53"/>
      <c r="CF1141" s="53"/>
      <c r="CG1141" s="53"/>
      <c r="CH1141" s="53"/>
      <c r="CI1141" s="53"/>
      <c r="CJ1141" s="53"/>
      <c r="CK1141" s="53"/>
    </row>
    <row r="1142" spans="10:89" x14ac:dyDescent="0.2"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 s="53"/>
      <c r="BN1142" s="53"/>
      <c r="BO1142" s="53"/>
      <c r="BP1142" s="53"/>
      <c r="BQ1142" s="53"/>
      <c r="BR1142" s="53"/>
      <c r="BS1142" s="53"/>
      <c r="BT1142" s="53"/>
      <c r="BU1142" s="53"/>
      <c r="BV1142" s="53"/>
      <c r="BW1142" s="53"/>
      <c r="BX1142" s="53"/>
      <c r="BY1142" s="53"/>
      <c r="BZ1142" s="53"/>
      <c r="CA1142" s="53"/>
      <c r="CB1142" s="53"/>
      <c r="CC1142" s="53"/>
      <c r="CD1142" s="53"/>
      <c r="CE1142" s="53"/>
      <c r="CF1142" s="53"/>
      <c r="CG1142" s="53"/>
      <c r="CH1142" s="53"/>
      <c r="CI1142" s="53"/>
      <c r="CJ1142" s="53"/>
      <c r="CK1142" s="53"/>
    </row>
    <row r="1143" spans="10:89" x14ac:dyDescent="0.2"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 s="53"/>
      <c r="BN1143" s="53"/>
      <c r="BO1143" s="53"/>
      <c r="BP1143" s="53"/>
      <c r="BQ1143" s="53"/>
      <c r="BR1143" s="53"/>
      <c r="BS1143" s="53"/>
      <c r="BT1143" s="53"/>
      <c r="BU1143" s="53"/>
      <c r="BV1143" s="53"/>
      <c r="BW1143" s="53"/>
      <c r="BX1143" s="53"/>
      <c r="BY1143" s="53"/>
      <c r="BZ1143" s="53"/>
      <c r="CA1143" s="53"/>
      <c r="CB1143" s="53"/>
      <c r="CC1143" s="53"/>
      <c r="CD1143" s="53"/>
      <c r="CE1143" s="53"/>
      <c r="CF1143" s="53"/>
      <c r="CG1143" s="53"/>
      <c r="CH1143" s="53"/>
      <c r="CI1143" s="53"/>
      <c r="CJ1143" s="53"/>
      <c r="CK1143" s="53"/>
    </row>
    <row r="1144" spans="10:89" x14ac:dyDescent="0.2"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3"/>
      <c r="BQ1144" s="53"/>
      <c r="BR1144" s="53"/>
      <c r="BS1144" s="53"/>
      <c r="BT1144" s="53"/>
      <c r="BU1144" s="53"/>
      <c r="BV1144" s="53"/>
      <c r="BW1144" s="53"/>
      <c r="BX1144" s="53"/>
      <c r="BY1144" s="53"/>
      <c r="BZ1144" s="53"/>
      <c r="CA1144" s="53"/>
      <c r="CB1144" s="53"/>
      <c r="CC1144" s="53"/>
      <c r="CD1144" s="53"/>
      <c r="CE1144" s="53"/>
      <c r="CF1144" s="53"/>
      <c r="CG1144" s="53"/>
      <c r="CH1144" s="53"/>
      <c r="CI1144" s="53"/>
      <c r="CJ1144" s="53"/>
      <c r="CK1144" s="53"/>
    </row>
    <row r="1145" spans="10:89" x14ac:dyDescent="0.2"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 s="53"/>
      <c r="BN1145" s="53"/>
      <c r="BO1145" s="53"/>
      <c r="BP1145" s="53"/>
      <c r="BQ1145" s="53"/>
      <c r="BR1145" s="53"/>
      <c r="BS1145" s="53"/>
      <c r="BT1145" s="53"/>
      <c r="BU1145" s="53"/>
      <c r="BV1145" s="53"/>
      <c r="BW1145" s="53"/>
      <c r="BX1145" s="53"/>
      <c r="BY1145" s="53"/>
      <c r="BZ1145" s="53"/>
      <c r="CA1145" s="53"/>
      <c r="CB1145" s="53"/>
      <c r="CC1145" s="53"/>
      <c r="CD1145" s="53"/>
      <c r="CE1145" s="53"/>
      <c r="CF1145" s="53"/>
      <c r="CG1145" s="53"/>
      <c r="CH1145" s="53"/>
      <c r="CI1145" s="53"/>
      <c r="CJ1145" s="53"/>
      <c r="CK1145" s="53"/>
    </row>
    <row r="1146" spans="10:89" x14ac:dyDescent="0.2"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 s="53"/>
      <c r="BN1146" s="53"/>
      <c r="BO1146" s="53"/>
      <c r="BP1146" s="53"/>
      <c r="BQ1146" s="53"/>
      <c r="BR1146" s="53"/>
      <c r="BS1146" s="53"/>
      <c r="BT1146" s="53"/>
      <c r="BU1146" s="53"/>
      <c r="BV1146" s="53"/>
      <c r="BW1146" s="53"/>
      <c r="BX1146" s="53"/>
      <c r="BY1146" s="53"/>
      <c r="BZ1146" s="53"/>
      <c r="CA1146" s="53"/>
      <c r="CB1146" s="53"/>
      <c r="CC1146" s="53"/>
      <c r="CD1146" s="53"/>
      <c r="CE1146" s="53"/>
      <c r="CF1146" s="53"/>
      <c r="CG1146" s="53"/>
      <c r="CH1146" s="53"/>
      <c r="CI1146" s="53"/>
      <c r="CJ1146" s="53"/>
      <c r="CK1146" s="53"/>
    </row>
    <row r="1147" spans="10:89" x14ac:dyDescent="0.2"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 s="53"/>
      <c r="BN1147" s="53"/>
      <c r="BO1147" s="53"/>
      <c r="BP1147" s="53"/>
      <c r="BQ1147" s="53"/>
      <c r="BR1147" s="53"/>
      <c r="BS1147" s="53"/>
      <c r="BT1147" s="53"/>
      <c r="BU1147" s="53"/>
      <c r="BV1147" s="53"/>
      <c r="BW1147" s="53"/>
      <c r="BX1147" s="53"/>
      <c r="BY1147" s="53"/>
      <c r="BZ1147" s="53"/>
      <c r="CA1147" s="53"/>
      <c r="CB1147" s="53"/>
      <c r="CC1147" s="53"/>
      <c r="CD1147" s="53"/>
      <c r="CE1147" s="53"/>
      <c r="CF1147" s="53"/>
      <c r="CG1147" s="53"/>
      <c r="CH1147" s="53"/>
      <c r="CI1147" s="53"/>
      <c r="CJ1147" s="53"/>
      <c r="CK1147" s="53"/>
    </row>
    <row r="1148" spans="10:89" x14ac:dyDescent="0.2"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 s="53"/>
      <c r="BN1148" s="53"/>
      <c r="BO1148" s="53"/>
      <c r="BP1148" s="53"/>
      <c r="BQ1148" s="53"/>
      <c r="BR1148" s="53"/>
      <c r="BS1148" s="53"/>
      <c r="BT1148" s="53"/>
      <c r="BU1148" s="53"/>
      <c r="BV1148" s="53"/>
      <c r="BW1148" s="53"/>
      <c r="BX1148" s="53"/>
      <c r="BY1148" s="53"/>
      <c r="BZ1148" s="53"/>
      <c r="CA1148" s="53"/>
      <c r="CB1148" s="53"/>
      <c r="CC1148" s="53"/>
      <c r="CD1148" s="53"/>
      <c r="CE1148" s="53"/>
      <c r="CF1148" s="53"/>
      <c r="CG1148" s="53"/>
      <c r="CH1148" s="53"/>
      <c r="CI1148" s="53"/>
      <c r="CJ1148" s="53"/>
      <c r="CK1148" s="53"/>
    </row>
    <row r="1149" spans="10:89" x14ac:dyDescent="0.2"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 s="53"/>
      <c r="BN1149" s="53"/>
      <c r="BO1149" s="53"/>
      <c r="BP1149" s="53"/>
      <c r="BQ1149" s="53"/>
      <c r="BR1149" s="53"/>
      <c r="BS1149" s="53"/>
      <c r="BT1149" s="53"/>
      <c r="BU1149" s="53"/>
      <c r="BV1149" s="53"/>
      <c r="BW1149" s="53"/>
      <c r="BX1149" s="53"/>
      <c r="BY1149" s="53"/>
      <c r="BZ1149" s="53"/>
      <c r="CA1149" s="53"/>
      <c r="CB1149" s="53"/>
      <c r="CC1149" s="53"/>
      <c r="CD1149" s="53"/>
      <c r="CE1149" s="53"/>
      <c r="CF1149" s="53"/>
      <c r="CG1149" s="53"/>
      <c r="CH1149" s="53"/>
      <c r="CI1149" s="53"/>
      <c r="CJ1149" s="53"/>
      <c r="CK1149" s="53"/>
    </row>
    <row r="1150" spans="10:89" x14ac:dyDescent="0.2"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 s="53"/>
      <c r="BN1150" s="53"/>
      <c r="BO1150" s="53"/>
      <c r="BP1150" s="53"/>
      <c r="BQ1150" s="53"/>
      <c r="BR1150" s="53"/>
      <c r="BS1150" s="53"/>
      <c r="BT1150" s="53"/>
      <c r="BU1150" s="53"/>
      <c r="BV1150" s="53"/>
      <c r="BW1150" s="53"/>
      <c r="BX1150" s="53"/>
      <c r="BY1150" s="53"/>
      <c r="BZ1150" s="53"/>
      <c r="CA1150" s="53"/>
      <c r="CB1150" s="53"/>
      <c r="CC1150" s="53"/>
      <c r="CD1150" s="53"/>
      <c r="CE1150" s="53"/>
      <c r="CF1150" s="53"/>
      <c r="CG1150" s="53"/>
      <c r="CH1150" s="53"/>
      <c r="CI1150" s="53"/>
      <c r="CJ1150" s="53"/>
      <c r="CK1150" s="53"/>
    </row>
    <row r="1151" spans="10:89" x14ac:dyDescent="0.2"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 s="53"/>
      <c r="BN1151" s="53"/>
      <c r="BO1151" s="53"/>
      <c r="BP1151" s="53"/>
      <c r="BQ1151" s="53"/>
      <c r="BR1151" s="53"/>
      <c r="BS1151" s="53"/>
      <c r="BT1151" s="53"/>
      <c r="BU1151" s="53"/>
      <c r="BV1151" s="53"/>
      <c r="BW1151" s="53"/>
      <c r="BX1151" s="53"/>
      <c r="BY1151" s="53"/>
      <c r="BZ1151" s="53"/>
      <c r="CA1151" s="53"/>
      <c r="CB1151" s="53"/>
      <c r="CC1151" s="53"/>
      <c r="CD1151" s="53"/>
      <c r="CE1151" s="53"/>
      <c r="CF1151" s="53"/>
      <c r="CG1151" s="53"/>
      <c r="CH1151" s="53"/>
      <c r="CI1151" s="53"/>
      <c r="CJ1151" s="53"/>
      <c r="CK1151" s="53"/>
    </row>
    <row r="1152" spans="10:89" x14ac:dyDescent="0.2"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 s="53"/>
      <c r="BN1152" s="53"/>
      <c r="BO1152" s="53"/>
      <c r="BP1152" s="53"/>
      <c r="BQ1152" s="53"/>
      <c r="BR1152" s="53"/>
      <c r="BS1152" s="53"/>
      <c r="BT1152" s="53"/>
      <c r="BU1152" s="53"/>
      <c r="BV1152" s="53"/>
      <c r="BW1152" s="53"/>
      <c r="BX1152" s="53"/>
      <c r="BY1152" s="53"/>
      <c r="BZ1152" s="53"/>
      <c r="CA1152" s="53"/>
      <c r="CB1152" s="53"/>
      <c r="CC1152" s="53"/>
      <c r="CD1152" s="53"/>
      <c r="CE1152" s="53"/>
      <c r="CF1152" s="53"/>
      <c r="CG1152" s="53"/>
      <c r="CH1152" s="53"/>
      <c r="CI1152" s="53"/>
      <c r="CJ1152" s="53"/>
      <c r="CK1152" s="53"/>
    </row>
    <row r="1153" spans="10:89" x14ac:dyDescent="0.2"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 s="53"/>
      <c r="BN1153" s="53"/>
      <c r="BO1153" s="53"/>
      <c r="BP1153" s="53"/>
      <c r="BQ1153" s="53"/>
      <c r="BR1153" s="53"/>
      <c r="BS1153" s="53"/>
      <c r="BT1153" s="53"/>
      <c r="BU1153" s="53"/>
      <c r="BV1153" s="53"/>
      <c r="BW1153" s="53"/>
      <c r="BX1153" s="53"/>
      <c r="BY1153" s="53"/>
      <c r="BZ1153" s="53"/>
      <c r="CA1153" s="53"/>
      <c r="CB1153" s="53"/>
      <c r="CC1153" s="53"/>
      <c r="CD1153" s="53"/>
      <c r="CE1153" s="53"/>
      <c r="CF1153" s="53"/>
      <c r="CG1153" s="53"/>
      <c r="CH1153" s="53"/>
      <c r="CI1153" s="53"/>
      <c r="CJ1153" s="53"/>
      <c r="CK1153" s="53"/>
    </row>
    <row r="1154" spans="10:89" x14ac:dyDescent="0.2"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 s="53"/>
      <c r="BN1154" s="53"/>
      <c r="BO1154" s="53"/>
      <c r="BP1154" s="53"/>
      <c r="BQ1154" s="53"/>
      <c r="BR1154" s="53"/>
      <c r="BS1154" s="53"/>
      <c r="BT1154" s="53"/>
      <c r="BU1154" s="53"/>
      <c r="BV1154" s="53"/>
      <c r="BW1154" s="53"/>
      <c r="BX1154" s="53"/>
      <c r="BY1154" s="53"/>
      <c r="BZ1154" s="53"/>
      <c r="CA1154" s="53"/>
      <c r="CB1154" s="53"/>
      <c r="CC1154" s="53"/>
      <c r="CD1154" s="53"/>
      <c r="CE1154" s="53"/>
      <c r="CF1154" s="53"/>
      <c r="CG1154" s="53"/>
      <c r="CH1154" s="53"/>
      <c r="CI1154" s="53"/>
      <c r="CJ1154" s="53"/>
      <c r="CK1154" s="53"/>
    </row>
    <row r="1155" spans="10:89" x14ac:dyDescent="0.2"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3"/>
      <c r="BQ1155" s="53"/>
      <c r="BR1155" s="53"/>
      <c r="BS1155" s="53"/>
      <c r="BT1155" s="53"/>
      <c r="BU1155" s="53"/>
      <c r="BV1155" s="53"/>
      <c r="BW1155" s="53"/>
      <c r="BX1155" s="53"/>
      <c r="BY1155" s="53"/>
      <c r="BZ1155" s="53"/>
      <c r="CA1155" s="53"/>
      <c r="CB1155" s="53"/>
      <c r="CC1155" s="53"/>
      <c r="CD1155" s="53"/>
      <c r="CE1155" s="53"/>
      <c r="CF1155" s="53"/>
      <c r="CG1155" s="53"/>
      <c r="CH1155" s="53"/>
      <c r="CI1155" s="53"/>
      <c r="CJ1155" s="53"/>
      <c r="CK1155" s="53"/>
    </row>
    <row r="1156" spans="10:89" x14ac:dyDescent="0.2"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 s="53"/>
      <c r="BN1156" s="53"/>
      <c r="BO1156" s="53"/>
      <c r="BP1156" s="53"/>
      <c r="BQ1156" s="53"/>
      <c r="BR1156" s="53"/>
      <c r="BS1156" s="53"/>
      <c r="BT1156" s="53"/>
      <c r="BU1156" s="53"/>
      <c r="BV1156" s="53"/>
      <c r="BW1156" s="53"/>
      <c r="BX1156" s="53"/>
      <c r="BY1156" s="53"/>
      <c r="BZ1156" s="53"/>
      <c r="CA1156" s="53"/>
      <c r="CB1156" s="53"/>
      <c r="CC1156" s="53"/>
      <c r="CD1156" s="53"/>
      <c r="CE1156" s="53"/>
      <c r="CF1156" s="53"/>
      <c r="CG1156" s="53"/>
      <c r="CH1156" s="53"/>
      <c r="CI1156" s="53"/>
      <c r="CJ1156" s="53"/>
      <c r="CK1156" s="53"/>
    </row>
    <row r="1157" spans="10:89" x14ac:dyDescent="0.2"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 s="53"/>
      <c r="BN1157" s="53"/>
      <c r="BO1157" s="53"/>
      <c r="BP1157" s="53"/>
      <c r="BQ1157" s="53"/>
      <c r="BR1157" s="53"/>
      <c r="BS1157" s="53"/>
      <c r="BT1157" s="53"/>
      <c r="BU1157" s="53"/>
      <c r="BV1157" s="53"/>
      <c r="BW1157" s="53"/>
      <c r="BX1157" s="53"/>
      <c r="BY1157" s="53"/>
      <c r="BZ1157" s="53"/>
      <c r="CA1157" s="53"/>
      <c r="CB1157" s="53"/>
      <c r="CC1157" s="53"/>
      <c r="CD1157" s="53"/>
      <c r="CE1157" s="53"/>
      <c r="CF1157" s="53"/>
      <c r="CG1157" s="53"/>
      <c r="CH1157" s="53"/>
      <c r="CI1157" s="53"/>
      <c r="CJ1157" s="53"/>
      <c r="CK1157" s="53"/>
    </row>
    <row r="1158" spans="10:89" x14ac:dyDescent="0.2"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 s="53"/>
      <c r="BN1158" s="53"/>
      <c r="BO1158" s="53"/>
      <c r="BP1158" s="53"/>
      <c r="BQ1158" s="53"/>
      <c r="BR1158" s="53"/>
      <c r="BS1158" s="53"/>
      <c r="BT1158" s="53"/>
      <c r="BU1158" s="53"/>
      <c r="BV1158" s="53"/>
      <c r="BW1158" s="53"/>
      <c r="BX1158" s="53"/>
      <c r="BY1158" s="53"/>
      <c r="BZ1158" s="53"/>
      <c r="CA1158" s="53"/>
      <c r="CB1158" s="53"/>
      <c r="CC1158" s="53"/>
      <c r="CD1158" s="53"/>
      <c r="CE1158" s="53"/>
      <c r="CF1158" s="53"/>
      <c r="CG1158" s="53"/>
      <c r="CH1158" s="53"/>
      <c r="CI1158" s="53"/>
      <c r="CJ1158" s="53"/>
      <c r="CK1158" s="53"/>
    </row>
    <row r="1159" spans="10:89" x14ac:dyDescent="0.2"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 s="53"/>
      <c r="BN1159" s="53"/>
      <c r="BO1159" s="53"/>
      <c r="BP1159" s="53"/>
      <c r="BQ1159" s="53"/>
      <c r="BR1159" s="53"/>
      <c r="BS1159" s="53"/>
      <c r="BT1159" s="53"/>
      <c r="BU1159" s="53"/>
      <c r="BV1159" s="53"/>
      <c r="BW1159" s="53"/>
      <c r="BX1159" s="53"/>
      <c r="BY1159" s="53"/>
      <c r="BZ1159" s="53"/>
      <c r="CA1159" s="53"/>
      <c r="CB1159" s="53"/>
      <c r="CC1159" s="53"/>
      <c r="CD1159" s="53"/>
      <c r="CE1159" s="53"/>
      <c r="CF1159" s="53"/>
      <c r="CG1159" s="53"/>
      <c r="CH1159" s="53"/>
      <c r="CI1159" s="53"/>
      <c r="CJ1159" s="53"/>
      <c r="CK1159" s="53"/>
    </row>
    <row r="1160" spans="10:89" x14ac:dyDescent="0.2"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 s="53"/>
      <c r="BN1160" s="53"/>
      <c r="BO1160" s="53"/>
      <c r="BP1160" s="53"/>
      <c r="BQ1160" s="53"/>
      <c r="BR1160" s="53"/>
      <c r="BS1160" s="53"/>
      <c r="BT1160" s="53"/>
      <c r="BU1160" s="53"/>
      <c r="BV1160" s="53"/>
      <c r="BW1160" s="53"/>
      <c r="BX1160" s="53"/>
      <c r="BY1160" s="53"/>
      <c r="BZ1160" s="53"/>
      <c r="CA1160" s="53"/>
      <c r="CB1160" s="53"/>
      <c r="CC1160" s="53"/>
      <c r="CD1160" s="53"/>
      <c r="CE1160" s="53"/>
      <c r="CF1160" s="53"/>
      <c r="CG1160" s="53"/>
      <c r="CH1160" s="53"/>
      <c r="CI1160" s="53"/>
      <c r="CJ1160" s="53"/>
      <c r="CK1160" s="53"/>
    </row>
    <row r="1161" spans="10:89" x14ac:dyDescent="0.2"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 s="53"/>
      <c r="BN1161" s="53"/>
      <c r="BO1161" s="53"/>
      <c r="BP1161" s="53"/>
      <c r="BQ1161" s="53"/>
      <c r="BR1161" s="53"/>
      <c r="BS1161" s="53"/>
      <c r="BT1161" s="53"/>
      <c r="BU1161" s="53"/>
      <c r="BV1161" s="53"/>
      <c r="BW1161" s="53"/>
      <c r="BX1161" s="53"/>
      <c r="BY1161" s="53"/>
      <c r="BZ1161" s="53"/>
      <c r="CA1161" s="53"/>
      <c r="CB1161" s="53"/>
      <c r="CC1161" s="53"/>
      <c r="CD1161" s="53"/>
      <c r="CE1161" s="53"/>
      <c r="CF1161" s="53"/>
      <c r="CG1161" s="53"/>
      <c r="CH1161" s="53"/>
      <c r="CI1161" s="53"/>
      <c r="CJ1161" s="53"/>
      <c r="CK1161" s="53"/>
    </row>
    <row r="1162" spans="10:89" x14ac:dyDescent="0.2"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 s="53"/>
      <c r="BN1162" s="53"/>
      <c r="BO1162" s="53"/>
      <c r="BP1162" s="53"/>
      <c r="BQ1162" s="53"/>
      <c r="BR1162" s="53"/>
      <c r="BS1162" s="53"/>
      <c r="BT1162" s="53"/>
      <c r="BU1162" s="53"/>
      <c r="BV1162" s="53"/>
      <c r="BW1162" s="53"/>
      <c r="BX1162" s="53"/>
      <c r="BY1162" s="53"/>
      <c r="BZ1162" s="53"/>
      <c r="CA1162" s="53"/>
      <c r="CB1162" s="53"/>
      <c r="CC1162" s="53"/>
      <c r="CD1162" s="53"/>
      <c r="CE1162" s="53"/>
      <c r="CF1162" s="53"/>
      <c r="CG1162" s="53"/>
      <c r="CH1162" s="53"/>
      <c r="CI1162" s="53"/>
      <c r="CJ1162" s="53"/>
      <c r="CK1162" s="53"/>
    </row>
    <row r="1163" spans="10:89" x14ac:dyDescent="0.2"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 s="53"/>
      <c r="BN1163" s="53"/>
      <c r="BO1163" s="53"/>
      <c r="BP1163" s="53"/>
      <c r="BQ1163" s="53"/>
      <c r="BR1163" s="53"/>
      <c r="BS1163" s="53"/>
      <c r="BT1163" s="53"/>
      <c r="BU1163" s="53"/>
      <c r="BV1163" s="53"/>
      <c r="BW1163" s="53"/>
      <c r="BX1163" s="53"/>
      <c r="BY1163" s="53"/>
      <c r="BZ1163" s="53"/>
      <c r="CA1163" s="53"/>
      <c r="CB1163" s="53"/>
      <c r="CC1163" s="53"/>
      <c r="CD1163" s="53"/>
      <c r="CE1163" s="53"/>
      <c r="CF1163" s="53"/>
      <c r="CG1163" s="53"/>
      <c r="CH1163" s="53"/>
      <c r="CI1163" s="53"/>
      <c r="CJ1163" s="53"/>
      <c r="CK1163" s="53"/>
    </row>
    <row r="1164" spans="10:89" x14ac:dyDescent="0.2"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 s="53"/>
      <c r="BN1164" s="53"/>
      <c r="BO1164" s="53"/>
      <c r="BP1164" s="53"/>
      <c r="BQ1164" s="53"/>
      <c r="BR1164" s="53"/>
      <c r="BS1164" s="53"/>
      <c r="BT1164" s="53"/>
      <c r="BU1164" s="53"/>
      <c r="BV1164" s="53"/>
      <c r="BW1164" s="53"/>
      <c r="BX1164" s="53"/>
      <c r="BY1164" s="53"/>
      <c r="BZ1164" s="53"/>
      <c r="CA1164" s="53"/>
      <c r="CB1164" s="53"/>
      <c r="CC1164" s="53"/>
      <c r="CD1164" s="53"/>
      <c r="CE1164" s="53"/>
      <c r="CF1164" s="53"/>
      <c r="CG1164" s="53"/>
      <c r="CH1164" s="53"/>
      <c r="CI1164" s="53"/>
      <c r="CJ1164" s="53"/>
      <c r="CK1164" s="53"/>
    </row>
    <row r="1165" spans="10:89" x14ac:dyDescent="0.2"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 s="53"/>
      <c r="BN1165" s="53"/>
      <c r="BO1165" s="53"/>
      <c r="BP1165" s="53"/>
      <c r="BQ1165" s="53"/>
      <c r="BR1165" s="53"/>
      <c r="BS1165" s="53"/>
      <c r="BT1165" s="53"/>
      <c r="BU1165" s="53"/>
      <c r="BV1165" s="53"/>
      <c r="BW1165" s="53"/>
      <c r="BX1165" s="53"/>
      <c r="BY1165" s="53"/>
      <c r="BZ1165" s="53"/>
      <c r="CA1165" s="53"/>
      <c r="CB1165" s="53"/>
      <c r="CC1165" s="53"/>
      <c r="CD1165" s="53"/>
      <c r="CE1165" s="53"/>
      <c r="CF1165" s="53"/>
      <c r="CG1165" s="53"/>
      <c r="CH1165" s="53"/>
      <c r="CI1165" s="53"/>
      <c r="CJ1165" s="53"/>
      <c r="CK1165" s="53"/>
    </row>
    <row r="1166" spans="10:89" x14ac:dyDescent="0.2"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 s="53"/>
      <c r="BN1166" s="53"/>
      <c r="BO1166" s="53"/>
      <c r="BP1166" s="53"/>
      <c r="BQ1166" s="53"/>
      <c r="BR1166" s="53"/>
      <c r="BS1166" s="53"/>
      <c r="BT1166" s="53"/>
      <c r="BU1166" s="53"/>
      <c r="BV1166" s="53"/>
      <c r="BW1166" s="53"/>
      <c r="BX1166" s="53"/>
      <c r="BY1166" s="53"/>
      <c r="BZ1166" s="53"/>
      <c r="CA1166" s="53"/>
      <c r="CB1166" s="53"/>
      <c r="CC1166" s="53"/>
      <c r="CD1166" s="53"/>
      <c r="CE1166" s="53"/>
      <c r="CF1166" s="53"/>
      <c r="CG1166" s="53"/>
      <c r="CH1166" s="53"/>
      <c r="CI1166" s="53"/>
      <c r="CJ1166" s="53"/>
      <c r="CK1166" s="53"/>
    </row>
    <row r="1167" spans="10:89" x14ac:dyDescent="0.2"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 s="53"/>
      <c r="BN1167" s="53"/>
      <c r="BO1167" s="53"/>
      <c r="BP1167" s="53"/>
      <c r="BQ1167" s="53"/>
      <c r="BR1167" s="53"/>
      <c r="BS1167" s="53"/>
      <c r="BT1167" s="53"/>
      <c r="BU1167" s="53"/>
      <c r="BV1167" s="53"/>
      <c r="BW1167" s="53"/>
      <c r="BX1167" s="53"/>
      <c r="BY1167" s="53"/>
      <c r="BZ1167" s="53"/>
      <c r="CA1167" s="53"/>
      <c r="CB1167" s="53"/>
      <c r="CC1167" s="53"/>
      <c r="CD1167" s="53"/>
      <c r="CE1167" s="53"/>
      <c r="CF1167" s="53"/>
      <c r="CG1167" s="53"/>
      <c r="CH1167" s="53"/>
      <c r="CI1167" s="53"/>
      <c r="CJ1167" s="53"/>
      <c r="CK1167" s="53"/>
    </row>
    <row r="1168" spans="10:89" x14ac:dyDescent="0.2"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 s="53"/>
      <c r="BN1168" s="53"/>
      <c r="BO1168" s="53"/>
      <c r="BP1168" s="53"/>
      <c r="BQ1168" s="53"/>
      <c r="BR1168" s="53"/>
      <c r="BS1168" s="53"/>
      <c r="BT1168" s="53"/>
      <c r="BU1168" s="53"/>
      <c r="BV1168" s="53"/>
      <c r="BW1168" s="53"/>
      <c r="BX1168" s="53"/>
      <c r="BY1168" s="53"/>
      <c r="BZ1168" s="53"/>
      <c r="CA1168" s="53"/>
      <c r="CB1168" s="53"/>
      <c r="CC1168" s="53"/>
      <c r="CD1168" s="53"/>
      <c r="CE1168" s="53"/>
      <c r="CF1168" s="53"/>
      <c r="CG1168" s="53"/>
      <c r="CH1168" s="53"/>
      <c r="CI1168" s="53"/>
      <c r="CJ1168" s="53"/>
      <c r="CK1168" s="53"/>
    </row>
    <row r="1169" spans="10:89" x14ac:dyDescent="0.2"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 s="53"/>
      <c r="BN1169" s="53"/>
      <c r="BO1169" s="53"/>
      <c r="BP1169" s="53"/>
      <c r="BQ1169" s="53"/>
      <c r="BR1169" s="53"/>
      <c r="BS1169" s="53"/>
      <c r="BT1169" s="53"/>
      <c r="BU1169" s="53"/>
      <c r="BV1169" s="53"/>
      <c r="BW1169" s="53"/>
      <c r="BX1169" s="53"/>
      <c r="BY1169" s="53"/>
      <c r="BZ1169" s="53"/>
      <c r="CA1169" s="53"/>
      <c r="CB1169" s="53"/>
      <c r="CC1169" s="53"/>
      <c r="CD1169" s="53"/>
      <c r="CE1169" s="53"/>
      <c r="CF1169" s="53"/>
      <c r="CG1169" s="53"/>
      <c r="CH1169" s="53"/>
      <c r="CI1169" s="53"/>
      <c r="CJ1169" s="53"/>
      <c r="CK1169" s="53"/>
    </row>
    <row r="1170" spans="10:89" x14ac:dyDescent="0.2"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 s="53"/>
      <c r="BN1170" s="53"/>
      <c r="BO1170" s="53"/>
      <c r="BP1170" s="53"/>
      <c r="BQ1170" s="53"/>
      <c r="BR1170" s="53"/>
      <c r="BS1170" s="53"/>
      <c r="BT1170" s="53"/>
      <c r="BU1170" s="53"/>
      <c r="BV1170" s="53"/>
      <c r="BW1170" s="53"/>
      <c r="BX1170" s="53"/>
      <c r="BY1170" s="53"/>
      <c r="BZ1170" s="53"/>
      <c r="CA1170" s="53"/>
      <c r="CB1170" s="53"/>
      <c r="CC1170" s="53"/>
      <c r="CD1170" s="53"/>
      <c r="CE1170" s="53"/>
      <c r="CF1170" s="53"/>
      <c r="CG1170" s="53"/>
      <c r="CH1170" s="53"/>
      <c r="CI1170" s="53"/>
      <c r="CJ1170" s="53"/>
      <c r="CK1170" s="53"/>
    </row>
    <row r="1171" spans="10:89" x14ac:dyDescent="0.2"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 s="53"/>
      <c r="BN1171" s="53"/>
      <c r="BO1171" s="53"/>
      <c r="BP1171" s="53"/>
      <c r="BQ1171" s="53"/>
      <c r="BR1171" s="53"/>
      <c r="BS1171" s="53"/>
      <c r="BT1171" s="53"/>
      <c r="BU1171" s="53"/>
      <c r="BV1171" s="53"/>
      <c r="BW1171" s="53"/>
      <c r="BX1171" s="53"/>
      <c r="BY1171" s="53"/>
      <c r="BZ1171" s="53"/>
      <c r="CA1171" s="53"/>
      <c r="CB1171" s="53"/>
      <c r="CC1171" s="53"/>
      <c r="CD1171" s="53"/>
      <c r="CE1171" s="53"/>
      <c r="CF1171" s="53"/>
      <c r="CG1171" s="53"/>
      <c r="CH1171" s="53"/>
      <c r="CI1171" s="53"/>
      <c r="CJ1171" s="53"/>
      <c r="CK1171" s="53"/>
    </row>
    <row r="1172" spans="10:89" x14ac:dyDescent="0.2"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 s="53"/>
      <c r="BN1172" s="53"/>
      <c r="BO1172" s="53"/>
      <c r="BP1172" s="53"/>
      <c r="BQ1172" s="53"/>
      <c r="BR1172" s="53"/>
      <c r="BS1172" s="53"/>
      <c r="BT1172" s="53"/>
      <c r="BU1172" s="53"/>
      <c r="BV1172" s="53"/>
      <c r="BW1172" s="53"/>
      <c r="BX1172" s="53"/>
      <c r="BY1172" s="53"/>
      <c r="BZ1172" s="53"/>
      <c r="CA1172" s="53"/>
      <c r="CB1172" s="53"/>
      <c r="CC1172" s="53"/>
      <c r="CD1172" s="53"/>
      <c r="CE1172" s="53"/>
      <c r="CF1172" s="53"/>
      <c r="CG1172" s="53"/>
      <c r="CH1172" s="53"/>
      <c r="CI1172" s="53"/>
      <c r="CJ1172" s="53"/>
      <c r="CK1172" s="53"/>
    </row>
    <row r="1173" spans="10:89" x14ac:dyDescent="0.2"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 s="53"/>
      <c r="BN1173" s="53"/>
      <c r="BO1173" s="53"/>
      <c r="BP1173" s="53"/>
      <c r="BQ1173" s="53"/>
      <c r="BR1173" s="53"/>
      <c r="BS1173" s="53"/>
      <c r="BT1173" s="53"/>
      <c r="BU1173" s="53"/>
      <c r="BV1173" s="53"/>
      <c r="BW1173" s="53"/>
      <c r="BX1173" s="53"/>
      <c r="BY1173" s="53"/>
      <c r="BZ1173" s="53"/>
      <c r="CA1173" s="53"/>
      <c r="CB1173" s="53"/>
      <c r="CC1173" s="53"/>
      <c r="CD1173" s="53"/>
      <c r="CE1173" s="53"/>
      <c r="CF1173" s="53"/>
      <c r="CG1173" s="53"/>
      <c r="CH1173" s="53"/>
      <c r="CI1173" s="53"/>
      <c r="CJ1173" s="53"/>
      <c r="CK1173" s="53"/>
    </row>
    <row r="1174" spans="10:89" x14ac:dyDescent="0.2"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 s="53"/>
      <c r="BN1174" s="53"/>
      <c r="BO1174" s="53"/>
      <c r="BP1174" s="53"/>
      <c r="BQ1174" s="53"/>
      <c r="BR1174" s="53"/>
      <c r="BS1174" s="53"/>
      <c r="BT1174" s="53"/>
      <c r="BU1174" s="53"/>
      <c r="BV1174" s="53"/>
      <c r="BW1174" s="53"/>
      <c r="BX1174" s="53"/>
      <c r="BY1174" s="53"/>
      <c r="BZ1174" s="53"/>
      <c r="CA1174" s="53"/>
      <c r="CB1174" s="53"/>
      <c r="CC1174" s="53"/>
      <c r="CD1174" s="53"/>
      <c r="CE1174" s="53"/>
      <c r="CF1174" s="53"/>
      <c r="CG1174" s="53"/>
      <c r="CH1174" s="53"/>
      <c r="CI1174" s="53"/>
      <c r="CJ1174" s="53"/>
      <c r="CK1174" s="53"/>
    </row>
    <row r="1175" spans="10:89" x14ac:dyDescent="0.2"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 s="53"/>
      <c r="BN1175" s="53"/>
      <c r="BO1175" s="53"/>
      <c r="BP1175" s="53"/>
      <c r="BQ1175" s="53"/>
      <c r="BR1175" s="53"/>
      <c r="BS1175" s="53"/>
      <c r="BT1175" s="53"/>
      <c r="BU1175" s="53"/>
      <c r="BV1175" s="53"/>
      <c r="BW1175" s="53"/>
      <c r="BX1175" s="53"/>
      <c r="BY1175" s="53"/>
      <c r="BZ1175" s="53"/>
      <c r="CA1175" s="53"/>
      <c r="CB1175" s="53"/>
      <c r="CC1175" s="53"/>
      <c r="CD1175" s="53"/>
      <c r="CE1175" s="53"/>
      <c r="CF1175" s="53"/>
      <c r="CG1175" s="53"/>
      <c r="CH1175" s="53"/>
      <c r="CI1175" s="53"/>
      <c r="CJ1175" s="53"/>
      <c r="CK1175" s="53"/>
    </row>
    <row r="1176" spans="10:89" x14ac:dyDescent="0.2"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 s="53"/>
      <c r="BN1176" s="53"/>
      <c r="BO1176" s="53"/>
      <c r="BP1176" s="53"/>
      <c r="BQ1176" s="53"/>
      <c r="BR1176" s="53"/>
      <c r="BS1176" s="53"/>
      <c r="BT1176" s="53"/>
      <c r="BU1176" s="53"/>
      <c r="BV1176" s="53"/>
      <c r="BW1176" s="53"/>
      <c r="BX1176" s="53"/>
      <c r="BY1176" s="53"/>
      <c r="BZ1176" s="53"/>
      <c r="CA1176" s="53"/>
      <c r="CB1176" s="53"/>
      <c r="CC1176" s="53"/>
      <c r="CD1176" s="53"/>
      <c r="CE1176" s="53"/>
      <c r="CF1176" s="53"/>
      <c r="CG1176" s="53"/>
      <c r="CH1176" s="53"/>
      <c r="CI1176" s="53"/>
      <c r="CJ1176" s="53"/>
      <c r="CK1176" s="53"/>
    </row>
    <row r="1177" spans="10:89" x14ac:dyDescent="0.2"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 s="53"/>
      <c r="BN1177" s="53"/>
      <c r="BO1177" s="53"/>
      <c r="BP1177" s="53"/>
      <c r="BQ1177" s="53"/>
      <c r="BR1177" s="53"/>
      <c r="BS1177" s="53"/>
      <c r="BT1177" s="53"/>
      <c r="BU1177" s="53"/>
      <c r="BV1177" s="53"/>
      <c r="BW1177" s="53"/>
      <c r="BX1177" s="53"/>
      <c r="BY1177" s="53"/>
      <c r="BZ1177" s="53"/>
      <c r="CA1177" s="53"/>
      <c r="CB1177" s="53"/>
      <c r="CC1177" s="53"/>
      <c r="CD1177" s="53"/>
      <c r="CE1177" s="53"/>
      <c r="CF1177" s="53"/>
      <c r="CG1177" s="53"/>
      <c r="CH1177" s="53"/>
      <c r="CI1177" s="53"/>
      <c r="CJ1177" s="53"/>
      <c r="CK1177" s="53"/>
    </row>
    <row r="1178" spans="10:89" x14ac:dyDescent="0.2"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 s="53"/>
      <c r="BN1178" s="53"/>
      <c r="BO1178" s="53"/>
      <c r="BP1178" s="53"/>
      <c r="BQ1178" s="53"/>
      <c r="BR1178" s="53"/>
      <c r="BS1178" s="53"/>
      <c r="BT1178" s="53"/>
      <c r="BU1178" s="53"/>
      <c r="BV1178" s="53"/>
      <c r="BW1178" s="53"/>
      <c r="BX1178" s="53"/>
      <c r="BY1178" s="53"/>
      <c r="BZ1178" s="53"/>
      <c r="CA1178" s="53"/>
      <c r="CB1178" s="53"/>
      <c r="CC1178" s="53"/>
      <c r="CD1178" s="53"/>
      <c r="CE1178" s="53"/>
      <c r="CF1178" s="53"/>
      <c r="CG1178" s="53"/>
      <c r="CH1178" s="53"/>
      <c r="CI1178" s="53"/>
      <c r="CJ1178" s="53"/>
      <c r="CK1178" s="53"/>
    </row>
    <row r="1179" spans="10:89" x14ac:dyDescent="0.2"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 s="53"/>
      <c r="BN1179" s="53"/>
      <c r="BO1179" s="53"/>
      <c r="BP1179" s="53"/>
      <c r="BQ1179" s="53"/>
      <c r="BR1179" s="53"/>
      <c r="BS1179" s="53"/>
      <c r="BT1179" s="53"/>
      <c r="BU1179" s="53"/>
      <c r="BV1179" s="53"/>
      <c r="BW1179" s="53"/>
      <c r="BX1179" s="53"/>
      <c r="BY1179" s="53"/>
      <c r="BZ1179" s="53"/>
      <c r="CA1179" s="53"/>
      <c r="CB1179" s="53"/>
      <c r="CC1179" s="53"/>
      <c r="CD1179" s="53"/>
      <c r="CE1179" s="53"/>
      <c r="CF1179" s="53"/>
      <c r="CG1179" s="53"/>
      <c r="CH1179" s="53"/>
      <c r="CI1179" s="53"/>
      <c r="CJ1179" s="53"/>
      <c r="CK1179" s="53"/>
    </row>
    <row r="1180" spans="10:89" x14ac:dyDescent="0.2"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 s="53"/>
      <c r="BN1180" s="53"/>
      <c r="BO1180" s="53"/>
      <c r="BP1180" s="53"/>
      <c r="BQ1180" s="53"/>
      <c r="BR1180" s="53"/>
      <c r="BS1180" s="53"/>
      <c r="BT1180" s="53"/>
      <c r="BU1180" s="53"/>
      <c r="BV1180" s="53"/>
      <c r="BW1180" s="53"/>
      <c r="BX1180" s="53"/>
      <c r="BY1180" s="53"/>
      <c r="BZ1180" s="53"/>
      <c r="CA1180" s="53"/>
      <c r="CB1180" s="53"/>
      <c r="CC1180" s="53"/>
      <c r="CD1180" s="53"/>
      <c r="CE1180" s="53"/>
      <c r="CF1180" s="53"/>
      <c r="CG1180" s="53"/>
      <c r="CH1180" s="53"/>
      <c r="CI1180" s="53"/>
      <c r="CJ1180" s="53"/>
      <c r="CK1180" s="53"/>
    </row>
    <row r="1181" spans="10:89" x14ac:dyDescent="0.2"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 s="53"/>
      <c r="BN1181" s="53"/>
      <c r="BO1181" s="53"/>
      <c r="BP1181" s="53"/>
      <c r="BQ1181" s="53"/>
      <c r="BR1181" s="53"/>
      <c r="BS1181" s="53"/>
      <c r="BT1181" s="53"/>
      <c r="BU1181" s="53"/>
      <c r="BV1181" s="53"/>
      <c r="BW1181" s="53"/>
      <c r="BX1181" s="53"/>
      <c r="BY1181" s="53"/>
      <c r="BZ1181" s="53"/>
      <c r="CA1181" s="53"/>
      <c r="CB1181" s="53"/>
      <c r="CC1181" s="53"/>
      <c r="CD1181" s="53"/>
      <c r="CE1181" s="53"/>
      <c r="CF1181" s="53"/>
      <c r="CG1181" s="53"/>
      <c r="CH1181" s="53"/>
      <c r="CI1181" s="53"/>
      <c r="CJ1181" s="53"/>
      <c r="CK1181" s="53"/>
    </row>
    <row r="1182" spans="10:89" x14ac:dyDescent="0.2"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 s="53"/>
      <c r="BN1182" s="53"/>
      <c r="BO1182" s="53"/>
      <c r="BP1182" s="53"/>
      <c r="BQ1182" s="53"/>
      <c r="BR1182" s="53"/>
      <c r="BS1182" s="53"/>
      <c r="BT1182" s="53"/>
      <c r="BU1182" s="53"/>
      <c r="BV1182" s="53"/>
      <c r="BW1182" s="53"/>
      <c r="BX1182" s="53"/>
      <c r="BY1182" s="53"/>
      <c r="BZ1182" s="53"/>
      <c r="CA1182" s="53"/>
      <c r="CB1182" s="53"/>
      <c r="CC1182" s="53"/>
      <c r="CD1182" s="53"/>
      <c r="CE1182" s="53"/>
      <c r="CF1182" s="53"/>
      <c r="CG1182" s="53"/>
      <c r="CH1182" s="53"/>
      <c r="CI1182" s="53"/>
      <c r="CJ1182" s="53"/>
      <c r="CK1182" s="53"/>
    </row>
    <row r="1183" spans="10:89" x14ac:dyDescent="0.2"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 s="53"/>
      <c r="BN1183" s="53"/>
      <c r="BO1183" s="53"/>
      <c r="BP1183" s="53"/>
      <c r="BQ1183" s="53"/>
      <c r="BR1183" s="53"/>
      <c r="BS1183" s="53"/>
      <c r="BT1183" s="53"/>
      <c r="BU1183" s="53"/>
      <c r="BV1183" s="53"/>
      <c r="BW1183" s="53"/>
      <c r="BX1183" s="53"/>
      <c r="BY1183" s="53"/>
      <c r="BZ1183" s="53"/>
      <c r="CA1183" s="53"/>
      <c r="CB1183" s="53"/>
      <c r="CC1183" s="53"/>
      <c r="CD1183" s="53"/>
      <c r="CE1183" s="53"/>
      <c r="CF1183" s="53"/>
      <c r="CG1183" s="53"/>
      <c r="CH1183" s="53"/>
      <c r="CI1183" s="53"/>
      <c r="CJ1183" s="53"/>
      <c r="CK1183" s="53"/>
    </row>
    <row r="1184" spans="10:89" x14ac:dyDescent="0.2"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3"/>
      <c r="BQ1184" s="53"/>
      <c r="BR1184" s="53"/>
      <c r="BS1184" s="53"/>
      <c r="BT1184" s="53"/>
      <c r="BU1184" s="53"/>
      <c r="BV1184" s="53"/>
      <c r="BW1184" s="53"/>
      <c r="BX1184" s="53"/>
      <c r="BY1184" s="53"/>
      <c r="BZ1184" s="53"/>
      <c r="CA1184" s="53"/>
      <c r="CB1184" s="53"/>
      <c r="CC1184" s="53"/>
      <c r="CD1184" s="53"/>
      <c r="CE1184" s="53"/>
      <c r="CF1184" s="53"/>
      <c r="CG1184" s="53"/>
      <c r="CH1184" s="53"/>
      <c r="CI1184" s="53"/>
      <c r="CJ1184" s="53"/>
      <c r="CK1184" s="53"/>
    </row>
    <row r="1185" spans="10:89" x14ac:dyDescent="0.2"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 s="53"/>
      <c r="BN1185" s="53"/>
      <c r="BO1185" s="53"/>
      <c r="BP1185" s="53"/>
      <c r="BQ1185" s="53"/>
      <c r="BR1185" s="53"/>
      <c r="BS1185" s="53"/>
      <c r="BT1185" s="53"/>
      <c r="BU1185" s="53"/>
      <c r="BV1185" s="53"/>
      <c r="BW1185" s="53"/>
      <c r="BX1185" s="53"/>
      <c r="BY1185" s="53"/>
      <c r="BZ1185" s="53"/>
      <c r="CA1185" s="53"/>
      <c r="CB1185" s="53"/>
      <c r="CC1185" s="53"/>
      <c r="CD1185" s="53"/>
      <c r="CE1185" s="53"/>
      <c r="CF1185" s="53"/>
      <c r="CG1185" s="53"/>
      <c r="CH1185" s="53"/>
      <c r="CI1185" s="53"/>
      <c r="CJ1185" s="53"/>
      <c r="CK1185" s="53"/>
    </row>
    <row r="1186" spans="10:89" x14ac:dyDescent="0.2"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 s="53"/>
      <c r="BN1186" s="53"/>
      <c r="BO1186" s="53"/>
      <c r="BP1186" s="53"/>
      <c r="BQ1186" s="53"/>
      <c r="BR1186" s="53"/>
      <c r="BS1186" s="53"/>
      <c r="BT1186" s="53"/>
      <c r="BU1186" s="53"/>
      <c r="BV1186" s="53"/>
      <c r="BW1186" s="53"/>
      <c r="BX1186" s="53"/>
      <c r="BY1186" s="53"/>
      <c r="BZ1186" s="53"/>
      <c r="CA1186" s="53"/>
      <c r="CB1186" s="53"/>
      <c r="CC1186" s="53"/>
      <c r="CD1186" s="53"/>
      <c r="CE1186" s="53"/>
      <c r="CF1186" s="53"/>
      <c r="CG1186" s="53"/>
      <c r="CH1186" s="53"/>
      <c r="CI1186" s="53"/>
      <c r="CJ1186" s="53"/>
      <c r="CK1186" s="53"/>
    </row>
    <row r="1187" spans="10:89" x14ac:dyDescent="0.2"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 s="53"/>
      <c r="BN1187" s="53"/>
      <c r="BO1187" s="53"/>
      <c r="BP1187" s="53"/>
      <c r="BQ1187" s="53"/>
      <c r="BR1187" s="53"/>
      <c r="BS1187" s="53"/>
      <c r="BT1187" s="53"/>
      <c r="BU1187" s="53"/>
      <c r="BV1187" s="53"/>
      <c r="BW1187" s="53"/>
      <c r="BX1187" s="53"/>
      <c r="BY1187" s="53"/>
      <c r="BZ1187" s="53"/>
      <c r="CA1187" s="53"/>
      <c r="CB1187" s="53"/>
      <c r="CC1187" s="53"/>
      <c r="CD1187" s="53"/>
      <c r="CE1187" s="53"/>
      <c r="CF1187" s="53"/>
      <c r="CG1187" s="53"/>
      <c r="CH1187" s="53"/>
      <c r="CI1187" s="53"/>
      <c r="CJ1187" s="53"/>
      <c r="CK1187" s="53"/>
    </row>
    <row r="1188" spans="10:89" x14ac:dyDescent="0.2"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 s="53"/>
      <c r="BN1188" s="53"/>
      <c r="BO1188" s="53"/>
      <c r="BP1188" s="53"/>
      <c r="BQ1188" s="53"/>
      <c r="BR1188" s="53"/>
      <c r="BS1188" s="53"/>
      <c r="BT1188" s="53"/>
      <c r="BU1188" s="53"/>
      <c r="BV1188" s="53"/>
      <c r="BW1188" s="53"/>
      <c r="BX1188" s="53"/>
      <c r="BY1188" s="53"/>
      <c r="BZ1188" s="53"/>
      <c r="CA1188" s="53"/>
      <c r="CB1188" s="53"/>
      <c r="CC1188" s="53"/>
      <c r="CD1188" s="53"/>
      <c r="CE1188" s="53"/>
      <c r="CF1188" s="53"/>
      <c r="CG1188" s="53"/>
      <c r="CH1188" s="53"/>
      <c r="CI1188" s="53"/>
      <c r="CJ1188" s="53"/>
      <c r="CK1188" s="53"/>
    </row>
    <row r="1189" spans="10:89" x14ac:dyDescent="0.2"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 s="53"/>
      <c r="BN1189" s="53"/>
      <c r="BO1189" s="53"/>
      <c r="BP1189" s="53"/>
      <c r="BQ1189" s="53"/>
      <c r="BR1189" s="53"/>
      <c r="BS1189" s="53"/>
      <c r="BT1189" s="53"/>
      <c r="BU1189" s="53"/>
      <c r="BV1189" s="53"/>
      <c r="BW1189" s="53"/>
      <c r="BX1189" s="53"/>
      <c r="BY1189" s="53"/>
      <c r="BZ1189" s="53"/>
      <c r="CA1189" s="53"/>
      <c r="CB1189" s="53"/>
      <c r="CC1189" s="53"/>
      <c r="CD1189" s="53"/>
      <c r="CE1189" s="53"/>
      <c r="CF1189" s="53"/>
      <c r="CG1189" s="53"/>
      <c r="CH1189" s="53"/>
      <c r="CI1189" s="53"/>
      <c r="CJ1189" s="53"/>
      <c r="CK1189" s="53"/>
    </row>
    <row r="1190" spans="10:89" x14ac:dyDescent="0.2"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 s="53"/>
      <c r="BN1190" s="53"/>
      <c r="BO1190" s="53"/>
      <c r="BP1190" s="53"/>
      <c r="BQ1190" s="53"/>
      <c r="BR1190" s="53"/>
      <c r="BS1190" s="53"/>
      <c r="BT1190" s="53"/>
      <c r="BU1190" s="53"/>
      <c r="BV1190" s="53"/>
      <c r="BW1190" s="53"/>
      <c r="BX1190" s="53"/>
      <c r="BY1190" s="53"/>
      <c r="BZ1190" s="53"/>
      <c r="CA1190" s="53"/>
      <c r="CB1190" s="53"/>
      <c r="CC1190" s="53"/>
      <c r="CD1190" s="53"/>
      <c r="CE1190" s="53"/>
      <c r="CF1190" s="53"/>
      <c r="CG1190" s="53"/>
      <c r="CH1190" s="53"/>
      <c r="CI1190" s="53"/>
      <c r="CJ1190" s="53"/>
      <c r="CK1190" s="53"/>
    </row>
    <row r="1191" spans="10:89" x14ac:dyDescent="0.2"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 s="53"/>
      <c r="BN1191" s="53"/>
      <c r="BO1191" s="53"/>
      <c r="BP1191" s="53"/>
      <c r="BQ1191" s="53"/>
      <c r="BR1191" s="53"/>
      <c r="BS1191" s="53"/>
      <c r="BT1191" s="53"/>
      <c r="BU1191" s="53"/>
      <c r="BV1191" s="53"/>
      <c r="BW1191" s="53"/>
      <c r="BX1191" s="53"/>
      <c r="BY1191" s="53"/>
      <c r="BZ1191" s="53"/>
      <c r="CA1191" s="53"/>
      <c r="CB1191" s="53"/>
      <c r="CC1191" s="53"/>
      <c r="CD1191" s="53"/>
      <c r="CE1191" s="53"/>
      <c r="CF1191" s="53"/>
      <c r="CG1191" s="53"/>
      <c r="CH1191" s="53"/>
      <c r="CI1191" s="53"/>
      <c r="CJ1191" s="53"/>
      <c r="CK1191" s="53"/>
    </row>
    <row r="1192" spans="10:89" x14ac:dyDescent="0.2"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 s="53"/>
      <c r="BN1192" s="53"/>
      <c r="BO1192" s="53"/>
      <c r="BP1192" s="53"/>
      <c r="BQ1192" s="53"/>
      <c r="BR1192" s="53"/>
      <c r="BS1192" s="53"/>
      <c r="BT1192" s="53"/>
      <c r="BU1192" s="53"/>
      <c r="BV1192" s="53"/>
      <c r="BW1192" s="53"/>
      <c r="BX1192" s="53"/>
      <c r="BY1192" s="53"/>
      <c r="BZ1192" s="53"/>
      <c r="CA1192" s="53"/>
      <c r="CB1192" s="53"/>
      <c r="CC1192" s="53"/>
      <c r="CD1192" s="53"/>
      <c r="CE1192" s="53"/>
      <c r="CF1192" s="53"/>
      <c r="CG1192" s="53"/>
      <c r="CH1192" s="53"/>
      <c r="CI1192" s="53"/>
      <c r="CJ1192" s="53"/>
      <c r="CK1192" s="53"/>
    </row>
    <row r="1193" spans="10:89" x14ac:dyDescent="0.2"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 s="53"/>
      <c r="BN1193" s="53"/>
      <c r="BO1193" s="53"/>
      <c r="BP1193" s="53"/>
      <c r="BQ1193" s="53"/>
      <c r="BR1193" s="53"/>
      <c r="BS1193" s="53"/>
      <c r="BT1193" s="53"/>
      <c r="BU1193" s="53"/>
      <c r="BV1193" s="53"/>
      <c r="BW1193" s="53"/>
      <c r="BX1193" s="53"/>
      <c r="BY1193" s="53"/>
      <c r="BZ1193" s="53"/>
      <c r="CA1193" s="53"/>
      <c r="CB1193" s="53"/>
      <c r="CC1193" s="53"/>
      <c r="CD1193" s="53"/>
      <c r="CE1193" s="53"/>
      <c r="CF1193" s="53"/>
      <c r="CG1193" s="53"/>
      <c r="CH1193" s="53"/>
      <c r="CI1193" s="53"/>
      <c r="CJ1193" s="53"/>
      <c r="CK1193" s="53"/>
    </row>
    <row r="1194" spans="10:89" x14ac:dyDescent="0.2"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 s="53"/>
      <c r="BN1194" s="53"/>
      <c r="BO1194" s="53"/>
      <c r="BP1194" s="53"/>
      <c r="BQ1194" s="53"/>
      <c r="BR1194" s="53"/>
      <c r="BS1194" s="53"/>
      <c r="BT1194" s="53"/>
      <c r="BU1194" s="53"/>
      <c r="BV1194" s="53"/>
      <c r="BW1194" s="53"/>
      <c r="BX1194" s="53"/>
      <c r="BY1194" s="53"/>
      <c r="BZ1194" s="53"/>
      <c r="CA1194" s="53"/>
      <c r="CB1194" s="53"/>
      <c r="CC1194" s="53"/>
      <c r="CD1194" s="53"/>
      <c r="CE1194" s="53"/>
      <c r="CF1194" s="53"/>
      <c r="CG1194" s="53"/>
      <c r="CH1194" s="53"/>
      <c r="CI1194" s="53"/>
      <c r="CJ1194" s="53"/>
      <c r="CK1194" s="53"/>
    </row>
    <row r="1195" spans="10:89" x14ac:dyDescent="0.2"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 s="53"/>
      <c r="BN1195" s="53"/>
      <c r="BO1195" s="53"/>
      <c r="BP1195" s="53"/>
      <c r="BQ1195" s="53"/>
      <c r="BR1195" s="53"/>
      <c r="BS1195" s="53"/>
      <c r="BT1195" s="53"/>
      <c r="BU1195" s="53"/>
      <c r="BV1195" s="53"/>
      <c r="BW1195" s="53"/>
      <c r="BX1195" s="53"/>
      <c r="BY1195" s="53"/>
      <c r="BZ1195" s="53"/>
      <c r="CA1195" s="53"/>
      <c r="CB1195" s="53"/>
      <c r="CC1195" s="53"/>
      <c r="CD1195" s="53"/>
      <c r="CE1195" s="53"/>
      <c r="CF1195" s="53"/>
      <c r="CG1195" s="53"/>
      <c r="CH1195" s="53"/>
      <c r="CI1195" s="53"/>
      <c r="CJ1195" s="53"/>
      <c r="CK1195" s="53"/>
    </row>
    <row r="1196" spans="10:89" x14ac:dyDescent="0.2"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 s="53"/>
      <c r="BN1196" s="53"/>
      <c r="BO1196" s="53"/>
      <c r="BP1196" s="53"/>
      <c r="BQ1196" s="53"/>
      <c r="BR1196" s="53"/>
      <c r="BS1196" s="53"/>
      <c r="BT1196" s="53"/>
      <c r="BU1196" s="53"/>
      <c r="BV1196" s="53"/>
      <c r="BW1196" s="53"/>
      <c r="BX1196" s="53"/>
      <c r="BY1196" s="53"/>
      <c r="BZ1196" s="53"/>
      <c r="CA1196" s="53"/>
      <c r="CB1196" s="53"/>
      <c r="CC1196" s="53"/>
      <c r="CD1196" s="53"/>
      <c r="CE1196" s="53"/>
      <c r="CF1196" s="53"/>
      <c r="CG1196" s="53"/>
      <c r="CH1196" s="53"/>
      <c r="CI1196" s="53"/>
      <c r="CJ1196" s="53"/>
      <c r="CK1196" s="53"/>
    </row>
    <row r="1197" spans="10:89" x14ac:dyDescent="0.2"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 s="53"/>
      <c r="BN1197" s="53"/>
      <c r="BO1197" s="53"/>
      <c r="BP1197" s="53"/>
      <c r="BQ1197" s="53"/>
      <c r="BR1197" s="53"/>
      <c r="BS1197" s="53"/>
      <c r="BT1197" s="53"/>
      <c r="BU1197" s="53"/>
      <c r="BV1197" s="53"/>
      <c r="BW1197" s="53"/>
      <c r="BX1197" s="53"/>
      <c r="BY1197" s="53"/>
      <c r="BZ1197" s="53"/>
      <c r="CA1197" s="53"/>
      <c r="CB1197" s="53"/>
      <c r="CC1197" s="53"/>
      <c r="CD1197" s="53"/>
      <c r="CE1197" s="53"/>
      <c r="CF1197" s="53"/>
      <c r="CG1197" s="53"/>
      <c r="CH1197" s="53"/>
      <c r="CI1197" s="53"/>
      <c r="CJ1197" s="53"/>
      <c r="CK1197" s="53"/>
    </row>
    <row r="1198" spans="10:89" x14ac:dyDescent="0.2"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 s="53"/>
      <c r="BN1198" s="53"/>
      <c r="BO1198" s="53"/>
      <c r="BP1198" s="53"/>
      <c r="BQ1198" s="53"/>
      <c r="BR1198" s="53"/>
      <c r="BS1198" s="53"/>
      <c r="BT1198" s="53"/>
      <c r="BU1198" s="53"/>
      <c r="BV1198" s="53"/>
      <c r="BW1198" s="53"/>
      <c r="BX1198" s="53"/>
      <c r="BY1198" s="53"/>
      <c r="BZ1198" s="53"/>
      <c r="CA1198" s="53"/>
      <c r="CB1198" s="53"/>
      <c r="CC1198" s="53"/>
      <c r="CD1198" s="53"/>
      <c r="CE1198" s="53"/>
      <c r="CF1198" s="53"/>
      <c r="CG1198" s="53"/>
      <c r="CH1198" s="53"/>
      <c r="CI1198" s="53"/>
      <c r="CJ1198" s="53"/>
      <c r="CK1198" s="53"/>
    </row>
    <row r="1199" spans="10:89" x14ac:dyDescent="0.2"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 s="53"/>
      <c r="BN1199" s="53"/>
      <c r="BO1199" s="53"/>
      <c r="BP1199" s="53"/>
      <c r="BQ1199" s="53"/>
      <c r="BR1199" s="53"/>
      <c r="BS1199" s="53"/>
      <c r="BT1199" s="53"/>
      <c r="BU1199" s="53"/>
      <c r="BV1199" s="53"/>
      <c r="BW1199" s="53"/>
      <c r="BX1199" s="53"/>
      <c r="BY1199" s="53"/>
      <c r="BZ1199" s="53"/>
      <c r="CA1199" s="53"/>
      <c r="CB1199" s="53"/>
      <c r="CC1199" s="53"/>
      <c r="CD1199" s="53"/>
      <c r="CE1199" s="53"/>
      <c r="CF1199" s="53"/>
      <c r="CG1199" s="53"/>
      <c r="CH1199" s="53"/>
      <c r="CI1199" s="53"/>
      <c r="CJ1199" s="53"/>
      <c r="CK1199" s="53"/>
    </row>
    <row r="1200" spans="10:89" x14ac:dyDescent="0.2"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 s="53"/>
      <c r="BN1200" s="53"/>
      <c r="BO1200" s="53"/>
      <c r="BP1200" s="53"/>
      <c r="BQ1200" s="53"/>
      <c r="BR1200" s="53"/>
      <c r="BS1200" s="53"/>
      <c r="BT1200" s="53"/>
      <c r="BU1200" s="53"/>
      <c r="BV1200" s="53"/>
      <c r="BW1200" s="53"/>
      <c r="BX1200" s="53"/>
      <c r="BY1200" s="53"/>
      <c r="BZ1200" s="53"/>
      <c r="CA1200" s="53"/>
      <c r="CB1200" s="53"/>
      <c r="CC1200" s="53"/>
      <c r="CD1200" s="53"/>
      <c r="CE1200" s="53"/>
      <c r="CF1200" s="53"/>
      <c r="CG1200" s="53"/>
      <c r="CH1200" s="53"/>
      <c r="CI1200" s="53"/>
      <c r="CJ1200" s="53"/>
      <c r="CK1200" s="53"/>
    </row>
    <row r="1201" spans="10:89" x14ac:dyDescent="0.2"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 s="53"/>
      <c r="BN1201" s="53"/>
      <c r="BO1201" s="53"/>
      <c r="BP1201" s="53"/>
      <c r="BQ1201" s="53"/>
      <c r="BR1201" s="53"/>
      <c r="BS1201" s="53"/>
      <c r="BT1201" s="53"/>
      <c r="BU1201" s="53"/>
      <c r="BV1201" s="53"/>
      <c r="BW1201" s="53"/>
      <c r="BX1201" s="53"/>
      <c r="BY1201" s="53"/>
      <c r="BZ1201" s="53"/>
      <c r="CA1201" s="53"/>
      <c r="CB1201" s="53"/>
      <c r="CC1201" s="53"/>
      <c r="CD1201" s="53"/>
      <c r="CE1201" s="53"/>
      <c r="CF1201" s="53"/>
      <c r="CG1201" s="53"/>
      <c r="CH1201" s="53"/>
      <c r="CI1201" s="53"/>
      <c r="CJ1201" s="53"/>
      <c r="CK1201" s="53"/>
    </row>
    <row r="1202" spans="10:89" x14ac:dyDescent="0.2"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 s="53"/>
      <c r="BN1202" s="53"/>
      <c r="BO1202" s="53"/>
      <c r="BP1202" s="53"/>
      <c r="BQ1202" s="53"/>
      <c r="BR1202" s="53"/>
      <c r="BS1202" s="53"/>
      <c r="BT1202" s="53"/>
      <c r="BU1202" s="53"/>
      <c r="BV1202" s="53"/>
      <c r="BW1202" s="53"/>
      <c r="BX1202" s="53"/>
      <c r="BY1202" s="53"/>
      <c r="BZ1202" s="53"/>
      <c r="CA1202" s="53"/>
      <c r="CB1202" s="53"/>
      <c r="CC1202" s="53"/>
      <c r="CD1202" s="53"/>
      <c r="CE1202" s="53"/>
      <c r="CF1202" s="53"/>
      <c r="CG1202" s="53"/>
      <c r="CH1202" s="53"/>
      <c r="CI1202" s="53"/>
      <c r="CJ1202" s="53"/>
      <c r="CK1202" s="53"/>
    </row>
    <row r="1203" spans="10:89" x14ac:dyDescent="0.2"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 s="53"/>
      <c r="BN1203" s="53"/>
      <c r="BO1203" s="53"/>
      <c r="BP1203" s="53"/>
      <c r="BQ1203" s="53"/>
      <c r="BR1203" s="53"/>
      <c r="BS1203" s="53"/>
      <c r="BT1203" s="53"/>
      <c r="BU1203" s="53"/>
      <c r="BV1203" s="53"/>
      <c r="BW1203" s="53"/>
      <c r="BX1203" s="53"/>
      <c r="BY1203" s="53"/>
      <c r="BZ1203" s="53"/>
      <c r="CA1203" s="53"/>
      <c r="CB1203" s="53"/>
      <c r="CC1203" s="53"/>
      <c r="CD1203" s="53"/>
      <c r="CE1203" s="53"/>
      <c r="CF1203" s="53"/>
      <c r="CG1203" s="53"/>
      <c r="CH1203" s="53"/>
      <c r="CI1203" s="53"/>
      <c r="CJ1203" s="53"/>
      <c r="CK1203" s="53"/>
    </row>
    <row r="1204" spans="10:89" x14ac:dyDescent="0.2"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 s="53"/>
      <c r="BN1204" s="53"/>
      <c r="BO1204" s="53"/>
      <c r="BP1204" s="53"/>
      <c r="BQ1204" s="53"/>
      <c r="BR1204" s="53"/>
      <c r="BS1204" s="53"/>
      <c r="BT1204" s="53"/>
      <c r="BU1204" s="53"/>
      <c r="BV1204" s="53"/>
      <c r="BW1204" s="53"/>
      <c r="BX1204" s="53"/>
      <c r="BY1204" s="53"/>
      <c r="BZ1204" s="53"/>
      <c r="CA1204" s="53"/>
      <c r="CB1204" s="53"/>
      <c r="CC1204" s="53"/>
      <c r="CD1204" s="53"/>
      <c r="CE1204" s="53"/>
      <c r="CF1204" s="53"/>
      <c r="CG1204" s="53"/>
      <c r="CH1204" s="53"/>
      <c r="CI1204" s="53"/>
      <c r="CJ1204" s="53"/>
      <c r="CK1204" s="53"/>
    </row>
    <row r="1205" spans="10:89" x14ac:dyDescent="0.2"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 s="53"/>
      <c r="BN1205" s="53"/>
      <c r="BO1205" s="53"/>
      <c r="BP1205" s="53"/>
      <c r="BQ1205" s="53"/>
      <c r="BR1205" s="53"/>
      <c r="BS1205" s="53"/>
      <c r="BT1205" s="53"/>
      <c r="BU1205" s="53"/>
      <c r="BV1205" s="53"/>
      <c r="BW1205" s="53"/>
      <c r="BX1205" s="53"/>
      <c r="BY1205" s="53"/>
      <c r="BZ1205" s="53"/>
      <c r="CA1205" s="53"/>
      <c r="CB1205" s="53"/>
      <c r="CC1205" s="53"/>
      <c r="CD1205" s="53"/>
      <c r="CE1205" s="53"/>
      <c r="CF1205" s="53"/>
      <c r="CG1205" s="53"/>
      <c r="CH1205" s="53"/>
      <c r="CI1205" s="53"/>
      <c r="CJ1205" s="53"/>
      <c r="CK1205" s="53"/>
    </row>
    <row r="1206" spans="10:89" x14ac:dyDescent="0.2"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 s="53"/>
      <c r="BN1206" s="53"/>
      <c r="BO1206" s="53"/>
      <c r="BP1206" s="53"/>
      <c r="BQ1206" s="53"/>
      <c r="BR1206" s="53"/>
      <c r="BS1206" s="53"/>
      <c r="BT1206" s="53"/>
      <c r="BU1206" s="53"/>
      <c r="BV1206" s="53"/>
      <c r="BW1206" s="53"/>
      <c r="BX1206" s="53"/>
      <c r="BY1206" s="53"/>
      <c r="BZ1206" s="53"/>
      <c r="CA1206" s="53"/>
      <c r="CB1206" s="53"/>
      <c r="CC1206" s="53"/>
      <c r="CD1206" s="53"/>
      <c r="CE1206" s="53"/>
      <c r="CF1206" s="53"/>
      <c r="CG1206" s="53"/>
      <c r="CH1206" s="53"/>
      <c r="CI1206" s="53"/>
      <c r="CJ1206" s="53"/>
      <c r="CK1206" s="53"/>
    </row>
    <row r="1207" spans="10:89" x14ac:dyDescent="0.2"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 s="53"/>
      <c r="BN1207" s="53"/>
      <c r="BO1207" s="53"/>
      <c r="BP1207" s="53"/>
      <c r="BQ1207" s="53"/>
      <c r="BR1207" s="53"/>
      <c r="BS1207" s="53"/>
      <c r="BT1207" s="53"/>
      <c r="BU1207" s="53"/>
      <c r="BV1207" s="53"/>
      <c r="BW1207" s="53"/>
      <c r="BX1207" s="53"/>
      <c r="BY1207" s="53"/>
      <c r="BZ1207" s="53"/>
      <c r="CA1207" s="53"/>
      <c r="CB1207" s="53"/>
      <c r="CC1207" s="53"/>
      <c r="CD1207" s="53"/>
      <c r="CE1207" s="53"/>
      <c r="CF1207" s="53"/>
      <c r="CG1207" s="53"/>
      <c r="CH1207" s="53"/>
      <c r="CI1207" s="53"/>
      <c r="CJ1207" s="53"/>
      <c r="CK1207" s="53"/>
    </row>
    <row r="1208" spans="10:89" x14ac:dyDescent="0.2"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 s="53"/>
      <c r="BN1208" s="53"/>
      <c r="BO1208" s="53"/>
      <c r="BP1208" s="53"/>
      <c r="BQ1208" s="53"/>
      <c r="BR1208" s="53"/>
      <c r="BS1208" s="53"/>
      <c r="BT1208" s="53"/>
      <c r="BU1208" s="53"/>
      <c r="BV1208" s="53"/>
      <c r="BW1208" s="53"/>
      <c r="BX1208" s="53"/>
      <c r="BY1208" s="53"/>
      <c r="BZ1208" s="53"/>
      <c r="CA1208" s="53"/>
      <c r="CB1208" s="53"/>
      <c r="CC1208" s="53"/>
      <c r="CD1208" s="53"/>
      <c r="CE1208" s="53"/>
      <c r="CF1208" s="53"/>
      <c r="CG1208" s="53"/>
      <c r="CH1208" s="53"/>
      <c r="CI1208" s="53"/>
      <c r="CJ1208" s="53"/>
      <c r="CK1208" s="53"/>
    </row>
    <row r="1209" spans="10:89" x14ac:dyDescent="0.2"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 s="53"/>
      <c r="BN1209" s="53"/>
      <c r="BO1209" s="53"/>
      <c r="BP1209" s="53"/>
      <c r="BQ1209" s="53"/>
      <c r="BR1209" s="53"/>
      <c r="BS1209" s="53"/>
      <c r="BT1209" s="53"/>
      <c r="BU1209" s="53"/>
      <c r="BV1209" s="53"/>
      <c r="BW1209" s="53"/>
      <c r="BX1209" s="53"/>
      <c r="BY1209" s="53"/>
      <c r="BZ1209" s="53"/>
      <c r="CA1209" s="53"/>
      <c r="CB1209" s="53"/>
      <c r="CC1209" s="53"/>
      <c r="CD1209" s="53"/>
      <c r="CE1209" s="53"/>
      <c r="CF1209" s="53"/>
      <c r="CG1209" s="53"/>
      <c r="CH1209" s="53"/>
      <c r="CI1209" s="53"/>
      <c r="CJ1209" s="53"/>
      <c r="CK1209" s="53"/>
    </row>
    <row r="1210" spans="10:89" x14ac:dyDescent="0.2"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 s="53"/>
      <c r="BN1210" s="53"/>
      <c r="BO1210" s="53"/>
      <c r="BP1210" s="53"/>
      <c r="BQ1210" s="53"/>
      <c r="BR1210" s="53"/>
      <c r="BS1210" s="53"/>
      <c r="BT1210" s="53"/>
      <c r="BU1210" s="53"/>
      <c r="BV1210" s="53"/>
      <c r="BW1210" s="53"/>
      <c r="BX1210" s="53"/>
      <c r="BY1210" s="53"/>
      <c r="BZ1210" s="53"/>
      <c r="CA1210" s="53"/>
      <c r="CB1210" s="53"/>
      <c r="CC1210" s="53"/>
      <c r="CD1210" s="53"/>
      <c r="CE1210" s="53"/>
      <c r="CF1210" s="53"/>
      <c r="CG1210" s="53"/>
      <c r="CH1210" s="53"/>
      <c r="CI1210" s="53"/>
      <c r="CJ1210" s="53"/>
      <c r="CK1210" s="53"/>
    </row>
    <row r="1211" spans="10:89" x14ac:dyDescent="0.2"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 s="53"/>
      <c r="BN1211" s="53"/>
      <c r="BO1211" s="53"/>
      <c r="BP1211" s="53"/>
      <c r="BQ1211" s="53"/>
      <c r="BR1211" s="53"/>
      <c r="BS1211" s="53"/>
      <c r="BT1211" s="53"/>
      <c r="BU1211" s="53"/>
      <c r="BV1211" s="53"/>
      <c r="BW1211" s="53"/>
      <c r="BX1211" s="53"/>
      <c r="BY1211" s="53"/>
      <c r="BZ1211" s="53"/>
      <c r="CA1211" s="53"/>
      <c r="CB1211" s="53"/>
      <c r="CC1211" s="53"/>
      <c r="CD1211" s="53"/>
      <c r="CE1211" s="53"/>
      <c r="CF1211" s="53"/>
      <c r="CG1211" s="53"/>
      <c r="CH1211" s="53"/>
      <c r="CI1211" s="53"/>
      <c r="CJ1211" s="53"/>
      <c r="CK1211" s="53"/>
    </row>
    <row r="1212" spans="10:89" x14ac:dyDescent="0.2"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 s="53"/>
      <c r="BN1212" s="53"/>
      <c r="BO1212" s="53"/>
      <c r="BP1212" s="53"/>
      <c r="BQ1212" s="53"/>
      <c r="BR1212" s="53"/>
      <c r="BS1212" s="53"/>
      <c r="BT1212" s="53"/>
      <c r="BU1212" s="53"/>
      <c r="BV1212" s="53"/>
      <c r="BW1212" s="53"/>
      <c r="BX1212" s="53"/>
      <c r="BY1212" s="53"/>
      <c r="BZ1212" s="53"/>
      <c r="CA1212" s="53"/>
      <c r="CB1212" s="53"/>
      <c r="CC1212" s="53"/>
      <c r="CD1212" s="53"/>
      <c r="CE1212" s="53"/>
      <c r="CF1212" s="53"/>
      <c r="CG1212" s="53"/>
      <c r="CH1212" s="53"/>
      <c r="CI1212" s="53"/>
      <c r="CJ1212" s="53"/>
      <c r="CK1212" s="53"/>
    </row>
    <row r="1213" spans="10:89" x14ac:dyDescent="0.2"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 s="53"/>
      <c r="BN1213" s="53"/>
      <c r="BO1213" s="53"/>
      <c r="BP1213" s="53"/>
      <c r="BQ1213" s="53"/>
      <c r="BR1213" s="53"/>
      <c r="BS1213" s="53"/>
      <c r="BT1213" s="53"/>
      <c r="BU1213" s="53"/>
      <c r="BV1213" s="53"/>
      <c r="BW1213" s="53"/>
      <c r="BX1213" s="53"/>
      <c r="BY1213" s="53"/>
      <c r="BZ1213" s="53"/>
      <c r="CA1213" s="53"/>
      <c r="CB1213" s="53"/>
      <c r="CC1213" s="53"/>
      <c r="CD1213" s="53"/>
      <c r="CE1213" s="53"/>
      <c r="CF1213" s="53"/>
      <c r="CG1213" s="53"/>
      <c r="CH1213" s="53"/>
      <c r="CI1213" s="53"/>
      <c r="CJ1213" s="53"/>
      <c r="CK1213" s="53"/>
    </row>
    <row r="1214" spans="10:89" x14ac:dyDescent="0.2"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 s="53"/>
      <c r="BN1214" s="53"/>
      <c r="BO1214" s="53"/>
      <c r="BP1214" s="53"/>
      <c r="BQ1214" s="53"/>
      <c r="BR1214" s="53"/>
      <c r="BS1214" s="53"/>
      <c r="BT1214" s="53"/>
      <c r="BU1214" s="53"/>
      <c r="BV1214" s="53"/>
      <c r="BW1214" s="53"/>
      <c r="BX1214" s="53"/>
      <c r="BY1214" s="53"/>
      <c r="BZ1214" s="53"/>
      <c r="CA1214" s="53"/>
      <c r="CB1214" s="53"/>
      <c r="CC1214" s="53"/>
      <c r="CD1214" s="53"/>
      <c r="CE1214" s="53"/>
      <c r="CF1214" s="53"/>
      <c r="CG1214" s="53"/>
      <c r="CH1214" s="53"/>
      <c r="CI1214" s="53"/>
      <c r="CJ1214" s="53"/>
      <c r="CK1214" s="53"/>
    </row>
    <row r="1215" spans="10:89" x14ac:dyDescent="0.2"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 s="53"/>
      <c r="BN1215" s="53"/>
      <c r="BO1215" s="53"/>
      <c r="BP1215" s="53"/>
      <c r="BQ1215" s="53"/>
      <c r="BR1215" s="53"/>
      <c r="BS1215" s="53"/>
      <c r="BT1215" s="53"/>
      <c r="BU1215" s="53"/>
      <c r="BV1215" s="53"/>
      <c r="BW1215" s="53"/>
      <c r="BX1215" s="53"/>
      <c r="BY1215" s="53"/>
      <c r="BZ1215" s="53"/>
      <c r="CA1215" s="53"/>
      <c r="CB1215" s="53"/>
      <c r="CC1215" s="53"/>
      <c r="CD1215" s="53"/>
      <c r="CE1215" s="53"/>
      <c r="CF1215" s="53"/>
      <c r="CG1215" s="53"/>
      <c r="CH1215" s="53"/>
      <c r="CI1215" s="53"/>
      <c r="CJ1215" s="53"/>
      <c r="CK1215" s="53"/>
    </row>
    <row r="1216" spans="10:89" x14ac:dyDescent="0.2"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 s="53"/>
      <c r="BN1216" s="53"/>
      <c r="BO1216" s="53"/>
      <c r="BP1216" s="53"/>
      <c r="BQ1216" s="53"/>
      <c r="BR1216" s="53"/>
      <c r="BS1216" s="53"/>
      <c r="BT1216" s="53"/>
      <c r="BU1216" s="53"/>
      <c r="BV1216" s="53"/>
      <c r="BW1216" s="53"/>
      <c r="BX1216" s="53"/>
      <c r="BY1216" s="53"/>
      <c r="BZ1216" s="53"/>
      <c r="CA1216" s="53"/>
      <c r="CB1216" s="53"/>
      <c r="CC1216" s="53"/>
      <c r="CD1216" s="53"/>
      <c r="CE1216" s="53"/>
      <c r="CF1216" s="53"/>
      <c r="CG1216" s="53"/>
      <c r="CH1216" s="53"/>
      <c r="CI1216" s="53"/>
      <c r="CJ1216" s="53"/>
      <c r="CK1216" s="53"/>
    </row>
    <row r="1217" spans="10:89" x14ac:dyDescent="0.2"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 s="53"/>
      <c r="BN1217" s="53"/>
      <c r="BO1217" s="53"/>
      <c r="BP1217" s="53"/>
      <c r="BQ1217" s="53"/>
      <c r="BR1217" s="53"/>
      <c r="BS1217" s="53"/>
      <c r="BT1217" s="53"/>
      <c r="BU1217" s="53"/>
      <c r="BV1217" s="53"/>
      <c r="BW1217" s="53"/>
      <c r="BX1217" s="53"/>
      <c r="BY1217" s="53"/>
      <c r="BZ1217" s="53"/>
      <c r="CA1217" s="53"/>
      <c r="CB1217" s="53"/>
      <c r="CC1217" s="53"/>
      <c r="CD1217" s="53"/>
      <c r="CE1217" s="53"/>
      <c r="CF1217" s="53"/>
      <c r="CG1217" s="53"/>
      <c r="CH1217" s="53"/>
      <c r="CI1217" s="53"/>
      <c r="CJ1217" s="53"/>
      <c r="CK1217" s="53"/>
    </row>
    <row r="1218" spans="10:89" x14ac:dyDescent="0.2"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 s="53"/>
      <c r="BN1218" s="53"/>
      <c r="BO1218" s="53"/>
      <c r="BP1218" s="53"/>
      <c r="BQ1218" s="53"/>
      <c r="BR1218" s="53"/>
      <c r="BS1218" s="53"/>
      <c r="BT1218" s="53"/>
      <c r="BU1218" s="53"/>
      <c r="BV1218" s="53"/>
      <c r="BW1218" s="53"/>
      <c r="BX1218" s="53"/>
      <c r="BY1218" s="53"/>
      <c r="BZ1218" s="53"/>
      <c r="CA1218" s="53"/>
      <c r="CB1218" s="53"/>
      <c r="CC1218" s="53"/>
      <c r="CD1218" s="53"/>
      <c r="CE1218" s="53"/>
      <c r="CF1218" s="53"/>
      <c r="CG1218" s="53"/>
      <c r="CH1218" s="53"/>
      <c r="CI1218" s="53"/>
      <c r="CJ1218" s="53"/>
      <c r="CK1218" s="53"/>
    </row>
    <row r="1219" spans="10:89" x14ac:dyDescent="0.2"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 s="53"/>
      <c r="BN1219" s="53"/>
      <c r="BO1219" s="53"/>
      <c r="BP1219" s="53"/>
      <c r="BQ1219" s="53"/>
      <c r="BR1219" s="53"/>
      <c r="BS1219" s="53"/>
      <c r="BT1219" s="53"/>
      <c r="BU1219" s="53"/>
      <c r="BV1219" s="53"/>
      <c r="BW1219" s="53"/>
      <c r="BX1219" s="53"/>
      <c r="BY1219" s="53"/>
      <c r="BZ1219" s="53"/>
      <c r="CA1219" s="53"/>
      <c r="CB1219" s="53"/>
      <c r="CC1219" s="53"/>
      <c r="CD1219" s="53"/>
      <c r="CE1219" s="53"/>
      <c r="CF1219" s="53"/>
      <c r="CG1219" s="53"/>
      <c r="CH1219" s="53"/>
      <c r="CI1219" s="53"/>
      <c r="CJ1219" s="53"/>
      <c r="CK1219" s="53"/>
    </row>
    <row r="1220" spans="10:89" x14ac:dyDescent="0.2"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 s="53"/>
      <c r="BN1220" s="53"/>
      <c r="BO1220" s="53"/>
      <c r="BP1220" s="53"/>
      <c r="BQ1220" s="53"/>
      <c r="BR1220" s="53"/>
      <c r="BS1220" s="53"/>
      <c r="BT1220" s="53"/>
      <c r="BU1220" s="53"/>
      <c r="BV1220" s="53"/>
      <c r="BW1220" s="53"/>
      <c r="BX1220" s="53"/>
      <c r="BY1220" s="53"/>
      <c r="BZ1220" s="53"/>
      <c r="CA1220" s="53"/>
      <c r="CB1220" s="53"/>
      <c r="CC1220" s="53"/>
      <c r="CD1220" s="53"/>
      <c r="CE1220" s="53"/>
      <c r="CF1220" s="53"/>
      <c r="CG1220" s="53"/>
      <c r="CH1220" s="53"/>
      <c r="CI1220" s="53"/>
      <c r="CJ1220" s="53"/>
      <c r="CK1220" s="53"/>
    </row>
    <row r="1221" spans="10:89" x14ac:dyDescent="0.2"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 s="53"/>
      <c r="BN1221" s="53"/>
      <c r="BO1221" s="53"/>
      <c r="BP1221" s="53"/>
      <c r="BQ1221" s="53"/>
      <c r="BR1221" s="53"/>
      <c r="BS1221" s="53"/>
      <c r="BT1221" s="53"/>
      <c r="BU1221" s="53"/>
      <c r="BV1221" s="53"/>
      <c r="BW1221" s="53"/>
      <c r="BX1221" s="53"/>
      <c r="BY1221" s="53"/>
      <c r="BZ1221" s="53"/>
      <c r="CA1221" s="53"/>
      <c r="CB1221" s="53"/>
      <c r="CC1221" s="53"/>
      <c r="CD1221" s="53"/>
      <c r="CE1221" s="53"/>
      <c r="CF1221" s="53"/>
      <c r="CG1221" s="53"/>
      <c r="CH1221" s="53"/>
      <c r="CI1221" s="53"/>
      <c r="CJ1221" s="53"/>
      <c r="CK1221" s="53"/>
    </row>
    <row r="1222" spans="10:89" x14ac:dyDescent="0.2"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 s="53"/>
      <c r="BN1222" s="53"/>
      <c r="BO1222" s="53"/>
      <c r="BP1222" s="53"/>
      <c r="BQ1222" s="53"/>
      <c r="BR1222" s="53"/>
      <c r="BS1222" s="53"/>
      <c r="BT1222" s="53"/>
      <c r="BU1222" s="53"/>
      <c r="BV1222" s="53"/>
      <c r="BW1222" s="53"/>
      <c r="BX1222" s="53"/>
      <c r="BY1222" s="53"/>
      <c r="BZ1222" s="53"/>
      <c r="CA1222" s="53"/>
      <c r="CB1222" s="53"/>
      <c r="CC1222" s="53"/>
      <c r="CD1222" s="53"/>
      <c r="CE1222" s="53"/>
      <c r="CF1222" s="53"/>
      <c r="CG1222" s="53"/>
      <c r="CH1222" s="53"/>
      <c r="CI1222" s="53"/>
      <c r="CJ1222" s="53"/>
      <c r="CK1222" s="53"/>
    </row>
    <row r="1223" spans="10:89" x14ac:dyDescent="0.2"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 s="53"/>
      <c r="BN1223" s="53"/>
      <c r="BO1223" s="53"/>
      <c r="BP1223" s="53"/>
      <c r="BQ1223" s="53"/>
      <c r="BR1223" s="53"/>
      <c r="BS1223" s="53"/>
      <c r="BT1223" s="53"/>
      <c r="BU1223" s="53"/>
      <c r="BV1223" s="53"/>
      <c r="BW1223" s="53"/>
      <c r="BX1223" s="53"/>
      <c r="BY1223" s="53"/>
      <c r="BZ1223" s="53"/>
      <c r="CA1223" s="53"/>
      <c r="CB1223" s="53"/>
      <c r="CC1223" s="53"/>
      <c r="CD1223" s="53"/>
      <c r="CE1223" s="53"/>
      <c r="CF1223" s="53"/>
      <c r="CG1223" s="53"/>
      <c r="CH1223" s="53"/>
      <c r="CI1223" s="53"/>
      <c r="CJ1223" s="53"/>
      <c r="CK1223" s="53"/>
    </row>
    <row r="1224" spans="10:89" x14ac:dyDescent="0.2"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 s="53"/>
      <c r="BN1224" s="53"/>
      <c r="BO1224" s="53"/>
      <c r="BP1224" s="53"/>
      <c r="BQ1224" s="53"/>
      <c r="BR1224" s="53"/>
      <c r="BS1224" s="53"/>
      <c r="BT1224" s="53"/>
      <c r="BU1224" s="53"/>
      <c r="BV1224" s="53"/>
      <c r="BW1224" s="53"/>
      <c r="BX1224" s="53"/>
      <c r="BY1224" s="53"/>
      <c r="BZ1224" s="53"/>
      <c r="CA1224" s="53"/>
      <c r="CB1224" s="53"/>
      <c r="CC1224" s="53"/>
      <c r="CD1224" s="53"/>
      <c r="CE1224" s="53"/>
      <c r="CF1224" s="53"/>
      <c r="CG1224" s="53"/>
      <c r="CH1224" s="53"/>
      <c r="CI1224" s="53"/>
      <c r="CJ1224" s="53"/>
      <c r="CK1224" s="53"/>
    </row>
    <row r="1225" spans="10:89" x14ac:dyDescent="0.2"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 s="53"/>
      <c r="BN1225" s="53"/>
      <c r="BO1225" s="53"/>
      <c r="BP1225" s="53"/>
      <c r="BQ1225" s="53"/>
      <c r="BR1225" s="53"/>
      <c r="BS1225" s="53"/>
      <c r="BT1225" s="53"/>
      <c r="BU1225" s="53"/>
      <c r="BV1225" s="53"/>
      <c r="BW1225" s="53"/>
      <c r="BX1225" s="53"/>
      <c r="BY1225" s="53"/>
      <c r="BZ1225" s="53"/>
      <c r="CA1225" s="53"/>
      <c r="CB1225" s="53"/>
      <c r="CC1225" s="53"/>
      <c r="CD1225" s="53"/>
      <c r="CE1225" s="53"/>
      <c r="CF1225" s="53"/>
      <c r="CG1225" s="53"/>
      <c r="CH1225" s="53"/>
      <c r="CI1225" s="53"/>
      <c r="CJ1225" s="53"/>
      <c r="CK1225" s="53"/>
    </row>
    <row r="1226" spans="10:89" x14ac:dyDescent="0.2"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 s="53"/>
      <c r="BN1226" s="53"/>
      <c r="BO1226" s="53"/>
      <c r="BP1226" s="53"/>
      <c r="BQ1226" s="53"/>
      <c r="BR1226" s="53"/>
      <c r="BS1226" s="53"/>
      <c r="BT1226" s="53"/>
      <c r="BU1226" s="53"/>
      <c r="BV1226" s="53"/>
      <c r="BW1226" s="53"/>
      <c r="BX1226" s="53"/>
      <c r="BY1226" s="53"/>
      <c r="BZ1226" s="53"/>
      <c r="CA1226" s="53"/>
      <c r="CB1226" s="53"/>
      <c r="CC1226" s="53"/>
      <c r="CD1226" s="53"/>
      <c r="CE1226" s="53"/>
      <c r="CF1226" s="53"/>
      <c r="CG1226" s="53"/>
      <c r="CH1226" s="53"/>
      <c r="CI1226" s="53"/>
      <c r="CJ1226" s="53"/>
      <c r="CK1226" s="53"/>
    </row>
    <row r="1227" spans="10:89" x14ac:dyDescent="0.2"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 s="53"/>
      <c r="BN1227" s="53"/>
      <c r="BO1227" s="53"/>
      <c r="BP1227" s="53"/>
      <c r="BQ1227" s="53"/>
      <c r="BR1227" s="53"/>
      <c r="BS1227" s="53"/>
      <c r="BT1227" s="53"/>
      <c r="BU1227" s="53"/>
      <c r="BV1227" s="53"/>
      <c r="BW1227" s="53"/>
      <c r="BX1227" s="53"/>
      <c r="BY1227" s="53"/>
      <c r="BZ1227" s="53"/>
      <c r="CA1227" s="53"/>
      <c r="CB1227" s="53"/>
      <c r="CC1227" s="53"/>
      <c r="CD1227" s="53"/>
      <c r="CE1227" s="53"/>
      <c r="CF1227" s="53"/>
      <c r="CG1227" s="53"/>
      <c r="CH1227" s="53"/>
      <c r="CI1227" s="53"/>
      <c r="CJ1227" s="53"/>
      <c r="CK1227" s="53"/>
    </row>
    <row r="1228" spans="10:89" x14ac:dyDescent="0.2"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 s="53"/>
      <c r="BN1228" s="53"/>
      <c r="BO1228" s="53"/>
      <c r="BP1228" s="53"/>
      <c r="BQ1228" s="53"/>
      <c r="BR1228" s="53"/>
      <c r="BS1228" s="53"/>
      <c r="BT1228" s="53"/>
      <c r="BU1228" s="53"/>
      <c r="BV1228" s="53"/>
      <c r="BW1228" s="53"/>
      <c r="BX1228" s="53"/>
      <c r="BY1228" s="53"/>
      <c r="BZ1228" s="53"/>
      <c r="CA1228" s="53"/>
      <c r="CB1228" s="53"/>
      <c r="CC1228" s="53"/>
      <c r="CD1228" s="53"/>
      <c r="CE1228" s="53"/>
      <c r="CF1228" s="53"/>
      <c r="CG1228" s="53"/>
      <c r="CH1228" s="53"/>
      <c r="CI1228" s="53"/>
      <c r="CJ1228" s="53"/>
      <c r="CK1228" s="53"/>
    </row>
    <row r="1229" spans="10:89" x14ac:dyDescent="0.2"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 s="53"/>
      <c r="BN1229" s="53"/>
      <c r="BO1229" s="53"/>
      <c r="BP1229" s="53"/>
      <c r="BQ1229" s="53"/>
      <c r="BR1229" s="53"/>
      <c r="BS1229" s="53"/>
      <c r="BT1229" s="53"/>
      <c r="BU1229" s="53"/>
      <c r="BV1229" s="53"/>
      <c r="BW1229" s="53"/>
      <c r="BX1229" s="53"/>
      <c r="BY1229" s="53"/>
      <c r="BZ1229" s="53"/>
      <c r="CA1229" s="53"/>
      <c r="CB1229" s="53"/>
      <c r="CC1229" s="53"/>
      <c r="CD1229" s="53"/>
      <c r="CE1229" s="53"/>
      <c r="CF1229" s="53"/>
      <c r="CG1229" s="53"/>
      <c r="CH1229" s="53"/>
      <c r="CI1229" s="53"/>
      <c r="CJ1229" s="53"/>
      <c r="CK1229" s="53"/>
    </row>
    <row r="1230" spans="10:89" x14ac:dyDescent="0.2"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 s="53"/>
      <c r="BN1230" s="53"/>
      <c r="BO1230" s="53"/>
      <c r="BP1230" s="53"/>
      <c r="BQ1230" s="53"/>
      <c r="BR1230" s="53"/>
      <c r="BS1230" s="53"/>
      <c r="BT1230" s="53"/>
      <c r="BU1230" s="53"/>
      <c r="BV1230" s="53"/>
      <c r="BW1230" s="53"/>
      <c r="BX1230" s="53"/>
      <c r="BY1230" s="53"/>
      <c r="BZ1230" s="53"/>
      <c r="CA1230" s="53"/>
      <c r="CB1230" s="53"/>
      <c r="CC1230" s="53"/>
      <c r="CD1230" s="53"/>
      <c r="CE1230" s="53"/>
      <c r="CF1230" s="53"/>
      <c r="CG1230" s="53"/>
      <c r="CH1230" s="53"/>
      <c r="CI1230" s="53"/>
      <c r="CJ1230" s="53"/>
      <c r="CK1230" s="53"/>
    </row>
    <row r="1231" spans="10:89" x14ac:dyDescent="0.2"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 s="53"/>
      <c r="BN1231" s="53"/>
      <c r="BO1231" s="53"/>
      <c r="BP1231" s="53"/>
      <c r="BQ1231" s="53"/>
      <c r="BR1231" s="53"/>
      <c r="BS1231" s="53"/>
      <c r="BT1231" s="53"/>
      <c r="BU1231" s="53"/>
      <c r="BV1231" s="53"/>
      <c r="BW1231" s="53"/>
      <c r="BX1231" s="53"/>
      <c r="BY1231" s="53"/>
      <c r="BZ1231" s="53"/>
      <c r="CA1231" s="53"/>
      <c r="CB1231" s="53"/>
      <c r="CC1231" s="53"/>
      <c r="CD1231" s="53"/>
      <c r="CE1231" s="53"/>
      <c r="CF1231" s="53"/>
      <c r="CG1231" s="53"/>
      <c r="CH1231" s="53"/>
      <c r="CI1231" s="53"/>
      <c r="CJ1231" s="53"/>
      <c r="CK1231" s="53"/>
    </row>
    <row r="1232" spans="10:89" x14ac:dyDescent="0.2"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 s="53"/>
      <c r="BN1232" s="53"/>
      <c r="BO1232" s="53"/>
      <c r="BP1232" s="53"/>
      <c r="BQ1232" s="53"/>
      <c r="BR1232" s="53"/>
      <c r="BS1232" s="53"/>
      <c r="BT1232" s="53"/>
      <c r="BU1232" s="53"/>
      <c r="BV1232" s="53"/>
      <c r="BW1232" s="53"/>
      <c r="BX1232" s="53"/>
      <c r="BY1232" s="53"/>
      <c r="BZ1232" s="53"/>
      <c r="CA1232" s="53"/>
      <c r="CB1232" s="53"/>
      <c r="CC1232" s="53"/>
      <c r="CD1232" s="53"/>
      <c r="CE1232" s="53"/>
      <c r="CF1232" s="53"/>
      <c r="CG1232" s="53"/>
      <c r="CH1232" s="53"/>
      <c r="CI1232" s="53"/>
      <c r="CJ1232" s="53"/>
      <c r="CK1232" s="53"/>
    </row>
    <row r="1233" spans="10:89" x14ac:dyDescent="0.2"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 s="53"/>
      <c r="BN1233" s="53"/>
      <c r="BO1233" s="53"/>
      <c r="BP1233" s="53"/>
      <c r="BQ1233" s="53"/>
      <c r="BR1233" s="53"/>
      <c r="BS1233" s="53"/>
      <c r="BT1233" s="53"/>
      <c r="BU1233" s="53"/>
      <c r="BV1233" s="53"/>
      <c r="BW1233" s="53"/>
      <c r="BX1233" s="53"/>
      <c r="BY1233" s="53"/>
      <c r="BZ1233" s="53"/>
      <c r="CA1233" s="53"/>
      <c r="CB1233" s="53"/>
      <c r="CC1233" s="53"/>
      <c r="CD1233" s="53"/>
      <c r="CE1233" s="53"/>
      <c r="CF1233" s="53"/>
      <c r="CG1233" s="53"/>
      <c r="CH1233" s="53"/>
      <c r="CI1233" s="53"/>
      <c r="CJ1233" s="53"/>
      <c r="CK1233" s="53"/>
    </row>
    <row r="1234" spans="10:89" x14ac:dyDescent="0.2"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 s="53"/>
      <c r="BN1234" s="53"/>
      <c r="BO1234" s="53"/>
      <c r="BP1234" s="53"/>
      <c r="BQ1234" s="53"/>
      <c r="BR1234" s="53"/>
      <c r="BS1234" s="53"/>
      <c r="BT1234" s="53"/>
      <c r="BU1234" s="53"/>
      <c r="BV1234" s="53"/>
      <c r="BW1234" s="53"/>
      <c r="BX1234" s="53"/>
      <c r="BY1234" s="53"/>
      <c r="BZ1234" s="53"/>
      <c r="CA1234" s="53"/>
      <c r="CB1234" s="53"/>
      <c r="CC1234" s="53"/>
      <c r="CD1234" s="53"/>
      <c r="CE1234" s="53"/>
      <c r="CF1234" s="53"/>
      <c r="CG1234" s="53"/>
      <c r="CH1234" s="53"/>
      <c r="CI1234" s="53"/>
      <c r="CJ1234" s="53"/>
      <c r="CK1234" s="53"/>
    </row>
    <row r="1235" spans="10:89" x14ac:dyDescent="0.2"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 s="53"/>
      <c r="BN1235" s="53"/>
      <c r="BO1235" s="53"/>
      <c r="BP1235" s="53"/>
      <c r="BQ1235" s="53"/>
      <c r="BR1235" s="53"/>
      <c r="BS1235" s="53"/>
      <c r="BT1235" s="53"/>
      <c r="BU1235" s="53"/>
      <c r="BV1235" s="53"/>
      <c r="BW1235" s="53"/>
      <c r="BX1235" s="53"/>
      <c r="BY1235" s="53"/>
      <c r="BZ1235" s="53"/>
      <c r="CA1235" s="53"/>
      <c r="CB1235" s="53"/>
      <c r="CC1235" s="53"/>
      <c r="CD1235" s="53"/>
      <c r="CE1235" s="53"/>
      <c r="CF1235" s="53"/>
      <c r="CG1235" s="53"/>
      <c r="CH1235" s="53"/>
      <c r="CI1235" s="53"/>
      <c r="CJ1235" s="53"/>
      <c r="CK1235" s="53"/>
    </row>
    <row r="1236" spans="10:89" x14ac:dyDescent="0.2"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 s="53"/>
      <c r="BN1236" s="53"/>
      <c r="BO1236" s="53"/>
      <c r="BP1236" s="53"/>
      <c r="BQ1236" s="53"/>
      <c r="BR1236" s="53"/>
      <c r="BS1236" s="53"/>
      <c r="BT1236" s="53"/>
      <c r="BU1236" s="53"/>
      <c r="BV1236" s="53"/>
      <c r="BW1236" s="53"/>
      <c r="BX1236" s="53"/>
      <c r="BY1236" s="53"/>
      <c r="BZ1236" s="53"/>
      <c r="CA1236" s="53"/>
      <c r="CB1236" s="53"/>
      <c r="CC1236" s="53"/>
      <c r="CD1236" s="53"/>
      <c r="CE1236" s="53"/>
      <c r="CF1236" s="53"/>
      <c r="CG1236" s="53"/>
      <c r="CH1236" s="53"/>
      <c r="CI1236" s="53"/>
      <c r="CJ1236" s="53"/>
      <c r="CK1236" s="53"/>
    </row>
    <row r="1237" spans="10:89" x14ac:dyDescent="0.2"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 s="53"/>
      <c r="BN1237" s="53"/>
      <c r="BO1237" s="53"/>
      <c r="BP1237" s="53"/>
      <c r="BQ1237" s="53"/>
      <c r="BR1237" s="53"/>
      <c r="BS1237" s="53"/>
      <c r="BT1237" s="53"/>
      <c r="BU1237" s="53"/>
      <c r="BV1237" s="53"/>
      <c r="BW1237" s="53"/>
      <c r="BX1237" s="53"/>
      <c r="BY1237" s="53"/>
      <c r="BZ1237" s="53"/>
      <c r="CA1237" s="53"/>
      <c r="CB1237" s="53"/>
      <c r="CC1237" s="53"/>
      <c r="CD1237" s="53"/>
      <c r="CE1237" s="53"/>
      <c r="CF1237" s="53"/>
      <c r="CG1237" s="53"/>
      <c r="CH1237" s="53"/>
      <c r="CI1237" s="53"/>
      <c r="CJ1237" s="53"/>
      <c r="CK1237" s="53"/>
    </row>
    <row r="1238" spans="10:89" x14ac:dyDescent="0.2"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 s="53"/>
      <c r="BN1238" s="53"/>
      <c r="BO1238" s="53"/>
      <c r="BP1238" s="53"/>
      <c r="BQ1238" s="53"/>
      <c r="BR1238" s="53"/>
      <c r="BS1238" s="53"/>
      <c r="BT1238" s="53"/>
      <c r="BU1238" s="53"/>
      <c r="BV1238" s="53"/>
      <c r="BW1238" s="53"/>
      <c r="BX1238" s="53"/>
      <c r="BY1238" s="53"/>
      <c r="BZ1238" s="53"/>
      <c r="CA1238" s="53"/>
      <c r="CB1238" s="53"/>
      <c r="CC1238" s="53"/>
      <c r="CD1238" s="53"/>
      <c r="CE1238" s="53"/>
      <c r="CF1238" s="53"/>
      <c r="CG1238" s="53"/>
      <c r="CH1238" s="53"/>
      <c r="CI1238" s="53"/>
      <c r="CJ1238" s="53"/>
      <c r="CK1238" s="53"/>
    </row>
    <row r="1239" spans="10:89" x14ac:dyDescent="0.2"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 s="53"/>
      <c r="BN1239" s="53"/>
      <c r="BO1239" s="53"/>
      <c r="BP1239" s="53"/>
      <c r="BQ1239" s="53"/>
      <c r="BR1239" s="53"/>
      <c r="BS1239" s="53"/>
      <c r="BT1239" s="53"/>
      <c r="BU1239" s="53"/>
      <c r="BV1239" s="53"/>
      <c r="BW1239" s="53"/>
      <c r="BX1239" s="53"/>
      <c r="BY1239" s="53"/>
      <c r="BZ1239" s="53"/>
      <c r="CA1239" s="53"/>
      <c r="CB1239" s="53"/>
      <c r="CC1239" s="53"/>
      <c r="CD1239" s="53"/>
      <c r="CE1239" s="53"/>
      <c r="CF1239" s="53"/>
      <c r="CG1239" s="53"/>
      <c r="CH1239" s="53"/>
      <c r="CI1239" s="53"/>
      <c r="CJ1239" s="53"/>
      <c r="CK1239" s="53"/>
    </row>
    <row r="1240" spans="10:89" x14ac:dyDescent="0.2"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 s="53"/>
      <c r="BN1240" s="53"/>
      <c r="BO1240" s="53"/>
      <c r="BP1240" s="53"/>
      <c r="BQ1240" s="53"/>
      <c r="BR1240" s="53"/>
      <c r="BS1240" s="53"/>
      <c r="BT1240" s="53"/>
      <c r="BU1240" s="53"/>
      <c r="BV1240" s="53"/>
      <c r="BW1240" s="53"/>
      <c r="BX1240" s="53"/>
      <c r="BY1240" s="53"/>
      <c r="BZ1240" s="53"/>
      <c r="CA1240" s="53"/>
      <c r="CB1240" s="53"/>
      <c r="CC1240" s="53"/>
      <c r="CD1240" s="53"/>
      <c r="CE1240" s="53"/>
      <c r="CF1240" s="53"/>
      <c r="CG1240" s="53"/>
      <c r="CH1240" s="53"/>
      <c r="CI1240" s="53"/>
      <c r="CJ1240" s="53"/>
      <c r="CK1240" s="53"/>
    </row>
    <row r="1241" spans="10:89" x14ac:dyDescent="0.2"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 s="53"/>
      <c r="BN1241" s="53"/>
      <c r="BO1241" s="53"/>
      <c r="BP1241" s="53"/>
      <c r="BQ1241" s="53"/>
      <c r="BR1241" s="53"/>
      <c r="BS1241" s="53"/>
      <c r="BT1241" s="53"/>
      <c r="BU1241" s="53"/>
      <c r="BV1241" s="53"/>
      <c r="BW1241" s="53"/>
      <c r="BX1241" s="53"/>
      <c r="BY1241" s="53"/>
      <c r="BZ1241" s="53"/>
      <c r="CA1241" s="53"/>
      <c r="CB1241" s="53"/>
      <c r="CC1241" s="53"/>
      <c r="CD1241" s="53"/>
      <c r="CE1241" s="53"/>
      <c r="CF1241" s="53"/>
      <c r="CG1241" s="53"/>
      <c r="CH1241" s="53"/>
      <c r="CI1241" s="53"/>
      <c r="CJ1241" s="53"/>
      <c r="CK1241" s="53"/>
    </row>
    <row r="1242" spans="10:89" x14ac:dyDescent="0.2"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 s="53"/>
      <c r="BN1242" s="53"/>
      <c r="BO1242" s="53"/>
      <c r="BP1242" s="53"/>
      <c r="BQ1242" s="53"/>
      <c r="BR1242" s="53"/>
      <c r="BS1242" s="53"/>
      <c r="BT1242" s="53"/>
      <c r="BU1242" s="53"/>
      <c r="BV1242" s="53"/>
      <c r="BW1242" s="53"/>
      <c r="BX1242" s="53"/>
      <c r="BY1242" s="53"/>
      <c r="BZ1242" s="53"/>
      <c r="CA1242" s="53"/>
      <c r="CB1242" s="53"/>
      <c r="CC1242" s="53"/>
      <c r="CD1242" s="53"/>
      <c r="CE1242" s="53"/>
      <c r="CF1242" s="53"/>
      <c r="CG1242" s="53"/>
      <c r="CH1242" s="53"/>
      <c r="CI1242" s="53"/>
      <c r="CJ1242" s="53"/>
      <c r="CK1242" s="53"/>
    </row>
    <row r="1243" spans="10:89" x14ac:dyDescent="0.2"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 s="53"/>
      <c r="BN1243" s="53"/>
      <c r="BO1243" s="53"/>
      <c r="BP1243" s="53"/>
      <c r="BQ1243" s="53"/>
      <c r="BR1243" s="53"/>
      <c r="BS1243" s="53"/>
      <c r="BT1243" s="53"/>
      <c r="BU1243" s="53"/>
      <c r="BV1243" s="53"/>
      <c r="BW1243" s="53"/>
      <c r="BX1243" s="53"/>
      <c r="BY1243" s="53"/>
      <c r="BZ1243" s="53"/>
      <c r="CA1243" s="53"/>
      <c r="CB1243" s="53"/>
      <c r="CC1243" s="53"/>
      <c r="CD1243" s="53"/>
      <c r="CE1243" s="53"/>
      <c r="CF1243" s="53"/>
      <c r="CG1243" s="53"/>
      <c r="CH1243" s="53"/>
      <c r="CI1243" s="53"/>
      <c r="CJ1243" s="53"/>
      <c r="CK1243" s="53"/>
    </row>
    <row r="1244" spans="10:89" x14ac:dyDescent="0.2">
      <c r="J1244" s="53"/>
      <c r="K1244" s="53"/>
      <c r="L1244" s="53"/>
      <c r="M1244" s="53"/>
      <c r="N1244" s="53"/>
      <c r="O1244" s="53"/>
      <c r="P1244" s="53"/>
      <c r="Q1244" s="53"/>
      <c r="R1244" s="53"/>
      <c r="S1244" s="53"/>
      <c r="T1244" s="53"/>
      <c r="U1244" s="53"/>
      <c r="V1244" s="53"/>
      <c r="W1244" s="53"/>
      <c r="X1244" s="53"/>
      <c r="Y1244" s="53"/>
      <c r="Z1244" s="53"/>
      <c r="AA1244" s="53"/>
      <c r="AB1244" s="53"/>
      <c r="AC1244" s="53"/>
      <c r="AD1244" s="53"/>
      <c r="AE1244" s="53"/>
      <c r="AF1244" s="53"/>
      <c r="AG1244" s="53"/>
      <c r="AH1244" s="53"/>
      <c r="AI1244" s="53"/>
      <c r="AJ1244" s="53"/>
      <c r="AK1244" s="53"/>
      <c r="AL1244" s="53"/>
      <c r="AM1244" s="53"/>
      <c r="AN1244" s="53"/>
      <c r="AO1244" s="53"/>
      <c r="AP1244" s="53"/>
      <c r="AQ1244" s="53"/>
      <c r="AR1244" s="53"/>
      <c r="AS1244" s="53"/>
      <c r="AT1244" s="53"/>
      <c r="AU1244" s="53"/>
      <c r="AV1244" s="53"/>
      <c r="AW1244" s="53"/>
      <c r="AX1244" s="53"/>
      <c r="AY1244" s="53"/>
      <c r="AZ1244" s="53"/>
      <c r="BA1244" s="53"/>
      <c r="BB1244" s="53"/>
      <c r="BC1244" s="53"/>
      <c r="BD1244" s="53"/>
      <c r="BE1244" s="53"/>
      <c r="BF1244" s="53"/>
      <c r="BG1244" s="53"/>
      <c r="BH1244" s="53"/>
      <c r="BI1244" s="53"/>
      <c r="BJ1244" s="53"/>
      <c r="BK1244" s="53"/>
      <c r="BL1244" s="53"/>
      <c r="BM1244" s="53"/>
      <c r="BN1244" s="53"/>
      <c r="BO1244" s="53"/>
      <c r="BP1244" s="53"/>
      <c r="BQ1244" s="53"/>
      <c r="BR1244" s="53"/>
      <c r="BS1244" s="53"/>
      <c r="BT1244" s="53"/>
      <c r="BU1244" s="53"/>
      <c r="BV1244" s="53"/>
      <c r="BW1244" s="53"/>
      <c r="BX1244" s="53"/>
      <c r="BY1244" s="53"/>
      <c r="BZ1244" s="53"/>
      <c r="CA1244" s="53"/>
      <c r="CB1244" s="53"/>
      <c r="CC1244" s="53"/>
      <c r="CD1244" s="53"/>
      <c r="CE1244" s="53"/>
      <c r="CF1244" s="53"/>
      <c r="CG1244" s="53"/>
      <c r="CH1244" s="53"/>
      <c r="CI1244" s="53"/>
      <c r="CJ1244" s="53"/>
      <c r="CK1244" s="53"/>
    </row>
    <row r="1245" spans="10:89" x14ac:dyDescent="0.2">
      <c r="J1245" s="53"/>
      <c r="K1245" s="53"/>
      <c r="L1245" s="53"/>
      <c r="M1245" s="53"/>
      <c r="N1245" s="53"/>
      <c r="O1245" s="53"/>
      <c r="P1245" s="53"/>
      <c r="Q1245" s="53"/>
      <c r="R1245" s="53"/>
      <c r="S1245" s="53"/>
      <c r="T1245" s="53"/>
      <c r="U1245" s="53"/>
      <c r="V1245" s="53"/>
      <c r="W1245" s="53"/>
      <c r="X1245" s="53"/>
      <c r="Y1245" s="53"/>
      <c r="Z1245" s="53"/>
      <c r="AA1245" s="53"/>
      <c r="AB1245" s="53"/>
      <c r="AC1245" s="53"/>
      <c r="AD1245" s="53"/>
      <c r="AE1245" s="53"/>
      <c r="AF1245" s="53"/>
      <c r="AG1245" s="53"/>
      <c r="AH1245" s="53"/>
      <c r="AI1245" s="53"/>
      <c r="AJ1245" s="53"/>
      <c r="AK1245" s="53"/>
      <c r="AL1245" s="53"/>
      <c r="AM1245" s="53"/>
      <c r="AN1245" s="53"/>
      <c r="AO1245" s="53"/>
      <c r="AP1245" s="53"/>
      <c r="AQ1245" s="53"/>
      <c r="AR1245" s="53"/>
      <c r="AS1245" s="53"/>
      <c r="AT1245" s="53"/>
      <c r="AU1245" s="53"/>
      <c r="AV1245" s="53"/>
      <c r="AW1245" s="53"/>
      <c r="AX1245" s="53"/>
      <c r="AY1245" s="53"/>
      <c r="AZ1245" s="53"/>
      <c r="BA1245" s="53"/>
      <c r="BB1245" s="53"/>
      <c r="BC1245" s="53"/>
      <c r="BD1245" s="53"/>
      <c r="BE1245" s="53"/>
      <c r="BF1245" s="53"/>
      <c r="BG1245" s="53"/>
      <c r="BH1245" s="53"/>
      <c r="BI1245" s="53"/>
      <c r="BJ1245" s="53"/>
      <c r="BK1245" s="53"/>
      <c r="BL1245" s="53"/>
      <c r="BM1245" s="53"/>
      <c r="BN1245" s="53"/>
      <c r="BO1245" s="53"/>
      <c r="BP1245" s="53"/>
      <c r="BQ1245" s="53"/>
      <c r="BR1245" s="53"/>
      <c r="BS1245" s="53"/>
      <c r="BT1245" s="53"/>
      <c r="BU1245" s="53"/>
      <c r="BV1245" s="53"/>
      <c r="BW1245" s="53"/>
      <c r="BX1245" s="53"/>
      <c r="BY1245" s="53"/>
      <c r="BZ1245" s="53"/>
      <c r="CA1245" s="53"/>
      <c r="CB1245" s="53"/>
      <c r="CC1245" s="53"/>
      <c r="CD1245" s="53"/>
      <c r="CE1245" s="53"/>
      <c r="CF1245" s="53"/>
      <c r="CG1245" s="53"/>
      <c r="CH1245" s="53"/>
      <c r="CI1245" s="53"/>
      <c r="CJ1245" s="53"/>
      <c r="CK1245" s="53"/>
    </row>
    <row r="1246" spans="10:89" x14ac:dyDescent="0.2">
      <c r="J1246" s="53"/>
      <c r="K1246" s="53"/>
      <c r="L1246" s="53"/>
      <c r="M1246" s="53"/>
      <c r="N1246" s="53"/>
      <c r="O1246" s="53"/>
      <c r="P1246" s="53"/>
      <c r="Q1246" s="53"/>
      <c r="R1246" s="53"/>
      <c r="S1246" s="53"/>
      <c r="T1246" s="53"/>
      <c r="U1246" s="53"/>
      <c r="V1246" s="53"/>
      <c r="W1246" s="53"/>
      <c r="X1246" s="53"/>
      <c r="Y1246" s="53"/>
      <c r="Z1246" s="53"/>
      <c r="AA1246" s="53"/>
      <c r="AB1246" s="53"/>
      <c r="AC1246" s="53"/>
      <c r="AD1246" s="53"/>
      <c r="AE1246" s="53"/>
      <c r="AF1246" s="53"/>
      <c r="AG1246" s="53"/>
      <c r="AH1246" s="53"/>
      <c r="AI1246" s="53"/>
      <c r="AJ1246" s="53"/>
      <c r="AK1246" s="53"/>
      <c r="AL1246" s="53"/>
      <c r="AM1246" s="53"/>
      <c r="AN1246" s="53"/>
      <c r="AO1246" s="53"/>
      <c r="AP1246" s="53"/>
      <c r="AQ1246" s="53"/>
      <c r="AR1246" s="53"/>
      <c r="AS1246" s="53"/>
      <c r="AT1246" s="53"/>
      <c r="AU1246" s="53"/>
      <c r="AV1246" s="53"/>
      <c r="AW1246" s="53"/>
      <c r="AX1246" s="53"/>
      <c r="AY1246" s="53"/>
      <c r="AZ1246" s="53"/>
      <c r="BA1246" s="53"/>
      <c r="BB1246" s="53"/>
      <c r="BC1246" s="53"/>
      <c r="BD1246" s="53"/>
      <c r="BE1246" s="53"/>
      <c r="BF1246" s="53"/>
      <c r="BG1246" s="53"/>
      <c r="BH1246" s="53"/>
      <c r="BI1246" s="53"/>
      <c r="BJ1246" s="53"/>
      <c r="BK1246" s="53"/>
      <c r="BL1246" s="53"/>
      <c r="BM1246" s="53"/>
      <c r="BN1246" s="53"/>
      <c r="BO1246" s="53"/>
      <c r="BP1246" s="53"/>
      <c r="BQ1246" s="53"/>
      <c r="BR1246" s="53"/>
      <c r="BS1246" s="53"/>
      <c r="BT1246" s="53"/>
      <c r="BU1246" s="53"/>
      <c r="BV1246" s="53"/>
      <c r="BW1246" s="53"/>
      <c r="BX1246" s="53"/>
      <c r="BY1246" s="53"/>
      <c r="BZ1246" s="53"/>
      <c r="CA1246" s="53"/>
      <c r="CB1246" s="53"/>
      <c r="CC1246" s="53"/>
      <c r="CD1246" s="53"/>
      <c r="CE1246" s="53"/>
      <c r="CF1246" s="53"/>
      <c r="CG1246" s="53"/>
      <c r="CH1246" s="53"/>
      <c r="CI1246" s="53"/>
      <c r="CJ1246" s="53"/>
      <c r="CK1246" s="53"/>
    </row>
    <row r="1247" spans="10:89" x14ac:dyDescent="0.2">
      <c r="J1247" s="53"/>
      <c r="K1247" s="53"/>
      <c r="L1247" s="53"/>
      <c r="M1247" s="53"/>
      <c r="N1247" s="53"/>
      <c r="O1247" s="53"/>
      <c r="P1247" s="53"/>
      <c r="Q1247" s="53"/>
      <c r="R1247" s="53"/>
      <c r="S1247" s="53"/>
      <c r="T1247" s="53"/>
      <c r="U1247" s="53"/>
      <c r="V1247" s="53"/>
      <c r="W1247" s="53"/>
      <c r="X1247" s="53"/>
      <c r="Y1247" s="53"/>
      <c r="Z1247" s="53"/>
      <c r="AA1247" s="53"/>
      <c r="AB1247" s="53"/>
      <c r="AC1247" s="53"/>
      <c r="AD1247" s="53"/>
      <c r="AE1247" s="53"/>
      <c r="AF1247" s="53"/>
      <c r="AG1247" s="53"/>
      <c r="AH1247" s="53"/>
      <c r="AI1247" s="53"/>
      <c r="AJ1247" s="53"/>
      <c r="AK1247" s="53"/>
      <c r="AL1247" s="53"/>
      <c r="AM1247" s="53"/>
      <c r="AN1247" s="53"/>
      <c r="AO1247" s="53"/>
      <c r="AP1247" s="53"/>
      <c r="AQ1247" s="53"/>
      <c r="AR1247" s="53"/>
      <c r="AS1247" s="53"/>
      <c r="AT1247" s="53"/>
      <c r="AU1247" s="53"/>
      <c r="AV1247" s="53"/>
      <c r="AW1247" s="53"/>
      <c r="AX1247" s="53"/>
      <c r="AY1247" s="53"/>
      <c r="AZ1247" s="53"/>
      <c r="BA1247" s="53"/>
      <c r="BB1247" s="53"/>
      <c r="BC1247" s="53"/>
      <c r="BD1247" s="53"/>
      <c r="BE1247" s="53"/>
      <c r="BF1247" s="53"/>
      <c r="BG1247" s="53"/>
      <c r="BH1247" s="53"/>
      <c r="BI1247" s="53"/>
      <c r="BJ1247" s="53"/>
      <c r="BK1247" s="53"/>
      <c r="BL1247" s="53"/>
      <c r="BM1247" s="53"/>
      <c r="BN1247" s="53"/>
      <c r="BO1247" s="53"/>
      <c r="BP1247" s="53"/>
      <c r="BQ1247" s="53"/>
      <c r="BR1247" s="53"/>
      <c r="BS1247" s="53"/>
      <c r="BT1247" s="53"/>
      <c r="BU1247" s="53"/>
      <c r="BV1247" s="53"/>
      <c r="BW1247" s="53"/>
      <c r="BX1247" s="53"/>
      <c r="BY1247" s="53"/>
      <c r="BZ1247" s="53"/>
      <c r="CA1247" s="53"/>
      <c r="CB1247" s="53"/>
      <c r="CC1247" s="53"/>
      <c r="CD1247" s="53"/>
      <c r="CE1247" s="53"/>
      <c r="CF1247" s="53"/>
      <c r="CG1247" s="53"/>
      <c r="CH1247" s="53"/>
      <c r="CI1247" s="53"/>
      <c r="CJ1247" s="53"/>
      <c r="CK1247" s="53"/>
    </row>
    <row r="1248" spans="10:89" x14ac:dyDescent="0.2">
      <c r="J1248" s="53"/>
      <c r="K1248" s="53"/>
      <c r="L1248" s="53"/>
      <c r="M1248" s="53"/>
      <c r="N1248" s="53"/>
      <c r="O1248" s="53"/>
      <c r="P1248" s="53"/>
      <c r="Q1248" s="53"/>
      <c r="R1248" s="53"/>
      <c r="S1248" s="53"/>
      <c r="T1248" s="53"/>
      <c r="U1248" s="53"/>
      <c r="V1248" s="53"/>
      <c r="W1248" s="53"/>
      <c r="X1248" s="53"/>
      <c r="Y1248" s="53"/>
      <c r="Z1248" s="53"/>
      <c r="AA1248" s="53"/>
      <c r="AB1248" s="53"/>
      <c r="AC1248" s="53"/>
      <c r="AD1248" s="53"/>
      <c r="AE1248" s="53"/>
      <c r="AF1248" s="53"/>
      <c r="AG1248" s="53"/>
      <c r="AH1248" s="53"/>
      <c r="AI1248" s="53"/>
      <c r="AJ1248" s="53"/>
      <c r="AK1248" s="53"/>
      <c r="AL1248" s="53"/>
      <c r="AM1248" s="53"/>
      <c r="AN1248" s="53"/>
      <c r="AO1248" s="53"/>
      <c r="AP1248" s="53"/>
      <c r="AQ1248" s="53"/>
      <c r="AR1248" s="53"/>
      <c r="AS1248" s="53"/>
      <c r="AT1248" s="53"/>
      <c r="AU1248" s="53"/>
      <c r="AV1248" s="53"/>
      <c r="AW1248" s="53"/>
      <c r="AX1248" s="53"/>
      <c r="AY1248" s="53"/>
      <c r="AZ1248" s="53"/>
      <c r="BA1248" s="53"/>
      <c r="BB1248" s="53"/>
      <c r="BC1248" s="53"/>
      <c r="BD1248" s="53"/>
      <c r="BE1248" s="53"/>
      <c r="BF1248" s="53"/>
      <c r="BG1248" s="53"/>
      <c r="BH1248" s="53"/>
      <c r="BI1248" s="53"/>
      <c r="BJ1248" s="53"/>
      <c r="BK1248" s="53"/>
      <c r="BL1248" s="53"/>
      <c r="BM1248" s="53"/>
      <c r="BN1248" s="53"/>
      <c r="BO1248" s="53"/>
      <c r="BP1248" s="53"/>
      <c r="BQ1248" s="53"/>
      <c r="BR1248" s="53"/>
      <c r="BS1248" s="53"/>
      <c r="BT1248" s="53"/>
      <c r="BU1248" s="53"/>
      <c r="BV1248" s="53"/>
      <c r="BW1248" s="53"/>
      <c r="BX1248" s="53"/>
      <c r="BY1248" s="53"/>
      <c r="BZ1248" s="53"/>
      <c r="CA1248" s="53"/>
      <c r="CB1248" s="53"/>
      <c r="CC1248" s="53"/>
      <c r="CD1248" s="53"/>
      <c r="CE1248" s="53"/>
      <c r="CF1248" s="53"/>
      <c r="CG1248" s="53"/>
      <c r="CH1248" s="53"/>
      <c r="CI1248" s="53"/>
      <c r="CJ1248" s="53"/>
      <c r="CK1248" s="53"/>
    </row>
    <row r="1249" spans="10:89" x14ac:dyDescent="0.2">
      <c r="J1249" s="53"/>
      <c r="K1249" s="53"/>
      <c r="L1249" s="53"/>
      <c r="M1249" s="53"/>
      <c r="N1249" s="53"/>
      <c r="O1249" s="53"/>
      <c r="P1249" s="53"/>
      <c r="Q1249" s="53"/>
      <c r="R1249" s="53"/>
      <c r="S1249" s="53"/>
      <c r="T1249" s="53"/>
      <c r="U1249" s="53"/>
      <c r="V1249" s="53"/>
      <c r="W1249" s="53"/>
      <c r="X1249" s="53"/>
      <c r="Y1249" s="53"/>
      <c r="Z1249" s="53"/>
      <c r="AA1249" s="53"/>
      <c r="AB1249" s="53"/>
      <c r="AC1249" s="53"/>
      <c r="AD1249" s="53"/>
      <c r="AE1249" s="53"/>
      <c r="AF1249" s="53"/>
      <c r="AG1249" s="53"/>
      <c r="AH1249" s="53"/>
      <c r="AI1249" s="53"/>
      <c r="AJ1249" s="53"/>
      <c r="AK1249" s="53"/>
      <c r="AL1249" s="53"/>
      <c r="AM1249" s="53"/>
      <c r="AN1249" s="53"/>
      <c r="AO1249" s="53"/>
      <c r="AP1249" s="53"/>
      <c r="AQ1249" s="53"/>
      <c r="AR1249" s="53"/>
      <c r="AS1249" s="53"/>
      <c r="AT1249" s="53"/>
      <c r="AU1249" s="53"/>
      <c r="AV1249" s="53"/>
      <c r="AW1249" s="53"/>
      <c r="AX1249" s="53"/>
      <c r="AY1249" s="53"/>
      <c r="AZ1249" s="53"/>
      <c r="BA1249" s="53"/>
      <c r="BB1249" s="53"/>
      <c r="BC1249" s="53"/>
      <c r="BD1249" s="53"/>
      <c r="BE1249" s="53"/>
      <c r="BF1249" s="53"/>
      <c r="BG1249" s="53"/>
      <c r="BH1249" s="53"/>
      <c r="BI1249" s="53"/>
      <c r="BJ1249" s="53"/>
      <c r="BK1249" s="53"/>
      <c r="BL1249" s="53"/>
      <c r="BM1249" s="53"/>
      <c r="BN1249" s="53"/>
      <c r="BO1249" s="53"/>
      <c r="BP1249" s="53"/>
      <c r="BQ1249" s="53"/>
      <c r="BR1249" s="53"/>
      <c r="BS1249" s="53"/>
      <c r="BT1249" s="53"/>
      <c r="BU1249" s="53"/>
      <c r="BV1249" s="53"/>
      <c r="BW1249" s="53"/>
      <c r="BX1249" s="53"/>
      <c r="BY1249" s="53"/>
      <c r="BZ1249" s="53"/>
      <c r="CA1249" s="53"/>
      <c r="CB1249" s="53"/>
      <c r="CC1249" s="53"/>
      <c r="CD1249" s="53"/>
      <c r="CE1249" s="53"/>
      <c r="CF1249" s="53"/>
      <c r="CG1249" s="53"/>
      <c r="CH1249" s="53"/>
      <c r="CI1249" s="53"/>
      <c r="CJ1249" s="53"/>
      <c r="CK1249" s="53"/>
    </row>
    <row r="1250" spans="10:89" x14ac:dyDescent="0.2">
      <c r="J1250" s="53"/>
      <c r="K1250" s="53"/>
      <c r="L1250" s="53"/>
      <c r="M1250" s="53"/>
      <c r="N1250" s="53"/>
      <c r="O1250" s="53"/>
      <c r="P1250" s="53"/>
      <c r="Q1250" s="53"/>
      <c r="R1250" s="53"/>
      <c r="S1250" s="53"/>
      <c r="T1250" s="53"/>
      <c r="U1250" s="53"/>
      <c r="V1250" s="53"/>
      <c r="W1250" s="53"/>
      <c r="X1250" s="53"/>
      <c r="Y1250" s="53"/>
      <c r="Z1250" s="53"/>
      <c r="AA1250" s="53"/>
      <c r="AB1250" s="53"/>
      <c r="AC1250" s="53"/>
      <c r="AD1250" s="53"/>
      <c r="AE1250" s="53"/>
      <c r="AF1250" s="53"/>
      <c r="AG1250" s="53"/>
      <c r="AH1250" s="53"/>
      <c r="AI1250" s="53"/>
      <c r="AJ1250" s="53"/>
      <c r="AK1250" s="53"/>
      <c r="AL1250" s="53"/>
      <c r="AM1250" s="53"/>
      <c r="AN1250" s="53"/>
      <c r="AO1250" s="53"/>
      <c r="AP1250" s="53"/>
      <c r="AQ1250" s="53"/>
      <c r="AR1250" s="53"/>
      <c r="AS1250" s="53"/>
      <c r="AT1250" s="53"/>
      <c r="AU1250" s="53"/>
      <c r="AV1250" s="53"/>
      <c r="AW1250" s="53"/>
      <c r="AX1250" s="53"/>
      <c r="AY1250" s="53"/>
      <c r="AZ1250" s="53"/>
      <c r="BA1250" s="53"/>
      <c r="BB1250" s="53"/>
      <c r="BC1250" s="53"/>
      <c r="BD1250" s="53"/>
      <c r="BE1250" s="53"/>
      <c r="BF1250" s="53"/>
      <c r="BG1250" s="53"/>
      <c r="BH1250" s="53"/>
      <c r="BI1250" s="53"/>
      <c r="BJ1250" s="53"/>
      <c r="BK1250" s="53"/>
      <c r="BL1250" s="53"/>
      <c r="BM1250" s="53"/>
      <c r="BN1250" s="53"/>
      <c r="BO1250" s="53"/>
      <c r="BP1250" s="53"/>
      <c r="BQ1250" s="53"/>
      <c r="BR1250" s="53"/>
      <c r="BS1250" s="53"/>
      <c r="BT1250" s="53"/>
      <c r="BU1250" s="53"/>
      <c r="BV1250" s="53"/>
      <c r="BW1250" s="53"/>
      <c r="BX1250" s="53"/>
      <c r="BY1250" s="53"/>
      <c r="BZ1250" s="53"/>
      <c r="CA1250" s="53"/>
      <c r="CB1250" s="53"/>
      <c r="CC1250" s="53"/>
      <c r="CD1250" s="53"/>
      <c r="CE1250" s="53"/>
      <c r="CF1250" s="53"/>
      <c r="CG1250" s="53"/>
      <c r="CH1250" s="53"/>
      <c r="CI1250" s="53"/>
      <c r="CJ1250" s="53"/>
      <c r="CK1250" s="53"/>
    </row>
    <row r="1251" spans="10:89" x14ac:dyDescent="0.2">
      <c r="J1251" s="53"/>
      <c r="K1251" s="53"/>
      <c r="L1251" s="53"/>
      <c r="M1251" s="53"/>
      <c r="N1251" s="53"/>
      <c r="O1251" s="53"/>
      <c r="P1251" s="53"/>
      <c r="Q1251" s="53"/>
      <c r="R1251" s="53"/>
      <c r="S1251" s="53"/>
      <c r="T1251" s="53"/>
      <c r="U1251" s="53"/>
      <c r="V1251" s="53"/>
      <c r="W1251" s="53"/>
      <c r="X1251" s="53"/>
      <c r="Y1251" s="53"/>
      <c r="Z1251" s="53"/>
      <c r="AA1251" s="53"/>
      <c r="AB1251" s="53"/>
      <c r="AC1251" s="53"/>
      <c r="AD1251" s="53"/>
      <c r="AE1251" s="53"/>
      <c r="AF1251" s="53"/>
      <c r="AG1251" s="53"/>
      <c r="AH1251" s="53"/>
      <c r="AI1251" s="53"/>
      <c r="AJ1251" s="53"/>
      <c r="AK1251" s="53"/>
      <c r="AL1251" s="53"/>
      <c r="AM1251" s="53"/>
      <c r="AN1251" s="53"/>
      <c r="AO1251" s="53"/>
      <c r="AP1251" s="53"/>
      <c r="AQ1251" s="53"/>
      <c r="AR1251" s="53"/>
      <c r="AS1251" s="53"/>
      <c r="AT1251" s="53"/>
      <c r="AU1251" s="53"/>
      <c r="AV1251" s="53"/>
      <c r="AW1251" s="53"/>
      <c r="AX1251" s="53"/>
      <c r="AY1251" s="53"/>
      <c r="AZ1251" s="53"/>
      <c r="BA1251" s="53"/>
      <c r="BB1251" s="53"/>
      <c r="BC1251" s="53"/>
      <c r="BD1251" s="53"/>
      <c r="BE1251" s="53"/>
      <c r="BF1251" s="53"/>
      <c r="BG1251" s="53"/>
      <c r="BH1251" s="53"/>
      <c r="BI1251" s="53"/>
      <c r="BJ1251" s="53"/>
      <c r="BK1251" s="53"/>
      <c r="BL1251" s="53"/>
      <c r="BM1251" s="53"/>
      <c r="BN1251" s="53"/>
      <c r="BO1251" s="53"/>
      <c r="BP1251" s="53"/>
      <c r="BQ1251" s="53"/>
      <c r="BR1251" s="53"/>
      <c r="BS1251" s="53"/>
      <c r="BT1251" s="53"/>
      <c r="BU1251" s="53"/>
      <c r="BV1251" s="53"/>
      <c r="BW1251" s="53"/>
      <c r="BX1251" s="53"/>
      <c r="BY1251" s="53"/>
      <c r="BZ1251" s="53"/>
      <c r="CA1251" s="53"/>
      <c r="CB1251" s="53"/>
      <c r="CC1251" s="53"/>
      <c r="CD1251" s="53"/>
      <c r="CE1251" s="53"/>
      <c r="CF1251" s="53"/>
      <c r="CG1251" s="53"/>
      <c r="CH1251" s="53"/>
      <c r="CI1251" s="53"/>
      <c r="CJ1251" s="53"/>
      <c r="CK1251" s="53"/>
    </row>
    <row r="1252" spans="10:89" x14ac:dyDescent="0.2">
      <c r="J1252" s="53"/>
      <c r="K1252" s="53"/>
      <c r="L1252" s="53"/>
      <c r="M1252" s="53"/>
      <c r="N1252" s="53"/>
      <c r="O1252" s="53"/>
      <c r="P1252" s="53"/>
      <c r="Q1252" s="53"/>
      <c r="R1252" s="53"/>
      <c r="S1252" s="53"/>
      <c r="T1252" s="53"/>
      <c r="U1252" s="53"/>
      <c r="V1252" s="53"/>
      <c r="W1252" s="53"/>
      <c r="X1252" s="53"/>
      <c r="Y1252" s="53"/>
      <c r="Z1252" s="53"/>
      <c r="AA1252" s="53"/>
      <c r="AB1252" s="53"/>
      <c r="AC1252" s="53"/>
      <c r="AD1252" s="53"/>
      <c r="AE1252" s="53"/>
      <c r="AF1252" s="53"/>
      <c r="AG1252" s="53"/>
      <c r="AH1252" s="53"/>
      <c r="AI1252" s="53"/>
      <c r="AJ1252" s="53"/>
      <c r="AK1252" s="53"/>
      <c r="AL1252" s="53"/>
      <c r="AM1252" s="53"/>
      <c r="AN1252" s="53"/>
      <c r="AO1252" s="53"/>
      <c r="AP1252" s="53"/>
      <c r="AQ1252" s="53"/>
      <c r="AR1252" s="53"/>
      <c r="AS1252" s="53"/>
      <c r="AT1252" s="53"/>
      <c r="AU1252" s="53"/>
      <c r="AV1252" s="53"/>
      <c r="AW1252" s="53"/>
      <c r="AX1252" s="53"/>
      <c r="AY1252" s="53"/>
      <c r="AZ1252" s="53"/>
      <c r="BA1252" s="53"/>
      <c r="BB1252" s="53"/>
      <c r="BC1252" s="53"/>
      <c r="BD1252" s="53"/>
      <c r="BE1252" s="53"/>
      <c r="BF1252" s="53"/>
      <c r="BG1252" s="53"/>
      <c r="BH1252" s="53"/>
      <c r="BI1252" s="53"/>
      <c r="BJ1252" s="53"/>
      <c r="BK1252" s="53"/>
      <c r="BL1252" s="53"/>
      <c r="BM1252" s="53"/>
      <c r="BN1252" s="53"/>
      <c r="BO1252" s="53"/>
      <c r="BP1252" s="53"/>
      <c r="BQ1252" s="53"/>
      <c r="BR1252" s="53"/>
      <c r="BS1252" s="53"/>
      <c r="BT1252" s="53"/>
      <c r="BU1252" s="53"/>
      <c r="BV1252" s="53"/>
      <c r="BW1252" s="53"/>
      <c r="BX1252" s="53"/>
      <c r="BY1252" s="53"/>
      <c r="BZ1252" s="53"/>
      <c r="CA1252" s="53"/>
      <c r="CB1252" s="53"/>
      <c r="CC1252" s="53"/>
      <c r="CD1252" s="53"/>
      <c r="CE1252" s="53"/>
      <c r="CF1252" s="53"/>
      <c r="CG1252" s="53"/>
      <c r="CH1252" s="53"/>
      <c r="CI1252" s="53"/>
      <c r="CJ1252" s="53"/>
      <c r="CK1252" s="53"/>
    </row>
    <row r="1253" spans="10:89" x14ac:dyDescent="0.2">
      <c r="J1253" s="53"/>
      <c r="K1253" s="53"/>
      <c r="L1253" s="53"/>
      <c r="M1253" s="53"/>
      <c r="N1253" s="53"/>
      <c r="O1253" s="53"/>
      <c r="P1253" s="53"/>
      <c r="Q1253" s="53"/>
      <c r="R1253" s="53"/>
      <c r="S1253" s="53"/>
      <c r="T1253" s="53"/>
      <c r="U1253" s="53"/>
      <c r="V1253" s="53"/>
      <c r="W1253" s="53"/>
      <c r="X1253" s="53"/>
      <c r="Y1253" s="53"/>
      <c r="Z1253" s="53"/>
      <c r="AA1253" s="53"/>
      <c r="AB1253" s="53"/>
      <c r="AC1253" s="53"/>
      <c r="AD1253" s="53"/>
      <c r="AE1253" s="53"/>
      <c r="AF1253" s="53"/>
      <c r="AG1253" s="53"/>
      <c r="AH1253" s="53"/>
      <c r="AI1253" s="53"/>
      <c r="AJ1253" s="53"/>
      <c r="AK1253" s="53"/>
      <c r="AL1253" s="53"/>
      <c r="AM1253" s="53"/>
      <c r="AN1253" s="53"/>
      <c r="AO1253" s="53"/>
      <c r="AP1253" s="53"/>
      <c r="AQ1253" s="53"/>
      <c r="AR1253" s="53"/>
      <c r="AS1253" s="53"/>
      <c r="AT1253" s="53"/>
      <c r="AU1253" s="53"/>
      <c r="AV1253" s="53"/>
      <c r="AW1253" s="53"/>
      <c r="AX1253" s="53"/>
      <c r="AY1253" s="53"/>
      <c r="AZ1253" s="53"/>
      <c r="BA1253" s="53"/>
      <c r="BB1253" s="53"/>
      <c r="BC1253" s="53"/>
      <c r="BD1253" s="53"/>
      <c r="BE1253" s="53"/>
      <c r="BF1253" s="53"/>
      <c r="BG1253" s="53"/>
      <c r="BH1253" s="53"/>
      <c r="BI1253" s="53"/>
      <c r="BJ1253" s="53"/>
      <c r="BK1253" s="53"/>
      <c r="BL1253" s="53"/>
      <c r="BM1253" s="53"/>
      <c r="BN1253" s="53"/>
      <c r="BO1253" s="53"/>
      <c r="BP1253" s="53"/>
      <c r="BQ1253" s="53"/>
      <c r="BR1253" s="53"/>
      <c r="BS1253" s="53"/>
      <c r="BT1253" s="53"/>
      <c r="BU1253" s="53"/>
      <c r="BV1253" s="53"/>
      <c r="BW1253" s="53"/>
      <c r="BX1253" s="53"/>
      <c r="BY1253" s="53"/>
      <c r="BZ1253" s="53"/>
      <c r="CA1253" s="53"/>
      <c r="CB1253" s="53"/>
      <c r="CC1253" s="53"/>
      <c r="CD1253" s="53"/>
      <c r="CE1253" s="53"/>
      <c r="CF1253" s="53"/>
      <c r="CG1253" s="53"/>
      <c r="CH1253" s="53"/>
      <c r="CI1253" s="53"/>
      <c r="CJ1253" s="53"/>
      <c r="CK1253" s="53"/>
    </row>
    <row r="1254" spans="10:89" x14ac:dyDescent="0.2">
      <c r="J1254" s="53"/>
      <c r="K1254" s="53"/>
      <c r="L1254" s="53"/>
      <c r="M1254" s="53"/>
      <c r="N1254" s="53"/>
      <c r="O1254" s="53"/>
      <c r="P1254" s="53"/>
      <c r="Q1254" s="53"/>
      <c r="R1254" s="53"/>
      <c r="S1254" s="53"/>
      <c r="T1254" s="53"/>
      <c r="U1254" s="53"/>
      <c r="V1254" s="53"/>
      <c r="W1254" s="53"/>
      <c r="X1254" s="53"/>
      <c r="Y1254" s="53"/>
      <c r="Z1254" s="53"/>
      <c r="AA1254" s="53"/>
      <c r="AB1254" s="53"/>
      <c r="AC1254" s="53"/>
      <c r="AD1254" s="53"/>
      <c r="AE1254" s="53"/>
      <c r="AF1254" s="53"/>
      <c r="AG1254" s="53"/>
      <c r="AH1254" s="53"/>
      <c r="AI1254" s="53"/>
      <c r="AJ1254" s="53"/>
      <c r="AK1254" s="53"/>
      <c r="AL1254" s="53"/>
      <c r="AM1254" s="53"/>
      <c r="AN1254" s="53"/>
      <c r="AO1254" s="53"/>
      <c r="AP1254" s="53"/>
      <c r="AQ1254" s="53"/>
      <c r="AR1254" s="53"/>
      <c r="AS1254" s="53"/>
      <c r="AT1254" s="53"/>
      <c r="AU1254" s="53"/>
      <c r="AV1254" s="53"/>
      <c r="AW1254" s="53"/>
      <c r="AX1254" s="53"/>
      <c r="AY1254" s="53"/>
      <c r="AZ1254" s="53"/>
      <c r="BA1254" s="53"/>
      <c r="BB1254" s="53"/>
      <c r="BC1254" s="53"/>
      <c r="BD1254" s="53"/>
      <c r="BE1254" s="53"/>
      <c r="BF1254" s="53"/>
      <c r="BG1254" s="53"/>
      <c r="BH1254" s="53"/>
      <c r="BI1254" s="53"/>
      <c r="BJ1254" s="53"/>
      <c r="BK1254" s="53"/>
      <c r="BL1254" s="53"/>
      <c r="BM1254" s="53"/>
      <c r="BN1254" s="53"/>
      <c r="BO1254" s="53"/>
      <c r="BP1254" s="53"/>
      <c r="BQ1254" s="53"/>
      <c r="BR1254" s="53"/>
      <c r="BS1254" s="53"/>
      <c r="BT1254" s="53"/>
      <c r="BU1254" s="53"/>
      <c r="BV1254" s="53"/>
      <c r="BW1254" s="53"/>
      <c r="BX1254" s="53"/>
      <c r="BY1254" s="53"/>
      <c r="BZ1254" s="53"/>
      <c r="CA1254" s="53"/>
      <c r="CB1254" s="53"/>
      <c r="CC1254" s="53"/>
      <c r="CD1254" s="53"/>
      <c r="CE1254" s="53"/>
      <c r="CF1254" s="53"/>
      <c r="CG1254" s="53"/>
      <c r="CH1254" s="53"/>
      <c r="CI1254" s="53"/>
      <c r="CJ1254" s="53"/>
      <c r="CK1254" s="53"/>
    </row>
    <row r="1255" spans="10:89" x14ac:dyDescent="0.2">
      <c r="J1255" s="53"/>
      <c r="K1255" s="53"/>
      <c r="L1255" s="53"/>
      <c r="M1255" s="53"/>
      <c r="N1255" s="53"/>
      <c r="O1255" s="53"/>
      <c r="P1255" s="53"/>
      <c r="Q1255" s="53"/>
      <c r="R1255" s="53"/>
      <c r="S1255" s="53"/>
      <c r="T1255" s="53"/>
      <c r="U1255" s="53"/>
      <c r="V1255" s="53"/>
      <c r="W1255" s="53"/>
      <c r="X1255" s="53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3"/>
      <c r="AK1255" s="53"/>
      <c r="AL1255" s="53"/>
      <c r="AM1255" s="53"/>
      <c r="AN1255" s="53"/>
      <c r="AO1255" s="53"/>
      <c r="AP1255" s="53"/>
      <c r="AQ1255" s="53"/>
      <c r="AR1255" s="53"/>
      <c r="AS1255" s="53"/>
      <c r="AT1255" s="53"/>
      <c r="AU1255" s="53"/>
      <c r="AV1255" s="53"/>
      <c r="AW1255" s="53"/>
      <c r="AX1255" s="53"/>
      <c r="AY1255" s="53"/>
      <c r="AZ1255" s="53"/>
      <c r="BA1255" s="53"/>
      <c r="BB1255" s="53"/>
      <c r="BC1255" s="53"/>
      <c r="BD1255" s="53"/>
      <c r="BE1255" s="53"/>
      <c r="BF1255" s="53"/>
      <c r="BG1255" s="53"/>
      <c r="BH1255" s="53"/>
      <c r="BI1255" s="53"/>
      <c r="BJ1255" s="53"/>
      <c r="BK1255" s="53"/>
      <c r="BL1255" s="53"/>
      <c r="BM1255" s="53"/>
      <c r="BN1255" s="53"/>
      <c r="BO1255" s="53"/>
      <c r="BP1255" s="53"/>
      <c r="BQ1255" s="53"/>
      <c r="BR1255" s="53"/>
      <c r="BS1255" s="53"/>
      <c r="BT1255" s="53"/>
      <c r="BU1255" s="53"/>
      <c r="BV1255" s="53"/>
      <c r="BW1255" s="53"/>
      <c r="BX1255" s="53"/>
      <c r="BY1255" s="53"/>
      <c r="BZ1255" s="53"/>
      <c r="CA1255" s="53"/>
      <c r="CB1255" s="53"/>
      <c r="CC1255" s="53"/>
      <c r="CD1255" s="53"/>
      <c r="CE1255" s="53"/>
      <c r="CF1255" s="53"/>
      <c r="CG1255" s="53"/>
      <c r="CH1255" s="53"/>
      <c r="CI1255" s="53"/>
      <c r="CJ1255" s="53"/>
      <c r="CK1255" s="53"/>
    </row>
    <row r="1256" spans="10:89" x14ac:dyDescent="0.2">
      <c r="J1256" s="53"/>
      <c r="K1256" s="53"/>
      <c r="L1256" s="53"/>
      <c r="M1256" s="53"/>
      <c r="N1256" s="53"/>
      <c r="O1256" s="53"/>
      <c r="P1256" s="53"/>
      <c r="Q1256" s="53"/>
      <c r="R1256" s="53"/>
      <c r="S1256" s="53"/>
      <c r="T1256" s="53"/>
      <c r="U1256" s="53"/>
      <c r="V1256" s="53"/>
      <c r="W1256" s="53"/>
      <c r="X1256" s="53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3"/>
      <c r="AK1256" s="53"/>
      <c r="AL1256" s="53"/>
      <c r="AM1256" s="53"/>
      <c r="AN1256" s="53"/>
      <c r="AO1256" s="53"/>
      <c r="AP1256" s="53"/>
      <c r="AQ1256" s="53"/>
      <c r="AR1256" s="53"/>
      <c r="AS1256" s="53"/>
      <c r="AT1256" s="53"/>
      <c r="AU1256" s="53"/>
      <c r="AV1256" s="53"/>
      <c r="AW1256" s="53"/>
      <c r="AX1256" s="53"/>
      <c r="AY1256" s="53"/>
      <c r="AZ1256" s="53"/>
      <c r="BA1256" s="53"/>
      <c r="BB1256" s="53"/>
      <c r="BC1256" s="53"/>
      <c r="BD1256" s="53"/>
      <c r="BE1256" s="53"/>
      <c r="BF1256" s="53"/>
      <c r="BG1256" s="53"/>
      <c r="BH1256" s="53"/>
      <c r="BI1256" s="53"/>
      <c r="BJ1256" s="53"/>
      <c r="BK1256" s="53"/>
      <c r="BL1256" s="53"/>
      <c r="BM1256" s="53"/>
      <c r="BN1256" s="53"/>
      <c r="BO1256" s="53"/>
      <c r="BP1256" s="53"/>
      <c r="BQ1256" s="53"/>
      <c r="BR1256" s="53"/>
      <c r="BS1256" s="53"/>
      <c r="BT1256" s="53"/>
      <c r="BU1256" s="53"/>
      <c r="BV1256" s="53"/>
      <c r="BW1256" s="53"/>
      <c r="BX1256" s="53"/>
      <c r="BY1256" s="53"/>
      <c r="BZ1256" s="53"/>
      <c r="CA1256" s="53"/>
      <c r="CB1256" s="53"/>
      <c r="CC1256" s="53"/>
      <c r="CD1256" s="53"/>
      <c r="CE1256" s="53"/>
      <c r="CF1256" s="53"/>
      <c r="CG1256" s="53"/>
      <c r="CH1256" s="53"/>
      <c r="CI1256" s="53"/>
      <c r="CJ1256" s="53"/>
      <c r="CK1256" s="53"/>
    </row>
    <row r="1257" spans="10:89" x14ac:dyDescent="0.2">
      <c r="J1257" s="53"/>
      <c r="K1257" s="53"/>
      <c r="L1257" s="53"/>
      <c r="M1257" s="53"/>
      <c r="N1257" s="53"/>
      <c r="O1257" s="53"/>
      <c r="P1257" s="53"/>
      <c r="Q1257" s="53"/>
      <c r="R1257" s="53"/>
      <c r="S1257" s="53"/>
      <c r="T1257" s="53"/>
      <c r="U1257" s="53"/>
      <c r="V1257" s="53"/>
      <c r="W1257" s="53"/>
      <c r="X1257" s="53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3"/>
      <c r="AK1257" s="53"/>
      <c r="AL1257" s="53"/>
      <c r="AM1257" s="53"/>
      <c r="AN1257" s="53"/>
      <c r="AO1257" s="53"/>
      <c r="AP1257" s="53"/>
      <c r="AQ1257" s="53"/>
      <c r="AR1257" s="53"/>
      <c r="AS1257" s="53"/>
      <c r="AT1257" s="53"/>
      <c r="AU1257" s="53"/>
      <c r="AV1257" s="53"/>
      <c r="AW1257" s="53"/>
      <c r="AX1257" s="53"/>
      <c r="AY1257" s="53"/>
      <c r="AZ1257" s="53"/>
      <c r="BA1257" s="53"/>
      <c r="BB1257" s="53"/>
      <c r="BC1257" s="53"/>
      <c r="BD1257" s="53"/>
      <c r="BE1257" s="53"/>
      <c r="BF1257" s="53"/>
      <c r="BG1257" s="53"/>
      <c r="BH1257" s="53"/>
      <c r="BI1257" s="53"/>
      <c r="BJ1257" s="53"/>
      <c r="BK1257" s="53"/>
      <c r="BL1257" s="53"/>
      <c r="BM1257" s="53"/>
      <c r="BN1257" s="53"/>
      <c r="BO1257" s="53"/>
      <c r="BP1257" s="53"/>
      <c r="BQ1257" s="53"/>
      <c r="BR1257" s="53"/>
      <c r="BS1257" s="53"/>
      <c r="BT1257" s="53"/>
      <c r="BU1257" s="53"/>
      <c r="BV1257" s="53"/>
      <c r="BW1257" s="53"/>
      <c r="BX1257" s="53"/>
      <c r="BY1257" s="53"/>
      <c r="BZ1257" s="53"/>
      <c r="CA1257" s="53"/>
      <c r="CB1257" s="53"/>
      <c r="CC1257" s="53"/>
      <c r="CD1257" s="53"/>
      <c r="CE1257" s="53"/>
      <c r="CF1257" s="53"/>
      <c r="CG1257" s="53"/>
      <c r="CH1257" s="53"/>
      <c r="CI1257" s="53"/>
      <c r="CJ1257" s="53"/>
      <c r="CK1257" s="53"/>
    </row>
    <row r="1258" spans="10:89" x14ac:dyDescent="0.2">
      <c r="J1258" s="53"/>
      <c r="K1258" s="53"/>
      <c r="L1258" s="53"/>
      <c r="M1258" s="53"/>
      <c r="N1258" s="53"/>
      <c r="O1258" s="53"/>
      <c r="P1258" s="53"/>
      <c r="Q1258" s="53"/>
      <c r="R1258" s="53"/>
      <c r="S1258" s="53"/>
      <c r="T1258" s="53"/>
      <c r="U1258" s="53"/>
      <c r="V1258" s="53"/>
      <c r="W1258" s="53"/>
      <c r="X1258" s="53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3"/>
      <c r="AK1258" s="53"/>
      <c r="AL1258" s="53"/>
      <c r="AM1258" s="53"/>
      <c r="AN1258" s="53"/>
      <c r="AO1258" s="53"/>
      <c r="AP1258" s="53"/>
      <c r="AQ1258" s="53"/>
      <c r="AR1258" s="53"/>
      <c r="AS1258" s="53"/>
      <c r="AT1258" s="53"/>
      <c r="AU1258" s="53"/>
      <c r="AV1258" s="53"/>
      <c r="AW1258" s="53"/>
      <c r="AX1258" s="53"/>
      <c r="AY1258" s="53"/>
      <c r="AZ1258" s="53"/>
      <c r="BA1258" s="53"/>
      <c r="BB1258" s="53"/>
      <c r="BC1258" s="53"/>
      <c r="BD1258" s="53"/>
      <c r="BE1258" s="53"/>
      <c r="BF1258" s="53"/>
      <c r="BG1258" s="53"/>
      <c r="BH1258" s="53"/>
      <c r="BI1258" s="53"/>
      <c r="BJ1258" s="53"/>
      <c r="BK1258" s="53"/>
      <c r="BL1258" s="53"/>
      <c r="BM1258" s="53"/>
      <c r="BN1258" s="53"/>
      <c r="BO1258" s="53"/>
      <c r="BP1258" s="53"/>
      <c r="BQ1258" s="53"/>
      <c r="BR1258" s="53"/>
      <c r="BS1258" s="53"/>
      <c r="BT1258" s="53"/>
      <c r="BU1258" s="53"/>
      <c r="BV1258" s="53"/>
      <c r="BW1258" s="53"/>
      <c r="BX1258" s="53"/>
      <c r="BY1258" s="53"/>
      <c r="BZ1258" s="53"/>
      <c r="CA1258" s="53"/>
      <c r="CB1258" s="53"/>
      <c r="CC1258" s="53"/>
      <c r="CD1258" s="53"/>
      <c r="CE1258" s="53"/>
      <c r="CF1258" s="53"/>
      <c r="CG1258" s="53"/>
      <c r="CH1258" s="53"/>
      <c r="CI1258" s="53"/>
      <c r="CJ1258" s="53"/>
      <c r="CK1258" s="53"/>
    </row>
    <row r="1259" spans="10:89" x14ac:dyDescent="0.2">
      <c r="J1259" s="53"/>
      <c r="K1259" s="53"/>
      <c r="L1259" s="53"/>
      <c r="M1259" s="53"/>
      <c r="N1259" s="53"/>
      <c r="O1259" s="53"/>
      <c r="P1259" s="53"/>
      <c r="Q1259" s="53"/>
      <c r="R1259" s="53"/>
      <c r="S1259" s="53"/>
      <c r="T1259" s="53"/>
      <c r="U1259" s="53"/>
      <c r="V1259" s="53"/>
      <c r="W1259" s="53"/>
      <c r="X1259" s="53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3"/>
      <c r="AK1259" s="53"/>
      <c r="AL1259" s="53"/>
      <c r="AM1259" s="53"/>
      <c r="AN1259" s="53"/>
      <c r="AO1259" s="53"/>
      <c r="AP1259" s="53"/>
      <c r="AQ1259" s="53"/>
      <c r="AR1259" s="53"/>
      <c r="AS1259" s="53"/>
      <c r="AT1259" s="53"/>
      <c r="AU1259" s="53"/>
      <c r="AV1259" s="53"/>
      <c r="AW1259" s="53"/>
      <c r="AX1259" s="53"/>
      <c r="AY1259" s="53"/>
      <c r="AZ1259" s="53"/>
      <c r="BA1259" s="53"/>
      <c r="BB1259" s="53"/>
      <c r="BC1259" s="53"/>
      <c r="BD1259" s="53"/>
      <c r="BE1259" s="53"/>
      <c r="BF1259" s="53"/>
      <c r="BG1259" s="53"/>
      <c r="BH1259" s="53"/>
      <c r="BI1259" s="53"/>
      <c r="BJ1259" s="53"/>
      <c r="BK1259" s="53"/>
      <c r="BL1259" s="53"/>
      <c r="BM1259" s="53"/>
      <c r="BN1259" s="53"/>
      <c r="BO1259" s="53"/>
      <c r="BP1259" s="53"/>
      <c r="BQ1259" s="53"/>
      <c r="BR1259" s="53"/>
      <c r="BS1259" s="53"/>
      <c r="BT1259" s="53"/>
      <c r="BU1259" s="53"/>
      <c r="BV1259" s="53"/>
      <c r="BW1259" s="53"/>
      <c r="BX1259" s="53"/>
      <c r="BY1259" s="53"/>
      <c r="BZ1259" s="53"/>
      <c r="CA1259" s="53"/>
      <c r="CB1259" s="53"/>
      <c r="CC1259" s="53"/>
      <c r="CD1259" s="53"/>
      <c r="CE1259" s="53"/>
      <c r="CF1259" s="53"/>
      <c r="CG1259" s="53"/>
      <c r="CH1259" s="53"/>
      <c r="CI1259" s="53"/>
      <c r="CJ1259" s="53"/>
      <c r="CK1259" s="53"/>
    </row>
    <row r="1260" spans="10:89" x14ac:dyDescent="0.2">
      <c r="J1260" s="53"/>
      <c r="K1260" s="53"/>
      <c r="L1260" s="53"/>
      <c r="M1260" s="53"/>
      <c r="N1260" s="53"/>
      <c r="O1260" s="53"/>
      <c r="P1260" s="53"/>
      <c r="Q1260" s="53"/>
      <c r="R1260" s="53"/>
      <c r="S1260" s="53"/>
      <c r="T1260" s="53"/>
      <c r="U1260" s="53"/>
      <c r="V1260" s="53"/>
      <c r="W1260" s="53"/>
      <c r="X1260" s="53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53"/>
      <c r="AK1260" s="53"/>
      <c r="AL1260" s="53"/>
      <c r="AM1260" s="53"/>
      <c r="AN1260" s="53"/>
      <c r="AO1260" s="53"/>
      <c r="AP1260" s="53"/>
      <c r="AQ1260" s="53"/>
      <c r="AR1260" s="53"/>
      <c r="AS1260" s="53"/>
      <c r="AT1260" s="53"/>
      <c r="AU1260" s="53"/>
      <c r="AV1260" s="53"/>
      <c r="AW1260" s="53"/>
      <c r="AX1260" s="53"/>
      <c r="AY1260" s="53"/>
      <c r="AZ1260" s="53"/>
      <c r="BA1260" s="53"/>
      <c r="BB1260" s="53"/>
      <c r="BC1260" s="53"/>
      <c r="BD1260" s="53"/>
      <c r="BE1260" s="53"/>
      <c r="BF1260" s="53"/>
      <c r="BG1260" s="53"/>
      <c r="BH1260" s="53"/>
      <c r="BI1260" s="53"/>
      <c r="BJ1260" s="53"/>
      <c r="BK1260" s="53"/>
      <c r="BL1260" s="53"/>
      <c r="BM1260" s="53"/>
      <c r="BN1260" s="53"/>
      <c r="BO1260" s="53"/>
      <c r="BP1260" s="53"/>
      <c r="BQ1260" s="53"/>
      <c r="BR1260" s="53"/>
      <c r="BS1260" s="53"/>
      <c r="BT1260" s="53"/>
      <c r="BU1260" s="53"/>
      <c r="BV1260" s="53"/>
      <c r="BW1260" s="53"/>
      <c r="BX1260" s="53"/>
      <c r="BY1260" s="53"/>
      <c r="BZ1260" s="53"/>
      <c r="CA1260" s="53"/>
      <c r="CB1260" s="53"/>
      <c r="CC1260" s="53"/>
      <c r="CD1260" s="53"/>
      <c r="CE1260" s="53"/>
      <c r="CF1260" s="53"/>
      <c r="CG1260" s="53"/>
      <c r="CH1260" s="53"/>
      <c r="CI1260" s="53"/>
      <c r="CJ1260" s="53"/>
      <c r="CK1260" s="53"/>
    </row>
    <row r="1261" spans="10:89" x14ac:dyDescent="0.2">
      <c r="J1261" s="53"/>
      <c r="K1261" s="53"/>
      <c r="L1261" s="53"/>
      <c r="M1261" s="53"/>
      <c r="N1261" s="53"/>
      <c r="O1261" s="53"/>
      <c r="P1261" s="53"/>
      <c r="Q1261" s="53"/>
      <c r="R1261" s="53"/>
      <c r="S1261" s="53"/>
      <c r="T1261" s="53"/>
      <c r="U1261" s="53"/>
      <c r="V1261" s="53"/>
      <c r="W1261" s="53"/>
      <c r="X1261" s="53"/>
      <c r="Y1261" s="53"/>
      <c r="Z1261" s="53"/>
      <c r="AA1261" s="53"/>
      <c r="AB1261" s="53"/>
      <c r="AC1261" s="53"/>
      <c r="AD1261" s="53"/>
      <c r="AE1261" s="53"/>
      <c r="AF1261" s="53"/>
      <c r="AG1261" s="53"/>
      <c r="AH1261" s="53"/>
      <c r="AI1261" s="53"/>
      <c r="AJ1261" s="53"/>
      <c r="AK1261" s="53"/>
      <c r="AL1261" s="53"/>
      <c r="AM1261" s="53"/>
      <c r="AN1261" s="53"/>
      <c r="AO1261" s="53"/>
      <c r="AP1261" s="53"/>
      <c r="AQ1261" s="53"/>
      <c r="AR1261" s="53"/>
      <c r="AS1261" s="53"/>
      <c r="AT1261" s="53"/>
      <c r="AU1261" s="53"/>
      <c r="AV1261" s="53"/>
      <c r="AW1261" s="53"/>
      <c r="AX1261" s="53"/>
      <c r="AY1261" s="53"/>
      <c r="AZ1261" s="53"/>
      <c r="BA1261" s="53"/>
      <c r="BB1261" s="53"/>
      <c r="BC1261" s="53"/>
      <c r="BD1261" s="53"/>
      <c r="BE1261" s="53"/>
      <c r="BF1261" s="53"/>
      <c r="BG1261" s="53"/>
      <c r="BH1261" s="53"/>
      <c r="BI1261" s="53"/>
      <c r="BJ1261" s="53"/>
      <c r="BK1261" s="53"/>
      <c r="BL1261" s="53"/>
      <c r="BM1261" s="53"/>
      <c r="BN1261" s="53"/>
      <c r="BO1261" s="53"/>
      <c r="BP1261" s="53"/>
      <c r="BQ1261" s="53"/>
      <c r="BR1261" s="53"/>
      <c r="BS1261" s="53"/>
      <c r="BT1261" s="53"/>
      <c r="BU1261" s="53"/>
      <c r="BV1261" s="53"/>
      <c r="BW1261" s="53"/>
      <c r="BX1261" s="53"/>
      <c r="BY1261" s="53"/>
      <c r="BZ1261" s="53"/>
      <c r="CA1261" s="53"/>
      <c r="CB1261" s="53"/>
      <c r="CC1261" s="53"/>
      <c r="CD1261" s="53"/>
      <c r="CE1261" s="53"/>
      <c r="CF1261" s="53"/>
      <c r="CG1261" s="53"/>
      <c r="CH1261" s="53"/>
      <c r="CI1261" s="53"/>
      <c r="CJ1261" s="53"/>
      <c r="CK1261" s="53"/>
    </row>
    <row r="1262" spans="10:89" x14ac:dyDescent="0.2">
      <c r="J1262" s="53"/>
      <c r="K1262" s="53"/>
      <c r="L1262" s="53"/>
      <c r="M1262" s="53"/>
      <c r="N1262" s="53"/>
      <c r="O1262" s="53"/>
      <c r="P1262" s="53"/>
      <c r="Q1262" s="53"/>
      <c r="R1262" s="53"/>
      <c r="S1262" s="53"/>
      <c r="T1262" s="53"/>
      <c r="U1262" s="53"/>
      <c r="V1262" s="53"/>
      <c r="W1262" s="53"/>
      <c r="X1262" s="53"/>
      <c r="Y1262" s="53"/>
      <c r="Z1262" s="53"/>
      <c r="AA1262" s="53"/>
      <c r="AB1262" s="53"/>
      <c r="AC1262" s="53"/>
      <c r="AD1262" s="53"/>
      <c r="AE1262" s="53"/>
      <c r="AF1262" s="53"/>
      <c r="AG1262" s="53"/>
      <c r="AH1262" s="53"/>
      <c r="AI1262" s="53"/>
      <c r="AJ1262" s="53"/>
      <c r="AK1262" s="53"/>
      <c r="AL1262" s="53"/>
      <c r="AM1262" s="53"/>
      <c r="AN1262" s="53"/>
      <c r="AO1262" s="53"/>
      <c r="AP1262" s="53"/>
      <c r="AQ1262" s="53"/>
      <c r="AR1262" s="53"/>
      <c r="AS1262" s="53"/>
      <c r="AT1262" s="53"/>
      <c r="AU1262" s="53"/>
      <c r="AV1262" s="53"/>
      <c r="AW1262" s="53"/>
      <c r="AX1262" s="53"/>
      <c r="AY1262" s="53"/>
      <c r="AZ1262" s="53"/>
      <c r="BA1262" s="53"/>
      <c r="BB1262" s="53"/>
      <c r="BC1262" s="53"/>
      <c r="BD1262" s="53"/>
      <c r="BE1262" s="53"/>
      <c r="BF1262" s="53"/>
      <c r="BG1262" s="53"/>
      <c r="BH1262" s="53"/>
      <c r="BI1262" s="53"/>
      <c r="BJ1262" s="53"/>
      <c r="BK1262" s="53"/>
      <c r="BL1262" s="53"/>
      <c r="BM1262" s="53"/>
      <c r="BN1262" s="53"/>
      <c r="BO1262" s="53"/>
      <c r="BP1262" s="53"/>
      <c r="BQ1262" s="53"/>
      <c r="BR1262" s="53"/>
      <c r="BS1262" s="53"/>
      <c r="BT1262" s="53"/>
      <c r="BU1262" s="53"/>
      <c r="BV1262" s="53"/>
      <c r="BW1262" s="53"/>
      <c r="BX1262" s="53"/>
      <c r="BY1262" s="53"/>
      <c r="BZ1262" s="53"/>
      <c r="CA1262" s="53"/>
      <c r="CB1262" s="53"/>
      <c r="CC1262" s="53"/>
      <c r="CD1262" s="53"/>
      <c r="CE1262" s="53"/>
      <c r="CF1262" s="53"/>
      <c r="CG1262" s="53"/>
      <c r="CH1262" s="53"/>
      <c r="CI1262" s="53"/>
      <c r="CJ1262" s="53"/>
      <c r="CK1262" s="53"/>
    </row>
    <row r="1263" spans="10:89" x14ac:dyDescent="0.2">
      <c r="J1263" s="53"/>
      <c r="K1263" s="53"/>
      <c r="L1263" s="53"/>
      <c r="M1263" s="53"/>
      <c r="N1263" s="53"/>
      <c r="O1263" s="53"/>
      <c r="P1263" s="53"/>
      <c r="Q1263" s="53"/>
      <c r="R1263" s="53"/>
      <c r="S1263" s="53"/>
      <c r="T1263" s="53"/>
      <c r="U1263" s="53"/>
      <c r="V1263" s="53"/>
      <c r="W1263" s="53"/>
      <c r="X1263" s="53"/>
      <c r="Y1263" s="53"/>
      <c r="Z1263" s="53"/>
      <c r="AA1263" s="53"/>
      <c r="AB1263" s="53"/>
      <c r="AC1263" s="53"/>
      <c r="AD1263" s="53"/>
      <c r="AE1263" s="53"/>
      <c r="AF1263" s="53"/>
      <c r="AG1263" s="53"/>
      <c r="AH1263" s="53"/>
      <c r="AI1263" s="53"/>
      <c r="AJ1263" s="53"/>
      <c r="AK1263" s="53"/>
      <c r="AL1263" s="53"/>
      <c r="AM1263" s="53"/>
      <c r="AN1263" s="53"/>
      <c r="AO1263" s="53"/>
      <c r="AP1263" s="53"/>
      <c r="AQ1263" s="53"/>
      <c r="AR1263" s="53"/>
      <c r="AS1263" s="53"/>
      <c r="AT1263" s="53"/>
      <c r="AU1263" s="53"/>
      <c r="AV1263" s="53"/>
      <c r="AW1263" s="53"/>
      <c r="AX1263" s="53"/>
      <c r="AY1263" s="53"/>
      <c r="AZ1263" s="53"/>
      <c r="BA1263" s="53"/>
      <c r="BB1263" s="53"/>
      <c r="BC1263" s="53"/>
      <c r="BD1263" s="53"/>
      <c r="BE1263" s="53"/>
      <c r="BF1263" s="53"/>
      <c r="BG1263" s="53"/>
      <c r="BH1263" s="53"/>
      <c r="BI1263" s="53"/>
      <c r="BJ1263" s="53"/>
      <c r="BK1263" s="53"/>
      <c r="BL1263" s="53"/>
      <c r="BM1263" s="53"/>
      <c r="BN1263" s="53"/>
      <c r="BO1263" s="53"/>
      <c r="BP1263" s="53"/>
      <c r="BQ1263" s="53"/>
      <c r="BR1263" s="53"/>
      <c r="BS1263" s="53"/>
      <c r="BT1263" s="53"/>
      <c r="BU1263" s="53"/>
      <c r="BV1263" s="53"/>
      <c r="BW1263" s="53"/>
      <c r="BX1263" s="53"/>
      <c r="BY1263" s="53"/>
      <c r="BZ1263" s="53"/>
      <c r="CA1263" s="53"/>
      <c r="CB1263" s="53"/>
      <c r="CC1263" s="53"/>
      <c r="CD1263" s="53"/>
      <c r="CE1263" s="53"/>
      <c r="CF1263" s="53"/>
      <c r="CG1263" s="53"/>
      <c r="CH1263" s="53"/>
      <c r="CI1263" s="53"/>
      <c r="CJ1263" s="53"/>
      <c r="CK1263" s="53"/>
    </row>
    <row r="1264" spans="10:89" x14ac:dyDescent="0.2">
      <c r="J1264" s="53"/>
      <c r="K1264" s="53"/>
      <c r="L1264" s="53"/>
      <c r="M1264" s="53"/>
      <c r="N1264" s="53"/>
      <c r="O1264" s="53"/>
      <c r="P1264" s="53"/>
      <c r="Q1264" s="53"/>
      <c r="R1264" s="53"/>
      <c r="S1264" s="53"/>
      <c r="T1264" s="53"/>
      <c r="U1264" s="53"/>
      <c r="V1264" s="53"/>
      <c r="W1264" s="53"/>
      <c r="X1264" s="53"/>
      <c r="Y1264" s="53"/>
      <c r="Z1264" s="53"/>
      <c r="AA1264" s="53"/>
      <c r="AB1264" s="53"/>
      <c r="AC1264" s="53"/>
      <c r="AD1264" s="53"/>
      <c r="AE1264" s="53"/>
      <c r="AF1264" s="53"/>
      <c r="AG1264" s="53"/>
      <c r="AH1264" s="53"/>
      <c r="AI1264" s="53"/>
      <c r="AJ1264" s="53"/>
      <c r="AK1264" s="53"/>
      <c r="AL1264" s="53"/>
      <c r="AM1264" s="53"/>
      <c r="AN1264" s="53"/>
      <c r="AO1264" s="53"/>
      <c r="AP1264" s="53"/>
      <c r="AQ1264" s="53"/>
      <c r="AR1264" s="53"/>
      <c r="AS1264" s="53"/>
      <c r="AT1264" s="53"/>
      <c r="AU1264" s="53"/>
      <c r="AV1264" s="53"/>
      <c r="AW1264" s="53"/>
      <c r="AX1264" s="53"/>
      <c r="AY1264" s="53"/>
      <c r="AZ1264" s="53"/>
      <c r="BA1264" s="53"/>
      <c r="BB1264" s="53"/>
      <c r="BC1264" s="53"/>
      <c r="BD1264" s="53"/>
      <c r="BE1264" s="53"/>
      <c r="BF1264" s="53"/>
      <c r="BG1264" s="53"/>
      <c r="BH1264" s="53"/>
      <c r="BI1264" s="53"/>
      <c r="BJ1264" s="53"/>
      <c r="BK1264" s="53"/>
      <c r="BL1264" s="53"/>
      <c r="BM1264" s="53"/>
      <c r="BN1264" s="53"/>
      <c r="BO1264" s="53"/>
      <c r="BP1264" s="53"/>
      <c r="BQ1264" s="53"/>
      <c r="BR1264" s="53"/>
      <c r="BS1264" s="53"/>
      <c r="BT1264" s="53"/>
      <c r="BU1264" s="53"/>
      <c r="BV1264" s="53"/>
      <c r="BW1264" s="53"/>
      <c r="BX1264" s="53"/>
      <c r="BY1264" s="53"/>
      <c r="BZ1264" s="53"/>
      <c r="CA1264" s="53"/>
      <c r="CB1264" s="53"/>
      <c r="CC1264" s="53"/>
      <c r="CD1264" s="53"/>
      <c r="CE1264" s="53"/>
      <c r="CF1264" s="53"/>
      <c r="CG1264" s="53"/>
      <c r="CH1264" s="53"/>
      <c r="CI1264" s="53"/>
      <c r="CJ1264" s="53"/>
      <c r="CK1264" s="53"/>
    </row>
    <row r="1265" spans="10:89" x14ac:dyDescent="0.2">
      <c r="J1265" s="53"/>
      <c r="K1265" s="53"/>
      <c r="L1265" s="53"/>
      <c r="M1265" s="53"/>
      <c r="N1265" s="53"/>
      <c r="O1265" s="53"/>
      <c r="P1265" s="53"/>
      <c r="Q1265" s="53"/>
      <c r="R1265" s="53"/>
      <c r="S1265" s="53"/>
      <c r="T1265" s="53"/>
      <c r="U1265" s="53"/>
      <c r="V1265" s="53"/>
      <c r="W1265" s="53"/>
      <c r="X1265" s="53"/>
      <c r="Y1265" s="53"/>
      <c r="Z1265" s="53"/>
      <c r="AA1265" s="53"/>
      <c r="AB1265" s="53"/>
      <c r="AC1265" s="53"/>
      <c r="AD1265" s="53"/>
      <c r="AE1265" s="53"/>
      <c r="AF1265" s="53"/>
      <c r="AG1265" s="53"/>
      <c r="AH1265" s="53"/>
      <c r="AI1265" s="53"/>
      <c r="AJ1265" s="53"/>
      <c r="AK1265" s="53"/>
      <c r="AL1265" s="53"/>
      <c r="AM1265" s="53"/>
      <c r="AN1265" s="53"/>
      <c r="AO1265" s="53"/>
      <c r="AP1265" s="53"/>
      <c r="AQ1265" s="53"/>
      <c r="AR1265" s="53"/>
      <c r="AS1265" s="53"/>
      <c r="AT1265" s="53"/>
      <c r="AU1265" s="53"/>
      <c r="AV1265" s="53"/>
      <c r="AW1265" s="53"/>
      <c r="AX1265" s="53"/>
      <c r="AY1265" s="53"/>
      <c r="AZ1265" s="53"/>
      <c r="BA1265" s="53"/>
      <c r="BB1265" s="53"/>
      <c r="BC1265" s="53"/>
      <c r="BD1265" s="53"/>
      <c r="BE1265" s="53"/>
      <c r="BF1265" s="53"/>
      <c r="BG1265" s="53"/>
      <c r="BH1265" s="53"/>
      <c r="BI1265" s="53"/>
      <c r="BJ1265" s="53"/>
      <c r="BK1265" s="53"/>
      <c r="BL1265" s="53"/>
      <c r="BM1265" s="53"/>
      <c r="BN1265" s="53"/>
      <c r="BO1265" s="53"/>
      <c r="BP1265" s="53"/>
      <c r="BQ1265" s="53"/>
      <c r="BR1265" s="53"/>
      <c r="BS1265" s="53"/>
      <c r="BT1265" s="53"/>
      <c r="BU1265" s="53"/>
      <c r="BV1265" s="53"/>
      <c r="BW1265" s="53"/>
      <c r="BX1265" s="53"/>
      <c r="BY1265" s="53"/>
      <c r="BZ1265" s="53"/>
      <c r="CA1265" s="53"/>
      <c r="CB1265" s="53"/>
      <c r="CC1265" s="53"/>
      <c r="CD1265" s="53"/>
      <c r="CE1265" s="53"/>
      <c r="CF1265" s="53"/>
      <c r="CG1265" s="53"/>
      <c r="CH1265" s="53"/>
      <c r="CI1265" s="53"/>
      <c r="CJ1265" s="53"/>
      <c r="CK1265" s="53"/>
    </row>
    <row r="1266" spans="10:89" x14ac:dyDescent="0.2">
      <c r="J1266" s="53"/>
      <c r="K1266" s="53"/>
      <c r="L1266" s="53"/>
      <c r="M1266" s="53"/>
      <c r="N1266" s="53"/>
      <c r="O1266" s="53"/>
      <c r="P1266" s="53"/>
      <c r="Q1266" s="53"/>
      <c r="R1266" s="53"/>
      <c r="S1266" s="53"/>
      <c r="T1266" s="53"/>
      <c r="U1266" s="53"/>
      <c r="V1266" s="53"/>
      <c r="W1266" s="53"/>
      <c r="X1266" s="53"/>
      <c r="Y1266" s="53"/>
      <c r="Z1266" s="53"/>
      <c r="AA1266" s="53"/>
      <c r="AB1266" s="53"/>
      <c r="AC1266" s="53"/>
      <c r="AD1266" s="53"/>
      <c r="AE1266" s="53"/>
      <c r="AF1266" s="53"/>
      <c r="AG1266" s="53"/>
      <c r="AH1266" s="53"/>
      <c r="AI1266" s="53"/>
      <c r="AJ1266" s="53"/>
      <c r="AK1266" s="53"/>
      <c r="AL1266" s="53"/>
      <c r="AM1266" s="53"/>
      <c r="AN1266" s="53"/>
      <c r="AO1266" s="53"/>
      <c r="AP1266" s="53"/>
      <c r="AQ1266" s="53"/>
      <c r="AR1266" s="53"/>
      <c r="AS1266" s="53"/>
      <c r="AT1266" s="53"/>
      <c r="AU1266" s="53"/>
      <c r="AV1266" s="53"/>
      <c r="AW1266" s="53"/>
      <c r="AX1266" s="53"/>
      <c r="AY1266" s="53"/>
      <c r="AZ1266" s="53"/>
      <c r="BA1266" s="53"/>
      <c r="BB1266" s="53"/>
      <c r="BC1266" s="53"/>
      <c r="BD1266" s="53"/>
      <c r="BE1266" s="53"/>
      <c r="BF1266" s="53"/>
      <c r="BG1266" s="53"/>
      <c r="BH1266" s="53"/>
      <c r="BI1266" s="53"/>
      <c r="BJ1266" s="53"/>
      <c r="BK1266" s="53"/>
      <c r="BL1266" s="53"/>
      <c r="BM1266" s="53"/>
      <c r="BN1266" s="53"/>
      <c r="BO1266" s="53"/>
      <c r="BP1266" s="53"/>
      <c r="BQ1266" s="53"/>
      <c r="BR1266" s="53"/>
      <c r="BS1266" s="53"/>
      <c r="BT1266" s="53"/>
      <c r="BU1266" s="53"/>
      <c r="BV1266" s="53"/>
      <c r="BW1266" s="53"/>
      <c r="BX1266" s="53"/>
      <c r="BY1266" s="53"/>
      <c r="BZ1266" s="53"/>
      <c r="CA1266" s="53"/>
      <c r="CB1266" s="53"/>
      <c r="CC1266" s="53"/>
      <c r="CD1266" s="53"/>
      <c r="CE1266" s="53"/>
      <c r="CF1266" s="53"/>
      <c r="CG1266" s="53"/>
      <c r="CH1266" s="53"/>
      <c r="CI1266" s="53"/>
      <c r="CJ1266" s="53"/>
      <c r="CK1266" s="53"/>
    </row>
    <row r="1267" spans="10:89" x14ac:dyDescent="0.2">
      <c r="J1267" s="53"/>
      <c r="K1267" s="53"/>
      <c r="L1267" s="53"/>
      <c r="M1267" s="53"/>
      <c r="N1267" s="53"/>
      <c r="O1267" s="53"/>
      <c r="P1267" s="53"/>
      <c r="Q1267" s="53"/>
      <c r="R1267" s="53"/>
      <c r="S1267" s="53"/>
      <c r="T1267" s="53"/>
      <c r="U1267" s="53"/>
      <c r="V1267" s="53"/>
      <c r="W1267" s="53"/>
      <c r="X1267" s="53"/>
      <c r="Y1267" s="53"/>
      <c r="Z1267" s="53"/>
      <c r="AA1267" s="53"/>
      <c r="AB1267" s="53"/>
      <c r="AC1267" s="53"/>
      <c r="AD1267" s="53"/>
      <c r="AE1267" s="53"/>
      <c r="AF1267" s="53"/>
      <c r="AG1267" s="53"/>
      <c r="AH1267" s="53"/>
      <c r="AI1267" s="53"/>
      <c r="AJ1267" s="53"/>
      <c r="AK1267" s="53"/>
      <c r="AL1267" s="53"/>
      <c r="AM1267" s="53"/>
      <c r="AN1267" s="53"/>
      <c r="AO1267" s="53"/>
      <c r="AP1267" s="53"/>
      <c r="AQ1267" s="53"/>
      <c r="AR1267" s="53"/>
      <c r="AS1267" s="53"/>
      <c r="AT1267" s="53"/>
      <c r="AU1267" s="53"/>
      <c r="AV1267" s="53"/>
      <c r="AW1267" s="53"/>
      <c r="AX1267" s="53"/>
      <c r="AY1267" s="53"/>
      <c r="AZ1267" s="53"/>
      <c r="BA1267" s="53"/>
      <c r="BB1267" s="53"/>
      <c r="BC1267" s="53"/>
      <c r="BD1267" s="53"/>
      <c r="BE1267" s="53"/>
      <c r="BF1267" s="53"/>
      <c r="BG1267" s="53"/>
      <c r="BH1267" s="53"/>
      <c r="BI1267" s="53"/>
      <c r="BJ1267" s="53"/>
      <c r="BK1267" s="53"/>
      <c r="BL1267" s="53"/>
      <c r="BM1267" s="53"/>
      <c r="BN1267" s="53"/>
      <c r="BO1267" s="53"/>
      <c r="BP1267" s="53"/>
      <c r="BQ1267" s="53"/>
      <c r="BR1267" s="53"/>
      <c r="BS1267" s="53"/>
      <c r="BT1267" s="53"/>
      <c r="BU1267" s="53"/>
      <c r="BV1267" s="53"/>
      <c r="BW1267" s="53"/>
      <c r="BX1267" s="53"/>
      <c r="BY1267" s="53"/>
      <c r="BZ1267" s="53"/>
      <c r="CA1267" s="53"/>
      <c r="CB1267" s="53"/>
      <c r="CC1267" s="53"/>
      <c r="CD1267" s="53"/>
      <c r="CE1267" s="53"/>
      <c r="CF1267" s="53"/>
      <c r="CG1267" s="53"/>
      <c r="CH1267" s="53"/>
      <c r="CI1267" s="53"/>
      <c r="CJ1267" s="53"/>
      <c r="CK1267" s="53"/>
    </row>
    <row r="1268" spans="10:89" x14ac:dyDescent="0.2">
      <c r="J1268" s="53"/>
      <c r="K1268" s="53"/>
      <c r="L1268" s="53"/>
      <c r="M1268" s="53"/>
      <c r="N1268" s="53"/>
      <c r="O1268" s="53"/>
      <c r="P1268" s="53"/>
      <c r="Q1268" s="53"/>
      <c r="R1268" s="53"/>
      <c r="S1268" s="53"/>
      <c r="T1268" s="53"/>
      <c r="U1268" s="53"/>
      <c r="V1268" s="53"/>
      <c r="W1268" s="53"/>
      <c r="X1268" s="53"/>
      <c r="Y1268" s="53"/>
      <c r="Z1268" s="53"/>
      <c r="AA1268" s="53"/>
      <c r="AB1268" s="53"/>
      <c r="AC1268" s="53"/>
      <c r="AD1268" s="53"/>
      <c r="AE1268" s="53"/>
      <c r="AF1268" s="53"/>
      <c r="AG1268" s="53"/>
      <c r="AH1268" s="53"/>
      <c r="AI1268" s="53"/>
      <c r="AJ1268" s="53"/>
      <c r="AK1268" s="53"/>
      <c r="AL1268" s="53"/>
      <c r="AM1268" s="53"/>
      <c r="AN1268" s="53"/>
      <c r="AO1268" s="53"/>
      <c r="AP1268" s="53"/>
      <c r="AQ1268" s="53"/>
      <c r="AR1268" s="53"/>
      <c r="AS1268" s="53"/>
      <c r="AT1268" s="53"/>
      <c r="AU1268" s="53"/>
      <c r="AV1268" s="53"/>
      <c r="AW1268" s="53"/>
      <c r="AX1268" s="53"/>
      <c r="AY1268" s="53"/>
      <c r="AZ1268" s="53"/>
      <c r="BA1268" s="53"/>
      <c r="BB1268" s="53"/>
      <c r="BC1268" s="53"/>
      <c r="BD1268" s="53"/>
      <c r="BE1268" s="53"/>
      <c r="BF1268" s="53"/>
      <c r="BG1268" s="53"/>
      <c r="BH1268" s="53"/>
      <c r="BI1268" s="53"/>
      <c r="BJ1268" s="53"/>
      <c r="BK1268" s="53"/>
      <c r="BL1268" s="53"/>
      <c r="BM1268" s="53"/>
      <c r="BN1268" s="53"/>
      <c r="BO1268" s="53"/>
      <c r="BP1268" s="53"/>
      <c r="BQ1268" s="53"/>
      <c r="BR1268" s="53"/>
      <c r="BS1268" s="53"/>
      <c r="BT1268" s="53"/>
      <c r="BU1268" s="53"/>
      <c r="BV1268" s="53"/>
      <c r="BW1268" s="53"/>
      <c r="BX1268" s="53"/>
      <c r="BY1268" s="53"/>
      <c r="BZ1268" s="53"/>
      <c r="CA1268" s="53"/>
      <c r="CB1268" s="53"/>
      <c r="CC1268" s="53"/>
      <c r="CD1268" s="53"/>
      <c r="CE1268" s="53"/>
      <c r="CF1268" s="53"/>
      <c r="CG1268" s="53"/>
      <c r="CH1268" s="53"/>
      <c r="CI1268" s="53"/>
      <c r="CJ1268" s="53"/>
      <c r="CK1268" s="53"/>
    </row>
    <row r="1269" spans="10:89" x14ac:dyDescent="0.2">
      <c r="J1269" s="53"/>
      <c r="K1269" s="53"/>
      <c r="L1269" s="53"/>
      <c r="M1269" s="53"/>
      <c r="N1269" s="53"/>
      <c r="O1269" s="53"/>
      <c r="P1269" s="53"/>
      <c r="Q1269" s="53"/>
      <c r="R1269" s="53"/>
      <c r="S1269" s="53"/>
      <c r="T1269" s="53"/>
      <c r="U1269" s="53"/>
      <c r="V1269" s="53"/>
      <c r="W1269" s="53"/>
      <c r="X1269" s="53"/>
      <c r="Y1269" s="53"/>
      <c r="Z1269" s="53"/>
      <c r="AA1269" s="53"/>
      <c r="AB1269" s="53"/>
      <c r="AC1269" s="53"/>
      <c r="AD1269" s="53"/>
      <c r="AE1269" s="53"/>
      <c r="AF1269" s="53"/>
      <c r="AG1269" s="53"/>
      <c r="AH1269" s="53"/>
      <c r="AI1269" s="53"/>
      <c r="AJ1269" s="53"/>
      <c r="AK1269" s="53"/>
      <c r="AL1269" s="53"/>
      <c r="AM1269" s="53"/>
      <c r="AN1269" s="53"/>
      <c r="AO1269" s="53"/>
      <c r="AP1269" s="53"/>
      <c r="AQ1269" s="53"/>
      <c r="AR1269" s="53"/>
      <c r="AS1269" s="53"/>
      <c r="AT1269" s="53"/>
      <c r="AU1269" s="53"/>
      <c r="AV1269" s="53"/>
      <c r="AW1269" s="53"/>
      <c r="AX1269" s="53"/>
      <c r="AY1269" s="53"/>
      <c r="AZ1269" s="53"/>
      <c r="BA1269" s="53"/>
      <c r="BB1269" s="53"/>
      <c r="BC1269" s="53"/>
      <c r="BD1269" s="53"/>
      <c r="BE1269" s="53"/>
      <c r="BF1269" s="53"/>
      <c r="BG1269" s="53"/>
      <c r="BH1269" s="53"/>
      <c r="BI1269" s="53"/>
      <c r="BJ1269" s="53"/>
      <c r="BK1269" s="53"/>
      <c r="BL1269" s="53"/>
      <c r="BM1269" s="53"/>
      <c r="BN1269" s="53"/>
      <c r="BO1269" s="53"/>
      <c r="BP1269" s="53"/>
      <c r="BQ1269" s="53"/>
      <c r="BR1269" s="53"/>
      <c r="BS1269" s="53"/>
      <c r="BT1269" s="53"/>
      <c r="BU1269" s="53"/>
      <c r="BV1269" s="53"/>
      <c r="BW1269" s="53"/>
      <c r="BX1269" s="53"/>
      <c r="BY1269" s="53"/>
      <c r="BZ1269" s="53"/>
      <c r="CA1269" s="53"/>
      <c r="CB1269" s="53"/>
      <c r="CC1269" s="53"/>
      <c r="CD1269" s="53"/>
      <c r="CE1269" s="53"/>
      <c r="CF1269" s="53"/>
      <c r="CG1269" s="53"/>
      <c r="CH1269" s="53"/>
      <c r="CI1269" s="53"/>
      <c r="CJ1269" s="53"/>
      <c r="CK1269" s="53"/>
    </row>
    <row r="1270" spans="10:89" x14ac:dyDescent="0.2">
      <c r="J1270" s="53"/>
      <c r="K1270" s="53"/>
      <c r="L1270" s="53"/>
      <c r="M1270" s="53"/>
      <c r="N1270" s="53"/>
      <c r="O1270" s="53"/>
      <c r="P1270" s="53"/>
      <c r="Q1270" s="53"/>
      <c r="R1270" s="53"/>
      <c r="S1270" s="53"/>
      <c r="T1270" s="53"/>
      <c r="U1270" s="53"/>
      <c r="V1270" s="53"/>
      <c r="W1270" s="53"/>
      <c r="X1270" s="53"/>
      <c r="Y1270" s="53"/>
      <c r="Z1270" s="53"/>
      <c r="AA1270" s="53"/>
      <c r="AB1270" s="53"/>
      <c r="AC1270" s="53"/>
      <c r="AD1270" s="53"/>
      <c r="AE1270" s="53"/>
      <c r="AF1270" s="53"/>
      <c r="AG1270" s="53"/>
      <c r="AH1270" s="53"/>
      <c r="AI1270" s="53"/>
      <c r="AJ1270" s="53"/>
      <c r="AK1270" s="53"/>
      <c r="AL1270" s="53"/>
      <c r="AM1270" s="53"/>
      <c r="AN1270" s="53"/>
      <c r="AO1270" s="53"/>
      <c r="AP1270" s="53"/>
      <c r="AQ1270" s="53"/>
      <c r="AR1270" s="53"/>
      <c r="AS1270" s="53"/>
      <c r="AT1270" s="53"/>
      <c r="AU1270" s="53"/>
      <c r="AV1270" s="53"/>
      <c r="AW1270" s="53"/>
      <c r="AX1270" s="53"/>
      <c r="AY1270" s="53"/>
      <c r="AZ1270" s="53"/>
      <c r="BA1270" s="53"/>
      <c r="BB1270" s="53"/>
      <c r="BC1270" s="53"/>
      <c r="BD1270" s="53"/>
      <c r="BE1270" s="53"/>
      <c r="BF1270" s="53"/>
      <c r="BG1270" s="53"/>
      <c r="BH1270" s="53"/>
      <c r="BI1270" s="53"/>
      <c r="BJ1270" s="53"/>
      <c r="BK1270" s="53"/>
      <c r="BL1270" s="53"/>
      <c r="BM1270" s="53"/>
      <c r="BN1270" s="53"/>
      <c r="BO1270" s="53"/>
      <c r="BP1270" s="53"/>
      <c r="BQ1270" s="53"/>
      <c r="BR1270" s="53"/>
      <c r="BS1270" s="53"/>
      <c r="BT1270" s="53"/>
      <c r="BU1270" s="53"/>
      <c r="BV1270" s="53"/>
      <c r="BW1270" s="53"/>
      <c r="BX1270" s="53"/>
      <c r="BY1270" s="53"/>
      <c r="BZ1270" s="53"/>
      <c r="CA1270" s="53"/>
      <c r="CB1270" s="53"/>
      <c r="CC1270" s="53"/>
      <c r="CD1270" s="53"/>
      <c r="CE1270" s="53"/>
      <c r="CF1270" s="53"/>
      <c r="CG1270" s="53"/>
      <c r="CH1270" s="53"/>
      <c r="CI1270" s="53"/>
      <c r="CJ1270" s="53"/>
      <c r="CK1270" s="53"/>
    </row>
    <row r="1271" spans="10:89" x14ac:dyDescent="0.2">
      <c r="J1271" s="53"/>
      <c r="K1271" s="53"/>
      <c r="L1271" s="53"/>
      <c r="M1271" s="53"/>
      <c r="N1271" s="53"/>
      <c r="O1271" s="53"/>
      <c r="P1271" s="53"/>
      <c r="Q1271" s="53"/>
      <c r="R1271" s="53"/>
      <c r="S1271" s="53"/>
      <c r="T1271" s="53"/>
      <c r="U1271" s="53"/>
      <c r="V1271" s="53"/>
      <c r="W1271" s="53"/>
      <c r="X1271" s="53"/>
      <c r="Y1271" s="53"/>
      <c r="Z1271" s="53"/>
      <c r="AA1271" s="53"/>
      <c r="AB1271" s="53"/>
      <c r="AC1271" s="53"/>
      <c r="AD1271" s="53"/>
      <c r="AE1271" s="53"/>
      <c r="AF1271" s="53"/>
      <c r="AG1271" s="53"/>
      <c r="AH1271" s="53"/>
      <c r="AI1271" s="53"/>
      <c r="AJ1271" s="53"/>
      <c r="AK1271" s="53"/>
      <c r="AL1271" s="53"/>
      <c r="AM1271" s="53"/>
      <c r="AN1271" s="53"/>
      <c r="AO1271" s="53"/>
      <c r="AP1271" s="53"/>
      <c r="AQ1271" s="53"/>
      <c r="AR1271" s="53"/>
      <c r="AS1271" s="53"/>
      <c r="AT1271" s="53"/>
      <c r="AU1271" s="53"/>
      <c r="AV1271" s="53"/>
      <c r="AW1271" s="53"/>
      <c r="AX1271" s="53"/>
      <c r="AY1271" s="53"/>
      <c r="AZ1271" s="53"/>
      <c r="BA1271" s="53"/>
      <c r="BB1271" s="53"/>
      <c r="BC1271" s="53"/>
      <c r="BD1271" s="53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/>
      <c r="BR1271" s="53"/>
      <c r="BS1271" s="53"/>
      <c r="BT1271" s="53"/>
      <c r="BU1271" s="53"/>
      <c r="BV1271" s="53"/>
      <c r="BW1271" s="53"/>
      <c r="BX1271" s="53"/>
      <c r="BY1271" s="53"/>
      <c r="BZ1271" s="53"/>
      <c r="CA1271" s="53"/>
      <c r="CB1271" s="53"/>
      <c r="CC1271" s="53"/>
      <c r="CD1271" s="53"/>
      <c r="CE1271" s="53"/>
      <c r="CF1271" s="53"/>
      <c r="CG1271" s="53"/>
      <c r="CH1271" s="53"/>
      <c r="CI1271" s="53"/>
      <c r="CJ1271" s="53"/>
      <c r="CK1271" s="53"/>
    </row>
    <row r="1272" spans="10:89" x14ac:dyDescent="0.2">
      <c r="J1272" s="53"/>
      <c r="K1272" s="53"/>
      <c r="L1272" s="53"/>
      <c r="M1272" s="53"/>
      <c r="N1272" s="53"/>
      <c r="O1272" s="53"/>
      <c r="P1272" s="53"/>
      <c r="Q1272" s="53"/>
      <c r="R1272" s="53"/>
      <c r="S1272" s="53"/>
      <c r="T1272" s="53"/>
      <c r="U1272" s="53"/>
      <c r="V1272" s="53"/>
      <c r="W1272" s="53"/>
      <c r="X1272" s="53"/>
      <c r="Y1272" s="53"/>
      <c r="Z1272" s="53"/>
      <c r="AA1272" s="53"/>
      <c r="AB1272" s="53"/>
      <c r="AC1272" s="53"/>
      <c r="AD1272" s="53"/>
      <c r="AE1272" s="53"/>
      <c r="AF1272" s="53"/>
      <c r="AG1272" s="53"/>
      <c r="AH1272" s="53"/>
      <c r="AI1272" s="53"/>
      <c r="AJ1272" s="53"/>
      <c r="AK1272" s="53"/>
      <c r="AL1272" s="53"/>
      <c r="AM1272" s="53"/>
      <c r="AN1272" s="53"/>
      <c r="AO1272" s="53"/>
      <c r="AP1272" s="53"/>
      <c r="AQ1272" s="53"/>
      <c r="AR1272" s="53"/>
      <c r="AS1272" s="53"/>
      <c r="AT1272" s="53"/>
      <c r="AU1272" s="53"/>
      <c r="AV1272" s="53"/>
      <c r="AW1272" s="53"/>
      <c r="AX1272" s="53"/>
      <c r="AY1272" s="53"/>
      <c r="AZ1272" s="53"/>
      <c r="BA1272" s="53"/>
      <c r="BB1272" s="53"/>
      <c r="BC1272" s="53"/>
      <c r="BD1272" s="53"/>
      <c r="BE1272" s="53"/>
      <c r="BF1272" s="53"/>
      <c r="BG1272" s="53"/>
      <c r="BH1272" s="53"/>
      <c r="BI1272" s="53"/>
      <c r="BJ1272" s="53"/>
      <c r="BK1272" s="53"/>
      <c r="BL1272" s="53"/>
      <c r="BM1272" s="53"/>
      <c r="BN1272" s="53"/>
      <c r="BO1272" s="53"/>
      <c r="BP1272" s="53"/>
      <c r="BQ1272" s="53"/>
      <c r="BR1272" s="53"/>
      <c r="BS1272" s="53"/>
      <c r="BT1272" s="53"/>
      <c r="BU1272" s="53"/>
      <c r="BV1272" s="53"/>
      <c r="BW1272" s="53"/>
      <c r="BX1272" s="53"/>
      <c r="BY1272" s="53"/>
      <c r="BZ1272" s="53"/>
      <c r="CA1272" s="53"/>
      <c r="CB1272" s="53"/>
      <c r="CC1272" s="53"/>
      <c r="CD1272" s="53"/>
      <c r="CE1272" s="53"/>
      <c r="CF1272" s="53"/>
      <c r="CG1272" s="53"/>
      <c r="CH1272" s="53"/>
      <c r="CI1272" s="53"/>
      <c r="CJ1272" s="53"/>
      <c r="CK1272" s="53"/>
    </row>
    <row r="1273" spans="10:89" x14ac:dyDescent="0.2">
      <c r="J1273" s="53"/>
      <c r="K1273" s="53"/>
      <c r="L1273" s="53"/>
      <c r="M1273" s="53"/>
      <c r="N1273" s="53"/>
      <c r="O1273" s="53"/>
      <c r="P1273" s="53"/>
      <c r="Q1273" s="53"/>
      <c r="R1273" s="53"/>
      <c r="S1273" s="53"/>
      <c r="T1273" s="53"/>
      <c r="U1273" s="53"/>
      <c r="V1273" s="53"/>
      <c r="W1273" s="53"/>
      <c r="X1273" s="53"/>
      <c r="Y1273" s="53"/>
      <c r="Z1273" s="53"/>
      <c r="AA1273" s="53"/>
      <c r="AB1273" s="53"/>
      <c r="AC1273" s="53"/>
      <c r="AD1273" s="53"/>
      <c r="AE1273" s="53"/>
      <c r="AF1273" s="53"/>
      <c r="AG1273" s="53"/>
      <c r="AH1273" s="53"/>
      <c r="AI1273" s="53"/>
      <c r="AJ1273" s="53"/>
      <c r="AK1273" s="53"/>
      <c r="AL1273" s="53"/>
      <c r="AM1273" s="53"/>
      <c r="AN1273" s="53"/>
      <c r="AO1273" s="53"/>
      <c r="AP1273" s="53"/>
      <c r="AQ1273" s="53"/>
      <c r="AR1273" s="53"/>
      <c r="AS1273" s="53"/>
      <c r="AT1273" s="53"/>
      <c r="AU1273" s="53"/>
      <c r="AV1273" s="53"/>
      <c r="AW1273" s="53"/>
      <c r="AX1273" s="53"/>
      <c r="AY1273" s="53"/>
      <c r="AZ1273" s="53"/>
      <c r="BA1273" s="53"/>
      <c r="BB1273" s="53"/>
      <c r="BC1273" s="53"/>
      <c r="BD1273" s="53"/>
      <c r="BE1273" s="53"/>
      <c r="BF1273" s="53"/>
      <c r="BG1273" s="53"/>
      <c r="BH1273" s="53"/>
      <c r="BI1273" s="53"/>
      <c r="BJ1273" s="53"/>
      <c r="BK1273" s="53"/>
      <c r="BL1273" s="53"/>
      <c r="BM1273" s="53"/>
      <c r="BN1273" s="53"/>
      <c r="BO1273" s="53"/>
      <c r="BP1273" s="53"/>
      <c r="BQ1273" s="53"/>
      <c r="BR1273" s="53"/>
      <c r="BS1273" s="53"/>
      <c r="BT1273" s="53"/>
      <c r="BU1273" s="53"/>
      <c r="BV1273" s="53"/>
      <c r="BW1273" s="53"/>
      <c r="BX1273" s="53"/>
      <c r="BY1273" s="53"/>
      <c r="BZ1273" s="53"/>
      <c r="CA1273" s="53"/>
      <c r="CB1273" s="53"/>
      <c r="CC1273" s="53"/>
      <c r="CD1273" s="53"/>
      <c r="CE1273" s="53"/>
      <c r="CF1273" s="53"/>
      <c r="CG1273" s="53"/>
      <c r="CH1273" s="53"/>
      <c r="CI1273" s="53"/>
      <c r="CJ1273" s="53"/>
      <c r="CK1273" s="53"/>
    </row>
    <row r="1274" spans="10:89" x14ac:dyDescent="0.2">
      <c r="J1274" s="53"/>
      <c r="K1274" s="53"/>
      <c r="L1274" s="53"/>
      <c r="M1274" s="53"/>
      <c r="N1274" s="53"/>
      <c r="O1274" s="53"/>
      <c r="P1274" s="53"/>
      <c r="Q1274" s="53"/>
      <c r="R1274" s="53"/>
      <c r="S1274" s="53"/>
      <c r="T1274" s="53"/>
      <c r="U1274" s="53"/>
      <c r="V1274" s="53"/>
      <c r="W1274" s="53"/>
      <c r="X1274" s="53"/>
      <c r="Y1274" s="53"/>
      <c r="Z1274" s="53"/>
      <c r="AA1274" s="53"/>
      <c r="AB1274" s="53"/>
      <c r="AC1274" s="53"/>
      <c r="AD1274" s="53"/>
      <c r="AE1274" s="53"/>
      <c r="AF1274" s="53"/>
      <c r="AG1274" s="53"/>
      <c r="AH1274" s="53"/>
      <c r="AI1274" s="53"/>
      <c r="AJ1274" s="53"/>
      <c r="AK1274" s="53"/>
      <c r="AL1274" s="53"/>
      <c r="AM1274" s="53"/>
      <c r="AN1274" s="53"/>
      <c r="AO1274" s="53"/>
      <c r="AP1274" s="53"/>
      <c r="AQ1274" s="53"/>
      <c r="AR1274" s="53"/>
      <c r="AS1274" s="53"/>
      <c r="AT1274" s="53"/>
      <c r="AU1274" s="53"/>
      <c r="AV1274" s="53"/>
      <c r="AW1274" s="53"/>
      <c r="AX1274" s="53"/>
      <c r="AY1274" s="53"/>
      <c r="AZ1274" s="53"/>
      <c r="BA1274" s="53"/>
      <c r="BB1274" s="53"/>
      <c r="BC1274" s="53"/>
      <c r="BD1274" s="53"/>
      <c r="BE1274" s="53"/>
      <c r="BF1274" s="53"/>
      <c r="BG1274" s="53"/>
      <c r="BH1274" s="53"/>
      <c r="BI1274" s="53"/>
      <c r="BJ1274" s="53"/>
      <c r="BK1274" s="53"/>
      <c r="BL1274" s="53"/>
      <c r="BM1274" s="53"/>
      <c r="BN1274" s="53"/>
      <c r="BO1274" s="53"/>
      <c r="BP1274" s="53"/>
      <c r="BQ1274" s="53"/>
      <c r="BR1274" s="53"/>
      <c r="BS1274" s="53"/>
      <c r="BT1274" s="53"/>
      <c r="BU1274" s="53"/>
      <c r="BV1274" s="53"/>
      <c r="BW1274" s="53"/>
      <c r="BX1274" s="53"/>
      <c r="BY1274" s="53"/>
      <c r="BZ1274" s="53"/>
      <c r="CA1274" s="53"/>
      <c r="CB1274" s="53"/>
      <c r="CC1274" s="53"/>
      <c r="CD1274" s="53"/>
      <c r="CE1274" s="53"/>
      <c r="CF1274" s="53"/>
      <c r="CG1274" s="53"/>
      <c r="CH1274" s="53"/>
      <c r="CI1274" s="53"/>
      <c r="CJ1274" s="53"/>
      <c r="CK1274" s="53"/>
    </row>
    <row r="1275" spans="10:89" x14ac:dyDescent="0.2">
      <c r="J1275" s="53"/>
      <c r="K1275" s="53"/>
      <c r="L1275" s="53"/>
      <c r="M1275" s="53"/>
      <c r="N1275" s="53"/>
      <c r="O1275" s="53"/>
      <c r="P1275" s="53"/>
      <c r="Q1275" s="53"/>
      <c r="R1275" s="53"/>
      <c r="S1275" s="53"/>
      <c r="T1275" s="53"/>
      <c r="U1275" s="53"/>
      <c r="V1275" s="53"/>
      <c r="W1275" s="53"/>
      <c r="X1275" s="53"/>
      <c r="Y1275" s="53"/>
      <c r="Z1275" s="53"/>
      <c r="AA1275" s="53"/>
      <c r="AB1275" s="53"/>
      <c r="AC1275" s="53"/>
      <c r="AD1275" s="53"/>
      <c r="AE1275" s="53"/>
      <c r="AF1275" s="53"/>
      <c r="AG1275" s="53"/>
      <c r="AH1275" s="53"/>
      <c r="AI1275" s="53"/>
      <c r="AJ1275" s="53"/>
      <c r="AK1275" s="53"/>
      <c r="AL1275" s="53"/>
      <c r="AM1275" s="53"/>
      <c r="AN1275" s="53"/>
      <c r="AO1275" s="53"/>
      <c r="AP1275" s="53"/>
      <c r="AQ1275" s="53"/>
      <c r="AR1275" s="53"/>
      <c r="AS1275" s="53"/>
      <c r="AT1275" s="53"/>
      <c r="AU1275" s="53"/>
      <c r="AV1275" s="53"/>
      <c r="AW1275" s="53"/>
      <c r="AX1275" s="53"/>
      <c r="AY1275" s="53"/>
      <c r="AZ1275" s="53"/>
      <c r="BA1275" s="53"/>
      <c r="BB1275" s="53"/>
      <c r="BC1275" s="53"/>
      <c r="BD1275" s="53"/>
      <c r="BE1275" s="53"/>
      <c r="BF1275" s="53"/>
      <c r="BG1275" s="53"/>
      <c r="BH1275" s="53"/>
      <c r="BI1275" s="53"/>
      <c r="BJ1275" s="53"/>
      <c r="BK1275" s="53"/>
      <c r="BL1275" s="53"/>
      <c r="BM1275" s="53"/>
      <c r="BN1275" s="53"/>
      <c r="BO1275" s="53"/>
      <c r="BP1275" s="53"/>
      <c r="BQ1275" s="53"/>
      <c r="BR1275" s="53"/>
      <c r="BS1275" s="53"/>
      <c r="BT1275" s="53"/>
      <c r="BU1275" s="53"/>
      <c r="BV1275" s="53"/>
      <c r="BW1275" s="53"/>
      <c r="BX1275" s="53"/>
      <c r="BY1275" s="53"/>
      <c r="BZ1275" s="53"/>
      <c r="CA1275" s="53"/>
      <c r="CB1275" s="53"/>
      <c r="CC1275" s="53"/>
      <c r="CD1275" s="53"/>
      <c r="CE1275" s="53"/>
      <c r="CF1275" s="53"/>
      <c r="CG1275" s="53"/>
      <c r="CH1275" s="53"/>
      <c r="CI1275" s="53"/>
      <c r="CJ1275" s="53"/>
      <c r="CK1275" s="53"/>
    </row>
    <row r="1276" spans="10:89" x14ac:dyDescent="0.2">
      <c r="J1276" s="53"/>
      <c r="K1276" s="53"/>
      <c r="L1276" s="53"/>
      <c r="M1276" s="53"/>
      <c r="N1276" s="53"/>
      <c r="O1276" s="53"/>
      <c r="P1276" s="53"/>
      <c r="Q1276" s="53"/>
      <c r="R1276" s="53"/>
      <c r="S1276" s="53"/>
      <c r="T1276" s="53"/>
      <c r="U1276" s="53"/>
      <c r="V1276" s="53"/>
      <c r="W1276" s="53"/>
      <c r="X1276" s="53"/>
      <c r="Y1276" s="53"/>
      <c r="Z1276" s="53"/>
      <c r="AA1276" s="53"/>
      <c r="AB1276" s="53"/>
      <c r="AC1276" s="53"/>
      <c r="AD1276" s="53"/>
      <c r="AE1276" s="53"/>
      <c r="AF1276" s="53"/>
      <c r="AG1276" s="53"/>
      <c r="AH1276" s="53"/>
      <c r="AI1276" s="53"/>
      <c r="AJ1276" s="53"/>
      <c r="AK1276" s="53"/>
      <c r="AL1276" s="53"/>
      <c r="AM1276" s="53"/>
      <c r="AN1276" s="53"/>
      <c r="AO1276" s="53"/>
      <c r="AP1276" s="53"/>
      <c r="AQ1276" s="53"/>
      <c r="AR1276" s="53"/>
      <c r="AS1276" s="53"/>
      <c r="AT1276" s="53"/>
      <c r="AU1276" s="53"/>
      <c r="AV1276" s="53"/>
      <c r="AW1276" s="53"/>
      <c r="AX1276" s="53"/>
      <c r="AY1276" s="53"/>
      <c r="AZ1276" s="53"/>
      <c r="BA1276" s="53"/>
      <c r="BB1276" s="53"/>
      <c r="BC1276" s="53"/>
      <c r="BD1276" s="53"/>
      <c r="BE1276" s="53"/>
      <c r="BF1276" s="53"/>
      <c r="BG1276" s="53"/>
      <c r="BH1276" s="53"/>
      <c r="BI1276" s="53"/>
      <c r="BJ1276" s="53"/>
      <c r="BK1276" s="53"/>
      <c r="BL1276" s="53"/>
      <c r="BM1276" s="53"/>
      <c r="BN1276" s="53"/>
      <c r="BO1276" s="53"/>
      <c r="BP1276" s="53"/>
      <c r="BQ1276" s="53"/>
      <c r="BR1276" s="53"/>
      <c r="BS1276" s="53"/>
      <c r="BT1276" s="53"/>
      <c r="BU1276" s="53"/>
      <c r="BV1276" s="53"/>
      <c r="BW1276" s="53"/>
      <c r="BX1276" s="53"/>
      <c r="BY1276" s="53"/>
      <c r="BZ1276" s="53"/>
      <c r="CA1276" s="53"/>
      <c r="CB1276" s="53"/>
      <c r="CC1276" s="53"/>
      <c r="CD1276" s="53"/>
      <c r="CE1276" s="53"/>
      <c r="CF1276" s="53"/>
      <c r="CG1276" s="53"/>
      <c r="CH1276" s="53"/>
      <c r="CI1276" s="53"/>
      <c r="CJ1276" s="53"/>
      <c r="CK1276" s="53"/>
    </row>
    <row r="1277" spans="10:89" x14ac:dyDescent="0.2">
      <c r="J1277" s="53"/>
      <c r="K1277" s="53"/>
      <c r="L1277" s="53"/>
      <c r="M1277" s="53"/>
      <c r="N1277" s="53"/>
      <c r="O1277" s="53"/>
      <c r="P1277" s="53"/>
      <c r="Q1277" s="53"/>
      <c r="R1277" s="53"/>
      <c r="S1277" s="53"/>
      <c r="T1277" s="53"/>
      <c r="U1277" s="53"/>
      <c r="V1277" s="53"/>
      <c r="W1277" s="53"/>
      <c r="X1277" s="53"/>
      <c r="Y1277" s="53"/>
      <c r="Z1277" s="53"/>
      <c r="AA1277" s="53"/>
      <c r="AB1277" s="53"/>
      <c r="AC1277" s="53"/>
      <c r="AD1277" s="53"/>
      <c r="AE1277" s="53"/>
      <c r="AF1277" s="53"/>
      <c r="AG1277" s="53"/>
      <c r="AH1277" s="53"/>
      <c r="AI1277" s="53"/>
      <c r="AJ1277" s="53"/>
      <c r="AK1277" s="53"/>
      <c r="AL1277" s="53"/>
      <c r="AM1277" s="53"/>
      <c r="AN1277" s="53"/>
      <c r="AO1277" s="53"/>
      <c r="AP1277" s="53"/>
      <c r="AQ1277" s="53"/>
      <c r="AR1277" s="53"/>
      <c r="AS1277" s="53"/>
      <c r="AT1277" s="53"/>
      <c r="AU1277" s="53"/>
      <c r="AV1277" s="53"/>
      <c r="AW1277" s="53"/>
      <c r="AX1277" s="53"/>
      <c r="AY1277" s="53"/>
      <c r="AZ1277" s="53"/>
      <c r="BA1277" s="53"/>
      <c r="BB1277" s="53"/>
      <c r="BC1277" s="53"/>
      <c r="BD1277" s="53"/>
      <c r="BE1277" s="53"/>
      <c r="BF1277" s="53"/>
      <c r="BG1277" s="53"/>
      <c r="BH1277" s="53"/>
      <c r="BI1277" s="53"/>
      <c r="BJ1277" s="53"/>
      <c r="BK1277" s="53"/>
      <c r="BL1277" s="53"/>
      <c r="BM1277" s="53"/>
      <c r="BN1277" s="53"/>
      <c r="BO1277" s="53"/>
      <c r="BP1277" s="53"/>
      <c r="BQ1277" s="53"/>
      <c r="BR1277" s="53"/>
      <c r="BS1277" s="53"/>
      <c r="BT1277" s="53"/>
      <c r="BU1277" s="53"/>
      <c r="BV1277" s="53"/>
      <c r="BW1277" s="53"/>
      <c r="BX1277" s="53"/>
      <c r="BY1277" s="53"/>
      <c r="BZ1277" s="53"/>
      <c r="CA1277" s="53"/>
      <c r="CB1277" s="53"/>
      <c r="CC1277" s="53"/>
      <c r="CD1277" s="53"/>
      <c r="CE1277" s="53"/>
      <c r="CF1277" s="53"/>
      <c r="CG1277" s="53"/>
      <c r="CH1277" s="53"/>
      <c r="CI1277" s="53"/>
      <c r="CJ1277" s="53"/>
      <c r="CK1277" s="53"/>
    </row>
    <row r="1278" spans="10:89" x14ac:dyDescent="0.2">
      <c r="J1278" s="53"/>
      <c r="K1278" s="53"/>
      <c r="L1278" s="53"/>
      <c r="M1278" s="53"/>
      <c r="N1278" s="53"/>
      <c r="O1278" s="53"/>
      <c r="P1278" s="53"/>
      <c r="Q1278" s="53"/>
      <c r="R1278" s="53"/>
      <c r="S1278" s="53"/>
      <c r="T1278" s="53"/>
      <c r="U1278" s="53"/>
      <c r="V1278" s="53"/>
      <c r="W1278" s="53"/>
      <c r="X1278" s="53"/>
      <c r="Y1278" s="53"/>
      <c r="Z1278" s="53"/>
      <c r="AA1278" s="53"/>
      <c r="AB1278" s="53"/>
      <c r="AC1278" s="53"/>
      <c r="AD1278" s="53"/>
      <c r="AE1278" s="53"/>
      <c r="AF1278" s="53"/>
      <c r="AG1278" s="53"/>
      <c r="AH1278" s="53"/>
      <c r="AI1278" s="53"/>
      <c r="AJ1278" s="53"/>
      <c r="AK1278" s="53"/>
      <c r="AL1278" s="53"/>
      <c r="AM1278" s="53"/>
      <c r="AN1278" s="53"/>
      <c r="AO1278" s="53"/>
      <c r="AP1278" s="53"/>
      <c r="AQ1278" s="53"/>
      <c r="AR1278" s="53"/>
      <c r="AS1278" s="53"/>
      <c r="AT1278" s="53"/>
      <c r="AU1278" s="53"/>
      <c r="AV1278" s="53"/>
      <c r="AW1278" s="53"/>
      <c r="AX1278" s="53"/>
      <c r="AY1278" s="53"/>
      <c r="AZ1278" s="53"/>
      <c r="BA1278" s="53"/>
      <c r="BB1278" s="53"/>
      <c r="BC1278" s="53"/>
      <c r="BD1278" s="53"/>
      <c r="BE1278" s="53"/>
      <c r="BF1278" s="53"/>
      <c r="BG1278" s="53"/>
      <c r="BH1278" s="53"/>
      <c r="BI1278" s="53"/>
      <c r="BJ1278" s="53"/>
      <c r="BK1278" s="53"/>
      <c r="BL1278" s="53"/>
      <c r="BM1278" s="53"/>
      <c r="BN1278" s="53"/>
      <c r="BO1278" s="53"/>
      <c r="BP1278" s="53"/>
      <c r="BQ1278" s="53"/>
      <c r="BR1278" s="53"/>
      <c r="BS1278" s="53"/>
      <c r="BT1278" s="53"/>
      <c r="BU1278" s="53"/>
      <c r="BV1278" s="53"/>
      <c r="BW1278" s="53"/>
      <c r="BX1278" s="53"/>
      <c r="BY1278" s="53"/>
      <c r="BZ1278" s="53"/>
      <c r="CA1278" s="53"/>
      <c r="CB1278" s="53"/>
      <c r="CC1278" s="53"/>
      <c r="CD1278" s="53"/>
      <c r="CE1278" s="53"/>
      <c r="CF1278" s="53"/>
      <c r="CG1278" s="53"/>
      <c r="CH1278" s="53"/>
      <c r="CI1278" s="53"/>
      <c r="CJ1278" s="53"/>
      <c r="CK1278" s="53"/>
    </row>
    <row r="1279" spans="10:89" x14ac:dyDescent="0.2">
      <c r="J1279" s="53"/>
      <c r="K1279" s="53"/>
      <c r="L1279" s="53"/>
      <c r="M1279" s="53"/>
      <c r="N1279" s="53"/>
      <c r="O1279" s="53"/>
      <c r="P1279" s="53"/>
      <c r="Q1279" s="53"/>
      <c r="R1279" s="53"/>
      <c r="S1279" s="53"/>
      <c r="T1279" s="53"/>
      <c r="U1279" s="53"/>
      <c r="V1279" s="53"/>
      <c r="W1279" s="53"/>
      <c r="X1279" s="53"/>
      <c r="Y1279" s="53"/>
      <c r="Z1279" s="53"/>
      <c r="AA1279" s="53"/>
      <c r="AB1279" s="53"/>
      <c r="AC1279" s="53"/>
      <c r="AD1279" s="53"/>
      <c r="AE1279" s="53"/>
      <c r="AF1279" s="53"/>
      <c r="AG1279" s="53"/>
      <c r="AH1279" s="53"/>
      <c r="AI1279" s="53"/>
      <c r="AJ1279" s="53"/>
      <c r="AK1279" s="53"/>
      <c r="AL1279" s="53"/>
      <c r="AM1279" s="53"/>
      <c r="AN1279" s="53"/>
      <c r="AO1279" s="53"/>
      <c r="AP1279" s="53"/>
      <c r="AQ1279" s="53"/>
      <c r="AR1279" s="53"/>
      <c r="AS1279" s="53"/>
      <c r="AT1279" s="53"/>
      <c r="AU1279" s="53"/>
      <c r="AV1279" s="53"/>
      <c r="AW1279" s="53"/>
      <c r="AX1279" s="53"/>
      <c r="AY1279" s="53"/>
      <c r="AZ1279" s="53"/>
      <c r="BA1279" s="53"/>
      <c r="BB1279" s="53"/>
      <c r="BC1279" s="53"/>
      <c r="BD1279" s="53"/>
      <c r="BE1279" s="53"/>
      <c r="BF1279" s="53"/>
      <c r="BG1279" s="53"/>
      <c r="BH1279" s="53"/>
      <c r="BI1279" s="53"/>
      <c r="BJ1279" s="53"/>
      <c r="BK1279" s="53"/>
      <c r="BL1279" s="53"/>
      <c r="BM1279" s="53"/>
      <c r="BN1279" s="53"/>
      <c r="BO1279" s="53"/>
      <c r="BP1279" s="53"/>
      <c r="BQ1279" s="53"/>
      <c r="BR1279" s="53"/>
      <c r="BS1279" s="53"/>
      <c r="BT1279" s="53"/>
      <c r="BU1279" s="53"/>
      <c r="BV1279" s="53"/>
      <c r="BW1279" s="53"/>
      <c r="BX1279" s="53"/>
      <c r="BY1279" s="53"/>
      <c r="BZ1279" s="53"/>
      <c r="CA1279" s="53"/>
      <c r="CB1279" s="53"/>
      <c r="CC1279" s="53"/>
      <c r="CD1279" s="53"/>
      <c r="CE1279" s="53"/>
      <c r="CF1279" s="53"/>
      <c r="CG1279" s="53"/>
      <c r="CH1279" s="53"/>
      <c r="CI1279" s="53"/>
      <c r="CJ1279" s="53"/>
      <c r="CK1279" s="53"/>
    </row>
    <row r="1280" spans="10:89" x14ac:dyDescent="0.2">
      <c r="J1280" s="53"/>
      <c r="K1280" s="53"/>
      <c r="L1280" s="53"/>
      <c r="M1280" s="53"/>
      <c r="N1280" s="53"/>
      <c r="O1280" s="53"/>
      <c r="P1280" s="53"/>
      <c r="Q1280" s="53"/>
      <c r="R1280" s="53"/>
      <c r="S1280" s="53"/>
      <c r="T1280" s="53"/>
      <c r="U1280" s="53"/>
      <c r="V1280" s="53"/>
      <c r="W1280" s="53"/>
      <c r="X1280" s="53"/>
      <c r="Y1280" s="53"/>
      <c r="Z1280" s="53"/>
      <c r="AA1280" s="53"/>
      <c r="AB1280" s="53"/>
      <c r="AC1280" s="53"/>
      <c r="AD1280" s="53"/>
      <c r="AE1280" s="53"/>
      <c r="AF1280" s="53"/>
      <c r="AG1280" s="53"/>
      <c r="AH1280" s="53"/>
      <c r="AI1280" s="53"/>
      <c r="AJ1280" s="53"/>
      <c r="AK1280" s="53"/>
      <c r="AL1280" s="53"/>
      <c r="AM1280" s="53"/>
      <c r="AN1280" s="53"/>
      <c r="AO1280" s="53"/>
      <c r="AP1280" s="53"/>
      <c r="AQ1280" s="53"/>
      <c r="AR1280" s="53"/>
      <c r="AS1280" s="53"/>
      <c r="AT1280" s="53"/>
      <c r="AU1280" s="53"/>
      <c r="AV1280" s="53"/>
      <c r="AW1280" s="53"/>
      <c r="AX1280" s="53"/>
      <c r="AY1280" s="53"/>
      <c r="AZ1280" s="53"/>
      <c r="BA1280" s="53"/>
      <c r="BB1280" s="53"/>
      <c r="BC1280" s="53"/>
      <c r="BD1280" s="53"/>
      <c r="BE1280" s="53"/>
      <c r="BF1280" s="53"/>
      <c r="BG1280" s="53"/>
      <c r="BH1280" s="53"/>
      <c r="BI1280" s="53"/>
      <c r="BJ1280" s="53"/>
      <c r="BK1280" s="53"/>
      <c r="BL1280" s="53"/>
      <c r="BM1280" s="53"/>
      <c r="BN1280" s="53"/>
      <c r="BO1280" s="53"/>
      <c r="BP1280" s="53"/>
      <c r="BQ1280" s="53"/>
      <c r="BR1280" s="53"/>
      <c r="BS1280" s="53"/>
      <c r="BT1280" s="53"/>
      <c r="BU1280" s="53"/>
      <c r="BV1280" s="53"/>
      <c r="BW1280" s="53"/>
      <c r="BX1280" s="53"/>
      <c r="BY1280" s="53"/>
      <c r="BZ1280" s="53"/>
      <c r="CA1280" s="53"/>
      <c r="CB1280" s="53"/>
      <c r="CC1280" s="53"/>
      <c r="CD1280" s="53"/>
      <c r="CE1280" s="53"/>
      <c r="CF1280" s="53"/>
      <c r="CG1280" s="53"/>
      <c r="CH1280" s="53"/>
      <c r="CI1280" s="53"/>
      <c r="CJ1280" s="53"/>
      <c r="CK1280" s="53"/>
    </row>
    <row r="1281" spans="10:89" x14ac:dyDescent="0.2">
      <c r="J1281" s="53"/>
      <c r="K1281" s="53"/>
      <c r="L1281" s="53"/>
      <c r="M1281" s="53"/>
      <c r="N1281" s="53"/>
      <c r="O1281" s="53"/>
      <c r="P1281" s="53"/>
      <c r="Q1281" s="53"/>
      <c r="R1281" s="53"/>
      <c r="S1281" s="53"/>
      <c r="T1281" s="53"/>
      <c r="U1281" s="53"/>
      <c r="V1281" s="53"/>
      <c r="W1281" s="53"/>
      <c r="X1281" s="53"/>
      <c r="Y1281" s="53"/>
      <c r="Z1281" s="53"/>
      <c r="AA1281" s="53"/>
      <c r="AB1281" s="53"/>
      <c r="AC1281" s="53"/>
      <c r="AD1281" s="53"/>
      <c r="AE1281" s="53"/>
      <c r="AF1281" s="53"/>
      <c r="AG1281" s="53"/>
      <c r="AH1281" s="53"/>
      <c r="AI1281" s="53"/>
      <c r="AJ1281" s="53"/>
      <c r="AK1281" s="53"/>
      <c r="AL1281" s="53"/>
      <c r="AM1281" s="53"/>
      <c r="AN1281" s="53"/>
      <c r="AO1281" s="53"/>
      <c r="AP1281" s="53"/>
      <c r="AQ1281" s="53"/>
      <c r="AR1281" s="53"/>
      <c r="AS1281" s="53"/>
      <c r="AT1281" s="53"/>
      <c r="AU1281" s="53"/>
      <c r="AV1281" s="53"/>
      <c r="AW1281" s="53"/>
      <c r="AX1281" s="53"/>
      <c r="AY1281" s="53"/>
      <c r="AZ1281" s="53"/>
      <c r="BA1281" s="53"/>
      <c r="BB1281" s="53"/>
      <c r="BC1281" s="53"/>
      <c r="BD1281" s="53"/>
      <c r="BE1281" s="53"/>
      <c r="BF1281" s="53"/>
      <c r="BG1281" s="53"/>
      <c r="BH1281" s="53"/>
      <c r="BI1281" s="53"/>
      <c r="BJ1281" s="53"/>
      <c r="BK1281" s="53"/>
      <c r="BL1281" s="53"/>
      <c r="BM1281" s="53"/>
      <c r="BN1281" s="53"/>
      <c r="BO1281" s="53"/>
      <c r="BP1281" s="53"/>
      <c r="BQ1281" s="53"/>
      <c r="BR1281" s="53"/>
      <c r="BS1281" s="53"/>
      <c r="BT1281" s="53"/>
      <c r="BU1281" s="53"/>
      <c r="BV1281" s="53"/>
      <c r="BW1281" s="53"/>
      <c r="BX1281" s="53"/>
      <c r="BY1281" s="53"/>
      <c r="BZ1281" s="53"/>
      <c r="CA1281" s="53"/>
      <c r="CB1281" s="53"/>
      <c r="CC1281" s="53"/>
      <c r="CD1281" s="53"/>
      <c r="CE1281" s="53"/>
      <c r="CF1281" s="53"/>
      <c r="CG1281" s="53"/>
      <c r="CH1281" s="53"/>
      <c r="CI1281" s="53"/>
      <c r="CJ1281" s="53"/>
      <c r="CK1281" s="53"/>
    </row>
    <row r="1282" spans="10:89" x14ac:dyDescent="0.2">
      <c r="J1282" s="53"/>
      <c r="K1282" s="53"/>
      <c r="L1282" s="53"/>
      <c r="M1282" s="53"/>
      <c r="N1282" s="53"/>
      <c r="O1282" s="53"/>
      <c r="P1282" s="53"/>
      <c r="Q1282" s="53"/>
      <c r="R1282" s="53"/>
      <c r="S1282" s="53"/>
      <c r="T1282" s="53"/>
      <c r="U1282" s="53"/>
      <c r="V1282" s="53"/>
      <c r="W1282" s="53"/>
      <c r="X1282" s="53"/>
      <c r="Y1282" s="53"/>
      <c r="Z1282" s="53"/>
      <c r="AA1282" s="53"/>
      <c r="AB1282" s="53"/>
      <c r="AC1282" s="53"/>
      <c r="AD1282" s="53"/>
      <c r="AE1282" s="53"/>
      <c r="AF1282" s="53"/>
      <c r="AG1282" s="53"/>
      <c r="AH1282" s="53"/>
      <c r="AI1282" s="53"/>
      <c r="AJ1282" s="53"/>
      <c r="AK1282" s="53"/>
      <c r="AL1282" s="53"/>
      <c r="AM1282" s="53"/>
      <c r="AN1282" s="53"/>
      <c r="AO1282" s="53"/>
      <c r="AP1282" s="53"/>
      <c r="AQ1282" s="53"/>
      <c r="AR1282" s="53"/>
      <c r="AS1282" s="53"/>
      <c r="AT1282" s="53"/>
      <c r="AU1282" s="53"/>
      <c r="AV1282" s="53"/>
      <c r="AW1282" s="53"/>
      <c r="AX1282" s="53"/>
      <c r="AY1282" s="53"/>
      <c r="AZ1282" s="53"/>
      <c r="BA1282" s="53"/>
      <c r="BB1282" s="53"/>
      <c r="BC1282" s="53"/>
      <c r="BD1282" s="53"/>
      <c r="BE1282" s="53"/>
      <c r="BF1282" s="53"/>
      <c r="BG1282" s="53"/>
      <c r="BH1282" s="53"/>
      <c r="BI1282" s="53"/>
      <c r="BJ1282" s="53"/>
      <c r="BK1282" s="53"/>
      <c r="BL1282" s="53"/>
      <c r="BM1282" s="53"/>
      <c r="BN1282" s="53"/>
      <c r="BO1282" s="53"/>
      <c r="BP1282" s="53"/>
      <c r="BQ1282" s="53"/>
      <c r="BR1282" s="53"/>
      <c r="BS1282" s="53"/>
      <c r="BT1282" s="53"/>
      <c r="BU1282" s="53"/>
      <c r="BV1282" s="53"/>
      <c r="BW1282" s="53"/>
      <c r="BX1282" s="53"/>
      <c r="BY1282" s="53"/>
      <c r="BZ1282" s="53"/>
      <c r="CA1282" s="53"/>
      <c r="CB1282" s="53"/>
      <c r="CC1282" s="53"/>
      <c r="CD1282" s="53"/>
      <c r="CE1282" s="53"/>
      <c r="CF1282" s="53"/>
      <c r="CG1282" s="53"/>
      <c r="CH1282" s="53"/>
      <c r="CI1282" s="53"/>
      <c r="CJ1282" s="53"/>
      <c r="CK1282" s="53"/>
    </row>
    <row r="1283" spans="10:89" x14ac:dyDescent="0.2">
      <c r="J1283" s="53"/>
      <c r="K1283" s="53"/>
      <c r="L1283" s="53"/>
      <c r="M1283" s="53"/>
      <c r="N1283" s="53"/>
      <c r="O1283" s="53"/>
      <c r="P1283" s="53"/>
      <c r="Q1283" s="53"/>
      <c r="R1283" s="53"/>
      <c r="S1283" s="53"/>
      <c r="T1283" s="53"/>
      <c r="U1283" s="53"/>
      <c r="V1283" s="53"/>
      <c r="W1283" s="53"/>
      <c r="X1283" s="53"/>
      <c r="Y1283" s="53"/>
      <c r="Z1283" s="53"/>
      <c r="AA1283" s="53"/>
      <c r="AB1283" s="53"/>
      <c r="AC1283" s="53"/>
      <c r="AD1283" s="53"/>
      <c r="AE1283" s="53"/>
      <c r="AF1283" s="53"/>
      <c r="AG1283" s="53"/>
      <c r="AH1283" s="53"/>
      <c r="AI1283" s="53"/>
      <c r="AJ1283" s="53"/>
      <c r="AK1283" s="53"/>
      <c r="AL1283" s="53"/>
      <c r="AM1283" s="53"/>
      <c r="AN1283" s="53"/>
      <c r="AO1283" s="53"/>
      <c r="AP1283" s="53"/>
      <c r="AQ1283" s="53"/>
      <c r="AR1283" s="53"/>
      <c r="AS1283" s="53"/>
      <c r="AT1283" s="53"/>
      <c r="AU1283" s="53"/>
      <c r="AV1283" s="53"/>
      <c r="AW1283" s="53"/>
      <c r="AX1283" s="53"/>
      <c r="AY1283" s="53"/>
      <c r="AZ1283" s="53"/>
      <c r="BA1283" s="53"/>
      <c r="BB1283" s="53"/>
      <c r="BC1283" s="53"/>
      <c r="BD1283" s="53"/>
      <c r="BE1283" s="53"/>
      <c r="BF1283" s="53"/>
      <c r="BG1283" s="53"/>
      <c r="BH1283" s="53"/>
      <c r="BI1283" s="53"/>
      <c r="BJ1283" s="53"/>
      <c r="BK1283" s="53"/>
      <c r="BL1283" s="53"/>
      <c r="BM1283" s="53"/>
      <c r="BN1283" s="53"/>
      <c r="BO1283" s="53"/>
      <c r="BP1283" s="53"/>
      <c r="BQ1283" s="53"/>
      <c r="BR1283" s="53"/>
      <c r="BS1283" s="53"/>
      <c r="BT1283" s="53"/>
      <c r="BU1283" s="53"/>
      <c r="BV1283" s="53"/>
      <c r="BW1283" s="53"/>
      <c r="BX1283" s="53"/>
      <c r="BY1283" s="53"/>
      <c r="BZ1283" s="53"/>
      <c r="CA1283" s="53"/>
      <c r="CB1283" s="53"/>
      <c r="CC1283" s="53"/>
      <c r="CD1283" s="53"/>
      <c r="CE1283" s="53"/>
      <c r="CF1283" s="53"/>
      <c r="CG1283" s="53"/>
      <c r="CH1283" s="53"/>
      <c r="CI1283" s="53"/>
      <c r="CJ1283" s="53"/>
      <c r="CK1283" s="53"/>
    </row>
    <row r="1284" spans="10:89" x14ac:dyDescent="0.2">
      <c r="J1284" s="53"/>
      <c r="K1284" s="53"/>
      <c r="L1284" s="53"/>
      <c r="M1284" s="53"/>
      <c r="N1284" s="53"/>
      <c r="O1284" s="53"/>
      <c r="P1284" s="53"/>
      <c r="Q1284" s="53"/>
      <c r="R1284" s="53"/>
      <c r="S1284" s="53"/>
      <c r="T1284" s="53"/>
      <c r="U1284" s="53"/>
      <c r="V1284" s="53"/>
      <c r="W1284" s="53"/>
      <c r="X1284" s="53"/>
      <c r="Y1284" s="53"/>
      <c r="Z1284" s="53"/>
      <c r="AA1284" s="53"/>
      <c r="AB1284" s="53"/>
      <c r="AC1284" s="53"/>
      <c r="AD1284" s="53"/>
      <c r="AE1284" s="53"/>
      <c r="AF1284" s="53"/>
      <c r="AG1284" s="53"/>
      <c r="AH1284" s="53"/>
      <c r="AI1284" s="53"/>
      <c r="AJ1284" s="53"/>
      <c r="AK1284" s="53"/>
      <c r="AL1284" s="53"/>
      <c r="AM1284" s="53"/>
      <c r="AN1284" s="53"/>
      <c r="AO1284" s="53"/>
      <c r="AP1284" s="53"/>
      <c r="AQ1284" s="53"/>
      <c r="AR1284" s="53"/>
      <c r="AS1284" s="53"/>
      <c r="AT1284" s="53"/>
      <c r="AU1284" s="53"/>
      <c r="AV1284" s="53"/>
      <c r="AW1284" s="53"/>
      <c r="AX1284" s="53"/>
      <c r="AY1284" s="53"/>
      <c r="AZ1284" s="53"/>
      <c r="BA1284" s="53"/>
      <c r="BB1284" s="53"/>
      <c r="BC1284" s="53"/>
      <c r="BD1284" s="53"/>
      <c r="BE1284" s="53"/>
      <c r="BF1284" s="53"/>
      <c r="BG1284" s="53"/>
      <c r="BH1284" s="53"/>
      <c r="BI1284" s="53"/>
      <c r="BJ1284" s="53"/>
      <c r="BK1284" s="53"/>
      <c r="BL1284" s="53"/>
      <c r="BM1284" s="53"/>
      <c r="BN1284" s="53"/>
      <c r="BO1284" s="53"/>
      <c r="BP1284" s="53"/>
      <c r="BQ1284" s="53"/>
      <c r="BR1284" s="53"/>
      <c r="BS1284" s="53"/>
      <c r="BT1284" s="53"/>
      <c r="BU1284" s="53"/>
      <c r="BV1284" s="53"/>
      <c r="BW1284" s="53"/>
      <c r="BX1284" s="53"/>
      <c r="BY1284" s="53"/>
      <c r="BZ1284" s="53"/>
      <c r="CA1284" s="53"/>
      <c r="CB1284" s="53"/>
      <c r="CC1284" s="53"/>
      <c r="CD1284" s="53"/>
      <c r="CE1284" s="53"/>
      <c r="CF1284" s="53"/>
      <c r="CG1284" s="53"/>
      <c r="CH1284" s="53"/>
      <c r="CI1284" s="53"/>
      <c r="CJ1284" s="53"/>
      <c r="CK1284" s="53"/>
    </row>
    <row r="1285" spans="10:89" x14ac:dyDescent="0.2">
      <c r="J1285" s="53"/>
      <c r="K1285" s="53"/>
      <c r="L1285" s="53"/>
      <c r="M1285" s="53"/>
      <c r="N1285" s="53"/>
      <c r="O1285" s="53"/>
      <c r="P1285" s="53"/>
      <c r="Q1285" s="53"/>
      <c r="R1285" s="53"/>
      <c r="S1285" s="53"/>
      <c r="T1285" s="53"/>
      <c r="U1285" s="53"/>
      <c r="V1285" s="53"/>
      <c r="W1285" s="53"/>
      <c r="X1285" s="53"/>
      <c r="Y1285" s="53"/>
      <c r="Z1285" s="53"/>
      <c r="AA1285" s="53"/>
      <c r="AB1285" s="53"/>
      <c r="AC1285" s="53"/>
      <c r="AD1285" s="53"/>
      <c r="AE1285" s="53"/>
      <c r="AF1285" s="53"/>
      <c r="AG1285" s="53"/>
      <c r="AH1285" s="53"/>
      <c r="AI1285" s="53"/>
      <c r="AJ1285" s="53"/>
      <c r="AK1285" s="53"/>
      <c r="AL1285" s="53"/>
      <c r="AM1285" s="53"/>
      <c r="AN1285" s="53"/>
      <c r="AO1285" s="53"/>
      <c r="AP1285" s="53"/>
      <c r="AQ1285" s="53"/>
      <c r="AR1285" s="53"/>
      <c r="AS1285" s="53"/>
      <c r="AT1285" s="53"/>
      <c r="AU1285" s="53"/>
      <c r="AV1285" s="53"/>
      <c r="AW1285" s="53"/>
      <c r="AX1285" s="53"/>
      <c r="AY1285" s="53"/>
      <c r="AZ1285" s="53"/>
      <c r="BA1285" s="53"/>
      <c r="BB1285" s="53"/>
      <c r="BC1285" s="53"/>
      <c r="BD1285" s="53"/>
      <c r="BE1285" s="53"/>
      <c r="BF1285" s="53"/>
      <c r="BG1285" s="53"/>
      <c r="BH1285" s="53"/>
      <c r="BI1285" s="53"/>
      <c r="BJ1285" s="53"/>
      <c r="BK1285" s="53"/>
      <c r="BL1285" s="53"/>
      <c r="BM1285" s="53"/>
      <c r="BN1285" s="53"/>
      <c r="BO1285" s="53"/>
      <c r="BP1285" s="53"/>
      <c r="BQ1285" s="53"/>
      <c r="BR1285" s="53"/>
      <c r="BS1285" s="53"/>
      <c r="BT1285" s="53"/>
      <c r="BU1285" s="53"/>
      <c r="BV1285" s="53"/>
      <c r="BW1285" s="53"/>
      <c r="BX1285" s="53"/>
      <c r="BY1285" s="53"/>
      <c r="BZ1285" s="53"/>
      <c r="CA1285" s="53"/>
      <c r="CB1285" s="53"/>
      <c r="CC1285" s="53"/>
      <c r="CD1285" s="53"/>
      <c r="CE1285" s="53"/>
      <c r="CF1285" s="53"/>
      <c r="CG1285" s="53"/>
      <c r="CH1285" s="53"/>
      <c r="CI1285" s="53"/>
      <c r="CJ1285" s="53"/>
      <c r="CK1285" s="53"/>
    </row>
    <row r="1286" spans="10:89" x14ac:dyDescent="0.2">
      <c r="J1286" s="53"/>
      <c r="K1286" s="53"/>
      <c r="L1286" s="53"/>
      <c r="M1286" s="53"/>
      <c r="N1286" s="53"/>
      <c r="O1286" s="53"/>
      <c r="P1286" s="53"/>
      <c r="Q1286" s="53"/>
      <c r="R1286" s="53"/>
      <c r="S1286" s="53"/>
      <c r="T1286" s="53"/>
      <c r="U1286" s="53"/>
      <c r="V1286" s="53"/>
      <c r="W1286" s="53"/>
      <c r="X1286" s="53"/>
      <c r="Y1286" s="53"/>
      <c r="Z1286" s="53"/>
      <c r="AA1286" s="53"/>
      <c r="AB1286" s="53"/>
      <c r="AC1286" s="53"/>
      <c r="AD1286" s="53"/>
      <c r="AE1286" s="53"/>
      <c r="AF1286" s="53"/>
      <c r="AG1286" s="53"/>
      <c r="AH1286" s="53"/>
      <c r="AI1286" s="53"/>
      <c r="AJ1286" s="53"/>
      <c r="AK1286" s="53"/>
      <c r="AL1286" s="53"/>
      <c r="AM1286" s="53"/>
      <c r="AN1286" s="53"/>
      <c r="AO1286" s="53"/>
      <c r="AP1286" s="53"/>
      <c r="AQ1286" s="53"/>
      <c r="AR1286" s="53"/>
      <c r="AS1286" s="53"/>
      <c r="AT1286" s="53"/>
      <c r="AU1286" s="53"/>
      <c r="AV1286" s="53"/>
      <c r="AW1286" s="53"/>
      <c r="AX1286" s="53"/>
      <c r="AY1286" s="53"/>
      <c r="AZ1286" s="53"/>
      <c r="BA1286" s="53"/>
      <c r="BB1286" s="53"/>
      <c r="BC1286" s="53"/>
      <c r="BD1286" s="53"/>
      <c r="BE1286" s="53"/>
      <c r="BF1286" s="53"/>
      <c r="BG1286" s="53"/>
      <c r="BH1286" s="53"/>
      <c r="BI1286" s="53"/>
      <c r="BJ1286" s="53"/>
      <c r="BK1286" s="53"/>
      <c r="BL1286" s="53"/>
      <c r="BM1286" s="53"/>
      <c r="BN1286" s="53"/>
      <c r="BO1286" s="53"/>
      <c r="BP1286" s="53"/>
      <c r="BQ1286" s="53"/>
      <c r="BR1286" s="53"/>
      <c r="BS1286" s="53"/>
      <c r="BT1286" s="53"/>
      <c r="BU1286" s="53"/>
      <c r="BV1286" s="53"/>
      <c r="BW1286" s="53"/>
      <c r="BX1286" s="53"/>
      <c r="BY1286" s="53"/>
      <c r="BZ1286" s="53"/>
      <c r="CA1286" s="53"/>
      <c r="CB1286" s="53"/>
      <c r="CC1286" s="53"/>
      <c r="CD1286" s="53"/>
      <c r="CE1286" s="53"/>
      <c r="CF1286" s="53"/>
      <c r="CG1286" s="53"/>
      <c r="CH1286" s="53"/>
      <c r="CI1286" s="53"/>
      <c r="CJ1286" s="53"/>
      <c r="CK1286" s="53"/>
    </row>
    <row r="1287" spans="10:89" x14ac:dyDescent="0.2">
      <c r="J1287" s="53"/>
      <c r="K1287" s="53"/>
      <c r="L1287" s="53"/>
      <c r="M1287" s="53"/>
      <c r="N1287" s="53"/>
      <c r="O1287" s="53"/>
      <c r="P1287" s="53"/>
      <c r="Q1287" s="53"/>
      <c r="R1287" s="53"/>
      <c r="S1287" s="53"/>
      <c r="T1287" s="53"/>
      <c r="U1287" s="53"/>
      <c r="V1287" s="53"/>
      <c r="W1287" s="53"/>
      <c r="X1287" s="53"/>
      <c r="Y1287" s="53"/>
      <c r="Z1287" s="53"/>
      <c r="AA1287" s="53"/>
      <c r="AB1287" s="53"/>
      <c r="AC1287" s="53"/>
      <c r="AD1287" s="53"/>
      <c r="AE1287" s="53"/>
      <c r="AF1287" s="53"/>
      <c r="AG1287" s="53"/>
      <c r="AH1287" s="53"/>
      <c r="AI1287" s="53"/>
      <c r="AJ1287" s="53"/>
      <c r="AK1287" s="53"/>
      <c r="AL1287" s="53"/>
      <c r="AM1287" s="53"/>
      <c r="AN1287" s="53"/>
      <c r="AO1287" s="53"/>
      <c r="AP1287" s="53"/>
      <c r="AQ1287" s="53"/>
      <c r="AR1287" s="53"/>
      <c r="AS1287" s="53"/>
      <c r="AT1287" s="53"/>
      <c r="AU1287" s="53"/>
      <c r="AV1287" s="53"/>
      <c r="AW1287" s="53"/>
      <c r="AX1287" s="53"/>
      <c r="AY1287" s="53"/>
      <c r="AZ1287" s="53"/>
      <c r="BA1287" s="53"/>
      <c r="BB1287" s="53"/>
      <c r="BC1287" s="53"/>
      <c r="BD1287" s="53"/>
      <c r="BE1287" s="53"/>
      <c r="BF1287" s="53"/>
      <c r="BG1287" s="53"/>
      <c r="BH1287" s="53"/>
      <c r="BI1287" s="53"/>
      <c r="BJ1287" s="53"/>
      <c r="BK1287" s="53"/>
      <c r="BL1287" s="53"/>
      <c r="BM1287" s="53"/>
      <c r="BN1287" s="53"/>
      <c r="BO1287" s="53"/>
      <c r="BP1287" s="53"/>
      <c r="BQ1287" s="53"/>
      <c r="BR1287" s="53"/>
      <c r="BS1287" s="53"/>
      <c r="BT1287" s="53"/>
      <c r="BU1287" s="53"/>
      <c r="BV1287" s="53"/>
      <c r="BW1287" s="53"/>
      <c r="BX1287" s="53"/>
      <c r="BY1287" s="53"/>
      <c r="BZ1287" s="53"/>
      <c r="CA1287" s="53"/>
      <c r="CB1287" s="53"/>
      <c r="CC1287" s="53"/>
      <c r="CD1287" s="53"/>
      <c r="CE1287" s="53"/>
      <c r="CF1287" s="53"/>
      <c r="CG1287" s="53"/>
      <c r="CH1287" s="53"/>
      <c r="CI1287" s="53"/>
      <c r="CJ1287" s="53"/>
      <c r="CK1287" s="53"/>
    </row>
    <row r="1288" spans="10:89" x14ac:dyDescent="0.2">
      <c r="J1288" s="53"/>
      <c r="K1288" s="53"/>
      <c r="L1288" s="53"/>
      <c r="M1288" s="53"/>
      <c r="N1288" s="53"/>
      <c r="O1288" s="53"/>
      <c r="P1288" s="53"/>
      <c r="Q1288" s="53"/>
      <c r="R1288" s="53"/>
      <c r="S1288" s="53"/>
      <c r="T1288" s="53"/>
      <c r="U1288" s="53"/>
      <c r="V1288" s="53"/>
      <c r="W1288" s="53"/>
      <c r="X1288" s="53"/>
      <c r="Y1288" s="53"/>
      <c r="Z1288" s="53"/>
      <c r="AA1288" s="53"/>
      <c r="AB1288" s="53"/>
      <c r="AC1288" s="53"/>
      <c r="AD1288" s="53"/>
      <c r="AE1288" s="53"/>
      <c r="AF1288" s="53"/>
      <c r="AG1288" s="53"/>
      <c r="AH1288" s="53"/>
      <c r="AI1288" s="53"/>
      <c r="AJ1288" s="53"/>
      <c r="AK1288" s="53"/>
      <c r="AL1288" s="53"/>
      <c r="AM1288" s="53"/>
      <c r="AN1288" s="53"/>
      <c r="AO1288" s="53"/>
      <c r="AP1288" s="53"/>
      <c r="AQ1288" s="53"/>
      <c r="AR1288" s="53"/>
      <c r="AS1288" s="53"/>
      <c r="AT1288" s="53"/>
      <c r="AU1288" s="53"/>
      <c r="AV1288" s="53"/>
      <c r="AW1288" s="53"/>
      <c r="AX1288" s="53"/>
      <c r="AY1288" s="53"/>
      <c r="AZ1288" s="53"/>
      <c r="BA1288" s="53"/>
      <c r="BB1288" s="53"/>
      <c r="BC1288" s="53"/>
      <c r="BD1288" s="53"/>
      <c r="BE1288" s="53"/>
      <c r="BF1288" s="53"/>
      <c r="BG1288" s="53"/>
      <c r="BH1288" s="53"/>
      <c r="BI1288" s="53"/>
      <c r="BJ1288" s="53"/>
      <c r="BK1288" s="53"/>
      <c r="BL1288" s="53"/>
      <c r="BM1288" s="53"/>
      <c r="BN1288" s="53"/>
      <c r="BO1288" s="53"/>
      <c r="BP1288" s="53"/>
      <c r="BQ1288" s="53"/>
      <c r="BR1288" s="53"/>
      <c r="BS1288" s="53"/>
      <c r="BT1288" s="53"/>
      <c r="BU1288" s="53"/>
      <c r="BV1288" s="53"/>
      <c r="BW1288" s="53"/>
      <c r="BX1288" s="53"/>
      <c r="BY1288" s="53"/>
      <c r="BZ1288" s="53"/>
      <c r="CA1288" s="53"/>
      <c r="CB1288" s="53"/>
      <c r="CC1288" s="53"/>
      <c r="CD1288" s="53"/>
      <c r="CE1288" s="53"/>
      <c r="CF1288" s="53"/>
      <c r="CG1288" s="53"/>
      <c r="CH1288" s="53"/>
      <c r="CI1288" s="53"/>
      <c r="CJ1288" s="53"/>
      <c r="CK1288" s="53"/>
    </row>
    <row r="1289" spans="10:89" x14ac:dyDescent="0.2">
      <c r="J1289" s="53"/>
      <c r="K1289" s="53"/>
      <c r="L1289" s="53"/>
      <c r="M1289" s="53"/>
      <c r="N1289" s="53"/>
      <c r="O1289" s="53"/>
      <c r="P1289" s="53"/>
      <c r="Q1289" s="53"/>
      <c r="R1289" s="53"/>
      <c r="S1289" s="53"/>
      <c r="T1289" s="53"/>
      <c r="U1289" s="53"/>
      <c r="V1289" s="53"/>
      <c r="W1289" s="53"/>
      <c r="X1289" s="53"/>
      <c r="Y1289" s="53"/>
      <c r="Z1289" s="53"/>
      <c r="AA1289" s="53"/>
      <c r="AB1289" s="53"/>
      <c r="AC1289" s="53"/>
      <c r="AD1289" s="53"/>
      <c r="AE1289" s="53"/>
      <c r="AF1289" s="53"/>
      <c r="AG1289" s="53"/>
      <c r="AH1289" s="53"/>
      <c r="AI1289" s="53"/>
      <c r="AJ1289" s="53"/>
      <c r="AK1289" s="53"/>
      <c r="AL1289" s="53"/>
      <c r="AM1289" s="53"/>
      <c r="AN1289" s="53"/>
      <c r="AO1289" s="53"/>
      <c r="AP1289" s="53"/>
      <c r="AQ1289" s="53"/>
      <c r="AR1289" s="53"/>
      <c r="AS1289" s="53"/>
      <c r="AT1289" s="53"/>
      <c r="AU1289" s="53"/>
      <c r="AV1289" s="53"/>
      <c r="AW1289" s="53"/>
      <c r="AX1289" s="53"/>
      <c r="AY1289" s="53"/>
      <c r="AZ1289" s="53"/>
      <c r="BA1289" s="53"/>
      <c r="BB1289" s="53"/>
      <c r="BC1289" s="53"/>
      <c r="BD1289" s="53"/>
      <c r="BE1289" s="53"/>
      <c r="BF1289" s="53"/>
      <c r="BG1289" s="53"/>
      <c r="BH1289" s="53"/>
      <c r="BI1289" s="53"/>
      <c r="BJ1289" s="53"/>
      <c r="BK1289" s="53"/>
      <c r="BL1289" s="53"/>
      <c r="BM1289" s="53"/>
      <c r="BN1289" s="53"/>
      <c r="BO1289" s="53"/>
      <c r="BP1289" s="53"/>
      <c r="BQ1289" s="53"/>
      <c r="BR1289" s="53"/>
      <c r="BS1289" s="53"/>
      <c r="BT1289" s="53"/>
      <c r="BU1289" s="53"/>
      <c r="BV1289" s="53"/>
      <c r="BW1289" s="53"/>
      <c r="BX1289" s="53"/>
      <c r="BY1289" s="53"/>
      <c r="BZ1289" s="53"/>
      <c r="CA1289" s="53"/>
      <c r="CB1289" s="53"/>
      <c r="CC1289" s="53"/>
      <c r="CD1289" s="53"/>
      <c r="CE1289" s="53"/>
      <c r="CF1289" s="53"/>
      <c r="CG1289" s="53"/>
      <c r="CH1289" s="53"/>
      <c r="CI1289" s="53"/>
      <c r="CJ1289" s="53"/>
      <c r="CK1289" s="53"/>
    </row>
    <row r="1290" spans="10:89" x14ac:dyDescent="0.2">
      <c r="J1290" s="53"/>
      <c r="K1290" s="53"/>
      <c r="L1290" s="53"/>
      <c r="M1290" s="53"/>
      <c r="N1290" s="53"/>
      <c r="O1290" s="53"/>
      <c r="P1290" s="53"/>
      <c r="Q1290" s="53"/>
      <c r="R1290" s="53"/>
      <c r="S1290" s="53"/>
      <c r="T1290" s="53"/>
      <c r="U1290" s="53"/>
      <c r="V1290" s="53"/>
      <c r="W1290" s="53"/>
      <c r="X1290" s="53"/>
      <c r="Y1290" s="53"/>
      <c r="Z1290" s="53"/>
      <c r="AA1290" s="53"/>
      <c r="AB1290" s="53"/>
      <c r="AC1290" s="53"/>
      <c r="AD1290" s="53"/>
      <c r="AE1290" s="53"/>
      <c r="AF1290" s="53"/>
      <c r="AG1290" s="53"/>
      <c r="AH1290" s="53"/>
      <c r="AI1290" s="53"/>
      <c r="AJ1290" s="53"/>
      <c r="AK1290" s="53"/>
      <c r="AL1290" s="53"/>
      <c r="AM1290" s="53"/>
      <c r="AN1290" s="53"/>
      <c r="AO1290" s="53"/>
      <c r="AP1290" s="53"/>
      <c r="AQ1290" s="53"/>
      <c r="AR1290" s="53"/>
      <c r="AS1290" s="53"/>
      <c r="AT1290" s="53"/>
      <c r="AU1290" s="53"/>
      <c r="AV1290" s="53"/>
      <c r="AW1290" s="53"/>
      <c r="AX1290" s="53"/>
      <c r="AY1290" s="53"/>
      <c r="AZ1290" s="53"/>
      <c r="BA1290" s="53"/>
      <c r="BB1290" s="53"/>
      <c r="BC1290" s="53"/>
      <c r="BD1290" s="53"/>
      <c r="BE1290" s="53"/>
      <c r="BF1290" s="53"/>
      <c r="BG1290" s="53"/>
      <c r="BH1290" s="53"/>
      <c r="BI1290" s="53"/>
      <c r="BJ1290" s="53"/>
      <c r="BK1290" s="53"/>
      <c r="BL1290" s="53"/>
      <c r="BM1290" s="53"/>
      <c r="BN1290" s="53"/>
      <c r="BO1290" s="53"/>
      <c r="BP1290" s="53"/>
      <c r="BQ1290" s="53"/>
      <c r="BR1290" s="53"/>
      <c r="BS1290" s="53"/>
      <c r="BT1290" s="53"/>
      <c r="BU1290" s="53"/>
      <c r="BV1290" s="53"/>
      <c r="BW1290" s="53"/>
      <c r="BX1290" s="53"/>
      <c r="BY1290" s="53"/>
      <c r="BZ1290" s="53"/>
      <c r="CA1290" s="53"/>
      <c r="CB1290" s="53"/>
      <c r="CC1290" s="53"/>
      <c r="CD1290" s="53"/>
      <c r="CE1290" s="53"/>
      <c r="CF1290" s="53"/>
      <c r="CG1290" s="53"/>
      <c r="CH1290" s="53"/>
      <c r="CI1290" s="53"/>
      <c r="CJ1290" s="53"/>
      <c r="CK1290" s="53"/>
    </row>
    <row r="1291" spans="10:89" x14ac:dyDescent="0.2">
      <c r="J1291" s="53"/>
      <c r="K1291" s="53"/>
      <c r="L1291" s="53"/>
      <c r="M1291" s="53"/>
      <c r="N1291" s="53"/>
      <c r="O1291" s="53"/>
      <c r="P1291" s="53"/>
      <c r="Q1291" s="53"/>
      <c r="R1291" s="53"/>
      <c r="S1291" s="53"/>
      <c r="T1291" s="53"/>
      <c r="U1291" s="53"/>
      <c r="V1291" s="53"/>
      <c r="W1291" s="53"/>
      <c r="X1291" s="53"/>
      <c r="Y1291" s="53"/>
      <c r="Z1291" s="53"/>
      <c r="AA1291" s="53"/>
      <c r="AB1291" s="53"/>
      <c r="AC1291" s="53"/>
      <c r="AD1291" s="53"/>
      <c r="AE1291" s="53"/>
      <c r="AF1291" s="53"/>
      <c r="AG1291" s="53"/>
      <c r="AH1291" s="53"/>
      <c r="AI1291" s="53"/>
      <c r="AJ1291" s="53"/>
      <c r="AK1291" s="53"/>
      <c r="AL1291" s="53"/>
      <c r="AM1291" s="53"/>
      <c r="AN1291" s="53"/>
      <c r="AO1291" s="53"/>
      <c r="AP1291" s="53"/>
      <c r="AQ1291" s="53"/>
      <c r="AR1291" s="53"/>
      <c r="AS1291" s="53"/>
      <c r="AT1291" s="53"/>
      <c r="AU1291" s="53"/>
      <c r="AV1291" s="53"/>
      <c r="AW1291" s="53"/>
      <c r="AX1291" s="53"/>
      <c r="AY1291" s="53"/>
      <c r="AZ1291" s="53"/>
      <c r="BA1291" s="53"/>
      <c r="BB1291" s="53"/>
      <c r="BC1291" s="53"/>
      <c r="BD1291" s="53"/>
      <c r="BE1291" s="53"/>
      <c r="BF1291" s="53"/>
      <c r="BG1291" s="53"/>
      <c r="BH1291" s="53"/>
      <c r="BI1291" s="53"/>
      <c r="BJ1291" s="53"/>
      <c r="BK1291" s="53"/>
      <c r="BL1291" s="53"/>
      <c r="BM1291" s="53"/>
      <c r="BN1291" s="53"/>
      <c r="BO1291" s="53"/>
      <c r="BP1291" s="53"/>
      <c r="BQ1291" s="53"/>
      <c r="BR1291" s="53"/>
      <c r="BS1291" s="53"/>
      <c r="BT1291" s="53"/>
      <c r="BU1291" s="53"/>
      <c r="BV1291" s="53"/>
      <c r="BW1291" s="53"/>
      <c r="BX1291" s="53"/>
      <c r="BY1291" s="53"/>
      <c r="BZ1291" s="53"/>
      <c r="CA1291" s="53"/>
      <c r="CB1291" s="53"/>
      <c r="CC1291" s="53"/>
      <c r="CD1291" s="53"/>
      <c r="CE1291" s="53"/>
      <c r="CF1291" s="53"/>
      <c r="CG1291" s="53"/>
      <c r="CH1291" s="53"/>
      <c r="CI1291" s="53"/>
      <c r="CJ1291" s="53"/>
      <c r="CK1291" s="53"/>
    </row>
    <row r="1292" spans="10:89" x14ac:dyDescent="0.2">
      <c r="J1292" s="53"/>
      <c r="K1292" s="53"/>
      <c r="L1292" s="53"/>
      <c r="M1292" s="53"/>
      <c r="N1292" s="53"/>
      <c r="O1292" s="53"/>
      <c r="P1292" s="53"/>
      <c r="Q1292" s="53"/>
      <c r="R1292" s="53"/>
      <c r="S1292" s="53"/>
      <c r="T1292" s="53"/>
      <c r="U1292" s="53"/>
      <c r="V1292" s="53"/>
      <c r="W1292" s="53"/>
      <c r="X1292" s="53"/>
      <c r="Y1292" s="53"/>
      <c r="Z1292" s="53"/>
      <c r="AA1292" s="53"/>
      <c r="AB1292" s="53"/>
      <c r="AC1292" s="53"/>
      <c r="AD1292" s="53"/>
      <c r="AE1292" s="53"/>
      <c r="AF1292" s="53"/>
      <c r="AG1292" s="53"/>
      <c r="AH1292" s="53"/>
      <c r="AI1292" s="53"/>
      <c r="AJ1292" s="53"/>
      <c r="AK1292" s="53"/>
      <c r="AL1292" s="53"/>
      <c r="AM1292" s="53"/>
      <c r="AN1292" s="53"/>
      <c r="AO1292" s="53"/>
      <c r="AP1292" s="53"/>
      <c r="AQ1292" s="53"/>
      <c r="AR1292" s="53"/>
      <c r="AS1292" s="53"/>
      <c r="AT1292" s="53"/>
      <c r="AU1292" s="53"/>
      <c r="AV1292" s="53"/>
      <c r="AW1292" s="53"/>
      <c r="AX1292" s="53"/>
      <c r="AY1292" s="53"/>
      <c r="AZ1292" s="53"/>
      <c r="BA1292" s="53"/>
      <c r="BB1292" s="53"/>
      <c r="BC1292" s="53"/>
      <c r="BD1292" s="53"/>
      <c r="BE1292" s="53"/>
      <c r="BF1292" s="53"/>
      <c r="BG1292" s="53"/>
      <c r="BH1292" s="53"/>
      <c r="BI1292" s="53"/>
      <c r="BJ1292" s="53"/>
      <c r="BK1292" s="53"/>
      <c r="BL1292" s="53"/>
      <c r="BM1292" s="53"/>
      <c r="BN1292" s="53"/>
      <c r="BO1292" s="53"/>
      <c r="BP1292" s="53"/>
      <c r="BQ1292" s="53"/>
      <c r="BR1292" s="53"/>
      <c r="BS1292" s="53"/>
      <c r="BT1292" s="53"/>
      <c r="BU1292" s="53"/>
      <c r="BV1292" s="53"/>
      <c r="BW1292" s="53"/>
      <c r="BX1292" s="53"/>
      <c r="BY1292" s="53"/>
      <c r="BZ1292" s="53"/>
      <c r="CA1292" s="53"/>
      <c r="CB1292" s="53"/>
      <c r="CC1292" s="53"/>
      <c r="CD1292" s="53"/>
      <c r="CE1292" s="53"/>
      <c r="CF1292" s="53"/>
      <c r="CG1292" s="53"/>
      <c r="CH1292" s="53"/>
      <c r="CI1292" s="53"/>
      <c r="CJ1292" s="53"/>
      <c r="CK1292" s="53"/>
    </row>
    <row r="1293" spans="10:89" x14ac:dyDescent="0.2">
      <c r="J1293" s="53"/>
      <c r="K1293" s="53"/>
      <c r="L1293" s="53"/>
      <c r="M1293" s="53"/>
      <c r="N1293" s="53"/>
      <c r="O1293" s="53"/>
      <c r="P1293" s="53"/>
      <c r="Q1293" s="53"/>
      <c r="R1293" s="53"/>
      <c r="S1293" s="53"/>
      <c r="T1293" s="53"/>
      <c r="U1293" s="53"/>
      <c r="V1293" s="53"/>
      <c r="W1293" s="53"/>
      <c r="X1293" s="53"/>
      <c r="Y1293" s="53"/>
      <c r="Z1293" s="53"/>
      <c r="AA1293" s="53"/>
      <c r="AB1293" s="53"/>
      <c r="AC1293" s="53"/>
      <c r="AD1293" s="53"/>
      <c r="AE1293" s="53"/>
      <c r="AF1293" s="53"/>
      <c r="AG1293" s="53"/>
      <c r="AH1293" s="53"/>
      <c r="AI1293" s="53"/>
      <c r="AJ1293" s="53"/>
      <c r="AK1293" s="53"/>
      <c r="AL1293" s="53"/>
      <c r="AM1293" s="53"/>
      <c r="AN1293" s="53"/>
      <c r="AO1293" s="53"/>
      <c r="AP1293" s="53"/>
      <c r="AQ1293" s="53"/>
      <c r="AR1293" s="53"/>
      <c r="AS1293" s="53"/>
      <c r="AT1293" s="53"/>
      <c r="AU1293" s="53"/>
      <c r="AV1293" s="53"/>
      <c r="AW1293" s="53"/>
      <c r="AX1293" s="53"/>
      <c r="AY1293" s="53"/>
      <c r="AZ1293" s="53"/>
      <c r="BA1293" s="53"/>
      <c r="BB1293" s="53"/>
      <c r="BC1293" s="53"/>
      <c r="BD1293" s="53"/>
      <c r="BE1293" s="53"/>
      <c r="BF1293" s="53"/>
      <c r="BG1293" s="53"/>
      <c r="BH1293" s="53"/>
      <c r="BI1293" s="53"/>
      <c r="BJ1293" s="53"/>
      <c r="BK1293" s="53"/>
      <c r="BL1293" s="53"/>
      <c r="BM1293" s="53"/>
      <c r="BN1293" s="53"/>
      <c r="BO1293" s="53"/>
      <c r="BP1293" s="53"/>
      <c r="BQ1293" s="53"/>
      <c r="BR1293" s="53"/>
      <c r="BS1293" s="53"/>
      <c r="BT1293" s="53"/>
      <c r="BU1293" s="53"/>
      <c r="BV1293" s="53"/>
      <c r="BW1293" s="53"/>
      <c r="BX1293" s="53"/>
      <c r="BY1293" s="53"/>
      <c r="BZ1293" s="53"/>
      <c r="CA1293" s="53"/>
      <c r="CB1293" s="53"/>
      <c r="CC1293" s="53"/>
      <c r="CD1293" s="53"/>
      <c r="CE1293" s="53"/>
      <c r="CF1293" s="53"/>
      <c r="CG1293" s="53"/>
      <c r="CH1293" s="53"/>
      <c r="CI1293" s="53"/>
      <c r="CJ1293" s="53"/>
      <c r="CK1293" s="53"/>
    </row>
    <row r="1294" spans="10:89" x14ac:dyDescent="0.2">
      <c r="J1294" s="53"/>
      <c r="K1294" s="53"/>
      <c r="L1294" s="53"/>
      <c r="M1294" s="53"/>
      <c r="N1294" s="53"/>
      <c r="O1294" s="53"/>
      <c r="P1294" s="53"/>
      <c r="Q1294" s="53"/>
      <c r="R1294" s="53"/>
      <c r="S1294" s="53"/>
      <c r="T1294" s="53"/>
      <c r="U1294" s="53"/>
      <c r="V1294" s="53"/>
      <c r="W1294" s="53"/>
      <c r="X1294" s="53"/>
      <c r="Y1294" s="53"/>
      <c r="Z1294" s="53"/>
      <c r="AA1294" s="53"/>
      <c r="AB1294" s="53"/>
      <c r="AC1294" s="53"/>
      <c r="AD1294" s="53"/>
      <c r="AE1294" s="53"/>
      <c r="AF1294" s="53"/>
      <c r="AG1294" s="53"/>
      <c r="AH1294" s="53"/>
      <c r="AI1294" s="53"/>
      <c r="AJ1294" s="53"/>
      <c r="AK1294" s="53"/>
      <c r="AL1294" s="53"/>
      <c r="AM1294" s="53"/>
      <c r="AN1294" s="53"/>
      <c r="AO1294" s="53"/>
      <c r="AP1294" s="53"/>
      <c r="AQ1294" s="53"/>
      <c r="AR1294" s="53"/>
      <c r="AS1294" s="53"/>
      <c r="AT1294" s="53"/>
      <c r="AU1294" s="53"/>
      <c r="AV1294" s="53"/>
      <c r="AW1294" s="53"/>
      <c r="AX1294" s="53"/>
      <c r="AY1294" s="53"/>
      <c r="AZ1294" s="53"/>
      <c r="BA1294" s="53"/>
      <c r="BB1294" s="53"/>
      <c r="BC1294" s="53"/>
      <c r="BD1294" s="53"/>
      <c r="BE1294" s="53"/>
      <c r="BF1294" s="53"/>
      <c r="BG1294" s="53"/>
      <c r="BH1294" s="53"/>
      <c r="BI1294" s="53"/>
      <c r="BJ1294" s="53"/>
      <c r="BK1294" s="53"/>
      <c r="BL1294" s="53"/>
      <c r="BM1294" s="53"/>
      <c r="BN1294" s="53"/>
      <c r="BO1294" s="53"/>
      <c r="BP1294" s="53"/>
      <c r="BQ1294" s="53"/>
      <c r="BR1294" s="53"/>
      <c r="BS1294" s="53"/>
      <c r="BT1294" s="53"/>
      <c r="BU1294" s="53"/>
      <c r="BV1294" s="53"/>
      <c r="BW1294" s="53"/>
      <c r="BX1294" s="53"/>
      <c r="BY1294" s="53"/>
      <c r="BZ1294" s="53"/>
      <c r="CA1294" s="53"/>
      <c r="CB1294" s="53"/>
      <c r="CC1294" s="53"/>
      <c r="CD1294" s="53"/>
      <c r="CE1294" s="53"/>
      <c r="CF1294" s="53"/>
      <c r="CG1294" s="53"/>
      <c r="CH1294" s="53"/>
      <c r="CI1294" s="53"/>
      <c r="CJ1294" s="53"/>
      <c r="CK1294" s="53"/>
    </row>
    <row r="1295" spans="10:89" x14ac:dyDescent="0.2">
      <c r="J1295" s="53"/>
      <c r="K1295" s="53"/>
      <c r="L1295" s="53"/>
      <c r="M1295" s="53"/>
      <c r="N1295" s="53"/>
      <c r="O1295" s="53"/>
      <c r="P1295" s="53"/>
      <c r="Q1295" s="53"/>
      <c r="R1295" s="53"/>
      <c r="S1295" s="53"/>
      <c r="T1295" s="53"/>
      <c r="U1295" s="53"/>
      <c r="V1295" s="53"/>
      <c r="W1295" s="53"/>
      <c r="X1295" s="53"/>
      <c r="Y1295" s="53"/>
      <c r="Z1295" s="53"/>
      <c r="AA1295" s="53"/>
      <c r="AB1295" s="53"/>
      <c r="AC1295" s="53"/>
      <c r="AD1295" s="53"/>
      <c r="AE1295" s="53"/>
      <c r="AF1295" s="53"/>
      <c r="AG1295" s="53"/>
      <c r="AH1295" s="53"/>
      <c r="AI1295" s="53"/>
      <c r="AJ1295" s="53"/>
      <c r="AK1295" s="53"/>
      <c r="AL1295" s="53"/>
      <c r="AM1295" s="53"/>
      <c r="AN1295" s="53"/>
      <c r="AO1295" s="53"/>
      <c r="AP1295" s="53"/>
      <c r="AQ1295" s="53"/>
      <c r="AR1295" s="53"/>
      <c r="AS1295" s="53"/>
      <c r="AT1295" s="53"/>
      <c r="AU1295" s="53"/>
      <c r="AV1295" s="53"/>
      <c r="AW1295" s="53"/>
      <c r="AX1295" s="53"/>
      <c r="AY1295" s="53"/>
      <c r="AZ1295" s="53"/>
      <c r="BA1295" s="53"/>
      <c r="BB1295" s="53"/>
      <c r="BC1295" s="53"/>
      <c r="BD1295" s="53"/>
      <c r="BE1295" s="53"/>
      <c r="BF1295" s="53"/>
      <c r="BG1295" s="53"/>
      <c r="BH1295" s="53"/>
      <c r="BI1295" s="53"/>
      <c r="BJ1295" s="53"/>
      <c r="BK1295" s="53"/>
      <c r="BL1295" s="53"/>
      <c r="BM1295" s="53"/>
      <c r="BN1295" s="53"/>
      <c r="BO1295" s="53"/>
      <c r="BP1295" s="53"/>
      <c r="BQ1295" s="53"/>
      <c r="BR1295" s="53"/>
      <c r="BS1295" s="53"/>
      <c r="BT1295" s="53"/>
      <c r="BU1295" s="53"/>
      <c r="BV1295" s="53"/>
      <c r="BW1295" s="53"/>
      <c r="BX1295" s="53"/>
      <c r="BY1295" s="53"/>
      <c r="BZ1295" s="53"/>
      <c r="CA1295" s="53"/>
      <c r="CB1295" s="53"/>
      <c r="CC1295" s="53"/>
      <c r="CD1295" s="53"/>
      <c r="CE1295" s="53"/>
      <c r="CF1295" s="53"/>
      <c r="CG1295" s="53"/>
      <c r="CH1295" s="53"/>
      <c r="CI1295" s="53"/>
      <c r="CJ1295" s="53"/>
      <c r="CK1295" s="53"/>
    </row>
    <row r="1296" spans="10:89" x14ac:dyDescent="0.2">
      <c r="J1296" s="53"/>
      <c r="K1296" s="53"/>
      <c r="L1296" s="53"/>
      <c r="M1296" s="53"/>
      <c r="N1296" s="53"/>
      <c r="O1296" s="53"/>
      <c r="P1296" s="53"/>
      <c r="Q1296" s="53"/>
      <c r="R1296" s="53"/>
      <c r="S1296" s="53"/>
      <c r="T1296" s="53"/>
      <c r="U1296" s="53"/>
      <c r="V1296" s="53"/>
      <c r="W1296" s="53"/>
      <c r="X1296" s="53"/>
      <c r="Y1296" s="53"/>
      <c r="Z1296" s="53"/>
      <c r="AA1296" s="53"/>
      <c r="AB1296" s="53"/>
      <c r="AC1296" s="53"/>
      <c r="AD1296" s="53"/>
      <c r="AE1296" s="53"/>
      <c r="AF1296" s="53"/>
      <c r="AG1296" s="53"/>
      <c r="AH1296" s="53"/>
      <c r="AI1296" s="53"/>
      <c r="AJ1296" s="53"/>
      <c r="AK1296" s="53"/>
      <c r="AL1296" s="53"/>
      <c r="AM1296" s="53"/>
      <c r="AN1296" s="53"/>
      <c r="AO1296" s="53"/>
      <c r="AP1296" s="53"/>
      <c r="AQ1296" s="53"/>
      <c r="AR1296" s="53"/>
      <c r="AS1296" s="53"/>
      <c r="AT1296" s="53"/>
      <c r="AU1296" s="53"/>
      <c r="AV1296" s="53"/>
      <c r="AW1296" s="53"/>
      <c r="AX1296" s="53"/>
      <c r="AY1296" s="53"/>
      <c r="AZ1296" s="53"/>
      <c r="BA1296" s="53"/>
      <c r="BB1296" s="53"/>
      <c r="BC1296" s="53"/>
      <c r="BD1296" s="53"/>
      <c r="BE1296" s="53"/>
      <c r="BF1296" s="53"/>
      <c r="BG1296" s="53"/>
      <c r="BH1296" s="53"/>
      <c r="BI1296" s="53"/>
      <c r="BJ1296" s="53"/>
      <c r="BK1296" s="53"/>
      <c r="BL1296" s="53"/>
      <c r="BM1296" s="53"/>
      <c r="BN1296" s="53"/>
      <c r="BO1296" s="53"/>
      <c r="BP1296" s="53"/>
      <c r="BQ1296" s="53"/>
      <c r="BR1296" s="53"/>
      <c r="BS1296" s="53"/>
      <c r="BT1296" s="53"/>
      <c r="BU1296" s="53"/>
      <c r="BV1296" s="53"/>
      <c r="BW1296" s="53"/>
      <c r="BX1296" s="53"/>
      <c r="BY1296" s="53"/>
      <c r="BZ1296" s="53"/>
      <c r="CA1296" s="53"/>
      <c r="CB1296" s="53"/>
      <c r="CC1296" s="53"/>
      <c r="CD1296" s="53"/>
      <c r="CE1296" s="53"/>
      <c r="CF1296" s="53"/>
      <c r="CG1296" s="53"/>
      <c r="CH1296" s="53"/>
      <c r="CI1296" s="53"/>
      <c r="CJ1296" s="53"/>
      <c r="CK1296" s="53"/>
    </row>
    <row r="1297" spans="10:89" x14ac:dyDescent="0.2">
      <c r="J1297" s="53"/>
      <c r="K1297" s="53"/>
      <c r="L1297" s="53"/>
      <c r="M1297" s="53"/>
      <c r="N1297" s="53"/>
      <c r="O1297" s="53"/>
      <c r="P1297" s="53"/>
      <c r="Q1297" s="53"/>
      <c r="R1297" s="53"/>
      <c r="S1297" s="53"/>
      <c r="T1297" s="53"/>
      <c r="U1297" s="53"/>
      <c r="V1297" s="53"/>
      <c r="W1297" s="53"/>
      <c r="X1297" s="53"/>
      <c r="Y1297" s="53"/>
      <c r="Z1297" s="53"/>
      <c r="AA1297" s="53"/>
      <c r="AB1297" s="53"/>
      <c r="AC1297" s="53"/>
      <c r="AD1297" s="53"/>
      <c r="AE1297" s="53"/>
      <c r="AF1297" s="53"/>
      <c r="AG1297" s="53"/>
      <c r="AH1297" s="53"/>
      <c r="AI1297" s="53"/>
      <c r="AJ1297" s="53"/>
      <c r="AK1297" s="53"/>
      <c r="AL1297" s="53"/>
      <c r="AM1297" s="53"/>
      <c r="AN1297" s="53"/>
      <c r="AO1297" s="53"/>
      <c r="AP1297" s="53"/>
      <c r="AQ1297" s="53"/>
      <c r="AR1297" s="53"/>
      <c r="AS1297" s="53"/>
      <c r="AT1297" s="53"/>
      <c r="AU1297" s="53"/>
      <c r="AV1297" s="53"/>
      <c r="AW1297" s="53"/>
      <c r="AX1297" s="53"/>
      <c r="AY1297" s="53"/>
      <c r="AZ1297" s="53"/>
      <c r="BA1297" s="53"/>
      <c r="BB1297" s="53"/>
      <c r="BC1297" s="53"/>
      <c r="BD1297" s="53"/>
      <c r="BE1297" s="53"/>
      <c r="BF1297" s="53"/>
      <c r="BG1297" s="53"/>
      <c r="BH1297" s="53"/>
      <c r="BI1297" s="53"/>
      <c r="BJ1297" s="53"/>
      <c r="BK1297" s="53"/>
      <c r="BL1297" s="53"/>
      <c r="BM1297" s="53"/>
      <c r="BN1297" s="53"/>
      <c r="BO1297" s="53"/>
      <c r="BP1297" s="53"/>
      <c r="BQ1297" s="53"/>
      <c r="BR1297" s="53"/>
      <c r="BS1297" s="53"/>
      <c r="BT1297" s="53"/>
      <c r="BU1297" s="53"/>
      <c r="BV1297" s="53"/>
      <c r="BW1297" s="53"/>
      <c r="BX1297" s="53"/>
      <c r="BY1297" s="53"/>
      <c r="BZ1297" s="53"/>
      <c r="CA1297" s="53"/>
      <c r="CB1297" s="53"/>
      <c r="CC1297" s="53"/>
      <c r="CD1297" s="53"/>
      <c r="CE1297" s="53"/>
      <c r="CF1297" s="53"/>
      <c r="CG1297" s="53"/>
      <c r="CH1297" s="53"/>
      <c r="CI1297" s="53"/>
      <c r="CJ1297" s="53"/>
      <c r="CK1297" s="53"/>
    </row>
    <row r="1298" spans="10:89" x14ac:dyDescent="0.2">
      <c r="J1298" s="53"/>
      <c r="K1298" s="53"/>
      <c r="L1298" s="53"/>
      <c r="M1298" s="53"/>
      <c r="N1298" s="53"/>
      <c r="O1298" s="53"/>
      <c r="P1298" s="53"/>
      <c r="Q1298" s="53"/>
      <c r="R1298" s="53"/>
      <c r="S1298" s="53"/>
      <c r="T1298" s="53"/>
      <c r="U1298" s="53"/>
      <c r="V1298" s="53"/>
      <c r="W1298" s="53"/>
      <c r="X1298" s="53"/>
      <c r="Y1298" s="53"/>
      <c r="Z1298" s="53"/>
      <c r="AA1298" s="53"/>
      <c r="AB1298" s="53"/>
      <c r="AC1298" s="53"/>
      <c r="AD1298" s="53"/>
      <c r="AE1298" s="53"/>
      <c r="AF1298" s="53"/>
      <c r="AG1298" s="53"/>
      <c r="AH1298" s="53"/>
      <c r="AI1298" s="53"/>
      <c r="AJ1298" s="53"/>
      <c r="AK1298" s="53"/>
      <c r="AL1298" s="53"/>
      <c r="AM1298" s="53"/>
      <c r="AN1298" s="53"/>
      <c r="AO1298" s="53"/>
      <c r="AP1298" s="53"/>
      <c r="AQ1298" s="53"/>
      <c r="AR1298" s="53"/>
      <c r="AS1298" s="53"/>
      <c r="AT1298" s="53"/>
      <c r="AU1298" s="53"/>
      <c r="AV1298" s="53"/>
      <c r="AW1298" s="53"/>
      <c r="AX1298" s="53"/>
      <c r="AY1298" s="53"/>
      <c r="AZ1298" s="53"/>
      <c r="BA1298" s="53"/>
      <c r="BB1298" s="53"/>
      <c r="BC1298" s="53"/>
      <c r="BD1298" s="53"/>
      <c r="BE1298" s="53"/>
      <c r="BF1298" s="53"/>
      <c r="BG1298" s="53"/>
      <c r="BH1298" s="53"/>
      <c r="BI1298" s="53"/>
      <c r="BJ1298" s="53"/>
      <c r="BK1298" s="53"/>
      <c r="BL1298" s="53"/>
      <c r="BM1298" s="53"/>
      <c r="BN1298" s="53"/>
      <c r="BO1298" s="53"/>
      <c r="BP1298" s="53"/>
      <c r="BQ1298" s="53"/>
      <c r="BR1298" s="53"/>
      <c r="BS1298" s="53"/>
      <c r="BT1298" s="53"/>
      <c r="BU1298" s="53"/>
      <c r="BV1298" s="53"/>
      <c r="BW1298" s="53"/>
      <c r="BX1298" s="53"/>
      <c r="BY1298" s="53"/>
      <c r="BZ1298" s="53"/>
      <c r="CA1298" s="53"/>
      <c r="CB1298" s="53"/>
      <c r="CC1298" s="53"/>
      <c r="CD1298" s="53"/>
      <c r="CE1298" s="53"/>
      <c r="CF1298" s="53"/>
      <c r="CG1298" s="53"/>
      <c r="CH1298" s="53"/>
      <c r="CI1298" s="53"/>
      <c r="CJ1298" s="53"/>
      <c r="CK1298" s="53"/>
    </row>
    <row r="1299" spans="10:89" x14ac:dyDescent="0.2">
      <c r="J1299" s="53"/>
      <c r="K1299" s="53"/>
      <c r="L1299" s="53"/>
      <c r="M1299" s="53"/>
      <c r="N1299" s="53"/>
      <c r="O1299" s="53"/>
      <c r="P1299" s="53"/>
      <c r="Q1299" s="53"/>
      <c r="R1299" s="53"/>
      <c r="S1299" s="53"/>
      <c r="T1299" s="53"/>
      <c r="U1299" s="53"/>
      <c r="V1299" s="53"/>
      <c r="W1299" s="53"/>
      <c r="X1299" s="53"/>
      <c r="Y1299" s="53"/>
      <c r="Z1299" s="53"/>
      <c r="AA1299" s="53"/>
      <c r="AB1299" s="53"/>
      <c r="AC1299" s="53"/>
      <c r="AD1299" s="53"/>
      <c r="AE1299" s="53"/>
      <c r="AF1299" s="53"/>
      <c r="AG1299" s="53"/>
      <c r="AH1299" s="53"/>
      <c r="AI1299" s="53"/>
      <c r="AJ1299" s="53"/>
      <c r="AK1299" s="53"/>
      <c r="AL1299" s="53"/>
      <c r="AM1299" s="53"/>
      <c r="AN1299" s="53"/>
      <c r="AO1299" s="53"/>
      <c r="AP1299" s="53"/>
      <c r="AQ1299" s="53"/>
      <c r="AR1299" s="53"/>
      <c r="AS1299" s="53"/>
      <c r="AT1299" s="53"/>
      <c r="AU1299" s="53"/>
      <c r="AV1299" s="53"/>
      <c r="AW1299" s="53"/>
      <c r="AX1299" s="53"/>
      <c r="AY1299" s="53"/>
      <c r="AZ1299" s="53"/>
      <c r="BA1299" s="53"/>
      <c r="BB1299" s="53"/>
      <c r="BC1299" s="53"/>
      <c r="BD1299" s="53"/>
      <c r="BE1299" s="53"/>
      <c r="BF1299" s="53"/>
      <c r="BG1299" s="53"/>
      <c r="BH1299" s="53"/>
      <c r="BI1299" s="53"/>
      <c r="BJ1299" s="53"/>
      <c r="BK1299" s="53"/>
      <c r="BL1299" s="53"/>
      <c r="BM1299" s="53"/>
      <c r="BN1299" s="53"/>
      <c r="BO1299" s="53"/>
      <c r="BP1299" s="53"/>
      <c r="BQ1299" s="53"/>
      <c r="BR1299" s="53"/>
      <c r="BS1299" s="53"/>
      <c r="BT1299" s="53"/>
      <c r="BU1299" s="53"/>
      <c r="BV1299" s="53"/>
      <c r="BW1299" s="53"/>
      <c r="BX1299" s="53"/>
      <c r="BY1299" s="53"/>
      <c r="BZ1299" s="53"/>
      <c r="CA1299" s="53"/>
      <c r="CB1299" s="53"/>
      <c r="CC1299" s="53"/>
      <c r="CD1299" s="53"/>
      <c r="CE1299" s="53"/>
      <c r="CF1299" s="53"/>
      <c r="CG1299" s="53"/>
      <c r="CH1299" s="53"/>
      <c r="CI1299" s="53"/>
      <c r="CJ1299" s="53"/>
      <c r="CK1299" s="53"/>
    </row>
    <row r="1300" spans="10:89" x14ac:dyDescent="0.2">
      <c r="J1300" s="53"/>
      <c r="K1300" s="53"/>
      <c r="L1300" s="53"/>
      <c r="M1300" s="53"/>
      <c r="N1300" s="53"/>
      <c r="O1300" s="53"/>
      <c r="P1300" s="53"/>
      <c r="Q1300" s="53"/>
      <c r="R1300" s="53"/>
      <c r="S1300" s="53"/>
      <c r="T1300" s="53"/>
      <c r="U1300" s="53"/>
      <c r="V1300" s="53"/>
      <c r="W1300" s="53"/>
      <c r="X1300" s="53"/>
      <c r="Y1300" s="53"/>
      <c r="Z1300" s="53"/>
      <c r="AA1300" s="53"/>
      <c r="AB1300" s="53"/>
      <c r="AC1300" s="53"/>
      <c r="AD1300" s="53"/>
      <c r="AE1300" s="53"/>
      <c r="AF1300" s="53"/>
      <c r="AG1300" s="53"/>
      <c r="AH1300" s="53"/>
      <c r="AI1300" s="53"/>
      <c r="AJ1300" s="53"/>
      <c r="AK1300" s="53"/>
      <c r="AL1300" s="53"/>
      <c r="AM1300" s="53"/>
      <c r="AN1300" s="53"/>
      <c r="AO1300" s="53"/>
      <c r="AP1300" s="53"/>
      <c r="AQ1300" s="53"/>
      <c r="AR1300" s="53"/>
      <c r="AS1300" s="53"/>
      <c r="AT1300" s="53"/>
      <c r="AU1300" s="53"/>
      <c r="AV1300" s="53"/>
      <c r="AW1300" s="53"/>
      <c r="AX1300" s="53"/>
      <c r="AY1300" s="53"/>
      <c r="AZ1300" s="53"/>
      <c r="BA1300" s="53"/>
      <c r="BB1300" s="53"/>
      <c r="BC1300" s="53"/>
      <c r="BD1300" s="53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/>
      <c r="BR1300" s="53"/>
      <c r="BS1300" s="53"/>
      <c r="BT1300" s="53"/>
      <c r="BU1300" s="53"/>
      <c r="BV1300" s="53"/>
      <c r="BW1300" s="53"/>
      <c r="BX1300" s="53"/>
      <c r="BY1300" s="53"/>
      <c r="BZ1300" s="53"/>
      <c r="CA1300" s="53"/>
      <c r="CB1300" s="53"/>
      <c r="CC1300" s="53"/>
      <c r="CD1300" s="53"/>
      <c r="CE1300" s="53"/>
      <c r="CF1300" s="53"/>
      <c r="CG1300" s="53"/>
      <c r="CH1300" s="53"/>
      <c r="CI1300" s="53"/>
      <c r="CJ1300" s="53"/>
      <c r="CK1300" s="53"/>
    </row>
    <row r="1301" spans="10:89" x14ac:dyDescent="0.2">
      <c r="J1301" s="53"/>
      <c r="K1301" s="53"/>
      <c r="L1301" s="53"/>
      <c r="M1301" s="53"/>
      <c r="N1301" s="53"/>
      <c r="O1301" s="53"/>
      <c r="P1301" s="53"/>
      <c r="Q1301" s="53"/>
      <c r="R1301" s="53"/>
      <c r="S1301" s="53"/>
      <c r="T1301" s="53"/>
      <c r="U1301" s="53"/>
      <c r="V1301" s="53"/>
      <c r="W1301" s="53"/>
      <c r="X1301" s="53"/>
      <c r="Y1301" s="53"/>
      <c r="Z1301" s="53"/>
      <c r="AA1301" s="53"/>
      <c r="AB1301" s="53"/>
      <c r="AC1301" s="53"/>
      <c r="AD1301" s="53"/>
      <c r="AE1301" s="53"/>
      <c r="AF1301" s="53"/>
      <c r="AG1301" s="53"/>
      <c r="AH1301" s="53"/>
      <c r="AI1301" s="53"/>
      <c r="AJ1301" s="53"/>
      <c r="AK1301" s="53"/>
      <c r="AL1301" s="53"/>
      <c r="AM1301" s="53"/>
      <c r="AN1301" s="53"/>
      <c r="AO1301" s="53"/>
      <c r="AP1301" s="53"/>
      <c r="AQ1301" s="53"/>
      <c r="AR1301" s="53"/>
      <c r="AS1301" s="53"/>
      <c r="AT1301" s="53"/>
      <c r="AU1301" s="53"/>
      <c r="AV1301" s="53"/>
      <c r="AW1301" s="53"/>
      <c r="AX1301" s="53"/>
      <c r="AY1301" s="53"/>
      <c r="AZ1301" s="53"/>
      <c r="BA1301" s="53"/>
      <c r="BB1301" s="53"/>
      <c r="BC1301" s="53"/>
      <c r="BD1301" s="53"/>
      <c r="BE1301" s="53"/>
      <c r="BF1301" s="53"/>
      <c r="BG1301" s="53"/>
      <c r="BH1301" s="53"/>
      <c r="BI1301" s="53"/>
      <c r="BJ1301" s="53"/>
      <c r="BK1301" s="53"/>
      <c r="BL1301" s="53"/>
      <c r="BM1301" s="53"/>
      <c r="BN1301" s="53"/>
      <c r="BO1301" s="53"/>
      <c r="BP1301" s="53"/>
      <c r="BQ1301" s="53"/>
      <c r="BR1301" s="53"/>
      <c r="BS1301" s="53"/>
      <c r="BT1301" s="53"/>
      <c r="BU1301" s="53"/>
      <c r="BV1301" s="53"/>
      <c r="BW1301" s="53"/>
      <c r="BX1301" s="53"/>
      <c r="BY1301" s="53"/>
      <c r="BZ1301" s="53"/>
      <c r="CA1301" s="53"/>
      <c r="CB1301" s="53"/>
      <c r="CC1301" s="53"/>
      <c r="CD1301" s="53"/>
      <c r="CE1301" s="53"/>
      <c r="CF1301" s="53"/>
      <c r="CG1301" s="53"/>
      <c r="CH1301" s="53"/>
      <c r="CI1301" s="53"/>
      <c r="CJ1301" s="53"/>
      <c r="CK1301" s="53"/>
    </row>
    <row r="1302" spans="10:89" x14ac:dyDescent="0.2">
      <c r="J1302" s="53"/>
      <c r="K1302" s="53"/>
      <c r="L1302" s="53"/>
      <c r="M1302" s="53"/>
      <c r="N1302" s="53"/>
      <c r="O1302" s="53"/>
      <c r="P1302" s="53"/>
      <c r="Q1302" s="53"/>
      <c r="R1302" s="53"/>
      <c r="S1302" s="53"/>
      <c r="T1302" s="53"/>
      <c r="U1302" s="53"/>
      <c r="V1302" s="53"/>
      <c r="W1302" s="53"/>
      <c r="X1302" s="53"/>
      <c r="Y1302" s="53"/>
      <c r="Z1302" s="53"/>
      <c r="AA1302" s="53"/>
      <c r="AB1302" s="53"/>
      <c r="AC1302" s="53"/>
      <c r="AD1302" s="53"/>
      <c r="AE1302" s="53"/>
      <c r="AF1302" s="53"/>
      <c r="AG1302" s="53"/>
      <c r="AH1302" s="53"/>
      <c r="AI1302" s="53"/>
      <c r="AJ1302" s="53"/>
      <c r="AK1302" s="53"/>
      <c r="AL1302" s="53"/>
      <c r="AM1302" s="53"/>
      <c r="AN1302" s="53"/>
      <c r="AO1302" s="53"/>
      <c r="AP1302" s="53"/>
      <c r="AQ1302" s="53"/>
      <c r="AR1302" s="53"/>
      <c r="AS1302" s="53"/>
      <c r="AT1302" s="53"/>
      <c r="AU1302" s="53"/>
      <c r="AV1302" s="53"/>
      <c r="AW1302" s="53"/>
      <c r="AX1302" s="53"/>
      <c r="AY1302" s="53"/>
      <c r="AZ1302" s="53"/>
      <c r="BA1302" s="53"/>
      <c r="BB1302" s="53"/>
      <c r="BC1302" s="53"/>
      <c r="BD1302" s="53"/>
      <c r="BE1302" s="53"/>
      <c r="BF1302" s="53"/>
      <c r="BG1302" s="53"/>
      <c r="BH1302" s="53"/>
      <c r="BI1302" s="53"/>
      <c r="BJ1302" s="53"/>
      <c r="BK1302" s="53"/>
      <c r="BL1302" s="53"/>
      <c r="BM1302" s="53"/>
      <c r="BN1302" s="53"/>
      <c r="BO1302" s="53"/>
      <c r="BP1302" s="53"/>
      <c r="BQ1302" s="53"/>
      <c r="BR1302" s="53"/>
      <c r="BS1302" s="53"/>
      <c r="BT1302" s="53"/>
      <c r="BU1302" s="53"/>
      <c r="BV1302" s="53"/>
      <c r="BW1302" s="53"/>
      <c r="BX1302" s="53"/>
      <c r="BY1302" s="53"/>
      <c r="BZ1302" s="53"/>
      <c r="CA1302" s="53"/>
      <c r="CB1302" s="53"/>
      <c r="CC1302" s="53"/>
      <c r="CD1302" s="53"/>
      <c r="CE1302" s="53"/>
      <c r="CF1302" s="53"/>
      <c r="CG1302" s="53"/>
      <c r="CH1302" s="53"/>
      <c r="CI1302" s="53"/>
      <c r="CJ1302" s="53"/>
      <c r="CK1302" s="53"/>
    </row>
    <row r="1303" spans="10:89" x14ac:dyDescent="0.2">
      <c r="J1303" s="53"/>
      <c r="K1303" s="53"/>
      <c r="L1303" s="53"/>
      <c r="M1303" s="53"/>
      <c r="N1303" s="53"/>
      <c r="O1303" s="53"/>
      <c r="P1303" s="53"/>
      <c r="Q1303" s="53"/>
      <c r="R1303" s="53"/>
      <c r="S1303" s="53"/>
      <c r="T1303" s="53"/>
      <c r="U1303" s="53"/>
      <c r="V1303" s="53"/>
      <c r="W1303" s="53"/>
      <c r="X1303" s="53"/>
      <c r="Y1303" s="53"/>
      <c r="Z1303" s="53"/>
      <c r="AA1303" s="53"/>
      <c r="AB1303" s="53"/>
      <c r="AC1303" s="53"/>
      <c r="AD1303" s="53"/>
      <c r="AE1303" s="53"/>
      <c r="AF1303" s="53"/>
      <c r="AG1303" s="53"/>
      <c r="AH1303" s="53"/>
      <c r="AI1303" s="53"/>
      <c r="AJ1303" s="53"/>
      <c r="AK1303" s="53"/>
      <c r="AL1303" s="53"/>
      <c r="AM1303" s="53"/>
      <c r="AN1303" s="53"/>
      <c r="AO1303" s="53"/>
      <c r="AP1303" s="53"/>
      <c r="AQ1303" s="53"/>
      <c r="AR1303" s="53"/>
      <c r="AS1303" s="53"/>
      <c r="AT1303" s="53"/>
      <c r="AU1303" s="53"/>
      <c r="AV1303" s="53"/>
      <c r="AW1303" s="53"/>
      <c r="AX1303" s="53"/>
      <c r="AY1303" s="53"/>
      <c r="AZ1303" s="53"/>
      <c r="BA1303" s="53"/>
      <c r="BB1303" s="53"/>
      <c r="BC1303" s="53"/>
      <c r="BD1303" s="53"/>
      <c r="BE1303" s="53"/>
      <c r="BF1303" s="53"/>
      <c r="BG1303" s="53"/>
      <c r="BH1303" s="53"/>
      <c r="BI1303" s="53"/>
      <c r="BJ1303" s="53"/>
      <c r="BK1303" s="53"/>
      <c r="BL1303" s="53"/>
      <c r="BM1303" s="53"/>
      <c r="BN1303" s="53"/>
      <c r="BO1303" s="53"/>
      <c r="BP1303" s="53"/>
      <c r="BQ1303" s="53"/>
      <c r="BR1303" s="53"/>
      <c r="BS1303" s="53"/>
      <c r="BT1303" s="53"/>
      <c r="BU1303" s="53"/>
      <c r="BV1303" s="53"/>
      <c r="BW1303" s="53"/>
      <c r="BX1303" s="53"/>
      <c r="BY1303" s="53"/>
      <c r="BZ1303" s="53"/>
      <c r="CA1303" s="53"/>
      <c r="CB1303" s="53"/>
      <c r="CC1303" s="53"/>
      <c r="CD1303" s="53"/>
      <c r="CE1303" s="53"/>
      <c r="CF1303" s="53"/>
      <c r="CG1303" s="53"/>
      <c r="CH1303" s="53"/>
      <c r="CI1303" s="53"/>
      <c r="CJ1303" s="53"/>
      <c r="CK1303" s="53"/>
    </row>
    <row r="1304" spans="10:89" x14ac:dyDescent="0.2">
      <c r="J1304" s="53"/>
      <c r="K1304" s="53"/>
      <c r="L1304" s="53"/>
      <c r="M1304" s="53"/>
      <c r="N1304" s="53"/>
      <c r="O1304" s="53"/>
      <c r="P1304" s="53"/>
      <c r="Q1304" s="53"/>
      <c r="R1304" s="53"/>
      <c r="S1304" s="53"/>
      <c r="T1304" s="53"/>
      <c r="U1304" s="53"/>
      <c r="V1304" s="53"/>
      <c r="W1304" s="53"/>
      <c r="X1304" s="53"/>
      <c r="Y1304" s="53"/>
      <c r="Z1304" s="53"/>
      <c r="AA1304" s="53"/>
      <c r="AB1304" s="53"/>
      <c r="AC1304" s="53"/>
      <c r="AD1304" s="53"/>
      <c r="AE1304" s="53"/>
      <c r="AF1304" s="53"/>
      <c r="AG1304" s="53"/>
      <c r="AH1304" s="53"/>
      <c r="AI1304" s="53"/>
      <c r="AJ1304" s="53"/>
      <c r="AK1304" s="53"/>
      <c r="AL1304" s="53"/>
      <c r="AM1304" s="53"/>
      <c r="AN1304" s="53"/>
      <c r="AO1304" s="53"/>
      <c r="AP1304" s="53"/>
      <c r="AQ1304" s="53"/>
      <c r="AR1304" s="53"/>
      <c r="AS1304" s="53"/>
      <c r="AT1304" s="53"/>
      <c r="AU1304" s="53"/>
      <c r="AV1304" s="53"/>
      <c r="AW1304" s="53"/>
      <c r="AX1304" s="53"/>
      <c r="AY1304" s="53"/>
      <c r="AZ1304" s="53"/>
      <c r="BA1304" s="53"/>
      <c r="BB1304" s="53"/>
      <c r="BC1304" s="53"/>
      <c r="BD1304" s="53"/>
      <c r="BE1304" s="53"/>
      <c r="BF1304" s="53"/>
      <c r="BG1304" s="53"/>
      <c r="BH1304" s="53"/>
      <c r="BI1304" s="53"/>
      <c r="BJ1304" s="53"/>
      <c r="BK1304" s="53"/>
      <c r="BL1304" s="53"/>
      <c r="BM1304" s="53"/>
      <c r="BN1304" s="53"/>
      <c r="BO1304" s="53"/>
      <c r="BP1304" s="53"/>
      <c r="BQ1304" s="53"/>
      <c r="BR1304" s="53"/>
      <c r="BS1304" s="53"/>
      <c r="BT1304" s="53"/>
      <c r="BU1304" s="53"/>
      <c r="BV1304" s="53"/>
      <c r="BW1304" s="53"/>
      <c r="BX1304" s="53"/>
      <c r="BY1304" s="53"/>
      <c r="BZ1304" s="53"/>
      <c r="CA1304" s="53"/>
      <c r="CB1304" s="53"/>
      <c r="CC1304" s="53"/>
      <c r="CD1304" s="53"/>
      <c r="CE1304" s="53"/>
      <c r="CF1304" s="53"/>
      <c r="CG1304" s="53"/>
      <c r="CH1304" s="53"/>
      <c r="CI1304" s="53"/>
      <c r="CJ1304" s="53"/>
      <c r="CK1304" s="53"/>
    </row>
    <row r="1305" spans="10:89" x14ac:dyDescent="0.2">
      <c r="J1305" s="53"/>
      <c r="K1305" s="53"/>
      <c r="L1305" s="53"/>
      <c r="M1305" s="53"/>
      <c r="N1305" s="53"/>
      <c r="O1305" s="53"/>
      <c r="P1305" s="53"/>
      <c r="Q1305" s="53"/>
      <c r="R1305" s="53"/>
      <c r="S1305" s="53"/>
      <c r="T1305" s="53"/>
      <c r="U1305" s="53"/>
      <c r="V1305" s="53"/>
      <c r="W1305" s="53"/>
      <c r="X1305" s="53"/>
      <c r="Y1305" s="53"/>
      <c r="Z1305" s="53"/>
      <c r="AA1305" s="53"/>
      <c r="AB1305" s="53"/>
      <c r="AC1305" s="53"/>
      <c r="AD1305" s="53"/>
      <c r="AE1305" s="53"/>
      <c r="AF1305" s="53"/>
      <c r="AG1305" s="53"/>
      <c r="AH1305" s="53"/>
      <c r="AI1305" s="53"/>
      <c r="AJ1305" s="53"/>
      <c r="AK1305" s="53"/>
      <c r="AL1305" s="53"/>
      <c r="AM1305" s="53"/>
      <c r="AN1305" s="53"/>
      <c r="AO1305" s="53"/>
      <c r="AP1305" s="53"/>
      <c r="AQ1305" s="53"/>
      <c r="AR1305" s="53"/>
      <c r="AS1305" s="53"/>
      <c r="AT1305" s="53"/>
      <c r="AU1305" s="53"/>
      <c r="AV1305" s="53"/>
      <c r="AW1305" s="53"/>
      <c r="AX1305" s="53"/>
      <c r="AY1305" s="53"/>
      <c r="AZ1305" s="53"/>
      <c r="BA1305" s="53"/>
      <c r="BB1305" s="53"/>
      <c r="BC1305" s="53"/>
      <c r="BD1305" s="53"/>
      <c r="BE1305" s="53"/>
      <c r="BF1305" s="53"/>
      <c r="BG1305" s="53"/>
      <c r="BH1305" s="53"/>
      <c r="BI1305" s="53"/>
      <c r="BJ1305" s="53"/>
      <c r="BK1305" s="53"/>
      <c r="BL1305" s="53"/>
      <c r="BM1305" s="53"/>
      <c r="BN1305" s="53"/>
      <c r="BO1305" s="53"/>
      <c r="BP1305" s="53"/>
      <c r="BQ1305" s="53"/>
      <c r="BR1305" s="53"/>
      <c r="BS1305" s="53"/>
      <c r="BT1305" s="53"/>
      <c r="BU1305" s="53"/>
      <c r="BV1305" s="53"/>
      <c r="BW1305" s="53"/>
      <c r="BX1305" s="53"/>
      <c r="BY1305" s="53"/>
      <c r="BZ1305" s="53"/>
      <c r="CA1305" s="53"/>
      <c r="CB1305" s="53"/>
      <c r="CC1305" s="53"/>
      <c r="CD1305" s="53"/>
      <c r="CE1305" s="53"/>
      <c r="CF1305" s="53"/>
      <c r="CG1305" s="53"/>
      <c r="CH1305" s="53"/>
      <c r="CI1305" s="53"/>
      <c r="CJ1305" s="53"/>
      <c r="CK1305" s="53"/>
    </row>
    <row r="1306" spans="10:89" x14ac:dyDescent="0.2">
      <c r="J1306" s="53"/>
      <c r="K1306" s="53"/>
      <c r="L1306" s="53"/>
      <c r="M1306" s="53"/>
      <c r="N1306" s="53"/>
      <c r="O1306" s="53"/>
      <c r="P1306" s="53"/>
      <c r="Q1306" s="53"/>
      <c r="R1306" s="53"/>
      <c r="S1306" s="53"/>
      <c r="T1306" s="53"/>
      <c r="U1306" s="53"/>
      <c r="V1306" s="53"/>
      <c r="W1306" s="53"/>
      <c r="X1306" s="53"/>
      <c r="Y1306" s="53"/>
      <c r="Z1306" s="53"/>
      <c r="AA1306" s="53"/>
      <c r="AB1306" s="53"/>
      <c r="AC1306" s="53"/>
      <c r="AD1306" s="53"/>
      <c r="AE1306" s="53"/>
      <c r="AF1306" s="53"/>
      <c r="AG1306" s="53"/>
      <c r="AH1306" s="53"/>
      <c r="AI1306" s="53"/>
      <c r="AJ1306" s="53"/>
      <c r="AK1306" s="53"/>
      <c r="AL1306" s="53"/>
      <c r="AM1306" s="53"/>
      <c r="AN1306" s="53"/>
      <c r="AO1306" s="53"/>
      <c r="AP1306" s="53"/>
      <c r="AQ1306" s="53"/>
      <c r="AR1306" s="53"/>
      <c r="AS1306" s="53"/>
      <c r="AT1306" s="53"/>
      <c r="AU1306" s="53"/>
      <c r="AV1306" s="53"/>
      <c r="AW1306" s="53"/>
      <c r="AX1306" s="53"/>
      <c r="AY1306" s="53"/>
      <c r="AZ1306" s="53"/>
      <c r="BA1306" s="53"/>
      <c r="BB1306" s="53"/>
      <c r="BC1306" s="53"/>
      <c r="BD1306" s="53"/>
      <c r="BE1306" s="53"/>
      <c r="BF1306" s="53"/>
      <c r="BG1306" s="53"/>
      <c r="BH1306" s="53"/>
      <c r="BI1306" s="53"/>
      <c r="BJ1306" s="53"/>
      <c r="BK1306" s="53"/>
      <c r="BL1306" s="53"/>
      <c r="BM1306" s="53"/>
      <c r="BN1306" s="53"/>
      <c r="BO1306" s="53"/>
      <c r="BP1306" s="53"/>
      <c r="BQ1306" s="53"/>
      <c r="BR1306" s="53"/>
      <c r="BS1306" s="53"/>
      <c r="BT1306" s="53"/>
      <c r="BU1306" s="53"/>
      <c r="BV1306" s="53"/>
      <c r="BW1306" s="53"/>
      <c r="BX1306" s="53"/>
      <c r="BY1306" s="53"/>
      <c r="BZ1306" s="53"/>
      <c r="CA1306" s="53"/>
      <c r="CB1306" s="53"/>
      <c r="CC1306" s="53"/>
      <c r="CD1306" s="53"/>
      <c r="CE1306" s="53"/>
      <c r="CF1306" s="53"/>
      <c r="CG1306" s="53"/>
      <c r="CH1306" s="53"/>
      <c r="CI1306" s="53"/>
      <c r="CJ1306" s="53"/>
      <c r="CK1306" s="53"/>
    </row>
    <row r="1307" spans="10:89" x14ac:dyDescent="0.2">
      <c r="J1307" s="53"/>
      <c r="K1307" s="53"/>
      <c r="L1307" s="53"/>
      <c r="M1307" s="53"/>
      <c r="N1307" s="53"/>
      <c r="O1307" s="53"/>
      <c r="P1307" s="53"/>
      <c r="Q1307" s="53"/>
      <c r="R1307" s="53"/>
      <c r="S1307" s="53"/>
      <c r="T1307" s="53"/>
      <c r="U1307" s="53"/>
      <c r="V1307" s="53"/>
      <c r="W1307" s="53"/>
      <c r="X1307" s="53"/>
      <c r="Y1307" s="53"/>
      <c r="Z1307" s="53"/>
      <c r="AA1307" s="53"/>
      <c r="AB1307" s="53"/>
      <c r="AC1307" s="53"/>
      <c r="AD1307" s="53"/>
      <c r="AE1307" s="53"/>
      <c r="AF1307" s="53"/>
      <c r="AG1307" s="53"/>
      <c r="AH1307" s="53"/>
      <c r="AI1307" s="53"/>
      <c r="AJ1307" s="53"/>
      <c r="AK1307" s="53"/>
      <c r="AL1307" s="53"/>
      <c r="AM1307" s="53"/>
      <c r="AN1307" s="53"/>
      <c r="AO1307" s="53"/>
      <c r="AP1307" s="53"/>
      <c r="AQ1307" s="53"/>
      <c r="AR1307" s="53"/>
      <c r="AS1307" s="53"/>
      <c r="AT1307" s="53"/>
      <c r="AU1307" s="53"/>
      <c r="AV1307" s="53"/>
      <c r="AW1307" s="53"/>
      <c r="AX1307" s="53"/>
      <c r="AY1307" s="53"/>
      <c r="AZ1307" s="53"/>
      <c r="BA1307" s="53"/>
      <c r="BB1307" s="53"/>
      <c r="BC1307" s="53"/>
      <c r="BD1307" s="53"/>
      <c r="BE1307" s="53"/>
      <c r="BF1307" s="53"/>
      <c r="BG1307" s="53"/>
      <c r="BH1307" s="53"/>
      <c r="BI1307" s="53"/>
      <c r="BJ1307" s="53"/>
      <c r="BK1307" s="53"/>
      <c r="BL1307" s="53"/>
      <c r="BM1307" s="53"/>
      <c r="BN1307" s="53"/>
      <c r="BO1307" s="53"/>
      <c r="BP1307" s="53"/>
      <c r="BQ1307" s="53"/>
      <c r="BR1307" s="53"/>
      <c r="BS1307" s="53"/>
      <c r="BT1307" s="53"/>
      <c r="BU1307" s="53"/>
      <c r="BV1307" s="53"/>
      <c r="BW1307" s="53"/>
      <c r="BX1307" s="53"/>
      <c r="BY1307" s="53"/>
      <c r="BZ1307" s="53"/>
      <c r="CA1307" s="53"/>
      <c r="CB1307" s="53"/>
      <c r="CC1307" s="53"/>
      <c r="CD1307" s="53"/>
      <c r="CE1307" s="53"/>
      <c r="CF1307" s="53"/>
      <c r="CG1307" s="53"/>
      <c r="CH1307" s="53"/>
      <c r="CI1307" s="53"/>
      <c r="CJ1307" s="53"/>
      <c r="CK1307" s="53"/>
    </row>
    <row r="1308" spans="10:89" x14ac:dyDescent="0.2">
      <c r="J1308" s="53"/>
      <c r="K1308" s="53"/>
      <c r="L1308" s="53"/>
      <c r="M1308" s="53"/>
      <c r="N1308" s="53"/>
      <c r="O1308" s="53"/>
      <c r="P1308" s="53"/>
      <c r="Q1308" s="53"/>
      <c r="R1308" s="53"/>
      <c r="S1308" s="53"/>
      <c r="T1308" s="53"/>
      <c r="U1308" s="53"/>
      <c r="V1308" s="53"/>
      <c r="W1308" s="53"/>
      <c r="X1308" s="53"/>
      <c r="Y1308" s="53"/>
      <c r="Z1308" s="53"/>
      <c r="AA1308" s="53"/>
      <c r="AB1308" s="53"/>
      <c r="AC1308" s="53"/>
      <c r="AD1308" s="53"/>
      <c r="AE1308" s="53"/>
      <c r="AF1308" s="53"/>
      <c r="AG1308" s="53"/>
      <c r="AH1308" s="53"/>
      <c r="AI1308" s="53"/>
      <c r="AJ1308" s="53"/>
      <c r="AK1308" s="53"/>
      <c r="AL1308" s="53"/>
      <c r="AM1308" s="53"/>
      <c r="AN1308" s="53"/>
      <c r="AO1308" s="53"/>
      <c r="AP1308" s="53"/>
      <c r="AQ1308" s="53"/>
      <c r="AR1308" s="53"/>
      <c r="AS1308" s="53"/>
      <c r="AT1308" s="53"/>
      <c r="AU1308" s="53"/>
      <c r="AV1308" s="53"/>
      <c r="AW1308" s="53"/>
      <c r="AX1308" s="53"/>
      <c r="AY1308" s="53"/>
      <c r="AZ1308" s="53"/>
      <c r="BA1308" s="53"/>
      <c r="BB1308" s="53"/>
      <c r="BC1308" s="53"/>
      <c r="BD1308" s="53"/>
      <c r="BE1308" s="53"/>
      <c r="BF1308" s="53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3"/>
      <c r="BQ1308" s="53"/>
      <c r="BR1308" s="53"/>
      <c r="BS1308" s="53"/>
      <c r="BT1308" s="53"/>
      <c r="BU1308" s="53"/>
      <c r="BV1308" s="53"/>
      <c r="BW1308" s="53"/>
      <c r="BX1308" s="53"/>
      <c r="BY1308" s="53"/>
      <c r="BZ1308" s="53"/>
      <c r="CA1308" s="53"/>
      <c r="CB1308" s="53"/>
      <c r="CC1308" s="53"/>
      <c r="CD1308" s="53"/>
      <c r="CE1308" s="53"/>
      <c r="CF1308" s="53"/>
      <c r="CG1308" s="53"/>
      <c r="CH1308" s="53"/>
      <c r="CI1308" s="53"/>
      <c r="CJ1308" s="53"/>
      <c r="CK1308" s="53"/>
    </row>
    <row r="1309" spans="10:89" x14ac:dyDescent="0.2">
      <c r="J1309" s="53"/>
      <c r="K1309" s="53"/>
      <c r="L1309" s="53"/>
      <c r="M1309" s="53"/>
      <c r="N1309" s="53"/>
      <c r="O1309" s="53"/>
      <c r="P1309" s="53"/>
      <c r="Q1309" s="53"/>
      <c r="R1309" s="53"/>
      <c r="S1309" s="53"/>
      <c r="T1309" s="53"/>
      <c r="U1309" s="53"/>
      <c r="V1309" s="53"/>
      <c r="W1309" s="53"/>
      <c r="X1309" s="53"/>
      <c r="Y1309" s="53"/>
      <c r="Z1309" s="53"/>
      <c r="AA1309" s="53"/>
      <c r="AB1309" s="53"/>
      <c r="AC1309" s="53"/>
      <c r="AD1309" s="53"/>
      <c r="AE1309" s="53"/>
      <c r="AF1309" s="53"/>
      <c r="AG1309" s="53"/>
      <c r="AH1309" s="53"/>
      <c r="AI1309" s="53"/>
      <c r="AJ1309" s="53"/>
      <c r="AK1309" s="53"/>
      <c r="AL1309" s="53"/>
      <c r="AM1309" s="53"/>
      <c r="AN1309" s="53"/>
      <c r="AO1309" s="53"/>
      <c r="AP1309" s="53"/>
      <c r="AQ1309" s="53"/>
      <c r="AR1309" s="53"/>
      <c r="AS1309" s="53"/>
      <c r="AT1309" s="53"/>
      <c r="AU1309" s="53"/>
      <c r="AV1309" s="53"/>
      <c r="AW1309" s="53"/>
      <c r="AX1309" s="53"/>
      <c r="AY1309" s="53"/>
      <c r="AZ1309" s="53"/>
      <c r="BA1309" s="53"/>
      <c r="BB1309" s="53"/>
      <c r="BC1309" s="53"/>
      <c r="BD1309" s="53"/>
      <c r="BE1309" s="53"/>
      <c r="BF1309" s="53"/>
      <c r="BG1309" s="53"/>
      <c r="BH1309" s="53"/>
      <c r="BI1309" s="53"/>
      <c r="BJ1309" s="53"/>
      <c r="BK1309" s="53"/>
      <c r="BL1309" s="53"/>
      <c r="BM1309" s="53"/>
      <c r="BN1309" s="53"/>
      <c r="BO1309" s="53"/>
      <c r="BP1309" s="53"/>
      <c r="BQ1309" s="53"/>
      <c r="BR1309" s="53"/>
      <c r="BS1309" s="53"/>
      <c r="BT1309" s="53"/>
      <c r="BU1309" s="53"/>
      <c r="BV1309" s="53"/>
      <c r="BW1309" s="53"/>
      <c r="BX1309" s="53"/>
      <c r="BY1309" s="53"/>
      <c r="BZ1309" s="53"/>
      <c r="CA1309" s="53"/>
      <c r="CB1309" s="53"/>
      <c r="CC1309" s="53"/>
      <c r="CD1309" s="53"/>
      <c r="CE1309" s="53"/>
      <c r="CF1309" s="53"/>
      <c r="CG1309" s="53"/>
      <c r="CH1309" s="53"/>
      <c r="CI1309" s="53"/>
      <c r="CJ1309" s="53"/>
      <c r="CK1309" s="53"/>
    </row>
    <row r="1310" spans="10:89" x14ac:dyDescent="0.2">
      <c r="J1310" s="53"/>
      <c r="K1310" s="53"/>
      <c r="L1310" s="53"/>
      <c r="M1310" s="53"/>
      <c r="N1310" s="53"/>
      <c r="O1310" s="53"/>
      <c r="P1310" s="53"/>
      <c r="Q1310" s="53"/>
      <c r="R1310" s="53"/>
      <c r="S1310" s="53"/>
      <c r="T1310" s="53"/>
      <c r="U1310" s="53"/>
      <c r="V1310" s="53"/>
      <c r="W1310" s="53"/>
      <c r="X1310" s="53"/>
      <c r="Y1310" s="53"/>
      <c r="Z1310" s="53"/>
      <c r="AA1310" s="53"/>
      <c r="AB1310" s="53"/>
      <c r="AC1310" s="53"/>
      <c r="AD1310" s="53"/>
      <c r="AE1310" s="53"/>
      <c r="AF1310" s="53"/>
      <c r="AG1310" s="53"/>
      <c r="AH1310" s="53"/>
      <c r="AI1310" s="53"/>
      <c r="AJ1310" s="53"/>
      <c r="AK1310" s="53"/>
      <c r="AL1310" s="53"/>
      <c r="AM1310" s="53"/>
      <c r="AN1310" s="53"/>
      <c r="AO1310" s="53"/>
      <c r="AP1310" s="53"/>
      <c r="AQ1310" s="53"/>
      <c r="AR1310" s="53"/>
      <c r="AS1310" s="53"/>
      <c r="AT1310" s="53"/>
      <c r="AU1310" s="53"/>
      <c r="AV1310" s="53"/>
      <c r="AW1310" s="53"/>
      <c r="AX1310" s="53"/>
      <c r="AY1310" s="53"/>
      <c r="AZ1310" s="53"/>
      <c r="BA1310" s="53"/>
      <c r="BB1310" s="53"/>
      <c r="BC1310" s="53"/>
      <c r="BD1310" s="53"/>
      <c r="BE1310" s="53"/>
      <c r="BF1310" s="53"/>
      <c r="BG1310" s="53"/>
      <c r="BH1310" s="53"/>
      <c r="BI1310" s="53"/>
      <c r="BJ1310" s="53"/>
      <c r="BK1310" s="53"/>
      <c r="BL1310" s="53"/>
      <c r="BM1310" s="53"/>
      <c r="BN1310" s="53"/>
      <c r="BO1310" s="53"/>
      <c r="BP1310" s="53"/>
      <c r="BQ1310" s="53"/>
      <c r="BR1310" s="53"/>
      <c r="BS1310" s="53"/>
      <c r="BT1310" s="53"/>
      <c r="BU1310" s="53"/>
      <c r="BV1310" s="53"/>
      <c r="BW1310" s="53"/>
      <c r="BX1310" s="53"/>
      <c r="BY1310" s="53"/>
      <c r="BZ1310" s="53"/>
      <c r="CA1310" s="53"/>
      <c r="CB1310" s="53"/>
      <c r="CC1310" s="53"/>
      <c r="CD1310" s="53"/>
      <c r="CE1310" s="53"/>
      <c r="CF1310" s="53"/>
      <c r="CG1310" s="53"/>
      <c r="CH1310" s="53"/>
      <c r="CI1310" s="53"/>
      <c r="CJ1310" s="53"/>
      <c r="CK1310" s="53"/>
    </row>
    <row r="1311" spans="10:89" x14ac:dyDescent="0.2">
      <c r="J1311" s="53"/>
      <c r="K1311" s="53"/>
      <c r="L1311" s="53"/>
      <c r="M1311" s="53"/>
      <c r="N1311" s="53"/>
      <c r="O1311" s="53"/>
      <c r="P1311" s="53"/>
      <c r="Q1311" s="53"/>
      <c r="R1311" s="53"/>
      <c r="S1311" s="53"/>
      <c r="T1311" s="53"/>
      <c r="U1311" s="53"/>
      <c r="V1311" s="53"/>
      <c r="W1311" s="53"/>
      <c r="X1311" s="53"/>
      <c r="Y1311" s="53"/>
      <c r="Z1311" s="53"/>
      <c r="AA1311" s="53"/>
      <c r="AB1311" s="53"/>
      <c r="AC1311" s="53"/>
      <c r="AD1311" s="53"/>
      <c r="AE1311" s="53"/>
      <c r="AF1311" s="53"/>
      <c r="AG1311" s="53"/>
      <c r="AH1311" s="53"/>
      <c r="AI1311" s="53"/>
      <c r="AJ1311" s="53"/>
      <c r="AK1311" s="53"/>
      <c r="AL1311" s="53"/>
      <c r="AM1311" s="53"/>
      <c r="AN1311" s="53"/>
      <c r="AO1311" s="53"/>
      <c r="AP1311" s="53"/>
      <c r="AQ1311" s="53"/>
      <c r="AR1311" s="53"/>
      <c r="AS1311" s="53"/>
      <c r="AT1311" s="53"/>
      <c r="AU1311" s="53"/>
      <c r="AV1311" s="53"/>
      <c r="AW1311" s="53"/>
      <c r="AX1311" s="53"/>
      <c r="AY1311" s="53"/>
      <c r="AZ1311" s="53"/>
      <c r="BA1311" s="53"/>
      <c r="BB1311" s="53"/>
      <c r="BC1311" s="53"/>
      <c r="BD1311" s="53"/>
      <c r="BE1311" s="53"/>
      <c r="BF1311" s="53"/>
      <c r="BG1311" s="53"/>
      <c r="BH1311" s="53"/>
      <c r="BI1311" s="53"/>
      <c r="BJ1311" s="53"/>
      <c r="BK1311" s="53"/>
      <c r="BL1311" s="53"/>
      <c r="BM1311" s="53"/>
      <c r="BN1311" s="53"/>
      <c r="BO1311" s="53"/>
      <c r="BP1311" s="53"/>
      <c r="BQ1311" s="53"/>
      <c r="BR1311" s="53"/>
      <c r="BS1311" s="53"/>
      <c r="BT1311" s="53"/>
      <c r="BU1311" s="53"/>
      <c r="BV1311" s="53"/>
      <c r="BW1311" s="53"/>
      <c r="BX1311" s="53"/>
      <c r="BY1311" s="53"/>
      <c r="BZ1311" s="53"/>
      <c r="CA1311" s="53"/>
      <c r="CB1311" s="53"/>
      <c r="CC1311" s="53"/>
      <c r="CD1311" s="53"/>
      <c r="CE1311" s="53"/>
      <c r="CF1311" s="53"/>
      <c r="CG1311" s="53"/>
      <c r="CH1311" s="53"/>
      <c r="CI1311" s="53"/>
      <c r="CJ1311" s="53"/>
      <c r="CK1311" s="53"/>
    </row>
    <row r="1312" spans="10:89" x14ac:dyDescent="0.2">
      <c r="J1312" s="53"/>
      <c r="K1312" s="53"/>
      <c r="L1312" s="53"/>
      <c r="M1312" s="53"/>
      <c r="N1312" s="53"/>
      <c r="O1312" s="53"/>
      <c r="P1312" s="53"/>
      <c r="Q1312" s="53"/>
      <c r="R1312" s="53"/>
      <c r="S1312" s="53"/>
      <c r="T1312" s="53"/>
      <c r="U1312" s="53"/>
      <c r="V1312" s="53"/>
      <c r="W1312" s="53"/>
      <c r="X1312" s="53"/>
      <c r="Y1312" s="53"/>
      <c r="Z1312" s="53"/>
      <c r="AA1312" s="53"/>
      <c r="AB1312" s="53"/>
      <c r="AC1312" s="53"/>
      <c r="AD1312" s="53"/>
      <c r="AE1312" s="53"/>
      <c r="AF1312" s="53"/>
      <c r="AG1312" s="53"/>
      <c r="AH1312" s="53"/>
      <c r="AI1312" s="53"/>
      <c r="AJ1312" s="53"/>
      <c r="AK1312" s="53"/>
      <c r="AL1312" s="53"/>
      <c r="AM1312" s="53"/>
      <c r="AN1312" s="53"/>
      <c r="AO1312" s="53"/>
      <c r="AP1312" s="53"/>
      <c r="AQ1312" s="53"/>
      <c r="AR1312" s="53"/>
      <c r="AS1312" s="53"/>
      <c r="AT1312" s="53"/>
      <c r="AU1312" s="53"/>
      <c r="AV1312" s="53"/>
      <c r="AW1312" s="53"/>
      <c r="AX1312" s="53"/>
      <c r="AY1312" s="53"/>
      <c r="AZ1312" s="53"/>
      <c r="BA1312" s="53"/>
      <c r="BB1312" s="53"/>
      <c r="BC1312" s="53"/>
      <c r="BD1312" s="53"/>
      <c r="BE1312" s="53"/>
      <c r="BF1312" s="53"/>
      <c r="BG1312" s="53"/>
      <c r="BH1312" s="53"/>
      <c r="BI1312" s="53"/>
      <c r="BJ1312" s="53"/>
      <c r="BK1312" s="53"/>
      <c r="BL1312" s="53"/>
      <c r="BM1312" s="53"/>
      <c r="BN1312" s="53"/>
      <c r="BO1312" s="53"/>
      <c r="BP1312" s="53"/>
      <c r="BQ1312" s="53"/>
      <c r="BR1312" s="53"/>
      <c r="BS1312" s="53"/>
      <c r="BT1312" s="53"/>
      <c r="BU1312" s="53"/>
      <c r="BV1312" s="53"/>
      <c r="BW1312" s="53"/>
      <c r="BX1312" s="53"/>
      <c r="BY1312" s="53"/>
      <c r="BZ1312" s="53"/>
      <c r="CA1312" s="53"/>
      <c r="CB1312" s="53"/>
      <c r="CC1312" s="53"/>
      <c r="CD1312" s="53"/>
      <c r="CE1312" s="53"/>
      <c r="CF1312" s="53"/>
      <c r="CG1312" s="53"/>
      <c r="CH1312" s="53"/>
      <c r="CI1312" s="53"/>
      <c r="CJ1312" s="53"/>
      <c r="CK1312" s="53"/>
    </row>
    <row r="1313" spans="10:89" x14ac:dyDescent="0.2">
      <c r="J1313" s="53"/>
      <c r="K1313" s="53"/>
      <c r="L1313" s="53"/>
      <c r="M1313" s="53"/>
      <c r="N1313" s="53"/>
      <c r="O1313" s="53"/>
      <c r="P1313" s="53"/>
      <c r="Q1313" s="53"/>
      <c r="R1313" s="53"/>
      <c r="S1313" s="53"/>
      <c r="T1313" s="53"/>
      <c r="U1313" s="53"/>
      <c r="V1313" s="53"/>
      <c r="W1313" s="53"/>
      <c r="X1313" s="53"/>
      <c r="Y1313" s="53"/>
      <c r="Z1313" s="53"/>
      <c r="AA1313" s="53"/>
      <c r="AB1313" s="53"/>
      <c r="AC1313" s="53"/>
      <c r="AD1313" s="53"/>
      <c r="AE1313" s="53"/>
      <c r="AF1313" s="53"/>
      <c r="AG1313" s="53"/>
      <c r="AH1313" s="53"/>
      <c r="AI1313" s="53"/>
      <c r="AJ1313" s="53"/>
      <c r="AK1313" s="53"/>
      <c r="AL1313" s="53"/>
      <c r="AM1313" s="53"/>
      <c r="AN1313" s="53"/>
      <c r="AO1313" s="53"/>
      <c r="AP1313" s="53"/>
      <c r="AQ1313" s="53"/>
      <c r="AR1313" s="53"/>
      <c r="AS1313" s="53"/>
      <c r="AT1313" s="53"/>
      <c r="AU1313" s="53"/>
      <c r="AV1313" s="53"/>
      <c r="AW1313" s="53"/>
      <c r="AX1313" s="53"/>
      <c r="AY1313" s="53"/>
      <c r="AZ1313" s="53"/>
      <c r="BA1313" s="53"/>
      <c r="BB1313" s="53"/>
      <c r="BC1313" s="53"/>
      <c r="BD1313" s="53"/>
      <c r="BE1313" s="53"/>
      <c r="BF1313" s="53"/>
      <c r="BG1313" s="53"/>
      <c r="BH1313" s="53"/>
      <c r="BI1313" s="53"/>
      <c r="BJ1313" s="53"/>
      <c r="BK1313" s="53"/>
      <c r="BL1313" s="53"/>
      <c r="BM1313" s="53"/>
      <c r="BN1313" s="53"/>
      <c r="BO1313" s="53"/>
      <c r="BP1313" s="53"/>
      <c r="BQ1313" s="53"/>
      <c r="BR1313" s="53"/>
      <c r="BS1313" s="53"/>
      <c r="BT1313" s="53"/>
      <c r="BU1313" s="53"/>
      <c r="BV1313" s="53"/>
      <c r="BW1313" s="53"/>
      <c r="BX1313" s="53"/>
      <c r="BY1313" s="53"/>
      <c r="BZ1313" s="53"/>
      <c r="CA1313" s="53"/>
      <c r="CB1313" s="53"/>
      <c r="CC1313" s="53"/>
      <c r="CD1313" s="53"/>
      <c r="CE1313" s="53"/>
      <c r="CF1313" s="53"/>
      <c r="CG1313" s="53"/>
      <c r="CH1313" s="53"/>
      <c r="CI1313" s="53"/>
      <c r="CJ1313" s="53"/>
      <c r="CK1313" s="53"/>
    </row>
    <row r="1314" spans="10:89" x14ac:dyDescent="0.2">
      <c r="J1314" s="53"/>
      <c r="K1314" s="53"/>
      <c r="L1314" s="53"/>
      <c r="M1314" s="53"/>
      <c r="N1314" s="53"/>
      <c r="O1314" s="53"/>
      <c r="P1314" s="53"/>
      <c r="Q1314" s="53"/>
      <c r="R1314" s="53"/>
      <c r="S1314" s="53"/>
      <c r="T1314" s="53"/>
      <c r="U1314" s="53"/>
      <c r="V1314" s="53"/>
      <c r="W1314" s="53"/>
      <c r="X1314" s="53"/>
      <c r="Y1314" s="53"/>
      <c r="Z1314" s="53"/>
      <c r="AA1314" s="53"/>
      <c r="AB1314" s="53"/>
      <c r="AC1314" s="53"/>
      <c r="AD1314" s="53"/>
      <c r="AE1314" s="53"/>
      <c r="AF1314" s="53"/>
      <c r="AG1314" s="53"/>
      <c r="AH1314" s="53"/>
      <c r="AI1314" s="53"/>
      <c r="AJ1314" s="53"/>
      <c r="AK1314" s="53"/>
      <c r="AL1314" s="53"/>
      <c r="AM1314" s="53"/>
      <c r="AN1314" s="53"/>
      <c r="AO1314" s="53"/>
      <c r="AP1314" s="53"/>
      <c r="AQ1314" s="53"/>
      <c r="AR1314" s="53"/>
      <c r="AS1314" s="53"/>
      <c r="AT1314" s="53"/>
      <c r="AU1314" s="53"/>
      <c r="AV1314" s="53"/>
      <c r="AW1314" s="53"/>
      <c r="AX1314" s="53"/>
      <c r="AY1314" s="53"/>
      <c r="AZ1314" s="53"/>
      <c r="BA1314" s="53"/>
      <c r="BB1314" s="53"/>
      <c r="BC1314" s="53"/>
      <c r="BD1314" s="53"/>
      <c r="BE1314" s="53"/>
      <c r="BF1314" s="53"/>
      <c r="BG1314" s="53"/>
      <c r="BH1314" s="53"/>
      <c r="BI1314" s="53"/>
      <c r="BJ1314" s="53"/>
      <c r="BK1314" s="53"/>
      <c r="BL1314" s="53"/>
      <c r="BM1314" s="53"/>
      <c r="BN1314" s="53"/>
      <c r="BO1314" s="53"/>
      <c r="BP1314" s="53"/>
      <c r="BQ1314" s="53"/>
      <c r="BR1314" s="53"/>
      <c r="BS1314" s="53"/>
      <c r="BT1314" s="53"/>
      <c r="BU1314" s="53"/>
      <c r="BV1314" s="53"/>
      <c r="BW1314" s="53"/>
      <c r="BX1314" s="53"/>
      <c r="BY1314" s="53"/>
      <c r="BZ1314" s="53"/>
      <c r="CA1314" s="53"/>
      <c r="CB1314" s="53"/>
      <c r="CC1314" s="53"/>
      <c r="CD1314" s="53"/>
      <c r="CE1314" s="53"/>
      <c r="CF1314" s="53"/>
      <c r="CG1314" s="53"/>
      <c r="CH1314" s="53"/>
      <c r="CI1314" s="53"/>
      <c r="CJ1314" s="53"/>
      <c r="CK1314" s="53"/>
    </row>
    <row r="1315" spans="10:89" x14ac:dyDescent="0.2">
      <c r="J1315" s="53"/>
      <c r="K1315" s="53"/>
      <c r="L1315" s="53"/>
      <c r="M1315" s="53"/>
      <c r="N1315" s="53"/>
      <c r="O1315" s="53"/>
      <c r="P1315" s="53"/>
      <c r="Q1315" s="53"/>
      <c r="R1315" s="53"/>
      <c r="S1315" s="53"/>
      <c r="T1315" s="53"/>
      <c r="U1315" s="53"/>
      <c r="V1315" s="53"/>
      <c r="W1315" s="53"/>
      <c r="X1315" s="53"/>
      <c r="Y1315" s="53"/>
      <c r="Z1315" s="53"/>
      <c r="AA1315" s="53"/>
      <c r="AB1315" s="53"/>
      <c r="AC1315" s="53"/>
      <c r="AD1315" s="53"/>
      <c r="AE1315" s="53"/>
      <c r="AF1315" s="53"/>
      <c r="AG1315" s="53"/>
      <c r="AH1315" s="53"/>
      <c r="AI1315" s="53"/>
      <c r="AJ1315" s="53"/>
      <c r="AK1315" s="53"/>
      <c r="AL1315" s="53"/>
      <c r="AM1315" s="53"/>
      <c r="AN1315" s="53"/>
      <c r="AO1315" s="53"/>
      <c r="AP1315" s="53"/>
      <c r="AQ1315" s="53"/>
      <c r="AR1315" s="53"/>
      <c r="AS1315" s="53"/>
      <c r="AT1315" s="53"/>
      <c r="AU1315" s="53"/>
      <c r="AV1315" s="53"/>
      <c r="AW1315" s="53"/>
      <c r="AX1315" s="53"/>
      <c r="AY1315" s="53"/>
      <c r="AZ1315" s="53"/>
      <c r="BA1315" s="53"/>
      <c r="BB1315" s="53"/>
      <c r="BC1315" s="53"/>
      <c r="BD1315" s="53"/>
      <c r="BE1315" s="53"/>
      <c r="BF1315" s="53"/>
      <c r="BG1315" s="53"/>
      <c r="BH1315" s="53"/>
      <c r="BI1315" s="53"/>
      <c r="BJ1315" s="53"/>
      <c r="BK1315" s="53"/>
      <c r="BL1315" s="53"/>
      <c r="BM1315" s="53"/>
      <c r="BN1315" s="53"/>
      <c r="BO1315" s="53"/>
      <c r="BP1315" s="53"/>
      <c r="BQ1315" s="53"/>
      <c r="BR1315" s="53"/>
      <c r="BS1315" s="53"/>
      <c r="BT1315" s="53"/>
      <c r="BU1315" s="53"/>
      <c r="BV1315" s="53"/>
      <c r="BW1315" s="53"/>
      <c r="BX1315" s="53"/>
      <c r="BY1315" s="53"/>
      <c r="BZ1315" s="53"/>
      <c r="CA1315" s="53"/>
      <c r="CB1315" s="53"/>
      <c r="CC1315" s="53"/>
      <c r="CD1315" s="53"/>
      <c r="CE1315" s="53"/>
      <c r="CF1315" s="53"/>
      <c r="CG1315" s="53"/>
      <c r="CH1315" s="53"/>
      <c r="CI1315" s="53"/>
      <c r="CJ1315" s="53"/>
      <c r="CK1315" s="53"/>
    </row>
    <row r="1316" spans="10:89" x14ac:dyDescent="0.2">
      <c r="J1316" s="53"/>
      <c r="K1316" s="53"/>
      <c r="L1316" s="53"/>
      <c r="M1316" s="53"/>
      <c r="N1316" s="53"/>
      <c r="O1316" s="53"/>
      <c r="P1316" s="53"/>
      <c r="Q1316" s="53"/>
      <c r="R1316" s="53"/>
      <c r="S1316" s="53"/>
      <c r="T1316" s="53"/>
      <c r="U1316" s="53"/>
      <c r="V1316" s="53"/>
      <c r="W1316" s="53"/>
      <c r="X1316" s="53"/>
      <c r="Y1316" s="53"/>
      <c r="Z1316" s="53"/>
      <c r="AA1316" s="53"/>
      <c r="AB1316" s="53"/>
      <c r="AC1316" s="53"/>
      <c r="AD1316" s="53"/>
      <c r="AE1316" s="53"/>
      <c r="AF1316" s="53"/>
      <c r="AG1316" s="53"/>
      <c r="AH1316" s="53"/>
      <c r="AI1316" s="53"/>
      <c r="AJ1316" s="53"/>
      <c r="AK1316" s="53"/>
      <c r="AL1316" s="53"/>
      <c r="AM1316" s="53"/>
      <c r="AN1316" s="53"/>
      <c r="AO1316" s="53"/>
      <c r="AP1316" s="53"/>
      <c r="AQ1316" s="53"/>
      <c r="AR1316" s="53"/>
      <c r="AS1316" s="53"/>
      <c r="AT1316" s="53"/>
      <c r="AU1316" s="53"/>
      <c r="AV1316" s="53"/>
      <c r="AW1316" s="53"/>
      <c r="AX1316" s="53"/>
      <c r="AY1316" s="53"/>
      <c r="AZ1316" s="53"/>
      <c r="BA1316" s="53"/>
      <c r="BB1316" s="53"/>
      <c r="BC1316" s="53"/>
      <c r="BD1316" s="53"/>
      <c r="BE1316" s="53"/>
      <c r="BF1316" s="53"/>
      <c r="BG1316" s="53"/>
      <c r="BH1316" s="53"/>
      <c r="BI1316" s="53"/>
      <c r="BJ1316" s="53"/>
      <c r="BK1316" s="53"/>
      <c r="BL1316" s="53"/>
      <c r="BM1316" s="53"/>
      <c r="BN1316" s="53"/>
      <c r="BO1316" s="53"/>
      <c r="BP1316" s="53"/>
      <c r="BQ1316" s="53"/>
      <c r="BR1316" s="53"/>
      <c r="BS1316" s="53"/>
      <c r="BT1316" s="53"/>
      <c r="BU1316" s="53"/>
      <c r="BV1316" s="53"/>
      <c r="BW1316" s="53"/>
      <c r="BX1316" s="53"/>
      <c r="BY1316" s="53"/>
      <c r="BZ1316" s="53"/>
      <c r="CA1316" s="53"/>
      <c r="CB1316" s="53"/>
      <c r="CC1316" s="53"/>
      <c r="CD1316" s="53"/>
      <c r="CE1316" s="53"/>
      <c r="CF1316" s="53"/>
      <c r="CG1316" s="53"/>
      <c r="CH1316" s="53"/>
      <c r="CI1316" s="53"/>
      <c r="CJ1316" s="53"/>
      <c r="CK1316" s="53"/>
    </row>
    <row r="1317" spans="10:89" x14ac:dyDescent="0.2">
      <c r="J1317" s="53"/>
      <c r="K1317" s="53"/>
      <c r="L1317" s="53"/>
      <c r="M1317" s="53"/>
      <c r="N1317" s="53"/>
      <c r="O1317" s="53"/>
      <c r="P1317" s="53"/>
      <c r="Q1317" s="53"/>
      <c r="R1317" s="53"/>
      <c r="S1317" s="53"/>
      <c r="T1317" s="53"/>
      <c r="U1317" s="53"/>
      <c r="V1317" s="53"/>
      <c r="W1317" s="53"/>
      <c r="X1317" s="53"/>
      <c r="Y1317" s="53"/>
      <c r="Z1317" s="53"/>
      <c r="AA1317" s="53"/>
      <c r="AB1317" s="53"/>
      <c r="AC1317" s="53"/>
      <c r="AD1317" s="53"/>
      <c r="AE1317" s="53"/>
      <c r="AF1317" s="53"/>
      <c r="AG1317" s="53"/>
      <c r="AH1317" s="53"/>
      <c r="AI1317" s="53"/>
      <c r="AJ1317" s="53"/>
      <c r="AK1317" s="53"/>
      <c r="AL1317" s="53"/>
      <c r="AM1317" s="53"/>
      <c r="AN1317" s="53"/>
      <c r="AO1317" s="53"/>
      <c r="AP1317" s="53"/>
      <c r="AQ1317" s="53"/>
      <c r="AR1317" s="53"/>
      <c r="AS1317" s="53"/>
      <c r="AT1317" s="53"/>
      <c r="AU1317" s="53"/>
      <c r="AV1317" s="53"/>
      <c r="AW1317" s="53"/>
      <c r="AX1317" s="53"/>
      <c r="AY1317" s="53"/>
      <c r="AZ1317" s="53"/>
      <c r="BA1317" s="53"/>
      <c r="BB1317" s="53"/>
      <c r="BC1317" s="53"/>
      <c r="BD1317" s="53"/>
      <c r="BE1317" s="53"/>
      <c r="BF1317" s="53"/>
      <c r="BG1317" s="53"/>
      <c r="BH1317" s="53"/>
      <c r="BI1317" s="53"/>
      <c r="BJ1317" s="53"/>
      <c r="BK1317" s="53"/>
      <c r="BL1317" s="53"/>
      <c r="BM1317" s="53"/>
      <c r="BN1317" s="53"/>
      <c r="BO1317" s="53"/>
      <c r="BP1317" s="53"/>
      <c r="BQ1317" s="53"/>
      <c r="BR1317" s="53"/>
      <c r="BS1317" s="53"/>
      <c r="BT1317" s="53"/>
      <c r="BU1317" s="53"/>
      <c r="BV1317" s="53"/>
      <c r="BW1317" s="53"/>
      <c r="BX1317" s="53"/>
      <c r="BY1317" s="53"/>
      <c r="BZ1317" s="53"/>
      <c r="CA1317" s="53"/>
      <c r="CB1317" s="53"/>
      <c r="CC1317" s="53"/>
      <c r="CD1317" s="53"/>
      <c r="CE1317" s="53"/>
      <c r="CF1317" s="53"/>
      <c r="CG1317" s="53"/>
      <c r="CH1317" s="53"/>
      <c r="CI1317" s="53"/>
      <c r="CJ1317" s="53"/>
      <c r="CK1317" s="53"/>
    </row>
    <row r="1318" spans="10:89" x14ac:dyDescent="0.2">
      <c r="J1318" s="53"/>
      <c r="K1318" s="53"/>
      <c r="L1318" s="53"/>
      <c r="M1318" s="53"/>
      <c r="N1318" s="53"/>
      <c r="O1318" s="53"/>
      <c r="P1318" s="53"/>
      <c r="Q1318" s="53"/>
      <c r="R1318" s="53"/>
      <c r="S1318" s="53"/>
      <c r="T1318" s="53"/>
      <c r="U1318" s="53"/>
      <c r="V1318" s="53"/>
      <c r="W1318" s="53"/>
      <c r="X1318" s="53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53"/>
      <c r="AK1318" s="53"/>
      <c r="AL1318" s="53"/>
      <c r="AM1318" s="53"/>
      <c r="AN1318" s="53"/>
      <c r="AO1318" s="53"/>
      <c r="AP1318" s="53"/>
      <c r="AQ1318" s="53"/>
      <c r="AR1318" s="53"/>
      <c r="AS1318" s="53"/>
      <c r="AT1318" s="53"/>
      <c r="AU1318" s="53"/>
      <c r="AV1318" s="53"/>
      <c r="AW1318" s="53"/>
      <c r="AX1318" s="53"/>
      <c r="AY1318" s="53"/>
      <c r="AZ1318" s="53"/>
      <c r="BA1318" s="53"/>
      <c r="BB1318" s="53"/>
      <c r="BC1318" s="53"/>
      <c r="BD1318" s="53"/>
      <c r="BE1318" s="53"/>
      <c r="BF1318" s="53"/>
      <c r="BG1318" s="53"/>
      <c r="BH1318" s="53"/>
      <c r="BI1318" s="53"/>
      <c r="BJ1318" s="53"/>
      <c r="BK1318" s="53"/>
      <c r="BL1318" s="53"/>
      <c r="BM1318" s="53"/>
      <c r="BN1318" s="53"/>
      <c r="BO1318" s="53"/>
      <c r="BP1318" s="53"/>
      <c r="BQ1318" s="53"/>
      <c r="BR1318" s="53"/>
      <c r="BS1318" s="53"/>
      <c r="BT1318" s="53"/>
      <c r="BU1318" s="53"/>
      <c r="BV1318" s="53"/>
      <c r="BW1318" s="53"/>
      <c r="BX1318" s="53"/>
      <c r="BY1318" s="53"/>
      <c r="BZ1318" s="53"/>
      <c r="CA1318" s="53"/>
      <c r="CB1318" s="53"/>
      <c r="CC1318" s="53"/>
      <c r="CD1318" s="53"/>
      <c r="CE1318" s="53"/>
      <c r="CF1318" s="53"/>
      <c r="CG1318" s="53"/>
      <c r="CH1318" s="53"/>
      <c r="CI1318" s="53"/>
      <c r="CJ1318" s="53"/>
      <c r="CK1318" s="53"/>
    </row>
    <row r="1319" spans="10:89" x14ac:dyDescent="0.2">
      <c r="J1319" s="53"/>
      <c r="K1319" s="53"/>
      <c r="L1319" s="53"/>
      <c r="M1319" s="53"/>
      <c r="N1319" s="53"/>
      <c r="O1319" s="53"/>
      <c r="P1319" s="53"/>
      <c r="Q1319" s="53"/>
      <c r="R1319" s="53"/>
      <c r="S1319" s="53"/>
      <c r="T1319" s="53"/>
      <c r="U1319" s="53"/>
      <c r="V1319" s="53"/>
      <c r="W1319" s="53"/>
      <c r="X1319" s="53"/>
      <c r="Y1319" s="53"/>
      <c r="Z1319" s="53"/>
      <c r="AA1319" s="53"/>
      <c r="AB1319" s="53"/>
      <c r="AC1319" s="53"/>
      <c r="AD1319" s="53"/>
      <c r="AE1319" s="53"/>
      <c r="AF1319" s="53"/>
      <c r="AG1319" s="53"/>
      <c r="AH1319" s="53"/>
      <c r="AI1319" s="53"/>
      <c r="AJ1319" s="53"/>
      <c r="AK1319" s="53"/>
      <c r="AL1319" s="53"/>
      <c r="AM1319" s="53"/>
      <c r="AN1319" s="53"/>
      <c r="AO1319" s="53"/>
      <c r="AP1319" s="53"/>
      <c r="AQ1319" s="53"/>
      <c r="AR1319" s="53"/>
      <c r="AS1319" s="53"/>
      <c r="AT1319" s="53"/>
      <c r="AU1319" s="53"/>
      <c r="AV1319" s="53"/>
      <c r="AW1319" s="53"/>
      <c r="AX1319" s="53"/>
      <c r="AY1319" s="53"/>
      <c r="AZ1319" s="53"/>
      <c r="BA1319" s="53"/>
      <c r="BB1319" s="53"/>
      <c r="BC1319" s="53"/>
      <c r="BD1319" s="53"/>
      <c r="BE1319" s="53"/>
      <c r="BF1319" s="53"/>
      <c r="BG1319" s="53"/>
      <c r="BH1319" s="53"/>
      <c r="BI1319" s="53"/>
      <c r="BJ1319" s="53"/>
      <c r="BK1319" s="53"/>
      <c r="BL1319" s="53"/>
      <c r="BM1319" s="53"/>
      <c r="BN1319" s="53"/>
      <c r="BO1319" s="53"/>
      <c r="BP1319" s="53"/>
      <c r="BQ1319" s="53"/>
      <c r="BR1319" s="53"/>
      <c r="BS1319" s="53"/>
      <c r="BT1319" s="53"/>
      <c r="BU1319" s="53"/>
      <c r="BV1319" s="53"/>
      <c r="BW1319" s="53"/>
      <c r="BX1319" s="53"/>
      <c r="BY1319" s="53"/>
      <c r="BZ1319" s="53"/>
      <c r="CA1319" s="53"/>
      <c r="CB1319" s="53"/>
      <c r="CC1319" s="53"/>
      <c r="CD1319" s="53"/>
      <c r="CE1319" s="53"/>
      <c r="CF1319" s="53"/>
      <c r="CG1319" s="53"/>
      <c r="CH1319" s="53"/>
      <c r="CI1319" s="53"/>
      <c r="CJ1319" s="53"/>
      <c r="CK1319" s="53"/>
    </row>
    <row r="1320" spans="10:89" x14ac:dyDescent="0.2">
      <c r="J1320" s="53"/>
      <c r="K1320" s="53"/>
      <c r="L1320" s="53"/>
      <c r="M1320" s="53"/>
      <c r="N1320" s="53"/>
      <c r="O1320" s="53"/>
      <c r="P1320" s="53"/>
      <c r="Q1320" s="53"/>
      <c r="R1320" s="53"/>
      <c r="S1320" s="53"/>
      <c r="T1320" s="53"/>
      <c r="U1320" s="53"/>
      <c r="V1320" s="53"/>
      <c r="W1320" s="53"/>
      <c r="X1320" s="53"/>
      <c r="Y1320" s="53"/>
      <c r="Z1320" s="53"/>
      <c r="AA1320" s="53"/>
      <c r="AB1320" s="53"/>
      <c r="AC1320" s="53"/>
      <c r="AD1320" s="53"/>
      <c r="AE1320" s="53"/>
      <c r="AF1320" s="53"/>
      <c r="AG1320" s="53"/>
      <c r="AH1320" s="53"/>
      <c r="AI1320" s="53"/>
      <c r="AJ1320" s="53"/>
      <c r="AK1320" s="53"/>
      <c r="AL1320" s="53"/>
      <c r="AM1320" s="53"/>
      <c r="AN1320" s="53"/>
      <c r="AO1320" s="53"/>
      <c r="AP1320" s="53"/>
      <c r="AQ1320" s="53"/>
      <c r="AR1320" s="53"/>
      <c r="AS1320" s="53"/>
      <c r="AT1320" s="53"/>
      <c r="AU1320" s="53"/>
      <c r="AV1320" s="53"/>
      <c r="AW1320" s="53"/>
      <c r="AX1320" s="53"/>
      <c r="AY1320" s="53"/>
      <c r="AZ1320" s="53"/>
      <c r="BA1320" s="53"/>
      <c r="BB1320" s="53"/>
      <c r="BC1320" s="53"/>
      <c r="BD1320" s="53"/>
      <c r="BE1320" s="53"/>
      <c r="BF1320" s="53"/>
      <c r="BG1320" s="53"/>
      <c r="BH1320" s="53"/>
      <c r="BI1320" s="53"/>
      <c r="BJ1320" s="53"/>
      <c r="BK1320" s="53"/>
      <c r="BL1320" s="53"/>
      <c r="BM1320" s="53"/>
      <c r="BN1320" s="53"/>
      <c r="BO1320" s="53"/>
      <c r="BP1320" s="53"/>
      <c r="BQ1320" s="53"/>
      <c r="BR1320" s="53"/>
      <c r="BS1320" s="53"/>
      <c r="BT1320" s="53"/>
      <c r="BU1320" s="53"/>
      <c r="BV1320" s="53"/>
      <c r="BW1320" s="53"/>
      <c r="BX1320" s="53"/>
      <c r="BY1320" s="53"/>
      <c r="BZ1320" s="53"/>
      <c r="CA1320" s="53"/>
      <c r="CB1320" s="53"/>
      <c r="CC1320" s="53"/>
      <c r="CD1320" s="53"/>
      <c r="CE1320" s="53"/>
      <c r="CF1320" s="53"/>
      <c r="CG1320" s="53"/>
      <c r="CH1320" s="53"/>
      <c r="CI1320" s="53"/>
      <c r="CJ1320" s="53"/>
      <c r="CK1320" s="53"/>
    </row>
    <row r="1321" spans="10:89" x14ac:dyDescent="0.2">
      <c r="J1321" s="53"/>
      <c r="K1321" s="53"/>
      <c r="L1321" s="53"/>
      <c r="M1321" s="53"/>
      <c r="N1321" s="53"/>
      <c r="O1321" s="53"/>
      <c r="P1321" s="53"/>
      <c r="Q1321" s="53"/>
      <c r="R1321" s="53"/>
      <c r="S1321" s="53"/>
      <c r="T1321" s="53"/>
      <c r="U1321" s="53"/>
      <c r="V1321" s="53"/>
      <c r="W1321" s="53"/>
      <c r="X1321" s="53"/>
      <c r="Y1321" s="53"/>
      <c r="Z1321" s="53"/>
      <c r="AA1321" s="53"/>
      <c r="AB1321" s="53"/>
      <c r="AC1321" s="53"/>
      <c r="AD1321" s="53"/>
      <c r="AE1321" s="53"/>
      <c r="AF1321" s="53"/>
      <c r="AG1321" s="53"/>
      <c r="AH1321" s="53"/>
      <c r="AI1321" s="53"/>
      <c r="AJ1321" s="53"/>
      <c r="AK1321" s="53"/>
      <c r="AL1321" s="53"/>
      <c r="AM1321" s="53"/>
      <c r="AN1321" s="53"/>
      <c r="AO1321" s="53"/>
      <c r="AP1321" s="53"/>
      <c r="AQ1321" s="53"/>
      <c r="AR1321" s="53"/>
      <c r="AS1321" s="53"/>
      <c r="AT1321" s="53"/>
      <c r="AU1321" s="53"/>
      <c r="AV1321" s="53"/>
      <c r="AW1321" s="53"/>
      <c r="AX1321" s="53"/>
      <c r="AY1321" s="53"/>
      <c r="AZ1321" s="53"/>
      <c r="BA1321" s="53"/>
      <c r="BB1321" s="53"/>
      <c r="BC1321" s="53"/>
      <c r="BD1321" s="53"/>
      <c r="BE1321" s="53"/>
      <c r="BF1321" s="53"/>
      <c r="BG1321" s="53"/>
      <c r="BH1321" s="53"/>
      <c r="BI1321" s="53"/>
      <c r="BJ1321" s="53"/>
      <c r="BK1321" s="53"/>
      <c r="BL1321" s="53"/>
      <c r="BM1321" s="53"/>
      <c r="BN1321" s="53"/>
      <c r="BO1321" s="53"/>
      <c r="BP1321" s="53"/>
      <c r="BQ1321" s="53"/>
      <c r="BR1321" s="53"/>
      <c r="BS1321" s="53"/>
      <c r="BT1321" s="53"/>
      <c r="BU1321" s="53"/>
      <c r="BV1321" s="53"/>
      <c r="BW1321" s="53"/>
      <c r="BX1321" s="53"/>
      <c r="BY1321" s="53"/>
      <c r="BZ1321" s="53"/>
      <c r="CA1321" s="53"/>
      <c r="CB1321" s="53"/>
      <c r="CC1321" s="53"/>
      <c r="CD1321" s="53"/>
      <c r="CE1321" s="53"/>
      <c r="CF1321" s="53"/>
      <c r="CG1321" s="53"/>
      <c r="CH1321" s="53"/>
      <c r="CI1321" s="53"/>
      <c r="CJ1321" s="53"/>
      <c r="CK1321" s="53"/>
    </row>
    <row r="1322" spans="10:89" x14ac:dyDescent="0.2">
      <c r="J1322" s="53"/>
      <c r="K1322" s="53"/>
      <c r="L1322" s="53"/>
      <c r="M1322" s="53"/>
      <c r="N1322" s="53"/>
      <c r="O1322" s="53"/>
      <c r="P1322" s="53"/>
      <c r="Q1322" s="53"/>
      <c r="R1322" s="53"/>
      <c r="S1322" s="53"/>
      <c r="T1322" s="53"/>
      <c r="U1322" s="53"/>
      <c r="V1322" s="53"/>
      <c r="W1322" s="53"/>
      <c r="X1322" s="53"/>
      <c r="Y1322" s="53"/>
      <c r="Z1322" s="53"/>
      <c r="AA1322" s="53"/>
      <c r="AB1322" s="53"/>
      <c r="AC1322" s="53"/>
      <c r="AD1322" s="53"/>
      <c r="AE1322" s="53"/>
      <c r="AF1322" s="53"/>
      <c r="AG1322" s="53"/>
      <c r="AH1322" s="53"/>
      <c r="AI1322" s="53"/>
      <c r="AJ1322" s="53"/>
      <c r="AK1322" s="53"/>
      <c r="AL1322" s="53"/>
      <c r="AM1322" s="53"/>
      <c r="AN1322" s="53"/>
      <c r="AO1322" s="53"/>
      <c r="AP1322" s="53"/>
      <c r="AQ1322" s="53"/>
      <c r="AR1322" s="53"/>
      <c r="AS1322" s="53"/>
      <c r="AT1322" s="53"/>
      <c r="AU1322" s="53"/>
      <c r="AV1322" s="53"/>
      <c r="AW1322" s="53"/>
      <c r="AX1322" s="53"/>
      <c r="AY1322" s="53"/>
      <c r="AZ1322" s="53"/>
      <c r="BA1322" s="53"/>
      <c r="BB1322" s="53"/>
      <c r="BC1322" s="53"/>
      <c r="BD1322" s="53"/>
      <c r="BE1322" s="53"/>
      <c r="BF1322" s="53"/>
      <c r="BG1322" s="53"/>
      <c r="BH1322" s="53"/>
      <c r="BI1322" s="53"/>
      <c r="BJ1322" s="53"/>
      <c r="BK1322" s="53"/>
      <c r="BL1322" s="53"/>
      <c r="BM1322" s="53"/>
      <c r="BN1322" s="53"/>
      <c r="BO1322" s="53"/>
      <c r="BP1322" s="53"/>
      <c r="BQ1322" s="53"/>
      <c r="BR1322" s="53"/>
      <c r="BS1322" s="53"/>
      <c r="BT1322" s="53"/>
      <c r="BU1322" s="53"/>
      <c r="BV1322" s="53"/>
      <c r="BW1322" s="53"/>
      <c r="BX1322" s="53"/>
      <c r="BY1322" s="53"/>
      <c r="BZ1322" s="53"/>
      <c r="CA1322" s="53"/>
      <c r="CB1322" s="53"/>
      <c r="CC1322" s="53"/>
      <c r="CD1322" s="53"/>
      <c r="CE1322" s="53"/>
      <c r="CF1322" s="53"/>
      <c r="CG1322" s="53"/>
      <c r="CH1322" s="53"/>
      <c r="CI1322" s="53"/>
      <c r="CJ1322" s="53"/>
      <c r="CK1322" s="53"/>
    </row>
    <row r="1323" spans="10:89" x14ac:dyDescent="0.2">
      <c r="J1323" s="53"/>
      <c r="K1323" s="53"/>
      <c r="L1323" s="53"/>
      <c r="M1323" s="53"/>
      <c r="N1323" s="53"/>
      <c r="O1323" s="53"/>
      <c r="P1323" s="53"/>
      <c r="Q1323" s="53"/>
      <c r="R1323" s="53"/>
      <c r="S1323" s="53"/>
      <c r="T1323" s="53"/>
      <c r="U1323" s="53"/>
      <c r="V1323" s="53"/>
      <c r="W1323" s="53"/>
      <c r="X1323" s="53"/>
      <c r="Y1323" s="53"/>
      <c r="Z1323" s="53"/>
      <c r="AA1323" s="53"/>
      <c r="AB1323" s="53"/>
      <c r="AC1323" s="53"/>
      <c r="AD1323" s="53"/>
      <c r="AE1323" s="53"/>
      <c r="AF1323" s="53"/>
      <c r="AG1323" s="53"/>
      <c r="AH1323" s="53"/>
      <c r="AI1323" s="53"/>
      <c r="AJ1323" s="53"/>
      <c r="AK1323" s="53"/>
      <c r="AL1323" s="53"/>
      <c r="AM1323" s="53"/>
      <c r="AN1323" s="53"/>
      <c r="AO1323" s="53"/>
      <c r="AP1323" s="53"/>
      <c r="AQ1323" s="53"/>
      <c r="AR1323" s="53"/>
      <c r="AS1323" s="53"/>
      <c r="AT1323" s="53"/>
      <c r="AU1323" s="53"/>
      <c r="AV1323" s="53"/>
      <c r="AW1323" s="53"/>
      <c r="AX1323" s="53"/>
      <c r="AY1323" s="53"/>
      <c r="AZ1323" s="53"/>
      <c r="BA1323" s="53"/>
      <c r="BB1323" s="53"/>
      <c r="BC1323" s="53"/>
      <c r="BD1323" s="53"/>
      <c r="BE1323" s="53"/>
      <c r="BF1323" s="53"/>
      <c r="BG1323" s="53"/>
      <c r="BH1323" s="53"/>
      <c r="BI1323" s="53"/>
      <c r="BJ1323" s="53"/>
      <c r="BK1323" s="53"/>
      <c r="BL1323" s="53"/>
      <c r="BM1323" s="53"/>
      <c r="BN1323" s="53"/>
      <c r="BO1323" s="53"/>
      <c r="BP1323" s="53"/>
      <c r="BQ1323" s="53"/>
      <c r="BR1323" s="53"/>
      <c r="BS1323" s="53"/>
      <c r="BT1323" s="53"/>
      <c r="BU1323" s="53"/>
      <c r="BV1323" s="53"/>
      <c r="BW1323" s="53"/>
      <c r="BX1323" s="53"/>
      <c r="BY1323" s="53"/>
      <c r="BZ1323" s="53"/>
      <c r="CA1323" s="53"/>
      <c r="CB1323" s="53"/>
      <c r="CC1323" s="53"/>
      <c r="CD1323" s="53"/>
      <c r="CE1323" s="53"/>
      <c r="CF1323" s="53"/>
      <c r="CG1323" s="53"/>
      <c r="CH1323" s="53"/>
      <c r="CI1323" s="53"/>
      <c r="CJ1323" s="53"/>
      <c r="CK1323" s="53"/>
    </row>
    <row r="1324" spans="10:89" x14ac:dyDescent="0.2">
      <c r="J1324" s="53"/>
      <c r="K1324" s="53"/>
      <c r="L1324" s="53"/>
      <c r="M1324" s="53"/>
      <c r="N1324" s="53"/>
      <c r="O1324" s="53"/>
      <c r="P1324" s="53"/>
      <c r="Q1324" s="53"/>
      <c r="R1324" s="53"/>
      <c r="S1324" s="53"/>
      <c r="T1324" s="53"/>
      <c r="U1324" s="53"/>
      <c r="V1324" s="53"/>
      <c r="W1324" s="53"/>
      <c r="X1324" s="53"/>
      <c r="Y1324" s="53"/>
      <c r="Z1324" s="53"/>
      <c r="AA1324" s="53"/>
      <c r="AB1324" s="53"/>
      <c r="AC1324" s="53"/>
      <c r="AD1324" s="53"/>
      <c r="AE1324" s="53"/>
      <c r="AF1324" s="53"/>
      <c r="AG1324" s="53"/>
      <c r="AH1324" s="53"/>
      <c r="AI1324" s="53"/>
      <c r="AJ1324" s="53"/>
      <c r="AK1324" s="53"/>
      <c r="AL1324" s="53"/>
      <c r="AM1324" s="53"/>
      <c r="AN1324" s="53"/>
      <c r="AO1324" s="53"/>
      <c r="AP1324" s="53"/>
      <c r="AQ1324" s="53"/>
      <c r="AR1324" s="53"/>
      <c r="AS1324" s="53"/>
      <c r="AT1324" s="53"/>
      <c r="AU1324" s="53"/>
      <c r="AV1324" s="53"/>
      <c r="AW1324" s="53"/>
      <c r="AX1324" s="53"/>
      <c r="AY1324" s="53"/>
      <c r="AZ1324" s="53"/>
      <c r="BA1324" s="53"/>
      <c r="BB1324" s="53"/>
      <c r="BC1324" s="53"/>
      <c r="BD1324" s="53"/>
      <c r="BE1324" s="53"/>
      <c r="BF1324" s="53"/>
      <c r="BG1324" s="53"/>
      <c r="BH1324" s="53"/>
      <c r="BI1324" s="53"/>
      <c r="BJ1324" s="53"/>
      <c r="BK1324" s="53"/>
      <c r="BL1324" s="53"/>
      <c r="BM1324" s="53"/>
      <c r="BN1324" s="53"/>
      <c r="BO1324" s="53"/>
      <c r="BP1324" s="53"/>
      <c r="BQ1324" s="53"/>
      <c r="BR1324" s="53"/>
      <c r="BS1324" s="53"/>
      <c r="BT1324" s="53"/>
      <c r="BU1324" s="53"/>
      <c r="BV1324" s="53"/>
      <c r="BW1324" s="53"/>
      <c r="BX1324" s="53"/>
      <c r="BY1324" s="53"/>
      <c r="BZ1324" s="53"/>
      <c r="CA1324" s="53"/>
      <c r="CB1324" s="53"/>
      <c r="CC1324" s="53"/>
      <c r="CD1324" s="53"/>
      <c r="CE1324" s="53"/>
      <c r="CF1324" s="53"/>
      <c r="CG1324" s="53"/>
      <c r="CH1324" s="53"/>
      <c r="CI1324" s="53"/>
      <c r="CJ1324" s="53"/>
      <c r="CK1324" s="53"/>
    </row>
    <row r="1325" spans="10:89" x14ac:dyDescent="0.2">
      <c r="J1325" s="53"/>
      <c r="K1325" s="53"/>
      <c r="L1325" s="53"/>
      <c r="M1325" s="53"/>
      <c r="N1325" s="53"/>
      <c r="O1325" s="53"/>
      <c r="P1325" s="53"/>
      <c r="Q1325" s="53"/>
      <c r="R1325" s="53"/>
      <c r="S1325" s="53"/>
      <c r="T1325" s="53"/>
      <c r="U1325" s="53"/>
      <c r="V1325" s="53"/>
      <c r="W1325" s="53"/>
      <c r="X1325" s="53"/>
      <c r="Y1325" s="53"/>
      <c r="Z1325" s="53"/>
      <c r="AA1325" s="53"/>
      <c r="AB1325" s="53"/>
      <c r="AC1325" s="53"/>
      <c r="AD1325" s="53"/>
      <c r="AE1325" s="53"/>
      <c r="AF1325" s="53"/>
      <c r="AG1325" s="53"/>
      <c r="AH1325" s="53"/>
      <c r="AI1325" s="53"/>
      <c r="AJ1325" s="53"/>
      <c r="AK1325" s="53"/>
      <c r="AL1325" s="53"/>
      <c r="AM1325" s="53"/>
      <c r="AN1325" s="53"/>
      <c r="AO1325" s="53"/>
      <c r="AP1325" s="53"/>
      <c r="AQ1325" s="53"/>
      <c r="AR1325" s="53"/>
      <c r="AS1325" s="53"/>
      <c r="AT1325" s="53"/>
      <c r="AU1325" s="53"/>
      <c r="AV1325" s="53"/>
      <c r="AW1325" s="53"/>
      <c r="AX1325" s="53"/>
      <c r="AY1325" s="53"/>
      <c r="AZ1325" s="53"/>
      <c r="BA1325" s="53"/>
      <c r="BB1325" s="53"/>
      <c r="BC1325" s="53"/>
      <c r="BD1325" s="53"/>
      <c r="BE1325" s="53"/>
      <c r="BF1325" s="53"/>
      <c r="BG1325" s="53"/>
      <c r="BH1325" s="53"/>
      <c r="BI1325" s="53"/>
      <c r="BJ1325" s="53"/>
      <c r="BK1325" s="53"/>
      <c r="BL1325" s="53"/>
      <c r="BM1325" s="53"/>
      <c r="BN1325" s="53"/>
      <c r="BO1325" s="53"/>
      <c r="BP1325" s="53"/>
      <c r="BQ1325" s="53"/>
      <c r="BR1325" s="53"/>
      <c r="BS1325" s="53"/>
      <c r="BT1325" s="53"/>
      <c r="BU1325" s="53"/>
      <c r="BV1325" s="53"/>
      <c r="BW1325" s="53"/>
      <c r="BX1325" s="53"/>
      <c r="BY1325" s="53"/>
      <c r="BZ1325" s="53"/>
      <c r="CA1325" s="53"/>
      <c r="CB1325" s="53"/>
      <c r="CC1325" s="53"/>
      <c r="CD1325" s="53"/>
      <c r="CE1325" s="53"/>
      <c r="CF1325" s="53"/>
      <c r="CG1325" s="53"/>
      <c r="CH1325" s="53"/>
      <c r="CI1325" s="53"/>
      <c r="CJ1325" s="53"/>
      <c r="CK1325" s="53"/>
    </row>
    <row r="1326" spans="10:89" x14ac:dyDescent="0.2">
      <c r="J1326" s="53"/>
      <c r="K1326" s="53"/>
      <c r="L1326" s="53"/>
      <c r="M1326" s="53"/>
      <c r="N1326" s="53"/>
      <c r="O1326" s="53"/>
      <c r="P1326" s="53"/>
      <c r="Q1326" s="53"/>
      <c r="R1326" s="53"/>
      <c r="S1326" s="53"/>
      <c r="T1326" s="53"/>
      <c r="U1326" s="53"/>
      <c r="V1326" s="53"/>
      <c r="W1326" s="53"/>
      <c r="X1326" s="53"/>
      <c r="Y1326" s="53"/>
      <c r="Z1326" s="53"/>
      <c r="AA1326" s="53"/>
      <c r="AB1326" s="53"/>
      <c r="AC1326" s="53"/>
      <c r="AD1326" s="53"/>
      <c r="AE1326" s="53"/>
      <c r="AF1326" s="53"/>
      <c r="AG1326" s="53"/>
      <c r="AH1326" s="53"/>
      <c r="AI1326" s="53"/>
      <c r="AJ1326" s="53"/>
      <c r="AK1326" s="53"/>
      <c r="AL1326" s="53"/>
      <c r="AM1326" s="53"/>
      <c r="AN1326" s="53"/>
      <c r="AO1326" s="53"/>
      <c r="AP1326" s="53"/>
      <c r="AQ1326" s="53"/>
      <c r="AR1326" s="53"/>
      <c r="AS1326" s="53"/>
      <c r="AT1326" s="53"/>
      <c r="AU1326" s="53"/>
      <c r="AV1326" s="53"/>
      <c r="AW1326" s="53"/>
      <c r="AX1326" s="53"/>
      <c r="AY1326" s="53"/>
      <c r="AZ1326" s="53"/>
      <c r="BA1326" s="53"/>
      <c r="BB1326" s="53"/>
      <c r="BC1326" s="53"/>
      <c r="BD1326" s="53"/>
      <c r="BE1326" s="53"/>
      <c r="BF1326" s="53"/>
      <c r="BG1326" s="53"/>
      <c r="BH1326" s="53"/>
      <c r="BI1326" s="53"/>
      <c r="BJ1326" s="53"/>
      <c r="BK1326" s="53"/>
      <c r="BL1326" s="53"/>
      <c r="BM1326" s="53"/>
      <c r="BN1326" s="53"/>
      <c r="BO1326" s="53"/>
      <c r="BP1326" s="53"/>
      <c r="BQ1326" s="53"/>
      <c r="BR1326" s="53"/>
      <c r="BS1326" s="53"/>
      <c r="BT1326" s="53"/>
      <c r="BU1326" s="53"/>
      <c r="BV1326" s="53"/>
      <c r="BW1326" s="53"/>
      <c r="BX1326" s="53"/>
      <c r="BY1326" s="53"/>
      <c r="BZ1326" s="53"/>
      <c r="CA1326" s="53"/>
      <c r="CB1326" s="53"/>
      <c r="CC1326" s="53"/>
      <c r="CD1326" s="53"/>
      <c r="CE1326" s="53"/>
      <c r="CF1326" s="53"/>
      <c r="CG1326" s="53"/>
      <c r="CH1326" s="53"/>
      <c r="CI1326" s="53"/>
      <c r="CJ1326" s="53"/>
      <c r="CK1326" s="53"/>
    </row>
    <row r="1327" spans="10:89" x14ac:dyDescent="0.2">
      <c r="J1327" s="53"/>
      <c r="K1327" s="53"/>
      <c r="L1327" s="53"/>
      <c r="M1327" s="53"/>
      <c r="N1327" s="53"/>
      <c r="O1327" s="53"/>
      <c r="P1327" s="53"/>
      <c r="Q1327" s="53"/>
      <c r="R1327" s="53"/>
      <c r="S1327" s="53"/>
      <c r="T1327" s="53"/>
      <c r="U1327" s="53"/>
      <c r="V1327" s="53"/>
      <c r="W1327" s="53"/>
      <c r="X1327" s="53"/>
      <c r="Y1327" s="53"/>
      <c r="Z1327" s="53"/>
      <c r="AA1327" s="53"/>
      <c r="AB1327" s="53"/>
      <c r="AC1327" s="53"/>
      <c r="AD1327" s="53"/>
      <c r="AE1327" s="53"/>
      <c r="AF1327" s="53"/>
      <c r="AG1327" s="53"/>
      <c r="AH1327" s="53"/>
      <c r="AI1327" s="53"/>
      <c r="AJ1327" s="53"/>
      <c r="AK1327" s="53"/>
      <c r="AL1327" s="53"/>
      <c r="AM1327" s="53"/>
      <c r="AN1327" s="53"/>
      <c r="AO1327" s="53"/>
      <c r="AP1327" s="53"/>
      <c r="AQ1327" s="53"/>
      <c r="AR1327" s="53"/>
      <c r="AS1327" s="53"/>
      <c r="AT1327" s="53"/>
      <c r="AU1327" s="53"/>
      <c r="AV1327" s="53"/>
      <c r="AW1327" s="53"/>
      <c r="AX1327" s="53"/>
      <c r="AY1327" s="53"/>
      <c r="AZ1327" s="53"/>
      <c r="BA1327" s="53"/>
      <c r="BB1327" s="53"/>
      <c r="BC1327" s="53"/>
      <c r="BD1327" s="53"/>
      <c r="BE1327" s="53"/>
      <c r="BF1327" s="53"/>
      <c r="BG1327" s="53"/>
      <c r="BH1327" s="53"/>
      <c r="BI1327" s="53"/>
      <c r="BJ1327" s="53"/>
      <c r="BK1327" s="53"/>
      <c r="BL1327" s="53"/>
      <c r="BM1327" s="53"/>
      <c r="BN1327" s="53"/>
      <c r="BO1327" s="53"/>
      <c r="BP1327" s="53"/>
      <c r="BQ1327" s="53"/>
      <c r="BR1327" s="53"/>
      <c r="BS1327" s="53"/>
      <c r="BT1327" s="53"/>
      <c r="BU1327" s="53"/>
      <c r="BV1327" s="53"/>
      <c r="BW1327" s="53"/>
      <c r="BX1327" s="53"/>
      <c r="BY1327" s="53"/>
      <c r="BZ1327" s="53"/>
      <c r="CA1327" s="53"/>
      <c r="CB1327" s="53"/>
      <c r="CC1327" s="53"/>
      <c r="CD1327" s="53"/>
      <c r="CE1327" s="53"/>
      <c r="CF1327" s="53"/>
      <c r="CG1327" s="53"/>
      <c r="CH1327" s="53"/>
      <c r="CI1327" s="53"/>
      <c r="CJ1327" s="53"/>
      <c r="CK1327" s="53"/>
    </row>
    <row r="1328" spans="10:89" x14ac:dyDescent="0.2">
      <c r="J1328" s="53"/>
      <c r="K1328" s="53"/>
      <c r="L1328" s="53"/>
      <c r="M1328" s="53"/>
      <c r="N1328" s="53"/>
      <c r="O1328" s="53"/>
      <c r="P1328" s="53"/>
      <c r="Q1328" s="53"/>
      <c r="R1328" s="53"/>
      <c r="S1328" s="53"/>
      <c r="T1328" s="53"/>
      <c r="U1328" s="53"/>
      <c r="V1328" s="53"/>
      <c r="W1328" s="53"/>
      <c r="X1328" s="53"/>
      <c r="Y1328" s="53"/>
      <c r="Z1328" s="53"/>
      <c r="AA1328" s="53"/>
      <c r="AB1328" s="53"/>
      <c r="AC1328" s="53"/>
      <c r="AD1328" s="53"/>
      <c r="AE1328" s="53"/>
      <c r="AF1328" s="53"/>
      <c r="AG1328" s="53"/>
      <c r="AH1328" s="53"/>
      <c r="AI1328" s="53"/>
      <c r="AJ1328" s="53"/>
      <c r="AK1328" s="53"/>
      <c r="AL1328" s="53"/>
      <c r="AM1328" s="53"/>
      <c r="AN1328" s="53"/>
      <c r="AO1328" s="53"/>
      <c r="AP1328" s="53"/>
      <c r="AQ1328" s="53"/>
      <c r="AR1328" s="53"/>
      <c r="AS1328" s="53"/>
      <c r="AT1328" s="53"/>
      <c r="AU1328" s="53"/>
      <c r="AV1328" s="53"/>
      <c r="AW1328" s="53"/>
      <c r="AX1328" s="53"/>
      <c r="AY1328" s="53"/>
      <c r="AZ1328" s="53"/>
      <c r="BA1328" s="53"/>
      <c r="BB1328" s="53"/>
      <c r="BC1328" s="53"/>
      <c r="BD1328" s="53"/>
      <c r="BE1328" s="53"/>
      <c r="BF1328" s="53"/>
      <c r="BG1328" s="53"/>
      <c r="BH1328" s="53"/>
      <c r="BI1328" s="53"/>
      <c r="BJ1328" s="53"/>
      <c r="BK1328" s="53"/>
      <c r="BL1328" s="53"/>
      <c r="BM1328" s="53"/>
      <c r="BN1328" s="53"/>
      <c r="BO1328" s="53"/>
      <c r="BP1328" s="53"/>
      <c r="BQ1328" s="53"/>
      <c r="BR1328" s="53"/>
      <c r="BS1328" s="53"/>
      <c r="BT1328" s="53"/>
      <c r="BU1328" s="53"/>
      <c r="BV1328" s="53"/>
      <c r="BW1328" s="53"/>
      <c r="BX1328" s="53"/>
      <c r="BY1328" s="53"/>
      <c r="BZ1328" s="53"/>
      <c r="CA1328" s="53"/>
      <c r="CB1328" s="53"/>
      <c r="CC1328" s="53"/>
      <c r="CD1328" s="53"/>
      <c r="CE1328" s="53"/>
      <c r="CF1328" s="53"/>
      <c r="CG1328" s="53"/>
      <c r="CH1328" s="53"/>
      <c r="CI1328" s="53"/>
      <c r="CJ1328" s="53"/>
      <c r="CK1328" s="53"/>
    </row>
    <row r="1329" spans="10:89" x14ac:dyDescent="0.2">
      <c r="J1329" s="53"/>
      <c r="K1329" s="53"/>
      <c r="L1329" s="53"/>
      <c r="M1329" s="53"/>
      <c r="N1329" s="53"/>
      <c r="O1329" s="53"/>
      <c r="P1329" s="53"/>
      <c r="Q1329" s="53"/>
      <c r="R1329" s="53"/>
      <c r="S1329" s="53"/>
      <c r="T1329" s="53"/>
      <c r="U1329" s="53"/>
      <c r="V1329" s="53"/>
      <c r="W1329" s="53"/>
      <c r="X1329" s="53"/>
      <c r="Y1329" s="53"/>
      <c r="Z1329" s="53"/>
      <c r="AA1329" s="53"/>
      <c r="AB1329" s="53"/>
      <c r="AC1329" s="53"/>
      <c r="AD1329" s="53"/>
      <c r="AE1329" s="53"/>
      <c r="AF1329" s="53"/>
      <c r="AG1329" s="53"/>
      <c r="AH1329" s="53"/>
      <c r="AI1329" s="53"/>
      <c r="AJ1329" s="53"/>
      <c r="AK1329" s="53"/>
      <c r="AL1329" s="53"/>
      <c r="AM1329" s="53"/>
      <c r="AN1329" s="53"/>
      <c r="AO1329" s="53"/>
      <c r="AP1329" s="53"/>
      <c r="AQ1329" s="53"/>
      <c r="AR1329" s="53"/>
      <c r="AS1329" s="53"/>
      <c r="AT1329" s="53"/>
      <c r="AU1329" s="53"/>
      <c r="AV1329" s="53"/>
      <c r="AW1329" s="53"/>
      <c r="AX1329" s="53"/>
      <c r="AY1329" s="53"/>
      <c r="AZ1329" s="53"/>
      <c r="BA1329" s="53"/>
      <c r="BB1329" s="53"/>
      <c r="BC1329" s="53"/>
      <c r="BD1329" s="53"/>
      <c r="BE1329" s="53"/>
      <c r="BF1329" s="53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3"/>
      <c r="BQ1329" s="53"/>
      <c r="BR1329" s="53"/>
      <c r="BS1329" s="53"/>
      <c r="BT1329" s="53"/>
      <c r="BU1329" s="53"/>
      <c r="BV1329" s="53"/>
      <c r="BW1329" s="53"/>
      <c r="BX1329" s="53"/>
      <c r="BY1329" s="53"/>
      <c r="BZ1329" s="53"/>
      <c r="CA1329" s="53"/>
      <c r="CB1329" s="53"/>
      <c r="CC1329" s="53"/>
      <c r="CD1329" s="53"/>
      <c r="CE1329" s="53"/>
      <c r="CF1329" s="53"/>
      <c r="CG1329" s="53"/>
      <c r="CH1329" s="53"/>
      <c r="CI1329" s="53"/>
      <c r="CJ1329" s="53"/>
      <c r="CK1329" s="53"/>
    </row>
    <row r="1330" spans="10:89" x14ac:dyDescent="0.2">
      <c r="J1330" s="53"/>
      <c r="K1330" s="53"/>
      <c r="L1330" s="53"/>
      <c r="M1330" s="53"/>
      <c r="N1330" s="53"/>
      <c r="O1330" s="53"/>
      <c r="P1330" s="53"/>
      <c r="Q1330" s="53"/>
      <c r="R1330" s="53"/>
      <c r="S1330" s="53"/>
      <c r="T1330" s="53"/>
      <c r="U1330" s="53"/>
      <c r="V1330" s="53"/>
      <c r="W1330" s="53"/>
      <c r="X1330" s="53"/>
      <c r="Y1330" s="53"/>
      <c r="Z1330" s="53"/>
      <c r="AA1330" s="53"/>
      <c r="AB1330" s="53"/>
      <c r="AC1330" s="53"/>
      <c r="AD1330" s="53"/>
      <c r="AE1330" s="53"/>
      <c r="AF1330" s="53"/>
      <c r="AG1330" s="53"/>
      <c r="AH1330" s="53"/>
      <c r="AI1330" s="53"/>
      <c r="AJ1330" s="53"/>
      <c r="AK1330" s="53"/>
      <c r="AL1330" s="53"/>
      <c r="AM1330" s="53"/>
      <c r="AN1330" s="53"/>
      <c r="AO1330" s="53"/>
      <c r="AP1330" s="53"/>
      <c r="AQ1330" s="53"/>
      <c r="AR1330" s="53"/>
      <c r="AS1330" s="53"/>
      <c r="AT1330" s="53"/>
      <c r="AU1330" s="53"/>
      <c r="AV1330" s="53"/>
      <c r="AW1330" s="53"/>
      <c r="AX1330" s="53"/>
      <c r="AY1330" s="53"/>
      <c r="AZ1330" s="53"/>
      <c r="BA1330" s="53"/>
      <c r="BB1330" s="53"/>
      <c r="BC1330" s="53"/>
      <c r="BD1330" s="53"/>
      <c r="BE1330" s="53"/>
      <c r="BF1330" s="53"/>
      <c r="BG1330" s="53"/>
      <c r="BH1330" s="53"/>
      <c r="BI1330" s="53"/>
      <c r="BJ1330" s="53"/>
      <c r="BK1330" s="53"/>
      <c r="BL1330" s="53"/>
      <c r="BM1330" s="53"/>
      <c r="BN1330" s="53"/>
      <c r="BO1330" s="53"/>
      <c r="BP1330" s="53"/>
      <c r="BQ1330" s="53"/>
      <c r="BR1330" s="53"/>
      <c r="BS1330" s="53"/>
      <c r="BT1330" s="53"/>
      <c r="BU1330" s="53"/>
      <c r="BV1330" s="53"/>
      <c r="BW1330" s="53"/>
      <c r="BX1330" s="53"/>
      <c r="BY1330" s="53"/>
      <c r="BZ1330" s="53"/>
      <c r="CA1330" s="53"/>
      <c r="CB1330" s="53"/>
      <c r="CC1330" s="53"/>
      <c r="CD1330" s="53"/>
      <c r="CE1330" s="53"/>
      <c r="CF1330" s="53"/>
      <c r="CG1330" s="53"/>
      <c r="CH1330" s="53"/>
      <c r="CI1330" s="53"/>
      <c r="CJ1330" s="53"/>
      <c r="CK1330" s="53"/>
    </row>
    <row r="1331" spans="10:89" x14ac:dyDescent="0.2">
      <c r="J1331" s="53"/>
      <c r="K1331" s="53"/>
      <c r="L1331" s="53"/>
      <c r="M1331" s="53"/>
      <c r="N1331" s="53"/>
      <c r="O1331" s="53"/>
      <c r="P1331" s="53"/>
      <c r="Q1331" s="53"/>
      <c r="R1331" s="53"/>
      <c r="S1331" s="53"/>
      <c r="T1331" s="53"/>
      <c r="U1331" s="53"/>
      <c r="V1331" s="53"/>
      <c r="W1331" s="53"/>
      <c r="X1331" s="53"/>
      <c r="Y1331" s="53"/>
      <c r="Z1331" s="53"/>
      <c r="AA1331" s="53"/>
      <c r="AB1331" s="53"/>
      <c r="AC1331" s="53"/>
      <c r="AD1331" s="53"/>
      <c r="AE1331" s="53"/>
      <c r="AF1331" s="53"/>
      <c r="AG1331" s="53"/>
      <c r="AH1331" s="53"/>
      <c r="AI1331" s="53"/>
      <c r="AJ1331" s="53"/>
      <c r="AK1331" s="53"/>
      <c r="AL1331" s="53"/>
      <c r="AM1331" s="53"/>
      <c r="AN1331" s="53"/>
      <c r="AO1331" s="53"/>
      <c r="AP1331" s="53"/>
      <c r="AQ1331" s="53"/>
      <c r="AR1331" s="53"/>
      <c r="AS1331" s="53"/>
      <c r="AT1331" s="53"/>
      <c r="AU1331" s="53"/>
      <c r="AV1331" s="53"/>
      <c r="AW1331" s="53"/>
      <c r="AX1331" s="53"/>
      <c r="AY1331" s="53"/>
      <c r="AZ1331" s="53"/>
      <c r="BA1331" s="53"/>
      <c r="BB1331" s="53"/>
      <c r="BC1331" s="53"/>
      <c r="BD1331" s="53"/>
      <c r="BE1331" s="53"/>
      <c r="BF1331" s="53"/>
      <c r="BG1331" s="53"/>
      <c r="BH1331" s="53"/>
      <c r="BI1331" s="53"/>
      <c r="BJ1331" s="53"/>
      <c r="BK1331" s="53"/>
      <c r="BL1331" s="53"/>
      <c r="BM1331" s="53"/>
      <c r="BN1331" s="53"/>
      <c r="BO1331" s="53"/>
      <c r="BP1331" s="53"/>
      <c r="BQ1331" s="53"/>
      <c r="BR1331" s="53"/>
      <c r="BS1331" s="53"/>
      <c r="BT1331" s="53"/>
      <c r="BU1331" s="53"/>
      <c r="BV1331" s="53"/>
      <c r="BW1331" s="53"/>
      <c r="BX1331" s="53"/>
      <c r="BY1331" s="53"/>
      <c r="BZ1331" s="53"/>
      <c r="CA1331" s="53"/>
      <c r="CB1331" s="53"/>
      <c r="CC1331" s="53"/>
      <c r="CD1331" s="53"/>
      <c r="CE1331" s="53"/>
      <c r="CF1331" s="53"/>
      <c r="CG1331" s="53"/>
      <c r="CH1331" s="53"/>
      <c r="CI1331" s="53"/>
      <c r="CJ1331" s="53"/>
      <c r="CK1331" s="53"/>
    </row>
    <row r="1332" spans="10:89" x14ac:dyDescent="0.2">
      <c r="J1332" s="53"/>
      <c r="K1332" s="53"/>
      <c r="L1332" s="53"/>
      <c r="M1332" s="53"/>
      <c r="N1332" s="53"/>
      <c r="O1332" s="53"/>
      <c r="P1332" s="53"/>
      <c r="Q1332" s="53"/>
      <c r="R1332" s="53"/>
      <c r="S1332" s="53"/>
      <c r="T1332" s="53"/>
      <c r="U1332" s="53"/>
      <c r="V1332" s="53"/>
      <c r="W1332" s="53"/>
      <c r="X1332" s="53"/>
      <c r="Y1332" s="53"/>
      <c r="Z1332" s="53"/>
      <c r="AA1332" s="53"/>
      <c r="AB1332" s="53"/>
      <c r="AC1332" s="53"/>
      <c r="AD1332" s="53"/>
      <c r="AE1332" s="53"/>
      <c r="AF1332" s="53"/>
      <c r="AG1332" s="53"/>
      <c r="AH1332" s="53"/>
      <c r="AI1332" s="53"/>
      <c r="AJ1332" s="53"/>
      <c r="AK1332" s="53"/>
      <c r="AL1332" s="53"/>
      <c r="AM1332" s="53"/>
      <c r="AN1332" s="53"/>
      <c r="AO1332" s="53"/>
      <c r="AP1332" s="53"/>
      <c r="AQ1332" s="53"/>
      <c r="AR1332" s="53"/>
      <c r="AS1332" s="53"/>
      <c r="AT1332" s="53"/>
      <c r="AU1332" s="53"/>
      <c r="AV1332" s="53"/>
      <c r="AW1332" s="53"/>
      <c r="AX1332" s="53"/>
      <c r="AY1332" s="53"/>
      <c r="AZ1332" s="53"/>
      <c r="BA1332" s="53"/>
      <c r="BB1332" s="53"/>
      <c r="BC1332" s="53"/>
      <c r="BD1332" s="53"/>
      <c r="BE1332" s="53"/>
      <c r="BF1332" s="53"/>
      <c r="BG1332" s="53"/>
      <c r="BH1332" s="53"/>
      <c r="BI1332" s="53"/>
      <c r="BJ1332" s="53"/>
      <c r="BK1332" s="53"/>
      <c r="BL1332" s="53"/>
      <c r="BM1332" s="53"/>
      <c r="BN1332" s="53"/>
      <c r="BO1332" s="53"/>
      <c r="BP1332" s="53"/>
      <c r="BQ1332" s="53"/>
      <c r="BR1332" s="53"/>
      <c r="BS1332" s="53"/>
      <c r="BT1332" s="53"/>
      <c r="BU1332" s="53"/>
      <c r="BV1332" s="53"/>
      <c r="BW1332" s="53"/>
      <c r="BX1332" s="53"/>
      <c r="BY1332" s="53"/>
      <c r="BZ1332" s="53"/>
      <c r="CA1332" s="53"/>
      <c r="CB1332" s="53"/>
      <c r="CC1332" s="53"/>
      <c r="CD1332" s="53"/>
      <c r="CE1332" s="53"/>
      <c r="CF1332" s="53"/>
      <c r="CG1332" s="53"/>
      <c r="CH1332" s="53"/>
      <c r="CI1332" s="53"/>
      <c r="CJ1332" s="53"/>
      <c r="CK1332" s="53"/>
    </row>
    <row r="1333" spans="10:89" x14ac:dyDescent="0.2">
      <c r="J1333" s="53"/>
      <c r="K1333" s="53"/>
      <c r="L1333" s="53"/>
      <c r="M1333" s="53"/>
      <c r="N1333" s="53"/>
      <c r="O1333" s="53"/>
      <c r="P1333" s="53"/>
      <c r="Q1333" s="53"/>
      <c r="R1333" s="53"/>
      <c r="S1333" s="53"/>
      <c r="T1333" s="53"/>
      <c r="U1333" s="53"/>
      <c r="V1333" s="53"/>
      <c r="W1333" s="53"/>
      <c r="X1333" s="53"/>
      <c r="Y1333" s="53"/>
      <c r="Z1333" s="53"/>
      <c r="AA1333" s="53"/>
      <c r="AB1333" s="53"/>
      <c r="AC1333" s="53"/>
      <c r="AD1333" s="53"/>
      <c r="AE1333" s="53"/>
      <c r="AF1333" s="53"/>
      <c r="AG1333" s="53"/>
      <c r="AH1333" s="53"/>
      <c r="AI1333" s="53"/>
      <c r="AJ1333" s="53"/>
      <c r="AK1333" s="53"/>
      <c r="AL1333" s="53"/>
      <c r="AM1333" s="53"/>
      <c r="AN1333" s="53"/>
      <c r="AO1333" s="53"/>
      <c r="AP1333" s="53"/>
      <c r="AQ1333" s="53"/>
      <c r="AR1333" s="53"/>
      <c r="AS1333" s="53"/>
      <c r="AT1333" s="53"/>
      <c r="AU1333" s="53"/>
      <c r="AV1333" s="53"/>
      <c r="AW1333" s="53"/>
      <c r="AX1333" s="53"/>
      <c r="AY1333" s="53"/>
      <c r="AZ1333" s="53"/>
      <c r="BA1333" s="53"/>
      <c r="BB1333" s="53"/>
      <c r="BC1333" s="53"/>
      <c r="BD1333" s="53"/>
      <c r="BE1333" s="53"/>
      <c r="BF1333" s="53"/>
      <c r="BG1333" s="53"/>
      <c r="BH1333" s="53"/>
      <c r="BI1333" s="53"/>
      <c r="BJ1333" s="53"/>
      <c r="BK1333" s="53"/>
      <c r="BL1333" s="53"/>
      <c r="BM1333" s="53"/>
      <c r="BN1333" s="53"/>
      <c r="BO1333" s="53"/>
      <c r="BP1333" s="53"/>
      <c r="BQ1333" s="53"/>
      <c r="BR1333" s="53"/>
      <c r="BS1333" s="53"/>
      <c r="BT1333" s="53"/>
      <c r="BU1333" s="53"/>
      <c r="BV1333" s="53"/>
      <c r="BW1333" s="53"/>
      <c r="BX1333" s="53"/>
      <c r="BY1333" s="53"/>
      <c r="BZ1333" s="53"/>
      <c r="CA1333" s="53"/>
      <c r="CB1333" s="53"/>
      <c r="CC1333" s="53"/>
      <c r="CD1333" s="53"/>
      <c r="CE1333" s="53"/>
      <c r="CF1333" s="53"/>
      <c r="CG1333" s="53"/>
      <c r="CH1333" s="53"/>
      <c r="CI1333" s="53"/>
      <c r="CJ1333" s="53"/>
      <c r="CK1333" s="53"/>
    </row>
    <row r="1334" spans="10:89" x14ac:dyDescent="0.2">
      <c r="J1334" s="53"/>
      <c r="K1334" s="53"/>
      <c r="L1334" s="53"/>
      <c r="M1334" s="53"/>
      <c r="N1334" s="53"/>
      <c r="O1334" s="53"/>
      <c r="P1334" s="53"/>
      <c r="Q1334" s="53"/>
      <c r="R1334" s="53"/>
      <c r="S1334" s="53"/>
      <c r="T1334" s="53"/>
      <c r="U1334" s="53"/>
      <c r="V1334" s="53"/>
      <c r="W1334" s="53"/>
      <c r="X1334" s="53"/>
      <c r="Y1334" s="53"/>
      <c r="Z1334" s="53"/>
      <c r="AA1334" s="53"/>
      <c r="AB1334" s="53"/>
      <c r="AC1334" s="53"/>
      <c r="AD1334" s="53"/>
      <c r="AE1334" s="53"/>
      <c r="AF1334" s="53"/>
      <c r="AG1334" s="53"/>
      <c r="AH1334" s="53"/>
      <c r="AI1334" s="53"/>
      <c r="AJ1334" s="53"/>
      <c r="AK1334" s="53"/>
      <c r="AL1334" s="53"/>
      <c r="AM1334" s="53"/>
      <c r="AN1334" s="53"/>
      <c r="AO1334" s="53"/>
      <c r="AP1334" s="53"/>
      <c r="AQ1334" s="53"/>
      <c r="AR1334" s="53"/>
      <c r="AS1334" s="53"/>
      <c r="AT1334" s="53"/>
      <c r="AU1334" s="53"/>
      <c r="AV1334" s="53"/>
      <c r="AW1334" s="53"/>
      <c r="AX1334" s="53"/>
      <c r="AY1334" s="53"/>
      <c r="AZ1334" s="53"/>
      <c r="BA1334" s="53"/>
      <c r="BB1334" s="53"/>
      <c r="BC1334" s="53"/>
      <c r="BD1334" s="53"/>
      <c r="BE1334" s="53"/>
      <c r="BF1334" s="53"/>
      <c r="BG1334" s="53"/>
      <c r="BH1334" s="53"/>
      <c r="BI1334" s="53"/>
      <c r="BJ1334" s="53"/>
      <c r="BK1334" s="53"/>
      <c r="BL1334" s="53"/>
      <c r="BM1334" s="53"/>
      <c r="BN1334" s="53"/>
      <c r="BO1334" s="53"/>
      <c r="BP1334" s="53"/>
      <c r="BQ1334" s="53"/>
      <c r="BR1334" s="53"/>
      <c r="BS1334" s="53"/>
      <c r="BT1334" s="53"/>
      <c r="BU1334" s="53"/>
      <c r="BV1334" s="53"/>
      <c r="BW1334" s="53"/>
      <c r="BX1334" s="53"/>
      <c r="BY1334" s="53"/>
      <c r="BZ1334" s="53"/>
      <c r="CA1334" s="53"/>
      <c r="CB1334" s="53"/>
      <c r="CC1334" s="53"/>
      <c r="CD1334" s="53"/>
      <c r="CE1334" s="53"/>
      <c r="CF1334" s="53"/>
      <c r="CG1334" s="53"/>
      <c r="CH1334" s="53"/>
      <c r="CI1334" s="53"/>
      <c r="CJ1334" s="53"/>
      <c r="CK1334" s="53"/>
    </row>
    <row r="1335" spans="10:89" x14ac:dyDescent="0.2">
      <c r="J1335" s="53"/>
      <c r="K1335" s="53"/>
      <c r="L1335" s="53"/>
      <c r="M1335" s="53"/>
      <c r="N1335" s="53"/>
      <c r="O1335" s="53"/>
      <c r="P1335" s="53"/>
      <c r="Q1335" s="53"/>
      <c r="R1335" s="53"/>
      <c r="S1335" s="53"/>
      <c r="T1335" s="53"/>
      <c r="U1335" s="53"/>
      <c r="V1335" s="53"/>
      <c r="W1335" s="53"/>
      <c r="X1335" s="53"/>
      <c r="Y1335" s="53"/>
      <c r="Z1335" s="53"/>
      <c r="AA1335" s="53"/>
      <c r="AB1335" s="53"/>
      <c r="AC1335" s="53"/>
      <c r="AD1335" s="53"/>
      <c r="AE1335" s="53"/>
      <c r="AF1335" s="53"/>
      <c r="AG1335" s="53"/>
      <c r="AH1335" s="53"/>
      <c r="AI1335" s="53"/>
      <c r="AJ1335" s="53"/>
      <c r="AK1335" s="53"/>
      <c r="AL1335" s="53"/>
      <c r="AM1335" s="53"/>
      <c r="AN1335" s="53"/>
      <c r="AO1335" s="53"/>
      <c r="AP1335" s="53"/>
      <c r="AQ1335" s="53"/>
      <c r="AR1335" s="53"/>
      <c r="AS1335" s="53"/>
      <c r="AT1335" s="53"/>
      <c r="AU1335" s="53"/>
      <c r="AV1335" s="53"/>
      <c r="AW1335" s="53"/>
      <c r="AX1335" s="53"/>
      <c r="AY1335" s="53"/>
      <c r="AZ1335" s="53"/>
      <c r="BA1335" s="53"/>
      <c r="BB1335" s="53"/>
      <c r="BC1335" s="53"/>
      <c r="BD1335" s="53"/>
      <c r="BE1335" s="53"/>
      <c r="BF1335" s="53"/>
      <c r="BG1335" s="53"/>
      <c r="BH1335" s="53"/>
      <c r="BI1335" s="53"/>
      <c r="BJ1335" s="53"/>
      <c r="BK1335" s="53"/>
      <c r="BL1335" s="53"/>
      <c r="BM1335" s="53"/>
      <c r="BN1335" s="53"/>
      <c r="BO1335" s="53"/>
      <c r="BP1335" s="53"/>
      <c r="BQ1335" s="53"/>
      <c r="BR1335" s="53"/>
      <c r="BS1335" s="53"/>
      <c r="BT1335" s="53"/>
      <c r="BU1335" s="53"/>
      <c r="BV1335" s="53"/>
      <c r="BW1335" s="53"/>
      <c r="BX1335" s="53"/>
      <c r="BY1335" s="53"/>
      <c r="BZ1335" s="53"/>
      <c r="CA1335" s="53"/>
      <c r="CB1335" s="53"/>
      <c r="CC1335" s="53"/>
      <c r="CD1335" s="53"/>
      <c r="CE1335" s="53"/>
      <c r="CF1335" s="53"/>
      <c r="CG1335" s="53"/>
      <c r="CH1335" s="53"/>
      <c r="CI1335" s="53"/>
      <c r="CJ1335" s="53"/>
      <c r="CK1335" s="53"/>
    </row>
    <row r="1336" spans="10:89" x14ac:dyDescent="0.2">
      <c r="J1336" s="53"/>
      <c r="K1336" s="53"/>
      <c r="L1336" s="53"/>
      <c r="M1336" s="53"/>
      <c r="N1336" s="53"/>
      <c r="O1336" s="53"/>
      <c r="P1336" s="53"/>
      <c r="Q1336" s="53"/>
      <c r="R1336" s="53"/>
      <c r="S1336" s="53"/>
      <c r="T1336" s="53"/>
      <c r="U1336" s="53"/>
      <c r="V1336" s="53"/>
      <c r="W1336" s="53"/>
      <c r="X1336" s="53"/>
      <c r="Y1336" s="53"/>
      <c r="Z1336" s="53"/>
      <c r="AA1336" s="53"/>
      <c r="AB1336" s="53"/>
      <c r="AC1336" s="53"/>
      <c r="AD1336" s="53"/>
      <c r="AE1336" s="53"/>
      <c r="AF1336" s="53"/>
      <c r="AG1336" s="53"/>
      <c r="AH1336" s="53"/>
      <c r="AI1336" s="53"/>
      <c r="AJ1336" s="53"/>
      <c r="AK1336" s="53"/>
      <c r="AL1336" s="53"/>
      <c r="AM1336" s="53"/>
      <c r="AN1336" s="53"/>
      <c r="AO1336" s="53"/>
      <c r="AP1336" s="53"/>
      <c r="AQ1336" s="53"/>
      <c r="AR1336" s="53"/>
      <c r="AS1336" s="53"/>
      <c r="AT1336" s="53"/>
      <c r="AU1336" s="53"/>
      <c r="AV1336" s="53"/>
      <c r="AW1336" s="53"/>
      <c r="AX1336" s="53"/>
      <c r="AY1336" s="53"/>
      <c r="AZ1336" s="53"/>
      <c r="BA1336" s="53"/>
      <c r="BB1336" s="53"/>
      <c r="BC1336" s="53"/>
      <c r="BD1336" s="53"/>
      <c r="BE1336" s="53"/>
      <c r="BF1336" s="53"/>
      <c r="BG1336" s="53"/>
      <c r="BH1336" s="53"/>
      <c r="BI1336" s="53"/>
      <c r="BJ1336" s="53"/>
      <c r="BK1336" s="53"/>
      <c r="BL1336" s="53"/>
      <c r="BM1336" s="53"/>
      <c r="BN1336" s="53"/>
      <c r="BO1336" s="53"/>
      <c r="BP1336" s="53"/>
      <c r="BQ1336" s="53"/>
      <c r="BR1336" s="53"/>
      <c r="BS1336" s="53"/>
      <c r="BT1336" s="53"/>
      <c r="BU1336" s="53"/>
      <c r="BV1336" s="53"/>
      <c r="BW1336" s="53"/>
      <c r="BX1336" s="53"/>
      <c r="BY1336" s="53"/>
      <c r="BZ1336" s="53"/>
      <c r="CA1336" s="53"/>
      <c r="CB1336" s="53"/>
      <c r="CC1336" s="53"/>
      <c r="CD1336" s="53"/>
      <c r="CE1336" s="53"/>
      <c r="CF1336" s="53"/>
      <c r="CG1336" s="53"/>
      <c r="CH1336" s="53"/>
      <c r="CI1336" s="53"/>
      <c r="CJ1336" s="53"/>
      <c r="CK1336" s="53"/>
    </row>
    <row r="1337" spans="10:89" x14ac:dyDescent="0.2">
      <c r="J1337" s="53"/>
      <c r="K1337" s="53"/>
      <c r="L1337" s="53"/>
      <c r="M1337" s="53"/>
      <c r="N1337" s="53"/>
      <c r="O1337" s="53"/>
      <c r="P1337" s="53"/>
      <c r="Q1337" s="53"/>
      <c r="R1337" s="53"/>
      <c r="S1337" s="53"/>
      <c r="T1337" s="53"/>
      <c r="U1337" s="53"/>
      <c r="V1337" s="53"/>
      <c r="W1337" s="53"/>
      <c r="X1337" s="53"/>
      <c r="Y1337" s="53"/>
      <c r="Z1337" s="53"/>
      <c r="AA1337" s="53"/>
      <c r="AB1337" s="53"/>
      <c r="AC1337" s="53"/>
      <c r="AD1337" s="53"/>
      <c r="AE1337" s="53"/>
      <c r="AF1337" s="53"/>
      <c r="AG1337" s="53"/>
      <c r="AH1337" s="53"/>
      <c r="AI1337" s="53"/>
      <c r="AJ1337" s="53"/>
      <c r="AK1337" s="53"/>
      <c r="AL1337" s="53"/>
      <c r="AM1337" s="53"/>
      <c r="AN1337" s="53"/>
      <c r="AO1337" s="53"/>
      <c r="AP1337" s="53"/>
      <c r="AQ1337" s="53"/>
      <c r="AR1337" s="53"/>
      <c r="AS1337" s="53"/>
      <c r="AT1337" s="53"/>
      <c r="AU1337" s="53"/>
      <c r="AV1337" s="53"/>
      <c r="AW1337" s="53"/>
      <c r="AX1337" s="53"/>
      <c r="AY1337" s="53"/>
      <c r="AZ1337" s="53"/>
      <c r="BA1337" s="53"/>
      <c r="BB1337" s="53"/>
      <c r="BC1337" s="53"/>
      <c r="BD1337" s="53"/>
      <c r="BE1337" s="53"/>
      <c r="BF1337" s="53"/>
      <c r="BG1337" s="53"/>
      <c r="BH1337" s="53"/>
      <c r="BI1337" s="53"/>
      <c r="BJ1337" s="53"/>
      <c r="BK1337" s="53"/>
      <c r="BL1337" s="53"/>
      <c r="BM1337" s="53"/>
      <c r="BN1337" s="53"/>
      <c r="BO1337" s="53"/>
      <c r="BP1337" s="53"/>
      <c r="BQ1337" s="53"/>
      <c r="BR1337" s="53"/>
      <c r="BS1337" s="53"/>
      <c r="BT1337" s="53"/>
      <c r="BU1337" s="53"/>
      <c r="BV1337" s="53"/>
      <c r="BW1337" s="53"/>
      <c r="BX1337" s="53"/>
      <c r="BY1337" s="53"/>
      <c r="BZ1337" s="53"/>
      <c r="CA1337" s="53"/>
      <c r="CB1337" s="53"/>
      <c r="CC1337" s="53"/>
      <c r="CD1337" s="53"/>
      <c r="CE1337" s="53"/>
      <c r="CF1337" s="53"/>
      <c r="CG1337" s="53"/>
      <c r="CH1337" s="53"/>
      <c r="CI1337" s="53"/>
      <c r="CJ1337" s="53"/>
      <c r="CK1337" s="53"/>
    </row>
    <row r="1338" spans="10:89" x14ac:dyDescent="0.2">
      <c r="J1338" s="53"/>
      <c r="K1338" s="53"/>
      <c r="L1338" s="53"/>
      <c r="M1338" s="53"/>
      <c r="N1338" s="53"/>
      <c r="O1338" s="53"/>
      <c r="P1338" s="53"/>
      <c r="Q1338" s="53"/>
      <c r="R1338" s="53"/>
      <c r="S1338" s="53"/>
      <c r="T1338" s="53"/>
      <c r="U1338" s="53"/>
      <c r="V1338" s="53"/>
      <c r="W1338" s="53"/>
      <c r="X1338" s="53"/>
      <c r="Y1338" s="53"/>
      <c r="Z1338" s="53"/>
      <c r="AA1338" s="53"/>
      <c r="AB1338" s="53"/>
      <c r="AC1338" s="53"/>
      <c r="AD1338" s="53"/>
      <c r="AE1338" s="53"/>
      <c r="AF1338" s="53"/>
      <c r="AG1338" s="53"/>
      <c r="AH1338" s="53"/>
      <c r="AI1338" s="53"/>
      <c r="AJ1338" s="53"/>
      <c r="AK1338" s="53"/>
      <c r="AL1338" s="53"/>
      <c r="AM1338" s="53"/>
      <c r="AN1338" s="53"/>
      <c r="AO1338" s="53"/>
      <c r="AP1338" s="53"/>
      <c r="AQ1338" s="53"/>
      <c r="AR1338" s="53"/>
      <c r="AS1338" s="53"/>
      <c r="AT1338" s="53"/>
      <c r="AU1338" s="53"/>
      <c r="AV1338" s="53"/>
      <c r="AW1338" s="53"/>
      <c r="AX1338" s="53"/>
      <c r="AY1338" s="53"/>
      <c r="AZ1338" s="53"/>
      <c r="BA1338" s="53"/>
      <c r="BB1338" s="53"/>
      <c r="BC1338" s="53"/>
      <c r="BD1338" s="53"/>
      <c r="BE1338" s="53"/>
      <c r="BF1338" s="53"/>
      <c r="BG1338" s="53"/>
      <c r="BH1338" s="53"/>
      <c r="BI1338" s="53"/>
      <c r="BJ1338" s="53"/>
      <c r="BK1338" s="53"/>
      <c r="BL1338" s="53"/>
      <c r="BM1338" s="53"/>
      <c r="BN1338" s="53"/>
      <c r="BO1338" s="53"/>
      <c r="BP1338" s="53"/>
      <c r="BQ1338" s="53"/>
      <c r="BR1338" s="53"/>
      <c r="BS1338" s="53"/>
      <c r="BT1338" s="53"/>
      <c r="BU1338" s="53"/>
      <c r="BV1338" s="53"/>
      <c r="BW1338" s="53"/>
      <c r="BX1338" s="53"/>
      <c r="BY1338" s="53"/>
      <c r="BZ1338" s="53"/>
      <c r="CA1338" s="53"/>
      <c r="CB1338" s="53"/>
      <c r="CC1338" s="53"/>
      <c r="CD1338" s="53"/>
      <c r="CE1338" s="53"/>
      <c r="CF1338" s="53"/>
      <c r="CG1338" s="53"/>
      <c r="CH1338" s="53"/>
      <c r="CI1338" s="53"/>
      <c r="CJ1338" s="53"/>
      <c r="CK1338" s="53"/>
    </row>
    <row r="1339" spans="10:89" x14ac:dyDescent="0.2">
      <c r="J1339" s="53"/>
      <c r="K1339" s="53"/>
      <c r="L1339" s="53"/>
      <c r="M1339" s="53"/>
      <c r="N1339" s="53"/>
      <c r="O1339" s="53"/>
      <c r="P1339" s="53"/>
      <c r="Q1339" s="53"/>
      <c r="R1339" s="53"/>
      <c r="S1339" s="53"/>
      <c r="T1339" s="53"/>
      <c r="U1339" s="53"/>
      <c r="V1339" s="53"/>
      <c r="W1339" s="53"/>
      <c r="X1339" s="53"/>
      <c r="Y1339" s="53"/>
      <c r="Z1339" s="53"/>
      <c r="AA1339" s="53"/>
      <c r="AB1339" s="53"/>
      <c r="AC1339" s="53"/>
      <c r="AD1339" s="53"/>
      <c r="AE1339" s="53"/>
      <c r="AF1339" s="53"/>
      <c r="AG1339" s="53"/>
      <c r="AH1339" s="53"/>
      <c r="AI1339" s="53"/>
      <c r="AJ1339" s="53"/>
      <c r="AK1339" s="53"/>
      <c r="AL1339" s="53"/>
      <c r="AM1339" s="53"/>
      <c r="AN1339" s="53"/>
      <c r="AO1339" s="53"/>
      <c r="AP1339" s="53"/>
      <c r="AQ1339" s="53"/>
      <c r="AR1339" s="53"/>
      <c r="AS1339" s="53"/>
      <c r="AT1339" s="53"/>
      <c r="AU1339" s="53"/>
      <c r="AV1339" s="53"/>
      <c r="AW1339" s="53"/>
      <c r="AX1339" s="53"/>
      <c r="AY1339" s="53"/>
      <c r="AZ1339" s="53"/>
      <c r="BA1339" s="53"/>
      <c r="BB1339" s="53"/>
      <c r="BC1339" s="53"/>
      <c r="BD1339" s="53"/>
      <c r="BE1339" s="53"/>
      <c r="BF1339" s="53"/>
      <c r="BG1339" s="53"/>
      <c r="BH1339" s="53"/>
      <c r="BI1339" s="53"/>
      <c r="BJ1339" s="53"/>
      <c r="BK1339" s="53"/>
      <c r="BL1339" s="53"/>
      <c r="BM1339" s="53"/>
      <c r="BN1339" s="53"/>
      <c r="BO1339" s="53"/>
      <c r="BP1339" s="53"/>
      <c r="BQ1339" s="53"/>
      <c r="BR1339" s="53"/>
      <c r="BS1339" s="53"/>
      <c r="BT1339" s="53"/>
      <c r="BU1339" s="53"/>
      <c r="BV1339" s="53"/>
      <c r="BW1339" s="53"/>
      <c r="BX1339" s="53"/>
      <c r="BY1339" s="53"/>
      <c r="BZ1339" s="53"/>
      <c r="CA1339" s="53"/>
      <c r="CB1339" s="53"/>
      <c r="CC1339" s="53"/>
      <c r="CD1339" s="53"/>
      <c r="CE1339" s="53"/>
      <c r="CF1339" s="53"/>
      <c r="CG1339" s="53"/>
      <c r="CH1339" s="53"/>
      <c r="CI1339" s="53"/>
      <c r="CJ1339" s="53"/>
      <c r="CK1339" s="53"/>
    </row>
    <row r="1340" spans="10:89" x14ac:dyDescent="0.2">
      <c r="J1340" s="53"/>
      <c r="K1340" s="53"/>
      <c r="L1340" s="53"/>
      <c r="M1340" s="53"/>
      <c r="N1340" s="53"/>
      <c r="O1340" s="53"/>
      <c r="P1340" s="53"/>
      <c r="Q1340" s="53"/>
      <c r="R1340" s="53"/>
      <c r="S1340" s="53"/>
      <c r="T1340" s="53"/>
      <c r="U1340" s="53"/>
      <c r="V1340" s="53"/>
      <c r="W1340" s="53"/>
      <c r="X1340" s="53"/>
      <c r="Y1340" s="53"/>
      <c r="Z1340" s="53"/>
      <c r="AA1340" s="53"/>
      <c r="AB1340" s="53"/>
      <c r="AC1340" s="53"/>
      <c r="AD1340" s="53"/>
      <c r="AE1340" s="53"/>
      <c r="AF1340" s="53"/>
      <c r="AG1340" s="53"/>
      <c r="AH1340" s="53"/>
      <c r="AI1340" s="53"/>
      <c r="AJ1340" s="53"/>
      <c r="AK1340" s="53"/>
      <c r="AL1340" s="53"/>
      <c r="AM1340" s="53"/>
      <c r="AN1340" s="53"/>
      <c r="AO1340" s="53"/>
      <c r="AP1340" s="53"/>
      <c r="AQ1340" s="53"/>
      <c r="AR1340" s="53"/>
      <c r="AS1340" s="53"/>
      <c r="AT1340" s="53"/>
      <c r="AU1340" s="53"/>
      <c r="AV1340" s="53"/>
      <c r="AW1340" s="53"/>
      <c r="AX1340" s="53"/>
      <c r="AY1340" s="53"/>
      <c r="AZ1340" s="53"/>
      <c r="BA1340" s="53"/>
      <c r="BB1340" s="53"/>
      <c r="BC1340" s="53"/>
      <c r="BD1340" s="53"/>
      <c r="BE1340" s="53"/>
      <c r="BF1340" s="53"/>
      <c r="BG1340" s="53"/>
      <c r="BH1340" s="53"/>
      <c r="BI1340" s="53"/>
      <c r="BJ1340" s="53"/>
      <c r="BK1340" s="53"/>
      <c r="BL1340" s="53"/>
      <c r="BM1340" s="53"/>
      <c r="BN1340" s="53"/>
      <c r="BO1340" s="53"/>
      <c r="BP1340" s="53"/>
      <c r="BQ1340" s="53"/>
      <c r="BR1340" s="53"/>
      <c r="BS1340" s="53"/>
      <c r="BT1340" s="53"/>
      <c r="BU1340" s="53"/>
      <c r="BV1340" s="53"/>
      <c r="BW1340" s="53"/>
      <c r="BX1340" s="53"/>
      <c r="BY1340" s="53"/>
      <c r="BZ1340" s="53"/>
      <c r="CA1340" s="53"/>
      <c r="CB1340" s="53"/>
      <c r="CC1340" s="53"/>
      <c r="CD1340" s="53"/>
      <c r="CE1340" s="53"/>
      <c r="CF1340" s="53"/>
      <c r="CG1340" s="53"/>
      <c r="CH1340" s="53"/>
      <c r="CI1340" s="53"/>
      <c r="CJ1340" s="53"/>
      <c r="CK1340" s="53"/>
    </row>
    <row r="1341" spans="10:89" x14ac:dyDescent="0.2">
      <c r="J1341" s="53"/>
      <c r="K1341" s="53"/>
      <c r="L1341" s="53"/>
      <c r="M1341" s="53"/>
      <c r="N1341" s="53"/>
      <c r="O1341" s="53"/>
      <c r="P1341" s="53"/>
      <c r="Q1341" s="53"/>
      <c r="R1341" s="53"/>
      <c r="S1341" s="53"/>
      <c r="T1341" s="53"/>
      <c r="U1341" s="53"/>
      <c r="V1341" s="53"/>
      <c r="W1341" s="53"/>
      <c r="X1341" s="53"/>
      <c r="Y1341" s="53"/>
      <c r="Z1341" s="53"/>
      <c r="AA1341" s="53"/>
      <c r="AB1341" s="53"/>
      <c r="AC1341" s="53"/>
      <c r="AD1341" s="53"/>
      <c r="AE1341" s="53"/>
      <c r="AF1341" s="53"/>
      <c r="AG1341" s="53"/>
      <c r="AH1341" s="53"/>
      <c r="AI1341" s="53"/>
      <c r="AJ1341" s="53"/>
      <c r="AK1341" s="53"/>
      <c r="AL1341" s="53"/>
      <c r="AM1341" s="53"/>
      <c r="AN1341" s="53"/>
      <c r="AO1341" s="53"/>
      <c r="AP1341" s="53"/>
      <c r="AQ1341" s="53"/>
      <c r="AR1341" s="53"/>
      <c r="AS1341" s="53"/>
      <c r="AT1341" s="53"/>
      <c r="AU1341" s="53"/>
      <c r="AV1341" s="53"/>
      <c r="AW1341" s="53"/>
      <c r="AX1341" s="53"/>
      <c r="AY1341" s="53"/>
      <c r="AZ1341" s="53"/>
      <c r="BA1341" s="53"/>
      <c r="BB1341" s="53"/>
      <c r="BC1341" s="53"/>
      <c r="BD1341" s="53"/>
      <c r="BE1341" s="53"/>
      <c r="BF1341" s="53"/>
      <c r="BG1341" s="53"/>
      <c r="BH1341" s="53"/>
      <c r="BI1341" s="53"/>
      <c r="BJ1341" s="53"/>
      <c r="BK1341" s="53"/>
      <c r="BL1341" s="53"/>
      <c r="BM1341" s="53"/>
      <c r="BN1341" s="53"/>
      <c r="BO1341" s="53"/>
      <c r="BP1341" s="53"/>
      <c r="BQ1341" s="53"/>
      <c r="BR1341" s="53"/>
      <c r="BS1341" s="53"/>
      <c r="BT1341" s="53"/>
      <c r="BU1341" s="53"/>
      <c r="BV1341" s="53"/>
      <c r="BW1341" s="53"/>
      <c r="BX1341" s="53"/>
      <c r="BY1341" s="53"/>
      <c r="BZ1341" s="53"/>
      <c r="CA1341" s="53"/>
      <c r="CB1341" s="53"/>
      <c r="CC1341" s="53"/>
      <c r="CD1341" s="53"/>
      <c r="CE1341" s="53"/>
      <c r="CF1341" s="53"/>
      <c r="CG1341" s="53"/>
      <c r="CH1341" s="53"/>
      <c r="CI1341" s="53"/>
      <c r="CJ1341" s="53"/>
      <c r="CK1341" s="53"/>
    </row>
    <row r="1342" spans="10:89" x14ac:dyDescent="0.2">
      <c r="J1342" s="53"/>
      <c r="K1342" s="53"/>
      <c r="L1342" s="53"/>
      <c r="M1342" s="53"/>
      <c r="N1342" s="53"/>
      <c r="O1342" s="53"/>
      <c r="P1342" s="53"/>
      <c r="Q1342" s="53"/>
      <c r="R1342" s="53"/>
      <c r="S1342" s="53"/>
      <c r="T1342" s="53"/>
      <c r="U1342" s="53"/>
      <c r="V1342" s="53"/>
      <c r="W1342" s="53"/>
      <c r="X1342" s="53"/>
      <c r="Y1342" s="53"/>
      <c r="Z1342" s="53"/>
      <c r="AA1342" s="53"/>
      <c r="AB1342" s="53"/>
      <c r="AC1342" s="53"/>
      <c r="AD1342" s="53"/>
      <c r="AE1342" s="53"/>
      <c r="AF1342" s="53"/>
      <c r="AG1342" s="53"/>
      <c r="AH1342" s="53"/>
      <c r="AI1342" s="53"/>
      <c r="AJ1342" s="53"/>
      <c r="AK1342" s="53"/>
      <c r="AL1342" s="53"/>
      <c r="AM1342" s="53"/>
      <c r="AN1342" s="53"/>
      <c r="AO1342" s="53"/>
      <c r="AP1342" s="53"/>
      <c r="AQ1342" s="53"/>
      <c r="AR1342" s="53"/>
      <c r="AS1342" s="53"/>
      <c r="AT1342" s="53"/>
      <c r="AU1342" s="53"/>
      <c r="AV1342" s="53"/>
      <c r="AW1342" s="53"/>
      <c r="AX1342" s="53"/>
      <c r="AY1342" s="53"/>
      <c r="AZ1342" s="53"/>
      <c r="BA1342" s="53"/>
      <c r="BB1342" s="53"/>
      <c r="BC1342" s="53"/>
      <c r="BD1342" s="53"/>
      <c r="BE1342" s="53"/>
      <c r="BF1342" s="53"/>
      <c r="BG1342" s="53"/>
      <c r="BH1342" s="53"/>
      <c r="BI1342" s="53"/>
      <c r="BJ1342" s="53"/>
      <c r="BK1342" s="53"/>
      <c r="BL1342" s="53"/>
      <c r="BM1342" s="53"/>
      <c r="BN1342" s="53"/>
      <c r="BO1342" s="53"/>
      <c r="BP1342" s="53"/>
      <c r="BQ1342" s="53"/>
      <c r="BR1342" s="53"/>
      <c r="BS1342" s="53"/>
      <c r="BT1342" s="53"/>
      <c r="BU1342" s="53"/>
      <c r="BV1342" s="53"/>
      <c r="BW1342" s="53"/>
      <c r="BX1342" s="53"/>
      <c r="BY1342" s="53"/>
      <c r="BZ1342" s="53"/>
      <c r="CA1342" s="53"/>
      <c r="CB1342" s="53"/>
      <c r="CC1342" s="53"/>
      <c r="CD1342" s="53"/>
      <c r="CE1342" s="53"/>
      <c r="CF1342" s="53"/>
      <c r="CG1342" s="53"/>
      <c r="CH1342" s="53"/>
      <c r="CI1342" s="53"/>
      <c r="CJ1342" s="53"/>
      <c r="CK1342" s="53"/>
    </row>
    <row r="1343" spans="10:89" x14ac:dyDescent="0.2">
      <c r="J1343" s="53"/>
      <c r="K1343" s="53"/>
      <c r="L1343" s="53"/>
      <c r="M1343" s="53"/>
      <c r="N1343" s="53"/>
      <c r="O1343" s="53"/>
      <c r="P1343" s="53"/>
      <c r="Q1343" s="53"/>
      <c r="R1343" s="53"/>
      <c r="S1343" s="53"/>
      <c r="T1343" s="53"/>
      <c r="U1343" s="53"/>
      <c r="V1343" s="53"/>
      <c r="W1343" s="53"/>
      <c r="X1343" s="53"/>
      <c r="Y1343" s="53"/>
      <c r="Z1343" s="53"/>
      <c r="AA1343" s="53"/>
      <c r="AB1343" s="53"/>
      <c r="AC1343" s="53"/>
      <c r="AD1343" s="53"/>
      <c r="AE1343" s="53"/>
      <c r="AF1343" s="53"/>
      <c r="AG1343" s="53"/>
      <c r="AH1343" s="53"/>
      <c r="AI1343" s="53"/>
      <c r="AJ1343" s="53"/>
      <c r="AK1343" s="53"/>
      <c r="AL1343" s="53"/>
      <c r="AM1343" s="53"/>
      <c r="AN1343" s="53"/>
      <c r="AO1343" s="53"/>
      <c r="AP1343" s="53"/>
      <c r="AQ1343" s="53"/>
      <c r="AR1343" s="53"/>
      <c r="AS1343" s="53"/>
      <c r="AT1343" s="53"/>
      <c r="AU1343" s="53"/>
      <c r="AV1343" s="53"/>
      <c r="AW1343" s="53"/>
      <c r="AX1343" s="53"/>
      <c r="AY1343" s="53"/>
      <c r="AZ1343" s="53"/>
      <c r="BA1343" s="53"/>
      <c r="BB1343" s="53"/>
      <c r="BC1343" s="53"/>
      <c r="BD1343" s="53"/>
      <c r="BE1343" s="53"/>
      <c r="BF1343" s="53"/>
      <c r="BG1343" s="53"/>
      <c r="BH1343" s="53"/>
      <c r="BI1343" s="53"/>
      <c r="BJ1343" s="53"/>
      <c r="BK1343" s="53"/>
      <c r="BL1343" s="53"/>
      <c r="BM1343" s="53"/>
      <c r="BN1343" s="53"/>
      <c r="BO1343" s="53"/>
      <c r="BP1343" s="53"/>
      <c r="BQ1343" s="53"/>
      <c r="BR1343" s="53"/>
      <c r="BS1343" s="53"/>
      <c r="BT1343" s="53"/>
      <c r="BU1343" s="53"/>
      <c r="BV1343" s="53"/>
      <c r="BW1343" s="53"/>
      <c r="BX1343" s="53"/>
      <c r="BY1343" s="53"/>
      <c r="BZ1343" s="53"/>
      <c r="CA1343" s="53"/>
      <c r="CB1343" s="53"/>
      <c r="CC1343" s="53"/>
      <c r="CD1343" s="53"/>
      <c r="CE1343" s="53"/>
      <c r="CF1343" s="53"/>
      <c r="CG1343" s="53"/>
      <c r="CH1343" s="53"/>
      <c r="CI1343" s="53"/>
      <c r="CJ1343" s="53"/>
      <c r="CK1343" s="53"/>
    </row>
    <row r="1344" spans="10:89" x14ac:dyDescent="0.2">
      <c r="J1344" s="53"/>
      <c r="K1344" s="53"/>
      <c r="L1344" s="53"/>
      <c r="M1344" s="53"/>
      <c r="N1344" s="53"/>
      <c r="O1344" s="53"/>
      <c r="P1344" s="53"/>
      <c r="Q1344" s="53"/>
      <c r="R1344" s="53"/>
      <c r="S1344" s="53"/>
      <c r="T1344" s="53"/>
      <c r="U1344" s="53"/>
      <c r="V1344" s="53"/>
      <c r="W1344" s="53"/>
      <c r="X1344" s="53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53"/>
      <c r="AK1344" s="53"/>
      <c r="AL1344" s="53"/>
      <c r="AM1344" s="53"/>
      <c r="AN1344" s="53"/>
      <c r="AO1344" s="53"/>
      <c r="AP1344" s="53"/>
      <c r="AQ1344" s="53"/>
      <c r="AR1344" s="53"/>
      <c r="AS1344" s="53"/>
      <c r="AT1344" s="53"/>
      <c r="AU1344" s="53"/>
      <c r="AV1344" s="53"/>
      <c r="AW1344" s="53"/>
      <c r="AX1344" s="53"/>
      <c r="AY1344" s="53"/>
      <c r="AZ1344" s="53"/>
      <c r="BA1344" s="53"/>
      <c r="BB1344" s="53"/>
      <c r="BC1344" s="53"/>
      <c r="BD1344" s="53"/>
      <c r="BE1344" s="53"/>
      <c r="BF1344" s="53"/>
      <c r="BG1344" s="53"/>
      <c r="BH1344" s="53"/>
      <c r="BI1344" s="53"/>
      <c r="BJ1344" s="53"/>
      <c r="BK1344" s="53"/>
      <c r="BL1344" s="53"/>
      <c r="BM1344" s="53"/>
      <c r="BN1344" s="53"/>
      <c r="BO1344" s="53"/>
      <c r="BP1344" s="53"/>
      <c r="BQ1344" s="53"/>
      <c r="BR1344" s="53"/>
      <c r="BS1344" s="53"/>
      <c r="BT1344" s="53"/>
      <c r="BU1344" s="53"/>
      <c r="BV1344" s="53"/>
      <c r="BW1344" s="53"/>
      <c r="BX1344" s="53"/>
      <c r="BY1344" s="53"/>
      <c r="BZ1344" s="53"/>
      <c r="CA1344" s="53"/>
      <c r="CB1344" s="53"/>
      <c r="CC1344" s="53"/>
      <c r="CD1344" s="53"/>
      <c r="CE1344" s="53"/>
      <c r="CF1344" s="53"/>
      <c r="CG1344" s="53"/>
      <c r="CH1344" s="53"/>
      <c r="CI1344" s="53"/>
      <c r="CJ1344" s="53"/>
      <c r="CK1344" s="53"/>
    </row>
    <row r="1345" spans="10:89" x14ac:dyDescent="0.2">
      <c r="J1345" s="53"/>
      <c r="K1345" s="53"/>
      <c r="L1345" s="53"/>
      <c r="M1345" s="53"/>
      <c r="N1345" s="53"/>
      <c r="O1345" s="53"/>
      <c r="P1345" s="53"/>
      <c r="Q1345" s="53"/>
      <c r="R1345" s="53"/>
      <c r="S1345" s="53"/>
      <c r="T1345" s="53"/>
      <c r="U1345" s="53"/>
      <c r="V1345" s="53"/>
      <c r="W1345" s="53"/>
      <c r="X1345" s="53"/>
      <c r="Y1345" s="53"/>
      <c r="Z1345" s="53"/>
      <c r="AA1345" s="53"/>
      <c r="AB1345" s="53"/>
      <c r="AC1345" s="53"/>
      <c r="AD1345" s="53"/>
      <c r="AE1345" s="53"/>
      <c r="AF1345" s="53"/>
      <c r="AG1345" s="53"/>
      <c r="AH1345" s="53"/>
      <c r="AI1345" s="53"/>
      <c r="AJ1345" s="53"/>
      <c r="AK1345" s="53"/>
      <c r="AL1345" s="53"/>
      <c r="AM1345" s="53"/>
      <c r="AN1345" s="53"/>
      <c r="AO1345" s="53"/>
      <c r="AP1345" s="53"/>
      <c r="AQ1345" s="53"/>
      <c r="AR1345" s="53"/>
      <c r="AS1345" s="53"/>
      <c r="AT1345" s="53"/>
      <c r="AU1345" s="53"/>
      <c r="AV1345" s="53"/>
      <c r="AW1345" s="53"/>
      <c r="AX1345" s="53"/>
      <c r="AY1345" s="53"/>
      <c r="AZ1345" s="53"/>
      <c r="BA1345" s="53"/>
      <c r="BB1345" s="53"/>
      <c r="BC1345" s="53"/>
      <c r="BD1345" s="53"/>
      <c r="BE1345" s="53"/>
      <c r="BF1345" s="53"/>
      <c r="BG1345" s="53"/>
      <c r="BH1345" s="53"/>
      <c r="BI1345" s="53"/>
      <c r="BJ1345" s="53"/>
      <c r="BK1345" s="53"/>
      <c r="BL1345" s="53"/>
      <c r="BM1345" s="53"/>
      <c r="BN1345" s="53"/>
      <c r="BO1345" s="53"/>
      <c r="BP1345" s="53"/>
      <c r="BQ1345" s="53"/>
      <c r="BR1345" s="53"/>
      <c r="BS1345" s="53"/>
      <c r="BT1345" s="53"/>
      <c r="BU1345" s="53"/>
      <c r="BV1345" s="53"/>
      <c r="BW1345" s="53"/>
      <c r="BX1345" s="53"/>
      <c r="BY1345" s="53"/>
      <c r="BZ1345" s="53"/>
      <c r="CA1345" s="53"/>
      <c r="CB1345" s="53"/>
      <c r="CC1345" s="53"/>
      <c r="CD1345" s="53"/>
      <c r="CE1345" s="53"/>
      <c r="CF1345" s="53"/>
      <c r="CG1345" s="53"/>
      <c r="CH1345" s="53"/>
      <c r="CI1345" s="53"/>
      <c r="CJ1345" s="53"/>
      <c r="CK1345" s="53"/>
    </row>
    <row r="1346" spans="10:89" x14ac:dyDescent="0.2">
      <c r="J1346" s="53"/>
      <c r="K1346" s="53"/>
      <c r="L1346" s="53"/>
      <c r="M1346" s="53"/>
      <c r="N1346" s="53"/>
      <c r="O1346" s="53"/>
      <c r="P1346" s="53"/>
      <c r="Q1346" s="53"/>
      <c r="R1346" s="53"/>
      <c r="S1346" s="53"/>
      <c r="T1346" s="53"/>
      <c r="U1346" s="53"/>
      <c r="V1346" s="53"/>
      <c r="W1346" s="53"/>
      <c r="X1346" s="53"/>
      <c r="Y1346" s="53"/>
      <c r="Z1346" s="53"/>
      <c r="AA1346" s="53"/>
      <c r="AB1346" s="53"/>
      <c r="AC1346" s="53"/>
      <c r="AD1346" s="53"/>
      <c r="AE1346" s="53"/>
      <c r="AF1346" s="53"/>
      <c r="AG1346" s="53"/>
      <c r="AH1346" s="53"/>
      <c r="AI1346" s="53"/>
      <c r="AJ1346" s="53"/>
      <c r="AK1346" s="53"/>
      <c r="AL1346" s="53"/>
      <c r="AM1346" s="53"/>
      <c r="AN1346" s="53"/>
      <c r="AO1346" s="53"/>
      <c r="AP1346" s="53"/>
      <c r="AQ1346" s="53"/>
      <c r="AR1346" s="53"/>
      <c r="AS1346" s="53"/>
      <c r="AT1346" s="53"/>
      <c r="AU1346" s="53"/>
      <c r="AV1346" s="53"/>
      <c r="AW1346" s="53"/>
      <c r="AX1346" s="53"/>
      <c r="AY1346" s="53"/>
      <c r="AZ1346" s="53"/>
      <c r="BA1346" s="53"/>
      <c r="BB1346" s="53"/>
      <c r="BC1346" s="53"/>
      <c r="BD1346" s="53"/>
      <c r="BE1346" s="53"/>
      <c r="BF1346" s="53"/>
      <c r="BG1346" s="53"/>
      <c r="BH1346" s="53"/>
      <c r="BI1346" s="53"/>
      <c r="BJ1346" s="53"/>
      <c r="BK1346" s="53"/>
      <c r="BL1346" s="53"/>
      <c r="BM1346" s="53"/>
      <c r="BN1346" s="53"/>
      <c r="BO1346" s="53"/>
      <c r="BP1346" s="53"/>
      <c r="BQ1346" s="53"/>
      <c r="BR1346" s="53"/>
      <c r="BS1346" s="53"/>
      <c r="BT1346" s="53"/>
      <c r="BU1346" s="53"/>
      <c r="BV1346" s="53"/>
      <c r="BW1346" s="53"/>
      <c r="BX1346" s="53"/>
      <c r="BY1346" s="53"/>
      <c r="BZ1346" s="53"/>
      <c r="CA1346" s="53"/>
      <c r="CB1346" s="53"/>
      <c r="CC1346" s="53"/>
      <c r="CD1346" s="53"/>
      <c r="CE1346" s="53"/>
      <c r="CF1346" s="53"/>
      <c r="CG1346" s="53"/>
      <c r="CH1346" s="53"/>
      <c r="CI1346" s="53"/>
      <c r="CJ1346" s="53"/>
      <c r="CK1346" s="53"/>
    </row>
    <row r="1347" spans="10:89" x14ac:dyDescent="0.2">
      <c r="J1347" s="53"/>
      <c r="K1347" s="53"/>
      <c r="L1347" s="53"/>
      <c r="M1347" s="53"/>
      <c r="N1347" s="53"/>
      <c r="O1347" s="53"/>
      <c r="P1347" s="53"/>
      <c r="Q1347" s="53"/>
      <c r="R1347" s="53"/>
      <c r="S1347" s="53"/>
      <c r="T1347" s="53"/>
      <c r="U1347" s="53"/>
      <c r="V1347" s="53"/>
      <c r="W1347" s="53"/>
      <c r="X1347" s="53"/>
      <c r="Y1347" s="53"/>
      <c r="Z1347" s="53"/>
      <c r="AA1347" s="53"/>
      <c r="AB1347" s="53"/>
      <c r="AC1347" s="53"/>
      <c r="AD1347" s="53"/>
      <c r="AE1347" s="53"/>
      <c r="AF1347" s="53"/>
      <c r="AG1347" s="53"/>
      <c r="AH1347" s="53"/>
      <c r="AI1347" s="53"/>
      <c r="AJ1347" s="53"/>
      <c r="AK1347" s="53"/>
      <c r="AL1347" s="53"/>
      <c r="AM1347" s="53"/>
      <c r="AN1347" s="53"/>
      <c r="AO1347" s="53"/>
      <c r="AP1347" s="53"/>
      <c r="AQ1347" s="53"/>
      <c r="AR1347" s="53"/>
      <c r="AS1347" s="53"/>
      <c r="AT1347" s="53"/>
      <c r="AU1347" s="53"/>
      <c r="AV1347" s="53"/>
      <c r="AW1347" s="53"/>
      <c r="AX1347" s="53"/>
      <c r="AY1347" s="53"/>
      <c r="AZ1347" s="53"/>
      <c r="BA1347" s="53"/>
      <c r="BB1347" s="53"/>
      <c r="BC1347" s="53"/>
      <c r="BD1347" s="53"/>
      <c r="BE1347" s="53"/>
      <c r="BF1347" s="53"/>
      <c r="BG1347" s="53"/>
      <c r="BH1347" s="53"/>
      <c r="BI1347" s="53"/>
      <c r="BJ1347" s="53"/>
      <c r="BK1347" s="53"/>
      <c r="BL1347" s="53"/>
      <c r="BM1347" s="53"/>
      <c r="BN1347" s="53"/>
      <c r="BO1347" s="53"/>
      <c r="BP1347" s="53"/>
      <c r="BQ1347" s="53"/>
      <c r="BR1347" s="53"/>
      <c r="BS1347" s="53"/>
      <c r="BT1347" s="53"/>
      <c r="BU1347" s="53"/>
      <c r="BV1347" s="53"/>
      <c r="BW1347" s="53"/>
      <c r="BX1347" s="53"/>
      <c r="BY1347" s="53"/>
      <c r="BZ1347" s="53"/>
      <c r="CA1347" s="53"/>
      <c r="CB1347" s="53"/>
      <c r="CC1347" s="53"/>
      <c r="CD1347" s="53"/>
      <c r="CE1347" s="53"/>
      <c r="CF1347" s="53"/>
      <c r="CG1347" s="53"/>
      <c r="CH1347" s="53"/>
      <c r="CI1347" s="53"/>
      <c r="CJ1347" s="53"/>
      <c r="CK1347" s="53"/>
    </row>
    <row r="1348" spans="10:89" x14ac:dyDescent="0.2">
      <c r="J1348" s="53"/>
      <c r="K1348" s="53"/>
      <c r="L1348" s="53"/>
      <c r="M1348" s="53"/>
      <c r="N1348" s="53"/>
      <c r="O1348" s="53"/>
      <c r="P1348" s="53"/>
      <c r="Q1348" s="53"/>
      <c r="R1348" s="53"/>
      <c r="S1348" s="53"/>
      <c r="T1348" s="53"/>
      <c r="U1348" s="53"/>
      <c r="V1348" s="53"/>
      <c r="W1348" s="53"/>
      <c r="X1348" s="53"/>
      <c r="Y1348" s="53"/>
      <c r="Z1348" s="53"/>
      <c r="AA1348" s="53"/>
      <c r="AB1348" s="53"/>
      <c r="AC1348" s="53"/>
      <c r="AD1348" s="53"/>
      <c r="AE1348" s="53"/>
      <c r="AF1348" s="53"/>
      <c r="AG1348" s="53"/>
      <c r="AH1348" s="53"/>
      <c r="AI1348" s="53"/>
      <c r="AJ1348" s="53"/>
      <c r="AK1348" s="53"/>
      <c r="AL1348" s="53"/>
      <c r="AM1348" s="53"/>
      <c r="AN1348" s="53"/>
      <c r="AO1348" s="53"/>
      <c r="AP1348" s="53"/>
      <c r="AQ1348" s="53"/>
      <c r="AR1348" s="53"/>
      <c r="AS1348" s="53"/>
      <c r="AT1348" s="53"/>
      <c r="AU1348" s="53"/>
      <c r="AV1348" s="53"/>
      <c r="AW1348" s="53"/>
      <c r="AX1348" s="53"/>
      <c r="AY1348" s="53"/>
      <c r="AZ1348" s="53"/>
      <c r="BA1348" s="53"/>
      <c r="BB1348" s="53"/>
      <c r="BC1348" s="53"/>
      <c r="BD1348" s="53"/>
      <c r="BE1348" s="53"/>
      <c r="BF1348" s="53"/>
      <c r="BG1348" s="53"/>
      <c r="BH1348" s="53"/>
      <c r="BI1348" s="53"/>
      <c r="BJ1348" s="53"/>
      <c r="BK1348" s="53"/>
      <c r="BL1348" s="53"/>
      <c r="BM1348" s="53"/>
      <c r="BN1348" s="53"/>
      <c r="BO1348" s="53"/>
      <c r="BP1348" s="53"/>
      <c r="BQ1348" s="53"/>
      <c r="BR1348" s="53"/>
      <c r="BS1348" s="53"/>
      <c r="BT1348" s="53"/>
      <c r="BU1348" s="53"/>
      <c r="BV1348" s="53"/>
      <c r="BW1348" s="53"/>
      <c r="BX1348" s="53"/>
      <c r="BY1348" s="53"/>
      <c r="BZ1348" s="53"/>
      <c r="CA1348" s="53"/>
      <c r="CB1348" s="53"/>
      <c r="CC1348" s="53"/>
      <c r="CD1348" s="53"/>
      <c r="CE1348" s="53"/>
      <c r="CF1348" s="53"/>
      <c r="CG1348" s="53"/>
      <c r="CH1348" s="53"/>
      <c r="CI1348" s="53"/>
      <c r="CJ1348" s="53"/>
      <c r="CK1348" s="53"/>
    </row>
    <row r="1349" spans="10:89" x14ac:dyDescent="0.2">
      <c r="J1349" s="53"/>
      <c r="K1349" s="53"/>
      <c r="L1349" s="53"/>
      <c r="M1349" s="53"/>
      <c r="N1349" s="53"/>
      <c r="O1349" s="53"/>
      <c r="P1349" s="53"/>
      <c r="Q1349" s="53"/>
      <c r="R1349" s="53"/>
      <c r="S1349" s="53"/>
      <c r="T1349" s="53"/>
      <c r="U1349" s="53"/>
      <c r="V1349" s="53"/>
      <c r="W1349" s="53"/>
      <c r="X1349" s="53"/>
      <c r="Y1349" s="53"/>
      <c r="Z1349" s="53"/>
      <c r="AA1349" s="53"/>
      <c r="AB1349" s="53"/>
      <c r="AC1349" s="53"/>
      <c r="AD1349" s="53"/>
      <c r="AE1349" s="53"/>
      <c r="AF1349" s="53"/>
      <c r="AG1349" s="53"/>
      <c r="AH1349" s="53"/>
      <c r="AI1349" s="53"/>
      <c r="AJ1349" s="53"/>
      <c r="AK1349" s="53"/>
      <c r="AL1349" s="53"/>
      <c r="AM1349" s="53"/>
      <c r="AN1349" s="53"/>
      <c r="AO1349" s="53"/>
      <c r="AP1349" s="53"/>
      <c r="AQ1349" s="53"/>
      <c r="AR1349" s="53"/>
      <c r="AS1349" s="53"/>
      <c r="AT1349" s="53"/>
      <c r="AU1349" s="53"/>
      <c r="AV1349" s="53"/>
      <c r="AW1349" s="53"/>
      <c r="AX1349" s="53"/>
      <c r="AY1349" s="53"/>
      <c r="AZ1349" s="53"/>
      <c r="BA1349" s="53"/>
      <c r="BB1349" s="53"/>
      <c r="BC1349" s="53"/>
      <c r="BD1349" s="53"/>
      <c r="BE1349" s="53"/>
      <c r="BF1349" s="53"/>
      <c r="BG1349" s="53"/>
      <c r="BH1349" s="53"/>
      <c r="BI1349" s="53"/>
      <c r="BJ1349" s="53"/>
      <c r="BK1349" s="53"/>
      <c r="BL1349" s="53"/>
      <c r="BM1349" s="53"/>
      <c r="BN1349" s="53"/>
      <c r="BO1349" s="53"/>
      <c r="BP1349" s="53"/>
      <c r="BQ1349" s="53"/>
      <c r="BR1349" s="53"/>
      <c r="BS1349" s="53"/>
      <c r="BT1349" s="53"/>
      <c r="BU1349" s="53"/>
      <c r="BV1349" s="53"/>
      <c r="BW1349" s="53"/>
      <c r="BX1349" s="53"/>
      <c r="BY1349" s="53"/>
      <c r="BZ1349" s="53"/>
      <c r="CA1349" s="53"/>
      <c r="CB1349" s="53"/>
      <c r="CC1349" s="53"/>
      <c r="CD1349" s="53"/>
      <c r="CE1349" s="53"/>
      <c r="CF1349" s="53"/>
      <c r="CG1349" s="53"/>
      <c r="CH1349" s="53"/>
      <c r="CI1349" s="53"/>
      <c r="CJ1349" s="53"/>
      <c r="CK1349" s="53"/>
    </row>
    <row r="1350" spans="10:89" x14ac:dyDescent="0.2">
      <c r="J1350" s="53"/>
      <c r="K1350" s="53"/>
      <c r="L1350" s="53"/>
      <c r="M1350" s="53"/>
      <c r="N1350" s="53"/>
      <c r="O1350" s="53"/>
      <c r="P1350" s="53"/>
      <c r="Q1350" s="53"/>
      <c r="R1350" s="53"/>
      <c r="S1350" s="53"/>
      <c r="T1350" s="53"/>
      <c r="U1350" s="53"/>
      <c r="V1350" s="53"/>
      <c r="W1350" s="53"/>
      <c r="X1350" s="53"/>
      <c r="Y1350" s="53"/>
      <c r="Z1350" s="53"/>
      <c r="AA1350" s="53"/>
      <c r="AB1350" s="53"/>
      <c r="AC1350" s="53"/>
      <c r="AD1350" s="53"/>
      <c r="AE1350" s="53"/>
      <c r="AF1350" s="53"/>
      <c r="AG1350" s="53"/>
      <c r="AH1350" s="53"/>
      <c r="AI1350" s="53"/>
      <c r="AJ1350" s="53"/>
      <c r="AK1350" s="53"/>
      <c r="AL1350" s="53"/>
      <c r="AM1350" s="53"/>
      <c r="AN1350" s="53"/>
      <c r="AO1350" s="53"/>
      <c r="AP1350" s="53"/>
      <c r="AQ1350" s="53"/>
      <c r="AR1350" s="53"/>
      <c r="AS1350" s="53"/>
      <c r="AT1350" s="53"/>
      <c r="AU1350" s="53"/>
      <c r="AV1350" s="53"/>
      <c r="AW1350" s="53"/>
      <c r="AX1350" s="53"/>
      <c r="AY1350" s="53"/>
      <c r="AZ1350" s="53"/>
      <c r="BA1350" s="53"/>
      <c r="BB1350" s="53"/>
      <c r="BC1350" s="53"/>
      <c r="BD1350" s="53"/>
      <c r="BE1350" s="53"/>
      <c r="BF1350" s="53"/>
      <c r="BG1350" s="53"/>
      <c r="BH1350" s="53"/>
      <c r="BI1350" s="53"/>
      <c r="BJ1350" s="53"/>
      <c r="BK1350" s="53"/>
      <c r="BL1350" s="53"/>
      <c r="BM1350" s="53"/>
      <c r="BN1350" s="53"/>
      <c r="BO1350" s="53"/>
      <c r="BP1350" s="53"/>
      <c r="BQ1350" s="53"/>
      <c r="BR1350" s="53"/>
      <c r="BS1350" s="53"/>
      <c r="BT1350" s="53"/>
      <c r="BU1350" s="53"/>
      <c r="BV1350" s="53"/>
      <c r="BW1350" s="53"/>
      <c r="BX1350" s="53"/>
      <c r="BY1350" s="53"/>
      <c r="BZ1350" s="53"/>
      <c r="CA1350" s="53"/>
      <c r="CB1350" s="53"/>
      <c r="CC1350" s="53"/>
      <c r="CD1350" s="53"/>
      <c r="CE1350" s="53"/>
      <c r="CF1350" s="53"/>
      <c r="CG1350" s="53"/>
      <c r="CH1350" s="53"/>
      <c r="CI1350" s="53"/>
      <c r="CJ1350" s="53"/>
      <c r="CK1350" s="53"/>
    </row>
    <row r="1351" spans="10:89" x14ac:dyDescent="0.2">
      <c r="J1351" s="53"/>
      <c r="K1351" s="53"/>
      <c r="L1351" s="53"/>
      <c r="M1351" s="53"/>
      <c r="N1351" s="53"/>
      <c r="O1351" s="53"/>
      <c r="P1351" s="53"/>
      <c r="Q1351" s="53"/>
      <c r="R1351" s="53"/>
      <c r="S1351" s="53"/>
      <c r="T1351" s="53"/>
      <c r="U1351" s="53"/>
      <c r="V1351" s="53"/>
      <c r="W1351" s="53"/>
      <c r="X1351" s="53"/>
      <c r="Y1351" s="53"/>
      <c r="Z1351" s="53"/>
      <c r="AA1351" s="53"/>
      <c r="AB1351" s="53"/>
      <c r="AC1351" s="53"/>
      <c r="AD1351" s="53"/>
      <c r="AE1351" s="53"/>
      <c r="AF1351" s="53"/>
      <c r="AG1351" s="53"/>
      <c r="AH1351" s="53"/>
      <c r="AI1351" s="53"/>
      <c r="AJ1351" s="53"/>
      <c r="AK1351" s="53"/>
      <c r="AL1351" s="53"/>
      <c r="AM1351" s="53"/>
      <c r="AN1351" s="53"/>
      <c r="AO1351" s="53"/>
      <c r="AP1351" s="53"/>
      <c r="AQ1351" s="53"/>
      <c r="AR1351" s="53"/>
      <c r="AS1351" s="53"/>
      <c r="AT1351" s="53"/>
      <c r="AU1351" s="53"/>
      <c r="AV1351" s="53"/>
      <c r="AW1351" s="53"/>
      <c r="AX1351" s="53"/>
      <c r="AY1351" s="53"/>
      <c r="AZ1351" s="53"/>
      <c r="BA1351" s="53"/>
      <c r="BB1351" s="53"/>
      <c r="BC1351" s="53"/>
      <c r="BD1351" s="53"/>
      <c r="BE1351" s="53"/>
      <c r="BF1351" s="53"/>
      <c r="BG1351" s="53"/>
      <c r="BH1351" s="53"/>
      <c r="BI1351" s="53"/>
      <c r="BJ1351" s="53"/>
      <c r="BK1351" s="53"/>
      <c r="BL1351" s="53"/>
      <c r="BM1351" s="53"/>
      <c r="BN1351" s="53"/>
      <c r="BO1351" s="53"/>
      <c r="BP1351" s="53"/>
      <c r="BQ1351" s="53"/>
      <c r="BR1351" s="53"/>
      <c r="BS1351" s="53"/>
      <c r="BT1351" s="53"/>
      <c r="BU1351" s="53"/>
      <c r="BV1351" s="53"/>
      <c r="BW1351" s="53"/>
      <c r="BX1351" s="53"/>
      <c r="BY1351" s="53"/>
      <c r="BZ1351" s="53"/>
      <c r="CA1351" s="53"/>
      <c r="CB1351" s="53"/>
      <c r="CC1351" s="53"/>
      <c r="CD1351" s="53"/>
      <c r="CE1351" s="53"/>
      <c r="CF1351" s="53"/>
      <c r="CG1351" s="53"/>
      <c r="CH1351" s="53"/>
      <c r="CI1351" s="53"/>
      <c r="CJ1351" s="53"/>
      <c r="CK1351" s="53"/>
    </row>
    <row r="1352" spans="10:89" x14ac:dyDescent="0.2">
      <c r="J1352" s="53"/>
      <c r="K1352" s="53"/>
      <c r="L1352" s="53"/>
      <c r="M1352" s="53"/>
      <c r="N1352" s="53"/>
      <c r="O1352" s="53"/>
      <c r="P1352" s="53"/>
      <c r="Q1352" s="53"/>
      <c r="R1352" s="53"/>
      <c r="S1352" s="53"/>
      <c r="T1352" s="53"/>
      <c r="U1352" s="53"/>
      <c r="V1352" s="53"/>
      <c r="W1352" s="53"/>
      <c r="X1352" s="53"/>
      <c r="Y1352" s="53"/>
      <c r="Z1352" s="53"/>
      <c r="AA1352" s="53"/>
      <c r="AB1352" s="53"/>
      <c r="AC1352" s="53"/>
      <c r="AD1352" s="53"/>
      <c r="AE1352" s="53"/>
      <c r="AF1352" s="53"/>
      <c r="AG1352" s="53"/>
      <c r="AH1352" s="53"/>
      <c r="AI1352" s="53"/>
      <c r="AJ1352" s="53"/>
      <c r="AK1352" s="53"/>
      <c r="AL1352" s="53"/>
      <c r="AM1352" s="53"/>
      <c r="AN1352" s="53"/>
      <c r="AO1352" s="53"/>
      <c r="AP1352" s="53"/>
      <c r="AQ1352" s="53"/>
      <c r="AR1352" s="53"/>
      <c r="AS1352" s="53"/>
      <c r="AT1352" s="53"/>
      <c r="AU1352" s="53"/>
      <c r="AV1352" s="53"/>
      <c r="AW1352" s="53"/>
      <c r="AX1352" s="53"/>
      <c r="AY1352" s="53"/>
      <c r="AZ1352" s="53"/>
      <c r="BA1352" s="53"/>
      <c r="BB1352" s="53"/>
      <c r="BC1352" s="53"/>
      <c r="BD1352" s="53"/>
      <c r="BE1352" s="53"/>
      <c r="BF1352" s="53"/>
      <c r="BG1352" s="53"/>
      <c r="BH1352" s="53"/>
      <c r="BI1352" s="53"/>
      <c r="BJ1352" s="53"/>
      <c r="BK1352" s="53"/>
      <c r="BL1352" s="53"/>
      <c r="BM1352" s="53"/>
      <c r="BN1352" s="53"/>
      <c r="BO1352" s="53"/>
      <c r="BP1352" s="53"/>
      <c r="BQ1352" s="53"/>
      <c r="BR1352" s="53"/>
      <c r="BS1352" s="53"/>
      <c r="BT1352" s="53"/>
      <c r="BU1352" s="53"/>
      <c r="BV1352" s="53"/>
      <c r="BW1352" s="53"/>
      <c r="BX1352" s="53"/>
      <c r="BY1352" s="53"/>
      <c r="BZ1352" s="53"/>
      <c r="CA1352" s="53"/>
      <c r="CB1352" s="53"/>
      <c r="CC1352" s="53"/>
      <c r="CD1352" s="53"/>
      <c r="CE1352" s="53"/>
      <c r="CF1352" s="53"/>
      <c r="CG1352" s="53"/>
      <c r="CH1352" s="53"/>
      <c r="CI1352" s="53"/>
      <c r="CJ1352" s="53"/>
      <c r="CK1352" s="53"/>
    </row>
    <row r="1353" spans="10:89" x14ac:dyDescent="0.2">
      <c r="J1353" s="53"/>
      <c r="K1353" s="53"/>
      <c r="L1353" s="53"/>
      <c r="M1353" s="53"/>
      <c r="N1353" s="53"/>
      <c r="O1353" s="53"/>
      <c r="P1353" s="53"/>
      <c r="Q1353" s="53"/>
      <c r="R1353" s="53"/>
      <c r="S1353" s="53"/>
      <c r="T1353" s="53"/>
      <c r="U1353" s="53"/>
      <c r="V1353" s="53"/>
      <c r="W1353" s="53"/>
      <c r="X1353" s="53"/>
      <c r="Y1353" s="53"/>
      <c r="Z1353" s="53"/>
      <c r="AA1353" s="53"/>
      <c r="AB1353" s="53"/>
      <c r="AC1353" s="53"/>
      <c r="AD1353" s="53"/>
      <c r="AE1353" s="53"/>
      <c r="AF1353" s="53"/>
      <c r="AG1353" s="53"/>
      <c r="AH1353" s="53"/>
      <c r="AI1353" s="53"/>
      <c r="AJ1353" s="53"/>
      <c r="AK1353" s="53"/>
      <c r="AL1353" s="53"/>
      <c r="AM1353" s="53"/>
      <c r="AN1353" s="53"/>
      <c r="AO1353" s="53"/>
      <c r="AP1353" s="53"/>
      <c r="AQ1353" s="53"/>
      <c r="AR1353" s="53"/>
      <c r="AS1353" s="53"/>
      <c r="AT1353" s="53"/>
      <c r="AU1353" s="53"/>
      <c r="AV1353" s="53"/>
      <c r="AW1353" s="53"/>
      <c r="AX1353" s="53"/>
      <c r="AY1353" s="53"/>
      <c r="AZ1353" s="53"/>
      <c r="BA1353" s="53"/>
      <c r="BB1353" s="53"/>
      <c r="BC1353" s="53"/>
      <c r="BD1353" s="53"/>
      <c r="BE1353" s="53"/>
      <c r="BF1353" s="53"/>
      <c r="BG1353" s="53"/>
      <c r="BH1353" s="53"/>
      <c r="BI1353" s="53"/>
      <c r="BJ1353" s="53"/>
      <c r="BK1353" s="53"/>
      <c r="BL1353" s="53"/>
      <c r="BM1353" s="53"/>
      <c r="BN1353" s="53"/>
      <c r="BO1353" s="53"/>
      <c r="BP1353" s="53"/>
      <c r="BQ1353" s="53"/>
      <c r="BR1353" s="53"/>
      <c r="BS1353" s="53"/>
      <c r="BT1353" s="53"/>
      <c r="BU1353" s="53"/>
      <c r="BV1353" s="53"/>
      <c r="BW1353" s="53"/>
      <c r="BX1353" s="53"/>
      <c r="BY1353" s="53"/>
      <c r="BZ1353" s="53"/>
      <c r="CA1353" s="53"/>
      <c r="CB1353" s="53"/>
      <c r="CC1353" s="53"/>
      <c r="CD1353" s="53"/>
      <c r="CE1353" s="53"/>
      <c r="CF1353" s="53"/>
      <c r="CG1353" s="53"/>
      <c r="CH1353" s="53"/>
      <c r="CI1353" s="53"/>
      <c r="CJ1353" s="53"/>
      <c r="CK1353" s="53"/>
    </row>
    <row r="1354" spans="10:89" x14ac:dyDescent="0.2">
      <c r="J1354" s="53"/>
      <c r="K1354" s="53"/>
      <c r="L1354" s="53"/>
      <c r="M1354" s="53"/>
      <c r="N1354" s="53"/>
      <c r="O1354" s="53"/>
      <c r="P1354" s="53"/>
      <c r="Q1354" s="53"/>
      <c r="R1354" s="53"/>
      <c r="S1354" s="53"/>
      <c r="T1354" s="53"/>
      <c r="U1354" s="53"/>
      <c r="V1354" s="53"/>
      <c r="W1354" s="53"/>
      <c r="X1354" s="53"/>
      <c r="Y1354" s="53"/>
      <c r="Z1354" s="53"/>
      <c r="AA1354" s="53"/>
      <c r="AB1354" s="53"/>
      <c r="AC1354" s="53"/>
      <c r="AD1354" s="53"/>
      <c r="AE1354" s="53"/>
      <c r="AF1354" s="53"/>
      <c r="AG1354" s="53"/>
      <c r="AH1354" s="53"/>
      <c r="AI1354" s="53"/>
      <c r="AJ1354" s="53"/>
      <c r="AK1354" s="53"/>
      <c r="AL1354" s="53"/>
      <c r="AM1354" s="53"/>
      <c r="AN1354" s="53"/>
      <c r="AO1354" s="53"/>
      <c r="AP1354" s="53"/>
      <c r="AQ1354" s="53"/>
      <c r="AR1354" s="53"/>
      <c r="AS1354" s="53"/>
      <c r="AT1354" s="53"/>
      <c r="AU1354" s="53"/>
      <c r="AV1354" s="53"/>
      <c r="AW1354" s="53"/>
      <c r="AX1354" s="53"/>
      <c r="AY1354" s="53"/>
      <c r="AZ1354" s="53"/>
      <c r="BA1354" s="53"/>
      <c r="BB1354" s="53"/>
      <c r="BC1354" s="53"/>
      <c r="BD1354" s="53"/>
      <c r="BE1354" s="53"/>
      <c r="BF1354" s="53"/>
      <c r="BG1354" s="53"/>
      <c r="BH1354" s="53"/>
      <c r="BI1354" s="53"/>
      <c r="BJ1354" s="53"/>
      <c r="BK1354" s="53"/>
      <c r="BL1354" s="53"/>
      <c r="BM1354" s="53"/>
      <c r="BN1354" s="53"/>
      <c r="BO1354" s="53"/>
      <c r="BP1354" s="53"/>
      <c r="BQ1354" s="53"/>
      <c r="BR1354" s="53"/>
      <c r="BS1354" s="53"/>
      <c r="BT1354" s="53"/>
      <c r="BU1354" s="53"/>
      <c r="BV1354" s="53"/>
      <c r="BW1354" s="53"/>
      <c r="BX1354" s="53"/>
      <c r="BY1354" s="53"/>
      <c r="BZ1354" s="53"/>
      <c r="CA1354" s="53"/>
      <c r="CB1354" s="53"/>
      <c r="CC1354" s="53"/>
      <c r="CD1354" s="53"/>
      <c r="CE1354" s="53"/>
      <c r="CF1354" s="53"/>
      <c r="CG1354" s="53"/>
      <c r="CH1354" s="53"/>
      <c r="CI1354" s="53"/>
      <c r="CJ1354" s="53"/>
      <c r="CK1354" s="53"/>
    </row>
    <row r="1355" spans="10:89" x14ac:dyDescent="0.2">
      <c r="J1355" s="53"/>
      <c r="K1355" s="53"/>
      <c r="L1355" s="53"/>
      <c r="M1355" s="53"/>
      <c r="N1355" s="53"/>
      <c r="O1355" s="53"/>
      <c r="P1355" s="53"/>
      <c r="Q1355" s="53"/>
      <c r="R1355" s="53"/>
      <c r="S1355" s="53"/>
      <c r="T1355" s="53"/>
      <c r="U1355" s="53"/>
      <c r="V1355" s="53"/>
      <c r="W1355" s="53"/>
      <c r="X1355" s="53"/>
      <c r="Y1355" s="53"/>
      <c r="Z1355" s="53"/>
      <c r="AA1355" s="53"/>
      <c r="AB1355" s="53"/>
      <c r="AC1355" s="53"/>
      <c r="AD1355" s="53"/>
      <c r="AE1355" s="53"/>
      <c r="AF1355" s="53"/>
      <c r="AG1355" s="53"/>
      <c r="AH1355" s="53"/>
      <c r="AI1355" s="53"/>
      <c r="AJ1355" s="53"/>
      <c r="AK1355" s="53"/>
      <c r="AL1355" s="53"/>
      <c r="AM1355" s="53"/>
      <c r="AN1355" s="53"/>
      <c r="AO1355" s="53"/>
      <c r="AP1355" s="53"/>
      <c r="AQ1355" s="53"/>
      <c r="AR1355" s="53"/>
      <c r="AS1355" s="53"/>
      <c r="AT1355" s="53"/>
      <c r="AU1355" s="53"/>
      <c r="AV1355" s="53"/>
      <c r="AW1355" s="53"/>
      <c r="AX1355" s="53"/>
      <c r="AY1355" s="53"/>
      <c r="AZ1355" s="53"/>
      <c r="BA1355" s="53"/>
      <c r="BB1355" s="53"/>
      <c r="BC1355" s="53"/>
      <c r="BD1355" s="53"/>
      <c r="BE1355" s="53"/>
      <c r="BF1355" s="53"/>
      <c r="BG1355" s="53"/>
      <c r="BH1355" s="53"/>
      <c r="BI1355" s="53"/>
      <c r="BJ1355" s="53"/>
      <c r="BK1355" s="53"/>
      <c r="BL1355" s="53"/>
      <c r="BM1355" s="53"/>
      <c r="BN1355" s="53"/>
      <c r="BO1355" s="53"/>
      <c r="BP1355" s="53"/>
      <c r="BQ1355" s="53"/>
      <c r="BR1355" s="53"/>
      <c r="BS1355" s="53"/>
      <c r="BT1355" s="53"/>
      <c r="BU1355" s="53"/>
      <c r="BV1355" s="53"/>
      <c r="BW1355" s="53"/>
      <c r="BX1355" s="53"/>
      <c r="BY1355" s="53"/>
      <c r="BZ1355" s="53"/>
      <c r="CA1355" s="53"/>
      <c r="CB1355" s="53"/>
      <c r="CC1355" s="53"/>
      <c r="CD1355" s="53"/>
      <c r="CE1355" s="53"/>
      <c r="CF1355" s="53"/>
      <c r="CG1355" s="53"/>
      <c r="CH1355" s="53"/>
      <c r="CI1355" s="53"/>
      <c r="CJ1355" s="53"/>
      <c r="CK1355" s="53"/>
    </row>
    <row r="1356" spans="10:89" x14ac:dyDescent="0.2">
      <c r="J1356" s="53"/>
      <c r="K1356" s="53"/>
      <c r="L1356" s="53"/>
      <c r="M1356" s="53"/>
      <c r="N1356" s="53"/>
      <c r="O1356" s="53"/>
      <c r="P1356" s="53"/>
      <c r="Q1356" s="53"/>
      <c r="R1356" s="53"/>
      <c r="S1356" s="53"/>
      <c r="T1356" s="53"/>
      <c r="U1356" s="53"/>
      <c r="V1356" s="53"/>
      <c r="W1356" s="53"/>
      <c r="X1356" s="53"/>
      <c r="Y1356" s="53"/>
      <c r="Z1356" s="53"/>
      <c r="AA1356" s="53"/>
      <c r="AB1356" s="53"/>
      <c r="AC1356" s="53"/>
      <c r="AD1356" s="53"/>
      <c r="AE1356" s="53"/>
      <c r="AF1356" s="53"/>
      <c r="AG1356" s="53"/>
      <c r="AH1356" s="53"/>
      <c r="AI1356" s="53"/>
      <c r="AJ1356" s="53"/>
      <c r="AK1356" s="53"/>
      <c r="AL1356" s="53"/>
      <c r="AM1356" s="53"/>
      <c r="AN1356" s="53"/>
      <c r="AO1356" s="53"/>
      <c r="AP1356" s="53"/>
      <c r="AQ1356" s="53"/>
      <c r="AR1356" s="53"/>
      <c r="AS1356" s="53"/>
      <c r="AT1356" s="53"/>
      <c r="AU1356" s="53"/>
      <c r="AV1356" s="53"/>
      <c r="AW1356" s="53"/>
      <c r="AX1356" s="53"/>
      <c r="AY1356" s="53"/>
      <c r="AZ1356" s="53"/>
      <c r="BA1356" s="53"/>
      <c r="BB1356" s="53"/>
      <c r="BC1356" s="53"/>
      <c r="BD1356" s="53"/>
      <c r="BE1356" s="53"/>
      <c r="BF1356" s="53"/>
      <c r="BG1356" s="53"/>
      <c r="BH1356" s="53"/>
      <c r="BI1356" s="53"/>
      <c r="BJ1356" s="53"/>
      <c r="BK1356" s="53"/>
      <c r="BL1356" s="53"/>
      <c r="BM1356" s="53"/>
      <c r="BN1356" s="53"/>
      <c r="BO1356" s="53"/>
      <c r="BP1356" s="53"/>
      <c r="BQ1356" s="53"/>
      <c r="BR1356" s="53"/>
      <c r="BS1356" s="53"/>
      <c r="BT1356" s="53"/>
      <c r="BU1356" s="53"/>
      <c r="BV1356" s="53"/>
      <c r="BW1356" s="53"/>
      <c r="BX1356" s="53"/>
      <c r="BY1356" s="53"/>
      <c r="BZ1356" s="53"/>
      <c r="CA1356" s="53"/>
      <c r="CB1356" s="53"/>
      <c r="CC1356" s="53"/>
      <c r="CD1356" s="53"/>
      <c r="CE1356" s="53"/>
      <c r="CF1356" s="53"/>
      <c r="CG1356" s="53"/>
      <c r="CH1356" s="53"/>
      <c r="CI1356" s="53"/>
      <c r="CJ1356" s="53"/>
      <c r="CK1356" s="53"/>
    </row>
    <row r="1357" spans="10:89" x14ac:dyDescent="0.2">
      <c r="J1357" s="53"/>
      <c r="K1357" s="53"/>
      <c r="L1357" s="53"/>
      <c r="M1357" s="53"/>
      <c r="N1357" s="53"/>
      <c r="O1357" s="53"/>
      <c r="P1357" s="53"/>
      <c r="Q1357" s="53"/>
      <c r="R1357" s="53"/>
      <c r="S1357" s="53"/>
      <c r="T1357" s="53"/>
      <c r="U1357" s="53"/>
      <c r="V1357" s="53"/>
      <c r="W1357" s="53"/>
      <c r="X1357" s="53"/>
      <c r="Y1357" s="53"/>
      <c r="Z1357" s="53"/>
      <c r="AA1357" s="53"/>
      <c r="AB1357" s="53"/>
      <c r="AC1357" s="53"/>
      <c r="AD1357" s="53"/>
      <c r="AE1357" s="53"/>
      <c r="AF1357" s="53"/>
      <c r="AG1357" s="53"/>
      <c r="AH1357" s="53"/>
      <c r="AI1357" s="53"/>
      <c r="AJ1357" s="53"/>
      <c r="AK1357" s="53"/>
      <c r="AL1357" s="53"/>
      <c r="AM1357" s="53"/>
      <c r="AN1357" s="53"/>
      <c r="AO1357" s="53"/>
      <c r="AP1357" s="53"/>
      <c r="AQ1357" s="53"/>
      <c r="AR1357" s="53"/>
      <c r="AS1357" s="53"/>
      <c r="AT1357" s="53"/>
      <c r="AU1357" s="53"/>
      <c r="AV1357" s="53"/>
      <c r="AW1357" s="53"/>
      <c r="AX1357" s="53"/>
      <c r="AY1357" s="53"/>
      <c r="AZ1357" s="53"/>
      <c r="BA1357" s="53"/>
      <c r="BB1357" s="53"/>
      <c r="BC1357" s="53"/>
      <c r="BD1357" s="53"/>
      <c r="BE1357" s="53"/>
      <c r="BF1357" s="53"/>
      <c r="BG1357" s="53"/>
      <c r="BH1357" s="53"/>
      <c r="BI1357" s="53"/>
      <c r="BJ1357" s="53"/>
      <c r="BK1357" s="53"/>
      <c r="BL1357" s="53"/>
      <c r="BM1357" s="53"/>
      <c r="BN1357" s="53"/>
      <c r="BO1357" s="53"/>
      <c r="BP1357" s="53"/>
      <c r="BQ1357" s="53"/>
      <c r="BR1357" s="53"/>
      <c r="BS1357" s="53"/>
      <c r="BT1357" s="53"/>
      <c r="BU1357" s="53"/>
      <c r="BV1357" s="53"/>
      <c r="BW1357" s="53"/>
      <c r="BX1357" s="53"/>
      <c r="BY1357" s="53"/>
      <c r="BZ1357" s="53"/>
      <c r="CA1357" s="53"/>
      <c r="CB1357" s="53"/>
      <c r="CC1357" s="53"/>
      <c r="CD1357" s="53"/>
      <c r="CE1357" s="53"/>
      <c r="CF1357" s="53"/>
      <c r="CG1357" s="53"/>
      <c r="CH1357" s="53"/>
      <c r="CI1357" s="53"/>
      <c r="CJ1357" s="53"/>
      <c r="CK1357" s="53"/>
    </row>
    <row r="1358" spans="10:89" x14ac:dyDescent="0.2">
      <c r="J1358" s="53"/>
      <c r="K1358" s="53"/>
      <c r="L1358" s="53"/>
      <c r="M1358" s="53"/>
      <c r="N1358" s="53"/>
      <c r="O1358" s="53"/>
      <c r="P1358" s="53"/>
      <c r="Q1358" s="53"/>
      <c r="R1358" s="53"/>
      <c r="S1358" s="53"/>
      <c r="T1358" s="53"/>
      <c r="U1358" s="53"/>
      <c r="V1358" s="53"/>
      <c r="W1358" s="53"/>
      <c r="X1358" s="53"/>
      <c r="Y1358" s="53"/>
      <c r="Z1358" s="53"/>
      <c r="AA1358" s="53"/>
      <c r="AB1358" s="53"/>
      <c r="AC1358" s="53"/>
      <c r="AD1358" s="53"/>
      <c r="AE1358" s="53"/>
      <c r="AF1358" s="53"/>
      <c r="AG1358" s="53"/>
      <c r="AH1358" s="53"/>
      <c r="AI1358" s="53"/>
      <c r="AJ1358" s="53"/>
      <c r="AK1358" s="53"/>
      <c r="AL1358" s="53"/>
      <c r="AM1358" s="53"/>
      <c r="AN1358" s="53"/>
      <c r="AO1358" s="53"/>
      <c r="AP1358" s="53"/>
      <c r="AQ1358" s="53"/>
      <c r="AR1358" s="53"/>
      <c r="AS1358" s="53"/>
      <c r="AT1358" s="53"/>
      <c r="AU1358" s="53"/>
      <c r="AV1358" s="53"/>
      <c r="AW1358" s="53"/>
      <c r="AX1358" s="53"/>
      <c r="AY1358" s="53"/>
      <c r="AZ1358" s="53"/>
      <c r="BA1358" s="53"/>
      <c r="BB1358" s="53"/>
      <c r="BC1358" s="53"/>
      <c r="BD1358" s="53"/>
      <c r="BE1358" s="53"/>
      <c r="BF1358" s="53"/>
      <c r="BG1358" s="53"/>
      <c r="BH1358" s="53"/>
      <c r="BI1358" s="53"/>
      <c r="BJ1358" s="53"/>
      <c r="BK1358" s="53"/>
      <c r="BL1358" s="53"/>
      <c r="BM1358" s="53"/>
      <c r="BN1358" s="53"/>
      <c r="BO1358" s="53"/>
      <c r="BP1358" s="53"/>
      <c r="BQ1358" s="53"/>
      <c r="BR1358" s="53"/>
      <c r="BS1358" s="53"/>
      <c r="BT1358" s="53"/>
      <c r="BU1358" s="53"/>
      <c r="BV1358" s="53"/>
      <c r="BW1358" s="53"/>
      <c r="BX1358" s="53"/>
      <c r="BY1358" s="53"/>
      <c r="BZ1358" s="53"/>
      <c r="CA1358" s="53"/>
      <c r="CB1358" s="53"/>
      <c r="CC1358" s="53"/>
      <c r="CD1358" s="53"/>
      <c r="CE1358" s="53"/>
      <c r="CF1358" s="53"/>
      <c r="CG1358" s="53"/>
      <c r="CH1358" s="53"/>
      <c r="CI1358" s="53"/>
      <c r="CJ1358" s="53"/>
      <c r="CK1358" s="53"/>
    </row>
    <row r="1359" spans="10:89" x14ac:dyDescent="0.2">
      <c r="J1359" s="53"/>
      <c r="K1359" s="53"/>
      <c r="L1359" s="53"/>
      <c r="M1359" s="53"/>
      <c r="N1359" s="53"/>
      <c r="O1359" s="53"/>
      <c r="P1359" s="53"/>
      <c r="Q1359" s="53"/>
      <c r="R1359" s="53"/>
      <c r="S1359" s="53"/>
      <c r="T1359" s="53"/>
      <c r="U1359" s="53"/>
      <c r="V1359" s="53"/>
      <c r="W1359" s="53"/>
      <c r="X1359" s="53"/>
      <c r="Y1359" s="53"/>
      <c r="Z1359" s="53"/>
      <c r="AA1359" s="53"/>
      <c r="AB1359" s="53"/>
      <c r="AC1359" s="53"/>
      <c r="AD1359" s="53"/>
      <c r="AE1359" s="53"/>
      <c r="AF1359" s="53"/>
      <c r="AG1359" s="53"/>
      <c r="AH1359" s="53"/>
      <c r="AI1359" s="53"/>
      <c r="AJ1359" s="53"/>
      <c r="AK1359" s="53"/>
      <c r="AL1359" s="53"/>
      <c r="AM1359" s="53"/>
      <c r="AN1359" s="53"/>
      <c r="AO1359" s="53"/>
      <c r="AP1359" s="53"/>
      <c r="AQ1359" s="53"/>
      <c r="AR1359" s="53"/>
      <c r="AS1359" s="53"/>
      <c r="AT1359" s="53"/>
      <c r="AU1359" s="53"/>
      <c r="AV1359" s="53"/>
      <c r="AW1359" s="53"/>
      <c r="AX1359" s="53"/>
      <c r="AY1359" s="53"/>
      <c r="AZ1359" s="53"/>
      <c r="BA1359" s="53"/>
      <c r="BB1359" s="53"/>
      <c r="BC1359" s="53"/>
      <c r="BD1359" s="53"/>
      <c r="BE1359" s="53"/>
      <c r="BF1359" s="53"/>
      <c r="BG1359" s="53"/>
      <c r="BH1359" s="53"/>
      <c r="BI1359" s="53"/>
      <c r="BJ1359" s="53"/>
      <c r="BK1359" s="53"/>
      <c r="BL1359" s="53"/>
      <c r="BM1359" s="53"/>
      <c r="BN1359" s="53"/>
      <c r="BO1359" s="53"/>
      <c r="BP1359" s="53"/>
      <c r="BQ1359" s="53"/>
      <c r="BR1359" s="53"/>
      <c r="BS1359" s="53"/>
      <c r="BT1359" s="53"/>
      <c r="BU1359" s="53"/>
      <c r="BV1359" s="53"/>
      <c r="BW1359" s="53"/>
      <c r="BX1359" s="53"/>
      <c r="BY1359" s="53"/>
      <c r="BZ1359" s="53"/>
      <c r="CA1359" s="53"/>
      <c r="CB1359" s="53"/>
      <c r="CC1359" s="53"/>
      <c r="CD1359" s="53"/>
      <c r="CE1359" s="53"/>
      <c r="CF1359" s="53"/>
      <c r="CG1359" s="53"/>
      <c r="CH1359" s="53"/>
      <c r="CI1359" s="53"/>
      <c r="CJ1359" s="53"/>
      <c r="CK1359" s="53"/>
    </row>
    <row r="1360" spans="10:89" x14ac:dyDescent="0.2">
      <c r="J1360" s="53"/>
      <c r="K1360" s="53"/>
      <c r="L1360" s="53"/>
      <c r="M1360" s="53"/>
      <c r="N1360" s="53"/>
      <c r="O1360" s="53"/>
      <c r="P1360" s="53"/>
      <c r="Q1360" s="53"/>
      <c r="R1360" s="53"/>
      <c r="S1360" s="53"/>
      <c r="T1360" s="53"/>
      <c r="U1360" s="53"/>
      <c r="V1360" s="53"/>
      <c r="W1360" s="53"/>
      <c r="X1360" s="53"/>
      <c r="Y1360" s="53"/>
      <c r="Z1360" s="53"/>
      <c r="AA1360" s="53"/>
      <c r="AB1360" s="53"/>
      <c r="AC1360" s="53"/>
      <c r="AD1360" s="53"/>
      <c r="AE1360" s="53"/>
      <c r="AF1360" s="53"/>
      <c r="AG1360" s="53"/>
      <c r="AH1360" s="53"/>
      <c r="AI1360" s="53"/>
      <c r="AJ1360" s="53"/>
      <c r="AK1360" s="53"/>
      <c r="AL1360" s="53"/>
      <c r="AM1360" s="53"/>
      <c r="AN1360" s="53"/>
      <c r="AO1360" s="53"/>
      <c r="AP1360" s="53"/>
      <c r="AQ1360" s="53"/>
      <c r="AR1360" s="53"/>
      <c r="AS1360" s="53"/>
      <c r="AT1360" s="53"/>
      <c r="AU1360" s="53"/>
      <c r="AV1360" s="53"/>
      <c r="AW1360" s="53"/>
      <c r="AX1360" s="53"/>
      <c r="AY1360" s="53"/>
      <c r="AZ1360" s="53"/>
      <c r="BA1360" s="53"/>
      <c r="BB1360" s="53"/>
      <c r="BC1360" s="53"/>
      <c r="BD1360" s="53"/>
      <c r="BE1360" s="53"/>
      <c r="BF1360" s="53"/>
      <c r="BG1360" s="53"/>
      <c r="BH1360" s="53"/>
      <c r="BI1360" s="53"/>
      <c r="BJ1360" s="53"/>
      <c r="BK1360" s="53"/>
      <c r="BL1360" s="53"/>
      <c r="BM1360" s="53"/>
      <c r="BN1360" s="53"/>
      <c r="BO1360" s="53"/>
      <c r="BP1360" s="53"/>
      <c r="BQ1360" s="53"/>
      <c r="BR1360" s="53"/>
      <c r="BS1360" s="53"/>
      <c r="BT1360" s="53"/>
      <c r="BU1360" s="53"/>
      <c r="BV1360" s="53"/>
      <c r="BW1360" s="53"/>
      <c r="BX1360" s="53"/>
      <c r="BY1360" s="53"/>
      <c r="BZ1360" s="53"/>
      <c r="CA1360" s="53"/>
      <c r="CB1360" s="53"/>
      <c r="CC1360" s="53"/>
      <c r="CD1360" s="53"/>
      <c r="CE1360" s="53"/>
      <c r="CF1360" s="53"/>
      <c r="CG1360" s="53"/>
      <c r="CH1360" s="53"/>
      <c r="CI1360" s="53"/>
      <c r="CJ1360" s="53"/>
      <c r="CK1360" s="53"/>
    </row>
    <row r="1361" spans="10:89" x14ac:dyDescent="0.2">
      <c r="J1361" s="53"/>
      <c r="K1361" s="53"/>
      <c r="L1361" s="53"/>
      <c r="M1361" s="53"/>
      <c r="N1361" s="53"/>
      <c r="O1361" s="53"/>
      <c r="P1361" s="53"/>
      <c r="Q1361" s="53"/>
      <c r="R1361" s="53"/>
      <c r="S1361" s="53"/>
      <c r="T1361" s="53"/>
      <c r="U1361" s="53"/>
      <c r="V1361" s="53"/>
      <c r="W1361" s="53"/>
      <c r="X1361" s="53"/>
      <c r="Y1361" s="53"/>
      <c r="Z1361" s="53"/>
      <c r="AA1361" s="53"/>
      <c r="AB1361" s="53"/>
      <c r="AC1361" s="53"/>
      <c r="AD1361" s="53"/>
      <c r="AE1361" s="53"/>
      <c r="AF1361" s="53"/>
      <c r="AG1361" s="53"/>
      <c r="AH1361" s="53"/>
      <c r="AI1361" s="53"/>
      <c r="AJ1361" s="53"/>
      <c r="AK1361" s="53"/>
      <c r="AL1361" s="53"/>
      <c r="AM1361" s="53"/>
      <c r="AN1361" s="53"/>
      <c r="AO1361" s="53"/>
      <c r="AP1361" s="53"/>
      <c r="AQ1361" s="53"/>
      <c r="AR1361" s="53"/>
      <c r="AS1361" s="53"/>
      <c r="AT1361" s="53"/>
      <c r="AU1361" s="53"/>
      <c r="AV1361" s="53"/>
      <c r="AW1361" s="53"/>
      <c r="AX1361" s="53"/>
      <c r="AY1361" s="53"/>
      <c r="AZ1361" s="53"/>
      <c r="BA1361" s="53"/>
      <c r="BB1361" s="53"/>
      <c r="BC1361" s="53"/>
      <c r="BD1361" s="53"/>
      <c r="BE1361" s="53"/>
      <c r="BF1361" s="53"/>
      <c r="BG1361" s="53"/>
      <c r="BH1361" s="53"/>
      <c r="BI1361" s="53"/>
      <c r="BJ1361" s="53"/>
      <c r="BK1361" s="53"/>
      <c r="BL1361" s="53"/>
      <c r="BM1361" s="53"/>
      <c r="BN1361" s="53"/>
      <c r="BO1361" s="53"/>
      <c r="BP1361" s="53"/>
      <c r="BQ1361" s="53"/>
      <c r="BR1361" s="53"/>
      <c r="BS1361" s="53"/>
      <c r="BT1361" s="53"/>
      <c r="BU1361" s="53"/>
      <c r="BV1361" s="53"/>
      <c r="BW1361" s="53"/>
      <c r="BX1361" s="53"/>
      <c r="BY1361" s="53"/>
      <c r="BZ1361" s="53"/>
      <c r="CA1361" s="53"/>
      <c r="CB1361" s="53"/>
      <c r="CC1361" s="53"/>
      <c r="CD1361" s="53"/>
      <c r="CE1361" s="53"/>
      <c r="CF1361" s="53"/>
      <c r="CG1361" s="53"/>
      <c r="CH1361" s="53"/>
      <c r="CI1361" s="53"/>
      <c r="CJ1361" s="53"/>
      <c r="CK1361" s="53"/>
    </row>
    <row r="1362" spans="10:89" x14ac:dyDescent="0.2">
      <c r="J1362" s="53"/>
      <c r="K1362" s="53"/>
      <c r="L1362" s="53"/>
      <c r="M1362" s="53"/>
      <c r="N1362" s="53"/>
      <c r="O1362" s="53"/>
      <c r="P1362" s="53"/>
      <c r="Q1362" s="53"/>
      <c r="R1362" s="53"/>
      <c r="S1362" s="53"/>
      <c r="T1362" s="53"/>
      <c r="U1362" s="53"/>
      <c r="V1362" s="53"/>
      <c r="W1362" s="53"/>
      <c r="X1362" s="53"/>
      <c r="Y1362" s="53"/>
      <c r="Z1362" s="53"/>
      <c r="AA1362" s="53"/>
      <c r="AB1362" s="53"/>
      <c r="AC1362" s="53"/>
      <c r="AD1362" s="53"/>
      <c r="AE1362" s="53"/>
      <c r="AF1362" s="53"/>
      <c r="AG1362" s="53"/>
      <c r="AH1362" s="53"/>
      <c r="AI1362" s="53"/>
      <c r="AJ1362" s="53"/>
      <c r="AK1362" s="53"/>
      <c r="AL1362" s="53"/>
      <c r="AM1362" s="53"/>
      <c r="AN1362" s="53"/>
      <c r="AO1362" s="53"/>
      <c r="AP1362" s="53"/>
      <c r="AQ1362" s="53"/>
      <c r="AR1362" s="53"/>
      <c r="AS1362" s="53"/>
      <c r="AT1362" s="53"/>
      <c r="AU1362" s="53"/>
      <c r="AV1362" s="53"/>
      <c r="AW1362" s="53"/>
      <c r="AX1362" s="53"/>
      <c r="AY1362" s="53"/>
      <c r="AZ1362" s="53"/>
      <c r="BA1362" s="53"/>
      <c r="BB1362" s="53"/>
      <c r="BC1362" s="53"/>
      <c r="BD1362" s="53"/>
      <c r="BE1362" s="53"/>
      <c r="BF1362" s="53"/>
      <c r="BG1362" s="53"/>
      <c r="BH1362" s="53"/>
      <c r="BI1362" s="53"/>
      <c r="BJ1362" s="53"/>
      <c r="BK1362" s="53"/>
      <c r="BL1362" s="53"/>
      <c r="BM1362" s="53"/>
      <c r="BN1362" s="53"/>
      <c r="BO1362" s="53"/>
      <c r="BP1362" s="53"/>
      <c r="BQ1362" s="53"/>
      <c r="BR1362" s="53"/>
      <c r="BS1362" s="53"/>
      <c r="BT1362" s="53"/>
      <c r="BU1362" s="53"/>
      <c r="BV1362" s="53"/>
      <c r="BW1362" s="53"/>
      <c r="BX1362" s="53"/>
      <c r="BY1362" s="53"/>
      <c r="BZ1362" s="53"/>
      <c r="CA1362" s="53"/>
      <c r="CB1362" s="53"/>
      <c r="CC1362" s="53"/>
      <c r="CD1362" s="53"/>
      <c r="CE1362" s="53"/>
      <c r="CF1362" s="53"/>
      <c r="CG1362" s="53"/>
      <c r="CH1362" s="53"/>
      <c r="CI1362" s="53"/>
      <c r="CJ1362" s="53"/>
      <c r="CK1362" s="53"/>
    </row>
    <row r="1363" spans="10:89" x14ac:dyDescent="0.2">
      <c r="J1363" s="53"/>
      <c r="K1363" s="53"/>
      <c r="L1363" s="53"/>
      <c r="M1363" s="53"/>
      <c r="N1363" s="53"/>
      <c r="O1363" s="53"/>
      <c r="P1363" s="53"/>
      <c r="Q1363" s="53"/>
      <c r="R1363" s="53"/>
      <c r="S1363" s="53"/>
      <c r="T1363" s="53"/>
      <c r="U1363" s="53"/>
      <c r="V1363" s="53"/>
      <c r="W1363" s="53"/>
      <c r="X1363" s="53"/>
      <c r="Y1363" s="53"/>
      <c r="Z1363" s="53"/>
      <c r="AA1363" s="53"/>
      <c r="AB1363" s="53"/>
      <c r="AC1363" s="53"/>
      <c r="AD1363" s="53"/>
      <c r="AE1363" s="53"/>
      <c r="AF1363" s="53"/>
      <c r="AG1363" s="53"/>
      <c r="AH1363" s="53"/>
      <c r="AI1363" s="53"/>
      <c r="AJ1363" s="53"/>
      <c r="AK1363" s="53"/>
      <c r="AL1363" s="53"/>
      <c r="AM1363" s="53"/>
      <c r="AN1363" s="53"/>
      <c r="AO1363" s="53"/>
      <c r="AP1363" s="53"/>
      <c r="AQ1363" s="53"/>
      <c r="AR1363" s="53"/>
      <c r="AS1363" s="53"/>
      <c r="AT1363" s="53"/>
      <c r="AU1363" s="53"/>
      <c r="AV1363" s="53"/>
      <c r="AW1363" s="53"/>
      <c r="AX1363" s="53"/>
      <c r="AY1363" s="53"/>
      <c r="AZ1363" s="53"/>
      <c r="BA1363" s="53"/>
      <c r="BB1363" s="53"/>
      <c r="BC1363" s="53"/>
      <c r="BD1363" s="53"/>
      <c r="BE1363" s="53"/>
      <c r="BF1363" s="53"/>
      <c r="BG1363" s="53"/>
      <c r="BH1363" s="53"/>
      <c r="BI1363" s="53"/>
      <c r="BJ1363" s="53"/>
      <c r="BK1363" s="53"/>
      <c r="BL1363" s="53"/>
      <c r="BM1363" s="53"/>
      <c r="BN1363" s="53"/>
      <c r="BO1363" s="53"/>
      <c r="BP1363" s="53"/>
      <c r="BQ1363" s="53"/>
      <c r="BR1363" s="53"/>
      <c r="BS1363" s="53"/>
      <c r="BT1363" s="53"/>
      <c r="BU1363" s="53"/>
      <c r="BV1363" s="53"/>
      <c r="BW1363" s="53"/>
      <c r="BX1363" s="53"/>
      <c r="BY1363" s="53"/>
      <c r="BZ1363" s="53"/>
      <c r="CA1363" s="53"/>
      <c r="CB1363" s="53"/>
      <c r="CC1363" s="53"/>
      <c r="CD1363" s="53"/>
      <c r="CE1363" s="53"/>
      <c r="CF1363" s="53"/>
      <c r="CG1363" s="53"/>
      <c r="CH1363" s="53"/>
      <c r="CI1363" s="53"/>
      <c r="CJ1363" s="53"/>
      <c r="CK1363" s="53"/>
    </row>
    <row r="1364" spans="10:89" x14ac:dyDescent="0.2">
      <c r="J1364" s="53"/>
      <c r="K1364" s="53"/>
      <c r="L1364" s="53"/>
      <c r="M1364" s="53"/>
      <c r="N1364" s="53"/>
      <c r="O1364" s="53"/>
      <c r="P1364" s="53"/>
      <c r="Q1364" s="53"/>
      <c r="R1364" s="53"/>
      <c r="S1364" s="53"/>
      <c r="T1364" s="53"/>
      <c r="U1364" s="53"/>
      <c r="V1364" s="53"/>
      <c r="W1364" s="53"/>
      <c r="X1364" s="53"/>
      <c r="Y1364" s="53"/>
      <c r="Z1364" s="53"/>
      <c r="AA1364" s="53"/>
      <c r="AB1364" s="53"/>
      <c r="AC1364" s="53"/>
      <c r="AD1364" s="53"/>
      <c r="AE1364" s="53"/>
      <c r="AF1364" s="53"/>
      <c r="AG1364" s="53"/>
      <c r="AH1364" s="53"/>
      <c r="AI1364" s="53"/>
      <c r="AJ1364" s="53"/>
      <c r="AK1364" s="53"/>
      <c r="AL1364" s="53"/>
      <c r="AM1364" s="53"/>
      <c r="AN1364" s="53"/>
      <c r="AO1364" s="53"/>
      <c r="AP1364" s="53"/>
      <c r="AQ1364" s="53"/>
      <c r="AR1364" s="53"/>
      <c r="AS1364" s="53"/>
      <c r="AT1364" s="53"/>
      <c r="AU1364" s="53"/>
      <c r="AV1364" s="53"/>
      <c r="AW1364" s="53"/>
      <c r="AX1364" s="53"/>
      <c r="AY1364" s="53"/>
      <c r="AZ1364" s="53"/>
      <c r="BA1364" s="53"/>
      <c r="BB1364" s="53"/>
      <c r="BC1364" s="53"/>
      <c r="BD1364" s="53"/>
      <c r="BE1364" s="53"/>
      <c r="BF1364" s="53"/>
      <c r="BG1364" s="53"/>
      <c r="BH1364" s="53"/>
      <c r="BI1364" s="53"/>
      <c r="BJ1364" s="53"/>
      <c r="BK1364" s="53"/>
      <c r="BL1364" s="53"/>
      <c r="BM1364" s="53"/>
      <c r="BN1364" s="53"/>
      <c r="BO1364" s="53"/>
      <c r="BP1364" s="53"/>
      <c r="BQ1364" s="53"/>
      <c r="BR1364" s="53"/>
      <c r="BS1364" s="53"/>
      <c r="BT1364" s="53"/>
      <c r="BU1364" s="53"/>
      <c r="BV1364" s="53"/>
      <c r="BW1364" s="53"/>
      <c r="BX1364" s="53"/>
      <c r="BY1364" s="53"/>
      <c r="BZ1364" s="53"/>
      <c r="CA1364" s="53"/>
      <c r="CB1364" s="53"/>
      <c r="CC1364" s="53"/>
      <c r="CD1364" s="53"/>
      <c r="CE1364" s="53"/>
      <c r="CF1364" s="53"/>
      <c r="CG1364" s="53"/>
      <c r="CH1364" s="53"/>
      <c r="CI1364" s="53"/>
      <c r="CJ1364" s="53"/>
      <c r="CK1364" s="53"/>
    </row>
    <row r="1365" spans="10:89" x14ac:dyDescent="0.2">
      <c r="J1365" s="53"/>
      <c r="K1365" s="53"/>
      <c r="L1365" s="53"/>
      <c r="M1365" s="53"/>
      <c r="N1365" s="53"/>
      <c r="O1365" s="53"/>
      <c r="P1365" s="53"/>
      <c r="Q1365" s="53"/>
      <c r="R1365" s="53"/>
      <c r="S1365" s="53"/>
      <c r="T1365" s="53"/>
      <c r="U1365" s="53"/>
      <c r="V1365" s="53"/>
      <c r="W1365" s="53"/>
      <c r="X1365" s="53"/>
      <c r="Y1365" s="53"/>
      <c r="Z1365" s="53"/>
      <c r="AA1365" s="53"/>
      <c r="AB1365" s="53"/>
      <c r="AC1365" s="53"/>
      <c r="AD1365" s="53"/>
      <c r="AE1365" s="53"/>
      <c r="AF1365" s="53"/>
      <c r="AG1365" s="53"/>
      <c r="AH1365" s="53"/>
      <c r="AI1365" s="53"/>
      <c r="AJ1365" s="53"/>
      <c r="AK1365" s="53"/>
      <c r="AL1365" s="53"/>
      <c r="AM1365" s="53"/>
      <c r="AN1365" s="53"/>
      <c r="AO1365" s="53"/>
      <c r="AP1365" s="53"/>
      <c r="AQ1365" s="53"/>
      <c r="AR1365" s="53"/>
      <c r="AS1365" s="53"/>
      <c r="AT1365" s="53"/>
      <c r="AU1365" s="53"/>
      <c r="AV1365" s="53"/>
      <c r="AW1365" s="53"/>
      <c r="AX1365" s="53"/>
      <c r="AY1365" s="53"/>
      <c r="AZ1365" s="53"/>
      <c r="BA1365" s="53"/>
      <c r="BB1365" s="53"/>
      <c r="BC1365" s="53"/>
      <c r="BD1365" s="53"/>
      <c r="BE1365" s="53"/>
      <c r="BF1365" s="53"/>
      <c r="BG1365" s="53"/>
      <c r="BH1365" s="53"/>
      <c r="BI1365" s="53"/>
      <c r="BJ1365" s="53"/>
      <c r="BK1365" s="53"/>
      <c r="BL1365" s="53"/>
      <c r="BM1365" s="53"/>
      <c r="BN1365" s="53"/>
      <c r="BO1365" s="53"/>
      <c r="BP1365" s="53"/>
      <c r="BQ1365" s="53"/>
      <c r="BR1365" s="53"/>
      <c r="BS1365" s="53"/>
      <c r="BT1365" s="53"/>
      <c r="BU1365" s="53"/>
      <c r="BV1365" s="53"/>
      <c r="BW1365" s="53"/>
      <c r="BX1365" s="53"/>
      <c r="BY1365" s="53"/>
      <c r="BZ1365" s="53"/>
      <c r="CA1365" s="53"/>
      <c r="CB1365" s="53"/>
      <c r="CC1365" s="53"/>
      <c r="CD1365" s="53"/>
      <c r="CE1365" s="53"/>
      <c r="CF1365" s="53"/>
      <c r="CG1365" s="53"/>
      <c r="CH1365" s="53"/>
      <c r="CI1365" s="53"/>
      <c r="CJ1365" s="53"/>
      <c r="CK1365" s="53"/>
    </row>
    <row r="1366" spans="10:89" x14ac:dyDescent="0.2">
      <c r="J1366" s="53"/>
      <c r="K1366" s="53"/>
      <c r="L1366" s="53"/>
      <c r="M1366" s="53"/>
      <c r="N1366" s="53"/>
      <c r="O1366" s="53"/>
      <c r="P1366" s="53"/>
      <c r="Q1366" s="53"/>
      <c r="R1366" s="53"/>
      <c r="S1366" s="53"/>
      <c r="T1366" s="53"/>
      <c r="U1366" s="53"/>
      <c r="V1366" s="53"/>
      <c r="W1366" s="53"/>
      <c r="X1366" s="53"/>
      <c r="Y1366" s="53"/>
      <c r="Z1366" s="53"/>
      <c r="AA1366" s="53"/>
      <c r="AB1366" s="53"/>
      <c r="AC1366" s="53"/>
      <c r="AD1366" s="53"/>
      <c r="AE1366" s="53"/>
      <c r="AF1366" s="53"/>
      <c r="AG1366" s="53"/>
      <c r="AH1366" s="53"/>
      <c r="AI1366" s="53"/>
      <c r="AJ1366" s="53"/>
      <c r="AK1366" s="53"/>
      <c r="AL1366" s="53"/>
      <c r="AM1366" s="53"/>
      <c r="AN1366" s="53"/>
      <c r="AO1366" s="53"/>
      <c r="AP1366" s="53"/>
      <c r="AQ1366" s="53"/>
      <c r="AR1366" s="53"/>
      <c r="AS1366" s="53"/>
      <c r="AT1366" s="53"/>
      <c r="AU1366" s="53"/>
      <c r="AV1366" s="53"/>
      <c r="AW1366" s="53"/>
      <c r="AX1366" s="53"/>
      <c r="AY1366" s="53"/>
      <c r="AZ1366" s="53"/>
      <c r="BA1366" s="53"/>
      <c r="BB1366" s="53"/>
      <c r="BC1366" s="53"/>
      <c r="BD1366" s="53"/>
      <c r="BE1366" s="53"/>
      <c r="BF1366" s="53"/>
      <c r="BG1366" s="53"/>
      <c r="BH1366" s="53"/>
      <c r="BI1366" s="53"/>
      <c r="BJ1366" s="53"/>
      <c r="BK1366" s="53"/>
      <c r="BL1366" s="53"/>
      <c r="BM1366" s="53"/>
      <c r="BN1366" s="53"/>
      <c r="BO1366" s="53"/>
      <c r="BP1366" s="53"/>
      <c r="BQ1366" s="53"/>
      <c r="BR1366" s="53"/>
      <c r="BS1366" s="53"/>
      <c r="BT1366" s="53"/>
      <c r="BU1366" s="53"/>
      <c r="BV1366" s="53"/>
      <c r="BW1366" s="53"/>
      <c r="BX1366" s="53"/>
      <c r="BY1366" s="53"/>
      <c r="BZ1366" s="53"/>
      <c r="CA1366" s="53"/>
      <c r="CB1366" s="53"/>
      <c r="CC1366" s="53"/>
      <c r="CD1366" s="53"/>
      <c r="CE1366" s="53"/>
      <c r="CF1366" s="53"/>
      <c r="CG1366" s="53"/>
      <c r="CH1366" s="53"/>
      <c r="CI1366" s="53"/>
      <c r="CJ1366" s="53"/>
      <c r="CK1366" s="53"/>
    </row>
    <row r="1367" spans="10:89" x14ac:dyDescent="0.2">
      <c r="J1367" s="53"/>
      <c r="K1367" s="53"/>
      <c r="L1367" s="53"/>
      <c r="M1367" s="53"/>
      <c r="N1367" s="53"/>
      <c r="O1367" s="53"/>
      <c r="P1367" s="53"/>
      <c r="Q1367" s="53"/>
      <c r="R1367" s="53"/>
      <c r="S1367" s="53"/>
      <c r="T1367" s="53"/>
      <c r="U1367" s="53"/>
      <c r="V1367" s="53"/>
      <c r="W1367" s="53"/>
      <c r="X1367" s="53"/>
      <c r="Y1367" s="53"/>
      <c r="Z1367" s="53"/>
      <c r="AA1367" s="53"/>
      <c r="AB1367" s="53"/>
      <c r="AC1367" s="53"/>
      <c r="AD1367" s="53"/>
      <c r="AE1367" s="53"/>
      <c r="AF1367" s="53"/>
      <c r="AG1367" s="53"/>
      <c r="AH1367" s="53"/>
      <c r="AI1367" s="53"/>
      <c r="AJ1367" s="53"/>
      <c r="AK1367" s="53"/>
      <c r="AL1367" s="53"/>
      <c r="AM1367" s="53"/>
      <c r="AN1367" s="53"/>
      <c r="AO1367" s="53"/>
      <c r="AP1367" s="53"/>
      <c r="AQ1367" s="53"/>
      <c r="AR1367" s="53"/>
      <c r="AS1367" s="53"/>
      <c r="AT1367" s="53"/>
      <c r="AU1367" s="53"/>
      <c r="AV1367" s="53"/>
      <c r="AW1367" s="53"/>
      <c r="AX1367" s="53"/>
      <c r="AY1367" s="53"/>
      <c r="AZ1367" s="53"/>
      <c r="BA1367" s="53"/>
      <c r="BB1367" s="53"/>
      <c r="BC1367" s="53"/>
      <c r="BD1367" s="53"/>
      <c r="BE1367" s="53"/>
      <c r="BF1367" s="53"/>
      <c r="BG1367" s="53"/>
      <c r="BH1367" s="53"/>
      <c r="BI1367" s="53"/>
      <c r="BJ1367" s="53"/>
      <c r="BK1367" s="53"/>
      <c r="BL1367" s="53"/>
      <c r="BM1367" s="53"/>
      <c r="BN1367" s="53"/>
      <c r="BO1367" s="53"/>
      <c r="BP1367" s="53"/>
      <c r="BQ1367" s="53"/>
      <c r="BR1367" s="53"/>
      <c r="BS1367" s="53"/>
      <c r="BT1367" s="53"/>
      <c r="BU1367" s="53"/>
      <c r="BV1367" s="53"/>
      <c r="BW1367" s="53"/>
      <c r="BX1367" s="53"/>
      <c r="BY1367" s="53"/>
      <c r="BZ1367" s="53"/>
      <c r="CA1367" s="53"/>
      <c r="CB1367" s="53"/>
      <c r="CC1367" s="53"/>
      <c r="CD1367" s="53"/>
      <c r="CE1367" s="53"/>
      <c r="CF1367" s="53"/>
      <c r="CG1367" s="53"/>
      <c r="CH1367" s="53"/>
      <c r="CI1367" s="53"/>
      <c r="CJ1367" s="53"/>
      <c r="CK1367" s="53"/>
    </row>
    <row r="1368" spans="10:89" x14ac:dyDescent="0.2">
      <c r="J1368" s="53"/>
      <c r="K1368" s="53"/>
      <c r="L1368" s="53"/>
      <c r="M1368" s="53"/>
      <c r="N1368" s="53"/>
      <c r="O1368" s="53"/>
      <c r="P1368" s="53"/>
      <c r="Q1368" s="53"/>
      <c r="R1368" s="53"/>
      <c r="S1368" s="53"/>
      <c r="T1368" s="53"/>
      <c r="U1368" s="53"/>
      <c r="V1368" s="53"/>
      <c r="W1368" s="53"/>
      <c r="X1368" s="53"/>
      <c r="Y1368" s="53"/>
      <c r="Z1368" s="53"/>
      <c r="AA1368" s="53"/>
      <c r="AB1368" s="53"/>
      <c r="AC1368" s="53"/>
      <c r="AD1368" s="53"/>
      <c r="AE1368" s="53"/>
      <c r="AF1368" s="53"/>
      <c r="AG1368" s="53"/>
      <c r="AH1368" s="53"/>
      <c r="AI1368" s="53"/>
      <c r="AJ1368" s="53"/>
      <c r="AK1368" s="53"/>
      <c r="AL1368" s="53"/>
      <c r="AM1368" s="53"/>
      <c r="AN1368" s="53"/>
      <c r="AO1368" s="53"/>
      <c r="AP1368" s="53"/>
      <c r="AQ1368" s="53"/>
      <c r="AR1368" s="53"/>
      <c r="AS1368" s="53"/>
      <c r="AT1368" s="53"/>
      <c r="AU1368" s="53"/>
      <c r="AV1368" s="53"/>
      <c r="AW1368" s="53"/>
      <c r="AX1368" s="53"/>
      <c r="AY1368" s="53"/>
      <c r="AZ1368" s="53"/>
      <c r="BA1368" s="53"/>
      <c r="BB1368" s="53"/>
      <c r="BC1368" s="53"/>
      <c r="BD1368" s="53"/>
      <c r="BE1368" s="53"/>
      <c r="BF1368" s="53"/>
      <c r="BG1368" s="53"/>
      <c r="BH1368" s="53"/>
      <c r="BI1368" s="53"/>
      <c r="BJ1368" s="53"/>
      <c r="BK1368" s="53"/>
      <c r="BL1368" s="53"/>
      <c r="BM1368" s="53"/>
      <c r="BN1368" s="53"/>
      <c r="BO1368" s="53"/>
      <c r="BP1368" s="53"/>
      <c r="BQ1368" s="53"/>
      <c r="BR1368" s="53"/>
      <c r="BS1368" s="53"/>
      <c r="BT1368" s="53"/>
      <c r="BU1368" s="53"/>
      <c r="BV1368" s="53"/>
      <c r="BW1368" s="53"/>
      <c r="BX1368" s="53"/>
      <c r="BY1368" s="53"/>
      <c r="BZ1368" s="53"/>
      <c r="CA1368" s="53"/>
      <c r="CB1368" s="53"/>
      <c r="CC1368" s="53"/>
      <c r="CD1368" s="53"/>
      <c r="CE1368" s="53"/>
      <c r="CF1368" s="53"/>
      <c r="CG1368" s="53"/>
      <c r="CH1368" s="53"/>
      <c r="CI1368" s="53"/>
      <c r="CJ1368" s="53"/>
      <c r="CK1368" s="53"/>
    </row>
    <row r="1369" spans="10:89" x14ac:dyDescent="0.2">
      <c r="J1369" s="53"/>
      <c r="K1369" s="53"/>
      <c r="L1369" s="53"/>
      <c r="M1369" s="53"/>
      <c r="N1369" s="53"/>
      <c r="O1369" s="53"/>
      <c r="P1369" s="53"/>
      <c r="Q1369" s="53"/>
      <c r="R1369" s="53"/>
      <c r="S1369" s="53"/>
      <c r="T1369" s="53"/>
      <c r="U1369" s="53"/>
      <c r="V1369" s="53"/>
      <c r="W1369" s="53"/>
      <c r="X1369" s="53"/>
      <c r="Y1369" s="53"/>
      <c r="Z1369" s="53"/>
      <c r="AA1369" s="53"/>
      <c r="AB1369" s="53"/>
      <c r="AC1369" s="53"/>
      <c r="AD1369" s="53"/>
      <c r="AE1369" s="53"/>
      <c r="AF1369" s="53"/>
      <c r="AG1369" s="53"/>
      <c r="AH1369" s="53"/>
      <c r="AI1369" s="53"/>
      <c r="AJ1369" s="53"/>
      <c r="AK1369" s="53"/>
      <c r="AL1369" s="53"/>
      <c r="AM1369" s="53"/>
      <c r="AN1369" s="53"/>
      <c r="AO1369" s="53"/>
      <c r="AP1369" s="53"/>
      <c r="AQ1369" s="53"/>
      <c r="AR1369" s="53"/>
      <c r="AS1369" s="53"/>
      <c r="AT1369" s="53"/>
      <c r="AU1369" s="53"/>
      <c r="AV1369" s="53"/>
      <c r="AW1369" s="53"/>
      <c r="AX1369" s="53"/>
      <c r="AY1369" s="53"/>
      <c r="AZ1369" s="53"/>
      <c r="BA1369" s="53"/>
      <c r="BB1369" s="53"/>
      <c r="BC1369" s="53"/>
      <c r="BD1369" s="53"/>
      <c r="BE1369" s="53"/>
      <c r="BF1369" s="53"/>
      <c r="BG1369" s="53"/>
      <c r="BH1369" s="53"/>
      <c r="BI1369" s="53"/>
      <c r="BJ1369" s="53"/>
      <c r="BK1369" s="53"/>
      <c r="BL1369" s="53"/>
      <c r="BM1369" s="53"/>
      <c r="BN1369" s="53"/>
      <c r="BO1369" s="53"/>
      <c r="BP1369" s="53"/>
      <c r="BQ1369" s="53"/>
      <c r="BR1369" s="53"/>
      <c r="BS1369" s="53"/>
      <c r="BT1369" s="53"/>
      <c r="BU1369" s="53"/>
      <c r="BV1369" s="53"/>
      <c r="BW1369" s="53"/>
      <c r="BX1369" s="53"/>
      <c r="BY1369" s="53"/>
      <c r="BZ1369" s="53"/>
      <c r="CA1369" s="53"/>
      <c r="CB1369" s="53"/>
      <c r="CC1369" s="53"/>
      <c r="CD1369" s="53"/>
      <c r="CE1369" s="53"/>
      <c r="CF1369" s="53"/>
      <c r="CG1369" s="53"/>
      <c r="CH1369" s="53"/>
      <c r="CI1369" s="53"/>
      <c r="CJ1369" s="53"/>
      <c r="CK1369" s="53"/>
    </row>
    <row r="1370" spans="10:89" x14ac:dyDescent="0.2">
      <c r="J1370" s="53"/>
      <c r="K1370" s="53"/>
      <c r="L1370" s="53"/>
      <c r="M1370" s="53"/>
      <c r="N1370" s="53"/>
      <c r="O1370" s="53"/>
      <c r="P1370" s="53"/>
      <c r="Q1370" s="53"/>
      <c r="R1370" s="53"/>
      <c r="S1370" s="53"/>
      <c r="T1370" s="53"/>
      <c r="U1370" s="53"/>
      <c r="V1370" s="53"/>
      <c r="W1370" s="53"/>
      <c r="X1370" s="53"/>
      <c r="Y1370" s="53"/>
      <c r="Z1370" s="53"/>
      <c r="AA1370" s="53"/>
      <c r="AB1370" s="53"/>
      <c r="AC1370" s="53"/>
      <c r="AD1370" s="53"/>
      <c r="AE1370" s="53"/>
      <c r="AF1370" s="53"/>
      <c r="AG1370" s="53"/>
      <c r="AH1370" s="53"/>
      <c r="AI1370" s="53"/>
      <c r="AJ1370" s="53"/>
      <c r="AK1370" s="53"/>
      <c r="AL1370" s="53"/>
      <c r="AM1370" s="53"/>
      <c r="AN1370" s="53"/>
      <c r="AO1370" s="53"/>
      <c r="AP1370" s="53"/>
      <c r="AQ1370" s="53"/>
      <c r="AR1370" s="53"/>
      <c r="AS1370" s="53"/>
      <c r="AT1370" s="53"/>
      <c r="AU1370" s="53"/>
      <c r="AV1370" s="53"/>
      <c r="AW1370" s="53"/>
      <c r="AX1370" s="53"/>
      <c r="AY1370" s="53"/>
      <c r="AZ1370" s="53"/>
      <c r="BA1370" s="53"/>
      <c r="BB1370" s="53"/>
      <c r="BC1370" s="53"/>
      <c r="BD1370" s="53"/>
      <c r="BE1370" s="53"/>
      <c r="BF1370" s="53"/>
      <c r="BG1370" s="53"/>
      <c r="BH1370" s="53"/>
      <c r="BI1370" s="53"/>
      <c r="BJ1370" s="53"/>
      <c r="BK1370" s="53"/>
      <c r="BL1370" s="53"/>
      <c r="BM1370" s="53"/>
      <c r="BN1370" s="53"/>
      <c r="BO1370" s="53"/>
      <c r="BP1370" s="53"/>
      <c r="BQ1370" s="53"/>
      <c r="BR1370" s="53"/>
      <c r="BS1370" s="53"/>
      <c r="BT1370" s="53"/>
      <c r="BU1370" s="53"/>
      <c r="BV1370" s="53"/>
      <c r="BW1370" s="53"/>
      <c r="BX1370" s="53"/>
      <c r="BY1370" s="53"/>
      <c r="BZ1370" s="53"/>
      <c r="CA1370" s="53"/>
      <c r="CB1370" s="53"/>
      <c r="CC1370" s="53"/>
      <c r="CD1370" s="53"/>
      <c r="CE1370" s="53"/>
      <c r="CF1370" s="53"/>
      <c r="CG1370" s="53"/>
      <c r="CH1370" s="53"/>
      <c r="CI1370" s="53"/>
      <c r="CJ1370" s="53"/>
      <c r="CK1370" s="53"/>
    </row>
    <row r="1371" spans="10:89" x14ac:dyDescent="0.2">
      <c r="J1371" s="53"/>
      <c r="K1371" s="53"/>
      <c r="L1371" s="53"/>
      <c r="M1371" s="53"/>
      <c r="N1371" s="53"/>
      <c r="O1371" s="53"/>
      <c r="P1371" s="53"/>
      <c r="Q1371" s="53"/>
      <c r="R1371" s="53"/>
      <c r="S1371" s="53"/>
      <c r="T1371" s="53"/>
      <c r="U1371" s="53"/>
      <c r="V1371" s="53"/>
      <c r="W1371" s="53"/>
      <c r="X1371" s="53"/>
      <c r="Y1371" s="53"/>
      <c r="Z1371" s="53"/>
      <c r="AA1371" s="53"/>
      <c r="AB1371" s="53"/>
      <c r="AC1371" s="53"/>
      <c r="AD1371" s="53"/>
      <c r="AE1371" s="53"/>
      <c r="AF1371" s="53"/>
      <c r="AG1371" s="53"/>
      <c r="AH1371" s="53"/>
      <c r="AI1371" s="53"/>
      <c r="AJ1371" s="53"/>
      <c r="AK1371" s="53"/>
      <c r="AL1371" s="53"/>
      <c r="AM1371" s="53"/>
      <c r="AN1371" s="53"/>
      <c r="AO1371" s="53"/>
      <c r="AP1371" s="53"/>
      <c r="AQ1371" s="53"/>
      <c r="AR1371" s="53"/>
      <c r="AS1371" s="53"/>
      <c r="AT1371" s="53"/>
      <c r="AU1371" s="53"/>
      <c r="AV1371" s="53"/>
      <c r="AW1371" s="53"/>
      <c r="AX1371" s="53"/>
      <c r="AY1371" s="53"/>
      <c r="AZ1371" s="53"/>
      <c r="BA1371" s="53"/>
      <c r="BB1371" s="53"/>
      <c r="BC1371" s="53"/>
      <c r="BD1371" s="53"/>
      <c r="BE1371" s="53"/>
      <c r="BF1371" s="53"/>
      <c r="BG1371" s="53"/>
      <c r="BH1371" s="53"/>
      <c r="BI1371" s="53"/>
      <c r="BJ1371" s="53"/>
      <c r="BK1371" s="53"/>
      <c r="BL1371" s="53"/>
      <c r="BM1371" s="53"/>
      <c r="BN1371" s="53"/>
      <c r="BO1371" s="53"/>
      <c r="BP1371" s="53"/>
      <c r="BQ1371" s="53"/>
      <c r="BR1371" s="53"/>
      <c r="BS1371" s="53"/>
      <c r="BT1371" s="53"/>
      <c r="BU1371" s="53"/>
      <c r="BV1371" s="53"/>
      <c r="BW1371" s="53"/>
      <c r="BX1371" s="53"/>
      <c r="BY1371" s="53"/>
      <c r="BZ1371" s="53"/>
      <c r="CA1371" s="53"/>
      <c r="CB1371" s="53"/>
      <c r="CC1371" s="53"/>
      <c r="CD1371" s="53"/>
      <c r="CE1371" s="53"/>
      <c r="CF1371" s="53"/>
      <c r="CG1371" s="53"/>
      <c r="CH1371" s="53"/>
      <c r="CI1371" s="53"/>
      <c r="CJ1371" s="53"/>
      <c r="CK1371" s="53"/>
    </row>
    <row r="1372" spans="10:89" x14ac:dyDescent="0.2">
      <c r="J1372" s="53"/>
      <c r="K1372" s="53"/>
      <c r="L1372" s="53"/>
      <c r="M1372" s="53"/>
      <c r="N1372" s="53"/>
      <c r="O1372" s="53"/>
      <c r="P1372" s="53"/>
      <c r="Q1372" s="53"/>
      <c r="R1372" s="53"/>
      <c r="S1372" s="53"/>
      <c r="T1372" s="53"/>
      <c r="U1372" s="53"/>
      <c r="V1372" s="53"/>
      <c r="W1372" s="53"/>
      <c r="X1372" s="53"/>
      <c r="Y1372" s="53"/>
      <c r="Z1372" s="53"/>
      <c r="AA1372" s="53"/>
      <c r="AB1372" s="53"/>
      <c r="AC1372" s="53"/>
      <c r="AD1372" s="53"/>
      <c r="AE1372" s="53"/>
      <c r="AF1372" s="53"/>
      <c r="AG1372" s="53"/>
      <c r="AH1372" s="53"/>
      <c r="AI1372" s="53"/>
      <c r="AJ1372" s="53"/>
      <c r="AK1372" s="53"/>
      <c r="AL1372" s="53"/>
      <c r="AM1372" s="53"/>
      <c r="AN1372" s="53"/>
      <c r="AO1372" s="53"/>
      <c r="AP1372" s="53"/>
      <c r="AQ1372" s="53"/>
      <c r="AR1372" s="53"/>
      <c r="AS1372" s="53"/>
      <c r="AT1372" s="53"/>
      <c r="AU1372" s="53"/>
      <c r="AV1372" s="53"/>
      <c r="AW1372" s="53"/>
      <c r="AX1372" s="53"/>
      <c r="AY1372" s="53"/>
      <c r="AZ1372" s="53"/>
      <c r="BA1372" s="53"/>
      <c r="BB1372" s="53"/>
      <c r="BC1372" s="53"/>
      <c r="BD1372" s="53"/>
      <c r="BE1372" s="53"/>
      <c r="BF1372" s="53"/>
      <c r="BG1372" s="53"/>
      <c r="BH1372" s="53"/>
      <c r="BI1372" s="53"/>
      <c r="BJ1372" s="53"/>
      <c r="BK1372" s="53"/>
      <c r="BL1372" s="53"/>
      <c r="BM1372" s="53"/>
      <c r="BN1372" s="53"/>
      <c r="BO1372" s="53"/>
      <c r="BP1372" s="53"/>
      <c r="BQ1372" s="53"/>
      <c r="BR1372" s="53"/>
      <c r="BS1372" s="53"/>
      <c r="BT1372" s="53"/>
      <c r="BU1372" s="53"/>
      <c r="BV1372" s="53"/>
      <c r="BW1372" s="53"/>
      <c r="BX1372" s="53"/>
      <c r="BY1372" s="53"/>
      <c r="BZ1372" s="53"/>
      <c r="CA1372" s="53"/>
      <c r="CB1372" s="53"/>
      <c r="CC1372" s="53"/>
      <c r="CD1372" s="53"/>
      <c r="CE1372" s="53"/>
      <c r="CF1372" s="53"/>
      <c r="CG1372" s="53"/>
      <c r="CH1372" s="53"/>
      <c r="CI1372" s="53"/>
      <c r="CJ1372" s="53"/>
      <c r="CK1372" s="53"/>
    </row>
    <row r="1373" spans="10:89" x14ac:dyDescent="0.2">
      <c r="J1373" s="53"/>
      <c r="K1373" s="53"/>
      <c r="L1373" s="53"/>
      <c r="M1373" s="53"/>
      <c r="N1373" s="53"/>
      <c r="O1373" s="53"/>
      <c r="P1373" s="53"/>
      <c r="Q1373" s="53"/>
      <c r="R1373" s="53"/>
      <c r="S1373" s="53"/>
      <c r="T1373" s="53"/>
      <c r="U1373" s="53"/>
      <c r="V1373" s="53"/>
      <c r="W1373" s="53"/>
      <c r="X1373" s="53"/>
      <c r="Y1373" s="53"/>
      <c r="Z1373" s="53"/>
      <c r="AA1373" s="53"/>
      <c r="AB1373" s="53"/>
      <c r="AC1373" s="53"/>
      <c r="AD1373" s="53"/>
      <c r="AE1373" s="53"/>
      <c r="AF1373" s="53"/>
      <c r="AG1373" s="53"/>
      <c r="AH1373" s="53"/>
      <c r="AI1373" s="53"/>
      <c r="AJ1373" s="53"/>
      <c r="AK1373" s="53"/>
      <c r="AL1373" s="53"/>
      <c r="AM1373" s="53"/>
      <c r="AN1373" s="53"/>
      <c r="AO1373" s="53"/>
      <c r="AP1373" s="53"/>
      <c r="AQ1373" s="53"/>
      <c r="AR1373" s="53"/>
      <c r="AS1373" s="53"/>
      <c r="AT1373" s="53"/>
      <c r="AU1373" s="53"/>
      <c r="AV1373" s="53"/>
      <c r="AW1373" s="53"/>
      <c r="AX1373" s="53"/>
      <c r="AY1373" s="53"/>
      <c r="AZ1373" s="53"/>
      <c r="BA1373" s="53"/>
      <c r="BB1373" s="53"/>
      <c r="BC1373" s="53"/>
      <c r="BD1373" s="53"/>
      <c r="BE1373" s="53"/>
      <c r="BF1373" s="53"/>
      <c r="BG1373" s="53"/>
      <c r="BH1373" s="53"/>
      <c r="BI1373" s="53"/>
      <c r="BJ1373" s="53"/>
      <c r="BK1373" s="53"/>
      <c r="BL1373" s="53"/>
      <c r="BM1373" s="53"/>
      <c r="BN1373" s="53"/>
      <c r="BO1373" s="53"/>
      <c r="BP1373" s="53"/>
      <c r="BQ1373" s="53"/>
      <c r="BR1373" s="53"/>
      <c r="BS1373" s="53"/>
      <c r="BT1373" s="53"/>
      <c r="BU1373" s="53"/>
      <c r="BV1373" s="53"/>
      <c r="BW1373" s="53"/>
      <c r="BX1373" s="53"/>
      <c r="BY1373" s="53"/>
      <c r="BZ1373" s="53"/>
      <c r="CA1373" s="53"/>
      <c r="CB1373" s="53"/>
      <c r="CC1373" s="53"/>
      <c r="CD1373" s="53"/>
      <c r="CE1373" s="53"/>
      <c r="CF1373" s="53"/>
      <c r="CG1373" s="53"/>
      <c r="CH1373" s="53"/>
      <c r="CI1373" s="53"/>
      <c r="CJ1373" s="53"/>
      <c r="CK1373" s="53"/>
    </row>
    <row r="1374" spans="10:89" x14ac:dyDescent="0.2">
      <c r="J1374" s="53"/>
      <c r="K1374" s="53"/>
      <c r="L1374" s="53"/>
      <c r="M1374" s="53"/>
      <c r="N1374" s="53"/>
      <c r="O1374" s="53"/>
      <c r="P1374" s="53"/>
      <c r="Q1374" s="53"/>
      <c r="R1374" s="53"/>
      <c r="S1374" s="53"/>
      <c r="T1374" s="53"/>
      <c r="U1374" s="53"/>
      <c r="V1374" s="53"/>
      <c r="W1374" s="53"/>
      <c r="X1374" s="53"/>
      <c r="Y1374" s="53"/>
      <c r="Z1374" s="53"/>
      <c r="AA1374" s="53"/>
      <c r="AB1374" s="53"/>
      <c r="AC1374" s="53"/>
      <c r="AD1374" s="53"/>
      <c r="AE1374" s="53"/>
      <c r="AF1374" s="53"/>
      <c r="AG1374" s="53"/>
      <c r="AH1374" s="53"/>
      <c r="AI1374" s="53"/>
      <c r="AJ1374" s="53"/>
      <c r="AK1374" s="53"/>
      <c r="AL1374" s="53"/>
      <c r="AM1374" s="53"/>
      <c r="AN1374" s="53"/>
      <c r="AO1374" s="53"/>
      <c r="AP1374" s="53"/>
      <c r="AQ1374" s="53"/>
      <c r="AR1374" s="53"/>
      <c r="AS1374" s="53"/>
      <c r="AT1374" s="53"/>
      <c r="AU1374" s="53"/>
      <c r="AV1374" s="53"/>
      <c r="AW1374" s="53"/>
      <c r="AX1374" s="53"/>
      <c r="AY1374" s="53"/>
      <c r="AZ1374" s="53"/>
      <c r="BA1374" s="53"/>
      <c r="BB1374" s="53"/>
      <c r="BC1374" s="53"/>
      <c r="BD1374" s="53"/>
      <c r="BE1374" s="53"/>
      <c r="BF1374" s="53"/>
      <c r="BG1374" s="53"/>
      <c r="BH1374" s="53"/>
      <c r="BI1374" s="53"/>
      <c r="BJ1374" s="53"/>
      <c r="BK1374" s="53"/>
      <c r="BL1374" s="53"/>
      <c r="BM1374" s="53"/>
      <c r="BN1374" s="53"/>
      <c r="BO1374" s="53"/>
      <c r="BP1374" s="53"/>
      <c r="BQ1374" s="53"/>
      <c r="BR1374" s="53"/>
      <c r="BS1374" s="53"/>
      <c r="BT1374" s="53"/>
      <c r="BU1374" s="53"/>
      <c r="BV1374" s="53"/>
      <c r="BW1374" s="53"/>
      <c r="BX1374" s="53"/>
      <c r="BY1374" s="53"/>
      <c r="BZ1374" s="53"/>
      <c r="CA1374" s="53"/>
      <c r="CB1374" s="53"/>
      <c r="CC1374" s="53"/>
      <c r="CD1374" s="53"/>
      <c r="CE1374" s="53"/>
      <c r="CF1374" s="53"/>
      <c r="CG1374" s="53"/>
      <c r="CH1374" s="53"/>
      <c r="CI1374" s="53"/>
      <c r="CJ1374" s="53"/>
      <c r="CK1374" s="53"/>
    </row>
    <row r="1375" spans="10:89" x14ac:dyDescent="0.2">
      <c r="J1375" s="53"/>
      <c r="K1375" s="53"/>
      <c r="L1375" s="53"/>
      <c r="M1375" s="53"/>
      <c r="N1375" s="53"/>
      <c r="O1375" s="53"/>
      <c r="P1375" s="53"/>
      <c r="Q1375" s="53"/>
      <c r="R1375" s="53"/>
      <c r="S1375" s="53"/>
      <c r="T1375" s="53"/>
      <c r="U1375" s="53"/>
      <c r="V1375" s="53"/>
      <c r="W1375" s="53"/>
      <c r="X1375" s="53"/>
      <c r="Y1375" s="53"/>
      <c r="Z1375" s="53"/>
      <c r="AA1375" s="53"/>
      <c r="AB1375" s="53"/>
      <c r="AC1375" s="53"/>
      <c r="AD1375" s="53"/>
      <c r="AE1375" s="53"/>
      <c r="AF1375" s="53"/>
      <c r="AG1375" s="53"/>
      <c r="AH1375" s="53"/>
      <c r="AI1375" s="53"/>
      <c r="AJ1375" s="53"/>
      <c r="AK1375" s="53"/>
      <c r="AL1375" s="53"/>
      <c r="AM1375" s="53"/>
      <c r="AN1375" s="53"/>
      <c r="AO1375" s="53"/>
      <c r="AP1375" s="53"/>
      <c r="AQ1375" s="53"/>
      <c r="AR1375" s="53"/>
      <c r="AS1375" s="53"/>
      <c r="AT1375" s="53"/>
      <c r="AU1375" s="53"/>
      <c r="AV1375" s="53"/>
      <c r="AW1375" s="53"/>
      <c r="AX1375" s="53"/>
      <c r="AY1375" s="53"/>
      <c r="AZ1375" s="53"/>
      <c r="BA1375" s="53"/>
      <c r="BB1375" s="53"/>
      <c r="BC1375" s="53"/>
      <c r="BD1375" s="53"/>
      <c r="BE1375" s="53"/>
      <c r="BF1375" s="53"/>
      <c r="BG1375" s="53"/>
      <c r="BH1375" s="53"/>
      <c r="BI1375" s="53"/>
      <c r="BJ1375" s="53"/>
      <c r="BK1375" s="53"/>
      <c r="BL1375" s="53"/>
      <c r="BM1375" s="53"/>
      <c r="BN1375" s="53"/>
      <c r="BO1375" s="53"/>
      <c r="BP1375" s="53"/>
      <c r="BQ1375" s="53"/>
      <c r="BR1375" s="53"/>
      <c r="BS1375" s="53"/>
      <c r="BT1375" s="53"/>
      <c r="BU1375" s="53"/>
      <c r="BV1375" s="53"/>
      <c r="BW1375" s="53"/>
      <c r="BX1375" s="53"/>
      <c r="BY1375" s="53"/>
      <c r="BZ1375" s="53"/>
      <c r="CA1375" s="53"/>
      <c r="CB1375" s="53"/>
      <c r="CC1375" s="53"/>
      <c r="CD1375" s="53"/>
      <c r="CE1375" s="53"/>
      <c r="CF1375" s="53"/>
      <c r="CG1375" s="53"/>
      <c r="CH1375" s="53"/>
      <c r="CI1375" s="53"/>
      <c r="CJ1375" s="53"/>
      <c r="CK1375" s="53"/>
    </row>
    <row r="1376" spans="10:89" x14ac:dyDescent="0.2">
      <c r="J1376" s="53"/>
      <c r="K1376" s="53"/>
      <c r="L1376" s="53"/>
      <c r="M1376" s="53"/>
      <c r="N1376" s="53"/>
      <c r="O1376" s="53"/>
      <c r="P1376" s="53"/>
      <c r="Q1376" s="53"/>
      <c r="R1376" s="53"/>
      <c r="S1376" s="53"/>
      <c r="T1376" s="53"/>
      <c r="U1376" s="53"/>
      <c r="V1376" s="53"/>
      <c r="W1376" s="53"/>
      <c r="X1376" s="53"/>
      <c r="Y1376" s="53"/>
      <c r="Z1376" s="53"/>
      <c r="AA1376" s="53"/>
      <c r="AB1376" s="53"/>
      <c r="AC1376" s="53"/>
      <c r="AD1376" s="53"/>
      <c r="AE1376" s="53"/>
      <c r="AF1376" s="53"/>
      <c r="AG1376" s="53"/>
      <c r="AH1376" s="53"/>
      <c r="AI1376" s="53"/>
      <c r="AJ1376" s="53"/>
      <c r="AK1376" s="53"/>
      <c r="AL1376" s="53"/>
      <c r="AM1376" s="53"/>
      <c r="AN1376" s="53"/>
      <c r="AO1376" s="53"/>
      <c r="AP1376" s="53"/>
      <c r="AQ1376" s="53"/>
      <c r="AR1376" s="53"/>
      <c r="AS1376" s="53"/>
      <c r="AT1376" s="53"/>
      <c r="AU1376" s="53"/>
      <c r="AV1376" s="53"/>
      <c r="AW1376" s="53"/>
      <c r="AX1376" s="53"/>
      <c r="AY1376" s="53"/>
      <c r="AZ1376" s="53"/>
      <c r="BA1376" s="53"/>
      <c r="BB1376" s="53"/>
      <c r="BC1376" s="53"/>
      <c r="BD1376" s="53"/>
      <c r="BE1376" s="53"/>
      <c r="BF1376" s="53"/>
      <c r="BG1376" s="53"/>
      <c r="BH1376" s="53"/>
      <c r="BI1376" s="53"/>
      <c r="BJ1376" s="53"/>
      <c r="BK1376" s="53"/>
      <c r="BL1376" s="53"/>
      <c r="BM1376" s="53"/>
      <c r="BN1376" s="53"/>
      <c r="BO1376" s="53"/>
      <c r="BP1376" s="53"/>
      <c r="BQ1376" s="53"/>
      <c r="BR1376" s="53"/>
      <c r="BS1376" s="53"/>
      <c r="BT1376" s="53"/>
      <c r="BU1376" s="53"/>
      <c r="BV1376" s="53"/>
      <c r="BW1376" s="53"/>
      <c r="BX1376" s="53"/>
      <c r="BY1376" s="53"/>
      <c r="BZ1376" s="53"/>
      <c r="CA1376" s="53"/>
      <c r="CB1376" s="53"/>
      <c r="CC1376" s="53"/>
      <c r="CD1376" s="53"/>
      <c r="CE1376" s="53"/>
      <c r="CF1376" s="53"/>
      <c r="CG1376" s="53"/>
      <c r="CH1376" s="53"/>
      <c r="CI1376" s="53"/>
      <c r="CJ1376" s="53"/>
      <c r="CK1376" s="53"/>
    </row>
    <row r="1377" spans="10:89" x14ac:dyDescent="0.2">
      <c r="J1377" s="53"/>
      <c r="K1377" s="53"/>
      <c r="L1377" s="53"/>
      <c r="M1377" s="53"/>
      <c r="N1377" s="53"/>
      <c r="O1377" s="53"/>
      <c r="P1377" s="53"/>
      <c r="Q1377" s="53"/>
      <c r="R1377" s="53"/>
      <c r="S1377" s="53"/>
      <c r="T1377" s="53"/>
      <c r="U1377" s="53"/>
      <c r="V1377" s="53"/>
      <c r="W1377" s="53"/>
      <c r="X1377" s="53"/>
      <c r="Y1377" s="53"/>
      <c r="Z1377" s="53"/>
      <c r="AA1377" s="53"/>
      <c r="AB1377" s="53"/>
      <c r="AC1377" s="53"/>
      <c r="AD1377" s="53"/>
      <c r="AE1377" s="53"/>
      <c r="AF1377" s="53"/>
      <c r="AG1377" s="53"/>
      <c r="AH1377" s="53"/>
      <c r="AI1377" s="53"/>
      <c r="AJ1377" s="53"/>
      <c r="AK1377" s="53"/>
      <c r="AL1377" s="53"/>
      <c r="AM1377" s="53"/>
      <c r="AN1377" s="53"/>
      <c r="AO1377" s="53"/>
      <c r="AP1377" s="53"/>
      <c r="AQ1377" s="53"/>
      <c r="AR1377" s="53"/>
      <c r="AS1377" s="53"/>
      <c r="AT1377" s="53"/>
      <c r="AU1377" s="53"/>
      <c r="AV1377" s="53"/>
      <c r="AW1377" s="53"/>
      <c r="AX1377" s="53"/>
      <c r="AY1377" s="53"/>
      <c r="AZ1377" s="53"/>
      <c r="BA1377" s="53"/>
      <c r="BB1377" s="53"/>
      <c r="BC1377" s="53"/>
      <c r="BD1377" s="53"/>
      <c r="BE1377" s="53"/>
      <c r="BF1377" s="53"/>
      <c r="BG1377" s="53"/>
      <c r="BH1377" s="53"/>
      <c r="BI1377" s="53"/>
      <c r="BJ1377" s="53"/>
      <c r="BK1377" s="53"/>
      <c r="BL1377" s="53"/>
      <c r="BM1377" s="53"/>
      <c r="BN1377" s="53"/>
      <c r="BO1377" s="53"/>
      <c r="BP1377" s="53"/>
      <c r="BQ1377" s="53"/>
      <c r="BR1377" s="53"/>
      <c r="BS1377" s="53"/>
      <c r="BT1377" s="53"/>
      <c r="BU1377" s="53"/>
      <c r="BV1377" s="53"/>
      <c r="BW1377" s="53"/>
      <c r="BX1377" s="53"/>
      <c r="BY1377" s="53"/>
      <c r="BZ1377" s="53"/>
      <c r="CA1377" s="53"/>
      <c r="CB1377" s="53"/>
      <c r="CC1377" s="53"/>
      <c r="CD1377" s="53"/>
      <c r="CE1377" s="53"/>
      <c r="CF1377" s="53"/>
      <c r="CG1377" s="53"/>
      <c r="CH1377" s="53"/>
      <c r="CI1377" s="53"/>
      <c r="CJ1377" s="53"/>
      <c r="CK1377" s="53"/>
    </row>
    <row r="1378" spans="10:89" x14ac:dyDescent="0.2">
      <c r="J1378" s="53"/>
      <c r="K1378" s="53"/>
      <c r="L1378" s="53"/>
      <c r="M1378" s="53"/>
      <c r="N1378" s="53"/>
      <c r="O1378" s="53"/>
      <c r="P1378" s="53"/>
      <c r="Q1378" s="53"/>
      <c r="R1378" s="53"/>
      <c r="S1378" s="53"/>
      <c r="T1378" s="53"/>
      <c r="U1378" s="53"/>
      <c r="V1378" s="53"/>
      <c r="W1378" s="53"/>
      <c r="X1378" s="53"/>
      <c r="Y1378" s="53"/>
      <c r="Z1378" s="53"/>
      <c r="AA1378" s="53"/>
      <c r="AB1378" s="53"/>
      <c r="AC1378" s="53"/>
      <c r="AD1378" s="53"/>
      <c r="AE1378" s="53"/>
      <c r="AF1378" s="53"/>
      <c r="AG1378" s="53"/>
      <c r="AH1378" s="53"/>
      <c r="AI1378" s="53"/>
      <c r="AJ1378" s="53"/>
      <c r="AK1378" s="53"/>
      <c r="AL1378" s="53"/>
      <c r="AM1378" s="53"/>
      <c r="AN1378" s="53"/>
      <c r="AO1378" s="53"/>
      <c r="AP1378" s="53"/>
      <c r="AQ1378" s="53"/>
      <c r="AR1378" s="53"/>
      <c r="AS1378" s="53"/>
      <c r="AT1378" s="53"/>
      <c r="AU1378" s="53"/>
      <c r="AV1378" s="53"/>
      <c r="AW1378" s="53"/>
      <c r="AX1378" s="53"/>
      <c r="AY1378" s="53"/>
      <c r="AZ1378" s="53"/>
      <c r="BA1378" s="53"/>
      <c r="BB1378" s="53"/>
      <c r="BC1378" s="53"/>
      <c r="BD1378" s="53"/>
      <c r="BE1378" s="53"/>
      <c r="BF1378" s="53"/>
      <c r="BG1378" s="53"/>
      <c r="BH1378" s="53"/>
      <c r="BI1378" s="53"/>
      <c r="BJ1378" s="53"/>
      <c r="BK1378" s="53"/>
      <c r="BL1378" s="53"/>
      <c r="BM1378" s="53"/>
      <c r="BN1378" s="53"/>
      <c r="BO1378" s="53"/>
      <c r="BP1378" s="53"/>
      <c r="BQ1378" s="53"/>
      <c r="BR1378" s="53"/>
      <c r="BS1378" s="53"/>
      <c r="BT1378" s="53"/>
      <c r="BU1378" s="53"/>
      <c r="BV1378" s="53"/>
      <c r="BW1378" s="53"/>
      <c r="BX1378" s="53"/>
      <c r="BY1378" s="53"/>
      <c r="BZ1378" s="53"/>
      <c r="CA1378" s="53"/>
      <c r="CB1378" s="53"/>
      <c r="CC1378" s="53"/>
      <c r="CD1378" s="53"/>
      <c r="CE1378" s="53"/>
      <c r="CF1378" s="53"/>
      <c r="CG1378" s="53"/>
      <c r="CH1378" s="53"/>
      <c r="CI1378" s="53"/>
      <c r="CJ1378" s="53"/>
      <c r="CK1378" s="53"/>
    </row>
    <row r="1379" spans="10:89" x14ac:dyDescent="0.2">
      <c r="J1379" s="53"/>
      <c r="K1379" s="53"/>
      <c r="L1379" s="53"/>
      <c r="M1379" s="53"/>
      <c r="N1379" s="53"/>
      <c r="O1379" s="53"/>
      <c r="P1379" s="53"/>
      <c r="Q1379" s="53"/>
      <c r="R1379" s="53"/>
      <c r="S1379" s="53"/>
      <c r="T1379" s="53"/>
      <c r="U1379" s="53"/>
      <c r="V1379" s="53"/>
      <c r="W1379" s="53"/>
      <c r="X1379" s="53"/>
      <c r="Y1379" s="53"/>
      <c r="Z1379" s="53"/>
      <c r="AA1379" s="53"/>
      <c r="AB1379" s="53"/>
      <c r="AC1379" s="53"/>
      <c r="AD1379" s="53"/>
      <c r="AE1379" s="53"/>
      <c r="AF1379" s="53"/>
      <c r="AG1379" s="53"/>
      <c r="AH1379" s="53"/>
      <c r="AI1379" s="53"/>
      <c r="AJ1379" s="53"/>
      <c r="AK1379" s="53"/>
      <c r="AL1379" s="53"/>
      <c r="AM1379" s="53"/>
      <c r="AN1379" s="53"/>
      <c r="AO1379" s="53"/>
      <c r="AP1379" s="53"/>
      <c r="AQ1379" s="53"/>
      <c r="AR1379" s="53"/>
      <c r="AS1379" s="53"/>
      <c r="AT1379" s="53"/>
      <c r="AU1379" s="53"/>
      <c r="AV1379" s="53"/>
      <c r="AW1379" s="53"/>
      <c r="AX1379" s="53"/>
      <c r="AY1379" s="53"/>
      <c r="AZ1379" s="53"/>
      <c r="BA1379" s="53"/>
      <c r="BB1379" s="53"/>
      <c r="BC1379" s="53"/>
      <c r="BD1379" s="53"/>
      <c r="BE1379" s="53"/>
      <c r="BF1379" s="53"/>
      <c r="BG1379" s="53"/>
      <c r="BH1379" s="53"/>
      <c r="BI1379" s="53"/>
      <c r="BJ1379" s="53"/>
      <c r="BK1379" s="53"/>
      <c r="BL1379" s="53"/>
      <c r="BM1379" s="53"/>
      <c r="BN1379" s="53"/>
      <c r="BO1379" s="53"/>
      <c r="BP1379" s="53"/>
      <c r="BQ1379" s="53"/>
      <c r="BR1379" s="53"/>
      <c r="BS1379" s="53"/>
      <c r="BT1379" s="53"/>
      <c r="BU1379" s="53"/>
      <c r="BV1379" s="53"/>
      <c r="BW1379" s="53"/>
      <c r="BX1379" s="53"/>
      <c r="BY1379" s="53"/>
      <c r="BZ1379" s="53"/>
      <c r="CA1379" s="53"/>
      <c r="CB1379" s="53"/>
      <c r="CC1379" s="53"/>
      <c r="CD1379" s="53"/>
      <c r="CE1379" s="53"/>
      <c r="CF1379" s="53"/>
      <c r="CG1379" s="53"/>
      <c r="CH1379" s="53"/>
      <c r="CI1379" s="53"/>
      <c r="CJ1379" s="53"/>
      <c r="CK1379" s="53"/>
    </row>
    <row r="1380" spans="10:89" x14ac:dyDescent="0.2">
      <c r="J1380" s="53"/>
      <c r="K1380" s="53"/>
      <c r="L1380" s="53"/>
      <c r="M1380" s="53"/>
      <c r="N1380" s="53"/>
      <c r="O1380" s="53"/>
      <c r="P1380" s="53"/>
      <c r="Q1380" s="53"/>
      <c r="R1380" s="53"/>
      <c r="S1380" s="53"/>
      <c r="T1380" s="53"/>
      <c r="U1380" s="53"/>
      <c r="V1380" s="53"/>
      <c r="W1380" s="53"/>
      <c r="X1380" s="53"/>
      <c r="Y1380" s="53"/>
      <c r="Z1380" s="53"/>
      <c r="AA1380" s="53"/>
      <c r="AB1380" s="53"/>
      <c r="AC1380" s="53"/>
      <c r="AD1380" s="53"/>
      <c r="AE1380" s="53"/>
      <c r="AF1380" s="53"/>
      <c r="AG1380" s="53"/>
      <c r="AH1380" s="53"/>
      <c r="AI1380" s="53"/>
      <c r="AJ1380" s="53"/>
      <c r="AK1380" s="53"/>
      <c r="AL1380" s="53"/>
      <c r="AM1380" s="53"/>
      <c r="AN1380" s="53"/>
      <c r="AO1380" s="53"/>
      <c r="AP1380" s="53"/>
      <c r="AQ1380" s="53"/>
      <c r="AR1380" s="53"/>
      <c r="AS1380" s="53"/>
      <c r="AT1380" s="53"/>
      <c r="AU1380" s="53"/>
      <c r="AV1380" s="53"/>
      <c r="AW1380" s="53"/>
      <c r="AX1380" s="53"/>
      <c r="AY1380" s="53"/>
      <c r="AZ1380" s="53"/>
      <c r="BA1380" s="53"/>
      <c r="BB1380" s="53"/>
      <c r="BC1380" s="53"/>
      <c r="BD1380" s="53"/>
      <c r="BE1380" s="53"/>
      <c r="BF1380" s="53"/>
      <c r="BG1380" s="53"/>
      <c r="BH1380" s="53"/>
      <c r="BI1380" s="53"/>
      <c r="BJ1380" s="53"/>
      <c r="BK1380" s="53"/>
      <c r="BL1380" s="53"/>
      <c r="BM1380" s="53"/>
      <c r="BN1380" s="53"/>
      <c r="BO1380" s="53"/>
      <c r="BP1380" s="53"/>
      <c r="BQ1380" s="53"/>
      <c r="BR1380" s="53"/>
      <c r="BS1380" s="53"/>
      <c r="BT1380" s="53"/>
      <c r="BU1380" s="53"/>
      <c r="BV1380" s="53"/>
      <c r="BW1380" s="53"/>
      <c r="BX1380" s="53"/>
      <c r="BY1380" s="53"/>
      <c r="BZ1380" s="53"/>
      <c r="CA1380" s="53"/>
      <c r="CB1380" s="53"/>
      <c r="CC1380" s="53"/>
      <c r="CD1380" s="53"/>
      <c r="CE1380" s="53"/>
      <c r="CF1380" s="53"/>
      <c r="CG1380" s="53"/>
      <c r="CH1380" s="53"/>
      <c r="CI1380" s="53"/>
      <c r="CJ1380" s="53"/>
      <c r="CK1380" s="53"/>
    </row>
    <row r="1381" spans="10:89" x14ac:dyDescent="0.2">
      <c r="J1381" s="53"/>
      <c r="K1381" s="53"/>
      <c r="L1381" s="53"/>
      <c r="M1381" s="53"/>
      <c r="N1381" s="53"/>
      <c r="O1381" s="53"/>
      <c r="P1381" s="53"/>
      <c r="Q1381" s="53"/>
      <c r="R1381" s="53"/>
      <c r="S1381" s="53"/>
      <c r="T1381" s="53"/>
      <c r="U1381" s="53"/>
      <c r="V1381" s="53"/>
      <c r="W1381" s="53"/>
      <c r="X1381" s="53"/>
      <c r="Y1381" s="53"/>
      <c r="Z1381" s="53"/>
      <c r="AA1381" s="53"/>
      <c r="AB1381" s="53"/>
      <c r="AC1381" s="53"/>
      <c r="AD1381" s="53"/>
      <c r="AE1381" s="53"/>
      <c r="AF1381" s="53"/>
      <c r="AG1381" s="53"/>
      <c r="AH1381" s="53"/>
      <c r="AI1381" s="53"/>
      <c r="AJ1381" s="53"/>
      <c r="AK1381" s="53"/>
      <c r="AL1381" s="53"/>
      <c r="AM1381" s="53"/>
      <c r="AN1381" s="53"/>
      <c r="AO1381" s="53"/>
      <c r="AP1381" s="53"/>
      <c r="AQ1381" s="53"/>
      <c r="AR1381" s="53"/>
      <c r="AS1381" s="53"/>
      <c r="AT1381" s="53"/>
      <c r="AU1381" s="53"/>
      <c r="AV1381" s="53"/>
      <c r="AW1381" s="53"/>
      <c r="AX1381" s="53"/>
      <c r="AY1381" s="53"/>
      <c r="AZ1381" s="53"/>
      <c r="BA1381" s="53"/>
      <c r="BB1381" s="53"/>
      <c r="BC1381" s="53"/>
      <c r="BD1381" s="53"/>
      <c r="BE1381" s="53"/>
      <c r="BF1381" s="53"/>
      <c r="BG1381" s="53"/>
      <c r="BH1381" s="53"/>
      <c r="BI1381" s="53"/>
      <c r="BJ1381" s="53"/>
      <c r="BK1381" s="53"/>
      <c r="BL1381" s="53"/>
      <c r="BM1381" s="53"/>
      <c r="BN1381" s="53"/>
      <c r="BO1381" s="53"/>
      <c r="BP1381" s="53"/>
      <c r="BQ1381" s="53"/>
      <c r="BR1381" s="53"/>
      <c r="BS1381" s="53"/>
      <c r="BT1381" s="53"/>
      <c r="BU1381" s="53"/>
      <c r="BV1381" s="53"/>
      <c r="BW1381" s="53"/>
      <c r="BX1381" s="53"/>
      <c r="BY1381" s="53"/>
      <c r="BZ1381" s="53"/>
      <c r="CA1381" s="53"/>
      <c r="CB1381" s="53"/>
      <c r="CC1381" s="53"/>
      <c r="CD1381" s="53"/>
      <c r="CE1381" s="53"/>
      <c r="CF1381" s="53"/>
      <c r="CG1381" s="53"/>
      <c r="CH1381" s="53"/>
      <c r="CI1381" s="53"/>
      <c r="CJ1381" s="53"/>
      <c r="CK1381" s="53"/>
    </row>
    <row r="1382" spans="10:89" x14ac:dyDescent="0.2">
      <c r="J1382" s="53"/>
      <c r="K1382" s="53"/>
      <c r="L1382" s="53"/>
      <c r="M1382" s="53"/>
      <c r="N1382" s="53"/>
      <c r="O1382" s="53"/>
      <c r="P1382" s="53"/>
      <c r="Q1382" s="53"/>
      <c r="R1382" s="53"/>
      <c r="S1382" s="53"/>
      <c r="T1382" s="53"/>
      <c r="U1382" s="53"/>
      <c r="V1382" s="53"/>
      <c r="W1382" s="53"/>
      <c r="X1382" s="53"/>
      <c r="Y1382" s="53"/>
      <c r="Z1382" s="53"/>
      <c r="AA1382" s="53"/>
      <c r="AB1382" s="53"/>
      <c r="AC1382" s="53"/>
      <c r="AD1382" s="53"/>
      <c r="AE1382" s="53"/>
      <c r="AF1382" s="53"/>
      <c r="AG1382" s="53"/>
      <c r="AH1382" s="53"/>
      <c r="AI1382" s="53"/>
      <c r="AJ1382" s="53"/>
      <c r="AK1382" s="53"/>
      <c r="AL1382" s="53"/>
      <c r="AM1382" s="53"/>
      <c r="AN1382" s="53"/>
      <c r="AO1382" s="53"/>
      <c r="AP1382" s="53"/>
      <c r="AQ1382" s="53"/>
      <c r="AR1382" s="53"/>
      <c r="AS1382" s="53"/>
      <c r="AT1382" s="53"/>
      <c r="AU1382" s="53"/>
      <c r="AV1382" s="53"/>
      <c r="AW1382" s="53"/>
      <c r="AX1382" s="53"/>
      <c r="AY1382" s="53"/>
      <c r="AZ1382" s="53"/>
      <c r="BA1382" s="53"/>
      <c r="BB1382" s="53"/>
      <c r="BC1382" s="53"/>
      <c r="BD1382" s="53"/>
      <c r="BE1382" s="53"/>
      <c r="BF1382" s="53"/>
      <c r="BG1382" s="53"/>
      <c r="BH1382" s="53"/>
      <c r="BI1382" s="53"/>
      <c r="BJ1382" s="53"/>
      <c r="BK1382" s="53"/>
      <c r="BL1382" s="53"/>
      <c r="BM1382" s="53"/>
      <c r="BN1382" s="53"/>
      <c r="BO1382" s="53"/>
      <c r="BP1382" s="53"/>
      <c r="BQ1382" s="53"/>
      <c r="BR1382" s="53"/>
      <c r="BS1382" s="53"/>
      <c r="BT1382" s="53"/>
      <c r="BU1382" s="53"/>
      <c r="BV1382" s="53"/>
      <c r="BW1382" s="53"/>
      <c r="BX1382" s="53"/>
      <c r="BY1382" s="53"/>
      <c r="BZ1382" s="53"/>
      <c r="CA1382" s="53"/>
      <c r="CB1382" s="53"/>
      <c r="CC1382" s="53"/>
      <c r="CD1382" s="53"/>
      <c r="CE1382" s="53"/>
      <c r="CF1382" s="53"/>
      <c r="CG1382" s="53"/>
      <c r="CH1382" s="53"/>
      <c r="CI1382" s="53"/>
      <c r="CJ1382" s="53"/>
      <c r="CK1382" s="53"/>
    </row>
    <row r="1383" spans="10:89" x14ac:dyDescent="0.2">
      <c r="J1383" s="53"/>
      <c r="K1383" s="53"/>
      <c r="L1383" s="53"/>
      <c r="M1383" s="53"/>
      <c r="N1383" s="53"/>
      <c r="O1383" s="53"/>
      <c r="P1383" s="53"/>
      <c r="Q1383" s="53"/>
      <c r="R1383" s="53"/>
      <c r="S1383" s="53"/>
      <c r="T1383" s="53"/>
      <c r="U1383" s="53"/>
      <c r="V1383" s="53"/>
      <c r="W1383" s="53"/>
      <c r="X1383" s="53"/>
      <c r="Y1383" s="53"/>
      <c r="Z1383" s="53"/>
      <c r="AA1383" s="53"/>
      <c r="AB1383" s="53"/>
      <c r="AC1383" s="53"/>
      <c r="AD1383" s="53"/>
      <c r="AE1383" s="53"/>
      <c r="AF1383" s="53"/>
      <c r="AG1383" s="53"/>
      <c r="AH1383" s="53"/>
      <c r="AI1383" s="53"/>
      <c r="AJ1383" s="53"/>
      <c r="AK1383" s="53"/>
      <c r="AL1383" s="53"/>
      <c r="AM1383" s="53"/>
      <c r="AN1383" s="53"/>
      <c r="AO1383" s="53"/>
      <c r="AP1383" s="53"/>
      <c r="AQ1383" s="53"/>
      <c r="AR1383" s="53"/>
      <c r="AS1383" s="53"/>
      <c r="AT1383" s="53"/>
      <c r="AU1383" s="53"/>
      <c r="AV1383" s="53"/>
      <c r="AW1383" s="53"/>
      <c r="AX1383" s="53"/>
      <c r="AY1383" s="53"/>
      <c r="AZ1383" s="53"/>
      <c r="BA1383" s="53"/>
      <c r="BB1383" s="53"/>
      <c r="BC1383" s="53"/>
      <c r="BD1383" s="53"/>
      <c r="BE1383" s="53"/>
      <c r="BF1383" s="53"/>
      <c r="BG1383" s="53"/>
      <c r="BH1383" s="53"/>
      <c r="BI1383" s="53"/>
      <c r="BJ1383" s="53"/>
      <c r="BK1383" s="53"/>
      <c r="BL1383" s="53"/>
      <c r="BM1383" s="53"/>
      <c r="BN1383" s="53"/>
      <c r="BO1383" s="53"/>
      <c r="BP1383" s="53"/>
      <c r="BQ1383" s="53"/>
      <c r="BR1383" s="53"/>
      <c r="BS1383" s="53"/>
      <c r="BT1383" s="53"/>
      <c r="BU1383" s="53"/>
      <c r="BV1383" s="53"/>
      <c r="BW1383" s="53"/>
      <c r="BX1383" s="53"/>
      <c r="BY1383" s="53"/>
      <c r="BZ1383" s="53"/>
      <c r="CA1383" s="53"/>
      <c r="CB1383" s="53"/>
      <c r="CC1383" s="53"/>
      <c r="CD1383" s="53"/>
      <c r="CE1383" s="53"/>
      <c r="CF1383" s="53"/>
      <c r="CG1383" s="53"/>
      <c r="CH1383" s="53"/>
      <c r="CI1383" s="53"/>
      <c r="CJ1383" s="53"/>
      <c r="CK1383" s="53"/>
    </row>
    <row r="1384" spans="10:89" x14ac:dyDescent="0.2">
      <c r="J1384" s="53"/>
      <c r="K1384" s="53"/>
      <c r="L1384" s="53"/>
      <c r="M1384" s="53"/>
      <c r="N1384" s="53"/>
      <c r="O1384" s="53"/>
      <c r="P1384" s="53"/>
      <c r="Q1384" s="53"/>
      <c r="R1384" s="53"/>
      <c r="S1384" s="53"/>
      <c r="T1384" s="53"/>
      <c r="U1384" s="53"/>
      <c r="V1384" s="53"/>
      <c r="W1384" s="53"/>
      <c r="X1384" s="53"/>
      <c r="Y1384" s="53"/>
      <c r="Z1384" s="53"/>
      <c r="AA1384" s="53"/>
      <c r="AB1384" s="53"/>
      <c r="AC1384" s="53"/>
      <c r="AD1384" s="53"/>
      <c r="AE1384" s="53"/>
      <c r="AF1384" s="53"/>
      <c r="AG1384" s="53"/>
      <c r="AH1384" s="53"/>
      <c r="AI1384" s="53"/>
      <c r="AJ1384" s="53"/>
      <c r="AK1384" s="53"/>
      <c r="AL1384" s="53"/>
      <c r="AM1384" s="53"/>
      <c r="AN1384" s="53"/>
      <c r="AO1384" s="53"/>
      <c r="AP1384" s="53"/>
      <c r="AQ1384" s="53"/>
      <c r="AR1384" s="53"/>
      <c r="AS1384" s="53"/>
      <c r="AT1384" s="53"/>
      <c r="AU1384" s="53"/>
      <c r="AV1384" s="53"/>
      <c r="AW1384" s="53"/>
      <c r="AX1384" s="53"/>
      <c r="AY1384" s="53"/>
      <c r="AZ1384" s="53"/>
      <c r="BA1384" s="53"/>
      <c r="BB1384" s="53"/>
      <c r="BC1384" s="53"/>
      <c r="BD1384" s="53"/>
      <c r="BE1384" s="53"/>
      <c r="BF1384" s="53"/>
      <c r="BG1384" s="53"/>
      <c r="BH1384" s="53"/>
      <c r="BI1384" s="53"/>
      <c r="BJ1384" s="53"/>
      <c r="BK1384" s="53"/>
      <c r="BL1384" s="53"/>
      <c r="BM1384" s="53"/>
      <c r="BN1384" s="53"/>
      <c r="BO1384" s="53"/>
      <c r="BP1384" s="53"/>
      <c r="BQ1384" s="53"/>
      <c r="BR1384" s="53"/>
      <c r="BS1384" s="53"/>
      <c r="BT1384" s="53"/>
      <c r="BU1384" s="53"/>
      <c r="BV1384" s="53"/>
      <c r="BW1384" s="53"/>
      <c r="BX1384" s="53"/>
      <c r="BY1384" s="53"/>
      <c r="BZ1384" s="53"/>
      <c r="CA1384" s="53"/>
      <c r="CB1384" s="53"/>
      <c r="CC1384" s="53"/>
      <c r="CD1384" s="53"/>
      <c r="CE1384" s="53"/>
      <c r="CF1384" s="53"/>
      <c r="CG1384" s="53"/>
      <c r="CH1384" s="53"/>
      <c r="CI1384" s="53"/>
      <c r="CJ1384" s="53"/>
      <c r="CK1384" s="53"/>
    </row>
    <row r="1385" spans="10:89" x14ac:dyDescent="0.2">
      <c r="J1385" s="53"/>
      <c r="K1385" s="53"/>
      <c r="L1385" s="53"/>
      <c r="M1385" s="53"/>
      <c r="N1385" s="53"/>
      <c r="O1385" s="53"/>
      <c r="P1385" s="53"/>
      <c r="Q1385" s="53"/>
      <c r="R1385" s="53"/>
      <c r="S1385" s="53"/>
      <c r="T1385" s="53"/>
      <c r="U1385" s="53"/>
      <c r="V1385" s="53"/>
      <c r="W1385" s="53"/>
      <c r="X1385" s="53"/>
      <c r="Y1385" s="53"/>
      <c r="Z1385" s="53"/>
      <c r="AA1385" s="53"/>
      <c r="AB1385" s="53"/>
      <c r="AC1385" s="53"/>
      <c r="AD1385" s="53"/>
      <c r="AE1385" s="53"/>
      <c r="AF1385" s="53"/>
      <c r="AG1385" s="53"/>
      <c r="AH1385" s="53"/>
      <c r="AI1385" s="53"/>
      <c r="AJ1385" s="53"/>
      <c r="AK1385" s="53"/>
      <c r="AL1385" s="53"/>
      <c r="AM1385" s="53"/>
      <c r="AN1385" s="53"/>
      <c r="AO1385" s="53"/>
      <c r="AP1385" s="53"/>
      <c r="AQ1385" s="53"/>
      <c r="AR1385" s="53"/>
      <c r="AS1385" s="53"/>
      <c r="AT1385" s="53"/>
      <c r="AU1385" s="53"/>
      <c r="AV1385" s="53"/>
      <c r="AW1385" s="53"/>
      <c r="AX1385" s="53"/>
      <c r="AY1385" s="53"/>
      <c r="AZ1385" s="53"/>
      <c r="BA1385" s="53"/>
      <c r="BB1385" s="53"/>
      <c r="BC1385" s="53"/>
      <c r="BD1385" s="53"/>
      <c r="BE1385" s="53"/>
      <c r="BF1385" s="53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3"/>
      <c r="BQ1385" s="53"/>
      <c r="BR1385" s="53"/>
      <c r="BS1385" s="53"/>
      <c r="BT1385" s="53"/>
      <c r="BU1385" s="53"/>
      <c r="BV1385" s="53"/>
      <c r="BW1385" s="53"/>
      <c r="BX1385" s="53"/>
      <c r="BY1385" s="53"/>
      <c r="BZ1385" s="53"/>
      <c r="CA1385" s="53"/>
      <c r="CB1385" s="53"/>
      <c r="CC1385" s="53"/>
      <c r="CD1385" s="53"/>
      <c r="CE1385" s="53"/>
      <c r="CF1385" s="53"/>
      <c r="CG1385" s="53"/>
      <c r="CH1385" s="53"/>
      <c r="CI1385" s="53"/>
      <c r="CJ1385" s="53"/>
      <c r="CK1385" s="53"/>
    </row>
    <row r="1386" spans="10:89" x14ac:dyDescent="0.2">
      <c r="J1386" s="53"/>
      <c r="K1386" s="53"/>
      <c r="L1386" s="53"/>
      <c r="M1386" s="53"/>
      <c r="N1386" s="53"/>
      <c r="O1386" s="53"/>
      <c r="P1386" s="53"/>
      <c r="Q1386" s="53"/>
      <c r="R1386" s="53"/>
      <c r="S1386" s="53"/>
      <c r="T1386" s="53"/>
      <c r="U1386" s="53"/>
      <c r="V1386" s="53"/>
      <c r="W1386" s="53"/>
      <c r="X1386" s="53"/>
      <c r="Y1386" s="53"/>
      <c r="Z1386" s="53"/>
      <c r="AA1386" s="53"/>
      <c r="AB1386" s="53"/>
      <c r="AC1386" s="53"/>
      <c r="AD1386" s="53"/>
      <c r="AE1386" s="53"/>
      <c r="AF1386" s="53"/>
      <c r="AG1386" s="53"/>
      <c r="AH1386" s="53"/>
      <c r="AI1386" s="53"/>
      <c r="AJ1386" s="53"/>
      <c r="AK1386" s="53"/>
      <c r="AL1386" s="53"/>
      <c r="AM1386" s="53"/>
      <c r="AN1386" s="53"/>
      <c r="AO1386" s="53"/>
      <c r="AP1386" s="53"/>
      <c r="AQ1386" s="53"/>
      <c r="AR1386" s="53"/>
      <c r="AS1386" s="53"/>
      <c r="AT1386" s="53"/>
      <c r="AU1386" s="53"/>
      <c r="AV1386" s="53"/>
      <c r="AW1386" s="53"/>
      <c r="AX1386" s="53"/>
      <c r="AY1386" s="53"/>
      <c r="AZ1386" s="53"/>
      <c r="BA1386" s="53"/>
      <c r="BB1386" s="53"/>
      <c r="BC1386" s="53"/>
      <c r="BD1386" s="53"/>
      <c r="BE1386" s="53"/>
      <c r="BF1386" s="53"/>
      <c r="BG1386" s="53"/>
      <c r="BH1386" s="53"/>
      <c r="BI1386" s="53"/>
      <c r="BJ1386" s="53"/>
      <c r="BK1386" s="53"/>
      <c r="BL1386" s="53"/>
      <c r="BM1386" s="53"/>
      <c r="BN1386" s="53"/>
      <c r="BO1386" s="53"/>
      <c r="BP1386" s="53"/>
      <c r="BQ1386" s="53"/>
      <c r="BR1386" s="53"/>
      <c r="BS1386" s="53"/>
      <c r="BT1386" s="53"/>
      <c r="BU1386" s="53"/>
      <c r="BV1386" s="53"/>
      <c r="BW1386" s="53"/>
      <c r="BX1386" s="53"/>
      <c r="BY1386" s="53"/>
      <c r="BZ1386" s="53"/>
      <c r="CA1386" s="53"/>
      <c r="CB1386" s="53"/>
      <c r="CC1386" s="53"/>
      <c r="CD1386" s="53"/>
      <c r="CE1386" s="53"/>
      <c r="CF1386" s="53"/>
      <c r="CG1386" s="53"/>
      <c r="CH1386" s="53"/>
      <c r="CI1386" s="53"/>
      <c r="CJ1386" s="53"/>
      <c r="CK1386" s="53"/>
    </row>
    <row r="1387" spans="10:89" x14ac:dyDescent="0.2">
      <c r="J1387" s="53"/>
      <c r="K1387" s="53"/>
      <c r="L1387" s="53"/>
      <c r="M1387" s="53"/>
      <c r="N1387" s="53"/>
      <c r="O1387" s="53"/>
      <c r="P1387" s="53"/>
      <c r="Q1387" s="53"/>
      <c r="R1387" s="53"/>
      <c r="S1387" s="53"/>
      <c r="T1387" s="53"/>
      <c r="U1387" s="53"/>
      <c r="V1387" s="53"/>
      <c r="W1387" s="53"/>
      <c r="X1387" s="53"/>
      <c r="Y1387" s="53"/>
      <c r="Z1387" s="53"/>
      <c r="AA1387" s="53"/>
      <c r="AB1387" s="53"/>
      <c r="AC1387" s="53"/>
      <c r="AD1387" s="53"/>
      <c r="AE1387" s="53"/>
      <c r="AF1387" s="53"/>
      <c r="AG1387" s="53"/>
      <c r="AH1387" s="53"/>
      <c r="AI1387" s="53"/>
      <c r="AJ1387" s="53"/>
      <c r="AK1387" s="53"/>
      <c r="AL1387" s="53"/>
      <c r="AM1387" s="53"/>
      <c r="AN1387" s="53"/>
      <c r="AO1387" s="53"/>
      <c r="AP1387" s="53"/>
      <c r="AQ1387" s="53"/>
      <c r="AR1387" s="53"/>
      <c r="AS1387" s="53"/>
      <c r="AT1387" s="53"/>
      <c r="AU1387" s="53"/>
      <c r="AV1387" s="53"/>
      <c r="AW1387" s="53"/>
      <c r="AX1387" s="53"/>
      <c r="AY1387" s="53"/>
      <c r="AZ1387" s="53"/>
      <c r="BA1387" s="53"/>
      <c r="BB1387" s="53"/>
      <c r="BC1387" s="53"/>
      <c r="BD1387" s="53"/>
      <c r="BE1387" s="53"/>
      <c r="BF1387" s="53"/>
      <c r="BG1387" s="53"/>
      <c r="BH1387" s="53"/>
      <c r="BI1387" s="53"/>
      <c r="BJ1387" s="53"/>
      <c r="BK1387" s="53"/>
      <c r="BL1387" s="53"/>
      <c r="BM1387" s="53"/>
      <c r="BN1387" s="53"/>
      <c r="BO1387" s="53"/>
      <c r="BP1387" s="53"/>
      <c r="BQ1387" s="53"/>
      <c r="BR1387" s="53"/>
      <c r="BS1387" s="53"/>
      <c r="BT1387" s="53"/>
      <c r="BU1387" s="53"/>
      <c r="BV1387" s="53"/>
      <c r="BW1387" s="53"/>
      <c r="BX1387" s="53"/>
      <c r="BY1387" s="53"/>
      <c r="BZ1387" s="53"/>
      <c r="CA1387" s="53"/>
      <c r="CB1387" s="53"/>
      <c r="CC1387" s="53"/>
      <c r="CD1387" s="53"/>
      <c r="CE1387" s="53"/>
      <c r="CF1387" s="53"/>
      <c r="CG1387" s="53"/>
      <c r="CH1387" s="53"/>
      <c r="CI1387" s="53"/>
      <c r="CJ1387" s="53"/>
      <c r="CK1387" s="53"/>
    </row>
    <row r="1388" spans="10:89" x14ac:dyDescent="0.2">
      <c r="J1388" s="53"/>
      <c r="K1388" s="53"/>
      <c r="L1388" s="53"/>
      <c r="M1388" s="53"/>
      <c r="N1388" s="53"/>
      <c r="O1388" s="53"/>
      <c r="P1388" s="53"/>
      <c r="Q1388" s="53"/>
      <c r="R1388" s="53"/>
      <c r="S1388" s="53"/>
      <c r="T1388" s="53"/>
      <c r="U1388" s="53"/>
      <c r="V1388" s="53"/>
      <c r="W1388" s="53"/>
      <c r="X1388" s="53"/>
      <c r="Y1388" s="53"/>
      <c r="Z1388" s="53"/>
      <c r="AA1388" s="53"/>
      <c r="AB1388" s="53"/>
      <c r="AC1388" s="53"/>
      <c r="AD1388" s="53"/>
      <c r="AE1388" s="53"/>
      <c r="AF1388" s="53"/>
      <c r="AG1388" s="53"/>
      <c r="AH1388" s="53"/>
      <c r="AI1388" s="53"/>
      <c r="AJ1388" s="53"/>
      <c r="AK1388" s="53"/>
      <c r="AL1388" s="53"/>
      <c r="AM1388" s="53"/>
      <c r="AN1388" s="53"/>
      <c r="AO1388" s="53"/>
      <c r="AP1388" s="53"/>
      <c r="AQ1388" s="53"/>
      <c r="AR1388" s="53"/>
      <c r="AS1388" s="53"/>
      <c r="AT1388" s="53"/>
      <c r="AU1388" s="53"/>
      <c r="AV1388" s="53"/>
      <c r="AW1388" s="53"/>
      <c r="AX1388" s="53"/>
      <c r="AY1388" s="53"/>
      <c r="AZ1388" s="53"/>
      <c r="BA1388" s="53"/>
      <c r="BB1388" s="53"/>
      <c r="BC1388" s="53"/>
      <c r="BD1388" s="53"/>
      <c r="BE1388" s="53"/>
      <c r="BF1388" s="53"/>
      <c r="BG1388" s="53"/>
      <c r="BH1388" s="53"/>
      <c r="BI1388" s="53"/>
      <c r="BJ1388" s="53"/>
      <c r="BK1388" s="53"/>
      <c r="BL1388" s="53"/>
      <c r="BM1388" s="53"/>
      <c r="BN1388" s="53"/>
      <c r="BO1388" s="53"/>
      <c r="BP1388" s="53"/>
      <c r="BQ1388" s="53"/>
      <c r="BR1388" s="53"/>
      <c r="BS1388" s="53"/>
      <c r="BT1388" s="53"/>
      <c r="BU1388" s="53"/>
      <c r="BV1388" s="53"/>
      <c r="BW1388" s="53"/>
      <c r="BX1388" s="53"/>
      <c r="BY1388" s="53"/>
      <c r="BZ1388" s="53"/>
      <c r="CA1388" s="53"/>
      <c r="CB1388" s="53"/>
      <c r="CC1388" s="53"/>
      <c r="CD1388" s="53"/>
      <c r="CE1388" s="53"/>
      <c r="CF1388" s="53"/>
      <c r="CG1388" s="53"/>
      <c r="CH1388" s="53"/>
      <c r="CI1388" s="53"/>
      <c r="CJ1388" s="53"/>
      <c r="CK1388" s="53"/>
    </row>
    <row r="1389" spans="10:89" x14ac:dyDescent="0.2">
      <c r="J1389" s="53"/>
      <c r="K1389" s="53"/>
      <c r="L1389" s="53"/>
      <c r="M1389" s="53"/>
      <c r="N1389" s="53"/>
      <c r="O1389" s="53"/>
      <c r="P1389" s="53"/>
      <c r="Q1389" s="53"/>
      <c r="R1389" s="53"/>
      <c r="S1389" s="53"/>
      <c r="T1389" s="53"/>
      <c r="U1389" s="53"/>
      <c r="V1389" s="53"/>
      <c r="W1389" s="53"/>
      <c r="X1389" s="53"/>
      <c r="Y1389" s="53"/>
      <c r="Z1389" s="53"/>
      <c r="AA1389" s="53"/>
      <c r="AB1389" s="53"/>
      <c r="AC1389" s="53"/>
      <c r="AD1389" s="53"/>
      <c r="AE1389" s="53"/>
      <c r="AF1389" s="53"/>
      <c r="AG1389" s="53"/>
      <c r="AH1389" s="53"/>
      <c r="AI1389" s="53"/>
      <c r="AJ1389" s="53"/>
      <c r="AK1389" s="53"/>
      <c r="AL1389" s="53"/>
      <c r="AM1389" s="53"/>
      <c r="AN1389" s="53"/>
      <c r="AO1389" s="53"/>
      <c r="AP1389" s="53"/>
      <c r="AQ1389" s="53"/>
      <c r="AR1389" s="53"/>
      <c r="AS1389" s="53"/>
      <c r="AT1389" s="53"/>
      <c r="AU1389" s="53"/>
      <c r="AV1389" s="53"/>
      <c r="AW1389" s="53"/>
      <c r="AX1389" s="53"/>
      <c r="AY1389" s="53"/>
      <c r="AZ1389" s="53"/>
      <c r="BA1389" s="53"/>
      <c r="BB1389" s="53"/>
      <c r="BC1389" s="53"/>
      <c r="BD1389" s="53"/>
      <c r="BE1389" s="53"/>
      <c r="BF1389" s="53"/>
      <c r="BG1389" s="53"/>
      <c r="BH1389" s="53"/>
      <c r="BI1389" s="53"/>
      <c r="BJ1389" s="53"/>
      <c r="BK1389" s="53"/>
      <c r="BL1389" s="53"/>
      <c r="BM1389" s="53"/>
      <c r="BN1389" s="53"/>
      <c r="BO1389" s="53"/>
      <c r="BP1389" s="53"/>
      <c r="BQ1389" s="53"/>
      <c r="BR1389" s="53"/>
      <c r="BS1389" s="53"/>
      <c r="BT1389" s="53"/>
      <c r="BU1389" s="53"/>
      <c r="BV1389" s="53"/>
      <c r="BW1389" s="53"/>
      <c r="BX1389" s="53"/>
      <c r="BY1389" s="53"/>
      <c r="BZ1389" s="53"/>
      <c r="CA1389" s="53"/>
      <c r="CB1389" s="53"/>
      <c r="CC1389" s="53"/>
      <c r="CD1389" s="53"/>
      <c r="CE1389" s="53"/>
      <c r="CF1389" s="53"/>
      <c r="CG1389" s="53"/>
      <c r="CH1389" s="53"/>
      <c r="CI1389" s="53"/>
      <c r="CJ1389" s="53"/>
      <c r="CK1389" s="53"/>
    </row>
    <row r="1390" spans="10:89" x14ac:dyDescent="0.2">
      <c r="J1390" s="53"/>
      <c r="K1390" s="53"/>
      <c r="L1390" s="53"/>
      <c r="M1390" s="53"/>
      <c r="N1390" s="53"/>
      <c r="O1390" s="53"/>
      <c r="P1390" s="53"/>
      <c r="Q1390" s="53"/>
      <c r="R1390" s="53"/>
      <c r="S1390" s="53"/>
      <c r="T1390" s="53"/>
      <c r="U1390" s="53"/>
      <c r="V1390" s="53"/>
      <c r="W1390" s="53"/>
      <c r="X1390" s="53"/>
      <c r="Y1390" s="53"/>
      <c r="Z1390" s="53"/>
      <c r="AA1390" s="53"/>
      <c r="AB1390" s="53"/>
      <c r="AC1390" s="53"/>
      <c r="AD1390" s="53"/>
      <c r="AE1390" s="53"/>
      <c r="AF1390" s="53"/>
      <c r="AG1390" s="53"/>
      <c r="AH1390" s="53"/>
      <c r="AI1390" s="53"/>
      <c r="AJ1390" s="53"/>
      <c r="AK1390" s="53"/>
      <c r="AL1390" s="53"/>
      <c r="AM1390" s="53"/>
      <c r="AN1390" s="53"/>
      <c r="AO1390" s="53"/>
      <c r="AP1390" s="53"/>
      <c r="AQ1390" s="53"/>
      <c r="AR1390" s="53"/>
      <c r="AS1390" s="53"/>
      <c r="AT1390" s="53"/>
      <c r="AU1390" s="53"/>
      <c r="AV1390" s="53"/>
      <c r="AW1390" s="53"/>
      <c r="AX1390" s="53"/>
      <c r="AY1390" s="53"/>
      <c r="AZ1390" s="53"/>
      <c r="BA1390" s="53"/>
      <c r="BB1390" s="53"/>
      <c r="BC1390" s="53"/>
      <c r="BD1390" s="53"/>
      <c r="BE1390" s="53"/>
      <c r="BF1390" s="53"/>
      <c r="BG1390" s="53"/>
      <c r="BH1390" s="53"/>
      <c r="BI1390" s="53"/>
      <c r="BJ1390" s="53"/>
      <c r="BK1390" s="53"/>
      <c r="BL1390" s="53"/>
      <c r="BM1390" s="53"/>
      <c r="BN1390" s="53"/>
      <c r="BO1390" s="53"/>
      <c r="BP1390" s="53"/>
      <c r="BQ1390" s="53"/>
      <c r="BR1390" s="53"/>
      <c r="BS1390" s="53"/>
      <c r="BT1390" s="53"/>
      <c r="BU1390" s="53"/>
      <c r="BV1390" s="53"/>
      <c r="BW1390" s="53"/>
      <c r="BX1390" s="53"/>
      <c r="BY1390" s="53"/>
      <c r="BZ1390" s="53"/>
      <c r="CA1390" s="53"/>
      <c r="CB1390" s="53"/>
      <c r="CC1390" s="53"/>
      <c r="CD1390" s="53"/>
      <c r="CE1390" s="53"/>
      <c r="CF1390" s="53"/>
      <c r="CG1390" s="53"/>
      <c r="CH1390" s="53"/>
      <c r="CI1390" s="53"/>
      <c r="CJ1390" s="53"/>
      <c r="CK1390" s="53"/>
    </row>
    <row r="1391" spans="10:89" x14ac:dyDescent="0.2">
      <c r="J1391" s="53"/>
      <c r="K1391" s="53"/>
      <c r="L1391" s="53"/>
      <c r="M1391" s="53"/>
      <c r="N1391" s="53"/>
      <c r="O1391" s="53"/>
      <c r="P1391" s="53"/>
      <c r="Q1391" s="53"/>
      <c r="R1391" s="53"/>
      <c r="S1391" s="53"/>
      <c r="T1391" s="53"/>
      <c r="U1391" s="53"/>
      <c r="V1391" s="53"/>
      <c r="W1391" s="53"/>
      <c r="X1391" s="53"/>
      <c r="Y1391" s="53"/>
      <c r="Z1391" s="53"/>
      <c r="AA1391" s="53"/>
      <c r="AB1391" s="53"/>
      <c r="AC1391" s="53"/>
      <c r="AD1391" s="53"/>
      <c r="AE1391" s="53"/>
      <c r="AF1391" s="53"/>
      <c r="AG1391" s="53"/>
      <c r="AH1391" s="53"/>
      <c r="AI1391" s="53"/>
      <c r="AJ1391" s="53"/>
      <c r="AK1391" s="53"/>
      <c r="AL1391" s="53"/>
      <c r="AM1391" s="53"/>
      <c r="AN1391" s="53"/>
      <c r="AO1391" s="53"/>
      <c r="AP1391" s="53"/>
      <c r="AQ1391" s="53"/>
      <c r="AR1391" s="53"/>
      <c r="AS1391" s="53"/>
      <c r="AT1391" s="53"/>
      <c r="AU1391" s="53"/>
      <c r="AV1391" s="53"/>
      <c r="AW1391" s="53"/>
      <c r="AX1391" s="53"/>
      <c r="AY1391" s="53"/>
      <c r="AZ1391" s="53"/>
      <c r="BA1391" s="53"/>
      <c r="BB1391" s="53"/>
      <c r="BC1391" s="53"/>
      <c r="BD1391" s="53"/>
      <c r="BE1391" s="53"/>
      <c r="BF1391" s="53"/>
      <c r="BG1391" s="53"/>
      <c r="BH1391" s="53"/>
      <c r="BI1391" s="53"/>
      <c r="BJ1391" s="53"/>
      <c r="BK1391" s="53"/>
      <c r="BL1391" s="53"/>
      <c r="BM1391" s="53"/>
      <c r="BN1391" s="53"/>
      <c r="BO1391" s="53"/>
      <c r="BP1391" s="53"/>
      <c r="BQ1391" s="53"/>
      <c r="BR1391" s="53"/>
      <c r="BS1391" s="53"/>
      <c r="BT1391" s="53"/>
      <c r="BU1391" s="53"/>
      <c r="BV1391" s="53"/>
      <c r="BW1391" s="53"/>
      <c r="BX1391" s="53"/>
      <c r="BY1391" s="53"/>
      <c r="BZ1391" s="53"/>
      <c r="CA1391" s="53"/>
      <c r="CB1391" s="53"/>
      <c r="CC1391" s="53"/>
      <c r="CD1391" s="53"/>
      <c r="CE1391" s="53"/>
      <c r="CF1391" s="53"/>
      <c r="CG1391" s="53"/>
      <c r="CH1391" s="53"/>
      <c r="CI1391" s="53"/>
      <c r="CJ1391" s="53"/>
      <c r="CK1391" s="53"/>
    </row>
    <row r="1392" spans="10:89" x14ac:dyDescent="0.2">
      <c r="J1392" s="53"/>
      <c r="K1392" s="53"/>
      <c r="L1392" s="53"/>
      <c r="M1392" s="53"/>
      <c r="N1392" s="53"/>
      <c r="O1392" s="53"/>
      <c r="P1392" s="53"/>
      <c r="Q1392" s="53"/>
      <c r="R1392" s="53"/>
      <c r="S1392" s="53"/>
      <c r="T1392" s="53"/>
      <c r="U1392" s="53"/>
      <c r="V1392" s="53"/>
      <c r="W1392" s="53"/>
      <c r="X1392" s="53"/>
      <c r="Y1392" s="53"/>
      <c r="Z1392" s="53"/>
      <c r="AA1392" s="53"/>
      <c r="AB1392" s="53"/>
      <c r="AC1392" s="53"/>
      <c r="AD1392" s="53"/>
      <c r="AE1392" s="53"/>
      <c r="AF1392" s="53"/>
      <c r="AG1392" s="53"/>
      <c r="AH1392" s="53"/>
      <c r="AI1392" s="53"/>
      <c r="AJ1392" s="53"/>
      <c r="AK1392" s="53"/>
      <c r="AL1392" s="53"/>
      <c r="AM1392" s="53"/>
      <c r="AN1392" s="53"/>
      <c r="AO1392" s="53"/>
      <c r="AP1392" s="53"/>
      <c r="AQ1392" s="53"/>
      <c r="AR1392" s="53"/>
      <c r="AS1392" s="53"/>
      <c r="AT1392" s="53"/>
      <c r="AU1392" s="53"/>
      <c r="AV1392" s="53"/>
      <c r="AW1392" s="53"/>
      <c r="AX1392" s="53"/>
      <c r="AY1392" s="53"/>
      <c r="AZ1392" s="53"/>
      <c r="BA1392" s="53"/>
      <c r="BB1392" s="53"/>
      <c r="BC1392" s="53"/>
      <c r="BD1392" s="53"/>
      <c r="BE1392" s="53"/>
      <c r="BF1392" s="53"/>
      <c r="BG1392" s="53"/>
      <c r="BH1392" s="53"/>
      <c r="BI1392" s="53"/>
      <c r="BJ1392" s="53"/>
      <c r="BK1392" s="53"/>
      <c r="BL1392" s="53"/>
      <c r="BM1392" s="53"/>
      <c r="BN1392" s="53"/>
      <c r="BO1392" s="53"/>
      <c r="BP1392" s="53"/>
      <c r="BQ1392" s="53"/>
      <c r="BR1392" s="53"/>
      <c r="BS1392" s="53"/>
      <c r="BT1392" s="53"/>
      <c r="BU1392" s="53"/>
      <c r="BV1392" s="53"/>
      <c r="BW1392" s="53"/>
      <c r="BX1392" s="53"/>
      <c r="BY1392" s="53"/>
      <c r="BZ1392" s="53"/>
      <c r="CA1392" s="53"/>
      <c r="CB1392" s="53"/>
      <c r="CC1392" s="53"/>
      <c r="CD1392" s="53"/>
      <c r="CE1392" s="53"/>
      <c r="CF1392" s="53"/>
      <c r="CG1392" s="53"/>
      <c r="CH1392" s="53"/>
      <c r="CI1392" s="53"/>
      <c r="CJ1392" s="53"/>
      <c r="CK1392" s="53"/>
    </row>
    <row r="1393" spans="10:89" x14ac:dyDescent="0.2">
      <c r="J1393" s="53"/>
      <c r="K1393" s="53"/>
      <c r="L1393" s="53"/>
      <c r="M1393" s="53"/>
      <c r="N1393" s="53"/>
      <c r="O1393" s="53"/>
      <c r="P1393" s="53"/>
      <c r="Q1393" s="53"/>
      <c r="R1393" s="53"/>
      <c r="S1393" s="53"/>
      <c r="T1393" s="53"/>
      <c r="U1393" s="53"/>
      <c r="V1393" s="53"/>
      <c r="W1393" s="53"/>
      <c r="X1393" s="53"/>
      <c r="Y1393" s="53"/>
      <c r="Z1393" s="53"/>
      <c r="AA1393" s="53"/>
      <c r="AB1393" s="53"/>
      <c r="AC1393" s="53"/>
      <c r="AD1393" s="53"/>
      <c r="AE1393" s="53"/>
      <c r="AF1393" s="53"/>
      <c r="AG1393" s="53"/>
      <c r="AH1393" s="53"/>
      <c r="AI1393" s="53"/>
      <c r="AJ1393" s="53"/>
      <c r="AK1393" s="53"/>
      <c r="AL1393" s="53"/>
      <c r="AM1393" s="53"/>
      <c r="AN1393" s="53"/>
      <c r="AO1393" s="53"/>
      <c r="AP1393" s="53"/>
      <c r="AQ1393" s="53"/>
      <c r="AR1393" s="53"/>
      <c r="AS1393" s="53"/>
      <c r="AT1393" s="53"/>
      <c r="AU1393" s="53"/>
      <c r="AV1393" s="53"/>
      <c r="AW1393" s="53"/>
      <c r="AX1393" s="53"/>
      <c r="AY1393" s="53"/>
      <c r="AZ1393" s="53"/>
      <c r="BA1393" s="53"/>
      <c r="BB1393" s="53"/>
      <c r="BC1393" s="53"/>
      <c r="BD1393" s="53"/>
      <c r="BE1393" s="53"/>
      <c r="BF1393" s="53"/>
      <c r="BG1393" s="53"/>
      <c r="BH1393" s="53"/>
      <c r="BI1393" s="53"/>
      <c r="BJ1393" s="53"/>
      <c r="BK1393" s="53"/>
      <c r="BL1393" s="53"/>
      <c r="BM1393" s="53"/>
      <c r="BN1393" s="53"/>
      <c r="BO1393" s="53"/>
      <c r="BP1393" s="53"/>
      <c r="BQ1393" s="53"/>
      <c r="BR1393" s="53"/>
      <c r="BS1393" s="53"/>
      <c r="BT1393" s="53"/>
      <c r="BU1393" s="53"/>
      <c r="BV1393" s="53"/>
      <c r="BW1393" s="53"/>
      <c r="BX1393" s="53"/>
      <c r="BY1393" s="53"/>
      <c r="BZ1393" s="53"/>
      <c r="CA1393" s="53"/>
      <c r="CB1393" s="53"/>
      <c r="CC1393" s="53"/>
      <c r="CD1393" s="53"/>
      <c r="CE1393" s="53"/>
      <c r="CF1393" s="53"/>
      <c r="CG1393" s="53"/>
      <c r="CH1393" s="53"/>
      <c r="CI1393" s="53"/>
      <c r="CJ1393" s="53"/>
      <c r="CK1393" s="53"/>
    </row>
    <row r="1394" spans="10:89" x14ac:dyDescent="0.2">
      <c r="J1394" s="53"/>
      <c r="K1394" s="53"/>
      <c r="L1394" s="53"/>
      <c r="M1394" s="53"/>
      <c r="N1394" s="53"/>
      <c r="O1394" s="53"/>
      <c r="P1394" s="53"/>
      <c r="Q1394" s="53"/>
      <c r="R1394" s="53"/>
      <c r="S1394" s="53"/>
      <c r="T1394" s="53"/>
      <c r="U1394" s="53"/>
      <c r="V1394" s="53"/>
      <c r="W1394" s="53"/>
      <c r="X1394" s="53"/>
      <c r="Y1394" s="53"/>
      <c r="Z1394" s="53"/>
      <c r="AA1394" s="53"/>
      <c r="AB1394" s="53"/>
      <c r="AC1394" s="53"/>
      <c r="AD1394" s="53"/>
      <c r="AE1394" s="53"/>
      <c r="AF1394" s="53"/>
      <c r="AG1394" s="53"/>
      <c r="AH1394" s="53"/>
      <c r="AI1394" s="53"/>
      <c r="AJ1394" s="53"/>
      <c r="AK1394" s="53"/>
      <c r="AL1394" s="53"/>
      <c r="AM1394" s="53"/>
      <c r="AN1394" s="53"/>
      <c r="AO1394" s="53"/>
      <c r="AP1394" s="53"/>
      <c r="AQ1394" s="53"/>
      <c r="AR1394" s="53"/>
      <c r="AS1394" s="53"/>
      <c r="AT1394" s="53"/>
      <c r="AU1394" s="53"/>
      <c r="AV1394" s="53"/>
      <c r="AW1394" s="53"/>
      <c r="AX1394" s="53"/>
      <c r="AY1394" s="53"/>
      <c r="AZ1394" s="53"/>
      <c r="BA1394" s="53"/>
      <c r="BB1394" s="53"/>
      <c r="BC1394" s="53"/>
      <c r="BD1394" s="53"/>
      <c r="BE1394" s="53"/>
      <c r="BF1394" s="53"/>
      <c r="BG1394" s="53"/>
      <c r="BH1394" s="53"/>
      <c r="BI1394" s="53"/>
      <c r="BJ1394" s="53"/>
      <c r="BK1394" s="53"/>
      <c r="BL1394" s="53"/>
      <c r="BM1394" s="53"/>
      <c r="BN1394" s="53"/>
      <c r="BO1394" s="53"/>
      <c r="BP1394" s="53"/>
      <c r="BQ1394" s="53"/>
      <c r="BR1394" s="53"/>
      <c r="BS1394" s="53"/>
      <c r="BT1394" s="53"/>
      <c r="BU1394" s="53"/>
      <c r="BV1394" s="53"/>
      <c r="BW1394" s="53"/>
      <c r="BX1394" s="53"/>
      <c r="BY1394" s="53"/>
      <c r="BZ1394" s="53"/>
      <c r="CA1394" s="53"/>
      <c r="CB1394" s="53"/>
      <c r="CC1394" s="53"/>
      <c r="CD1394" s="53"/>
      <c r="CE1394" s="53"/>
      <c r="CF1394" s="53"/>
      <c r="CG1394" s="53"/>
      <c r="CH1394" s="53"/>
      <c r="CI1394" s="53"/>
      <c r="CJ1394" s="53"/>
      <c r="CK1394" s="53"/>
    </row>
    <row r="1395" spans="10:89" x14ac:dyDescent="0.2">
      <c r="J1395" s="53"/>
      <c r="K1395" s="53"/>
      <c r="L1395" s="53"/>
      <c r="M1395" s="53"/>
      <c r="N1395" s="53"/>
      <c r="O1395" s="53"/>
      <c r="P1395" s="53"/>
      <c r="Q1395" s="53"/>
      <c r="R1395" s="53"/>
      <c r="S1395" s="53"/>
      <c r="T1395" s="53"/>
      <c r="U1395" s="53"/>
      <c r="V1395" s="53"/>
      <c r="W1395" s="53"/>
      <c r="X1395" s="53"/>
      <c r="Y1395" s="53"/>
      <c r="Z1395" s="53"/>
      <c r="AA1395" s="53"/>
      <c r="AB1395" s="53"/>
      <c r="AC1395" s="53"/>
      <c r="AD1395" s="53"/>
      <c r="AE1395" s="53"/>
      <c r="AF1395" s="53"/>
      <c r="AG1395" s="53"/>
      <c r="AH1395" s="53"/>
      <c r="AI1395" s="53"/>
      <c r="AJ1395" s="53"/>
      <c r="AK1395" s="53"/>
      <c r="AL1395" s="53"/>
      <c r="AM1395" s="53"/>
      <c r="AN1395" s="53"/>
      <c r="AO1395" s="53"/>
      <c r="AP1395" s="53"/>
      <c r="AQ1395" s="53"/>
      <c r="AR1395" s="53"/>
      <c r="AS1395" s="53"/>
      <c r="AT1395" s="53"/>
      <c r="AU1395" s="53"/>
      <c r="AV1395" s="53"/>
      <c r="AW1395" s="53"/>
      <c r="AX1395" s="53"/>
      <c r="AY1395" s="53"/>
      <c r="AZ1395" s="53"/>
      <c r="BA1395" s="53"/>
      <c r="BB1395" s="53"/>
      <c r="BC1395" s="53"/>
      <c r="BD1395" s="53"/>
      <c r="BE1395" s="53"/>
      <c r="BF1395" s="53"/>
      <c r="BG1395" s="53"/>
      <c r="BH1395" s="53"/>
      <c r="BI1395" s="53"/>
      <c r="BJ1395" s="53"/>
      <c r="BK1395" s="53"/>
      <c r="BL1395" s="53"/>
      <c r="BM1395" s="53"/>
      <c r="BN1395" s="53"/>
      <c r="BO1395" s="53"/>
      <c r="BP1395" s="53"/>
      <c r="BQ1395" s="53"/>
      <c r="BR1395" s="53"/>
      <c r="BS1395" s="53"/>
      <c r="BT1395" s="53"/>
      <c r="BU1395" s="53"/>
      <c r="BV1395" s="53"/>
      <c r="BW1395" s="53"/>
      <c r="BX1395" s="53"/>
      <c r="BY1395" s="53"/>
      <c r="BZ1395" s="53"/>
      <c r="CA1395" s="53"/>
      <c r="CB1395" s="53"/>
      <c r="CC1395" s="53"/>
      <c r="CD1395" s="53"/>
      <c r="CE1395" s="53"/>
      <c r="CF1395" s="53"/>
      <c r="CG1395" s="53"/>
      <c r="CH1395" s="53"/>
      <c r="CI1395" s="53"/>
      <c r="CJ1395" s="53"/>
      <c r="CK1395" s="53"/>
    </row>
    <row r="1396" spans="10:89" x14ac:dyDescent="0.2">
      <c r="J1396" s="53"/>
      <c r="K1396" s="53"/>
      <c r="L1396" s="53"/>
      <c r="M1396" s="53"/>
      <c r="N1396" s="53"/>
      <c r="O1396" s="53"/>
      <c r="P1396" s="53"/>
      <c r="Q1396" s="53"/>
      <c r="R1396" s="53"/>
      <c r="S1396" s="53"/>
      <c r="T1396" s="53"/>
      <c r="U1396" s="53"/>
      <c r="V1396" s="53"/>
      <c r="W1396" s="53"/>
      <c r="X1396" s="53"/>
      <c r="Y1396" s="53"/>
      <c r="Z1396" s="53"/>
      <c r="AA1396" s="53"/>
      <c r="AB1396" s="53"/>
      <c r="AC1396" s="53"/>
      <c r="AD1396" s="53"/>
      <c r="AE1396" s="53"/>
      <c r="AF1396" s="53"/>
      <c r="AG1396" s="53"/>
      <c r="AH1396" s="53"/>
      <c r="AI1396" s="53"/>
      <c r="AJ1396" s="53"/>
      <c r="AK1396" s="53"/>
      <c r="AL1396" s="53"/>
      <c r="AM1396" s="53"/>
      <c r="AN1396" s="53"/>
      <c r="AO1396" s="53"/>
      <c r="AP1396" s="53"/>
      <c r="AQ1396" s="53"/>
      <c r="AR1396" s="53"/>
      <c r="AS1396" s="53"/>
      <c r="AT1396" s="53"/>
      <c r="AU1396" s="53"/>
      <c r="AV1396" s="53"/>
      <c r="AW1396" s="53"/>
      <c r="AX1396" s="53"/>
      <c r="AY1396" s="53"/>
      <c r="AZ1396" s="53"/>
      <c r="BA1396" s="53"/>
      <c r="BB1396" s="53"/>
      <c r="BC1396" s="53"/>
      <c r="BD1396" s="53"/>
      <c r="BE1396" s="53"/>
      <c r="BF1396" s="53"/>
      <c r="BG1396" s="53"/>
      <c r="BH1396" s="53"/>
      <c r="BI1396" s="53"/>
      <c r="BJ1396" s="53"/>
      <c r="BK1396" s="53"/>
      <c r="BL1396" s="53"/>
      <c r="BM1396" s="53"/>
      <c r="BN1396" s="53"/>
      <c r="BO1396" s="53"/>
      <c r="BP1396" s="53"/>
      <c r="BQ1396" s="53"/>
      <c r="BR1396" s="53"/>
      <c r="BS1396" s="53"/>
      <c r="BT1396" s="53"/>
      <c r="BU1396" s="53"/>
      <c r="BV1396" s="53"/>
      <c r="BW1396" s="53"/>
      <c r="BX1396" s="53"/>
      <c r="BY1396" s="53"/>
      <c r="BZ1396" s="53"/>
      <c r="CA1396" s="53"/>
      <c r="CB1396" s="53"/>
      <c r="CC1396" s="53"/>
      <c r="CD1396" s="53"/>
      <c r="CE1396" s="53"/>
      <c r="CF1396" s="53"/>
      <c r="CG1396" s="53"/>
      <c r="CH1396" s="53"/>
      <c r="CI1396" s="53"/>
      <c r="CJ1396" s="53"/>
      <c r="CK1396" s="53"/>
    </row>
    <row r="1397" spans="10:89" x14ac:dyDescent="0.2">
      <c r="J1397" s="53"/>
      <c r="K1397" s="53"/>
      <c r="L1397" s="53"/>
      <c r="M1397" s="53"/>
      <c r="N1397" s="53"/>
      <c r="O1397" s="53"/>
      <c r="P1397" s="53"/>
      <c r="Q1397" s="53"/>
      <c r="R1397" s="53"/>
      <c r="S1397" s="53"/>
      <c r="T1397" s="53"/>
      <c r="U1397" s="53"/>
      <c r="V1397" s="53"/>
      <c r="W1397" s="53"/>
      <c r="X1397" s="53"/>
      <c r="Y1397" s="53"/>
      <c r="Z1397" s="53"/>
      <c r="AA1397" s="53"/>
      <c r="AB1397" s="53"/>
      <c r="AC1397" s="53"/>
      <c r="AD1397" s="53"/>
      <c r="AE1397" s="53"/>
      <c r="AF1397" s="53"/>
      <c r="AG1397" s="53"/>
      <c r="AH1397" s="53"/>
      <c r="AI1397" s="53"/>
      <c r="AJ1397" s="53"/>
      <c r="AK1397" s="53"/>
      <c r="AL1397" s="53"/>
      <c r="AM1397" s="53"/>
      <c r="AN1397" s="53"/>
      <c r="AO1397" s="53"/>
      <c r="AP1397" s="53"/>
      <c r="AQ1397" s="53"/>
      <c r="AR1397" s="53"/>
      <c r="AS1397" s="53"/>
      <c r="AT1397" s="53"/>
      <c r="AU1397" s="53"/>
      <c r="AV1397" s="53"/>
      <c r="AW1397" s="53"/>
      <c r="AX1397" s="53"/>
      <c r="AY1397" s="53"/>
      <c r="AZ1397" s="53"/>
      <c r="BA1397" s="53"/>
      <c r="BB1397" s="53"/>
      <c r="BC1397" s="53"/>
      <c r="BD1397" s="53"/>
      <c r="BE1397" s="53"/>
      <c r="BF1397" s="53"/>
      <c r="BG1397" s="53"/>
      <c r="BH1397" s="53"/>
      <c r="BI1397" s="53"/>
      <c r="BJ1397" s="53"/>
      <c r="BK1397" s="53"/>
      <c r="BL1397" s="53"/>
      <c r="BM1397" s="53"/>
      <c r="BN1397" s="53"/>
      <c r="BO1397" s="53"/>
      <c r="BP1397" s="53"/>
      <c r="BQ1397" s="53"/>
      <c r="BR1397" s="53"/>
      <c r="BS1397" s="53"/>
      <c r="BT1397" s="53"/>
      <c r="BU1397" s="53"/>
      <c r="BV1397" s="53"/>
      <c r="BW1397" s="53"/>
      <c r="BX1397" s="53"/>
      <c r="BY1397" s="53"/>
      <c r="BZ1397" s="53"/>
      <c r="CA1397" s="53"/>
      <c r="CB1397" s="53"/>
      <c r="CC1397" s="53"/>
      <c r="CD1397" s="53"/>
      <c r="CE1397" s="53"/>
      <c r="CF1397" s="53"/>
      <c r="CG1397" s="53"/>
      <c r="CH1397" s="53"/>
      <c r="CI1397" s="53"/>
      <c r="CJ1397" s="53"/>
      <c r="CK1397" s="53"/>
    </row>
    <row r="1398" spans="10:89" x14ac:dyDescent="0.2">
      <c r="J1398" s="53"/>
      <c r="K1398" s="53"/>
      <c r="L1398" s="53"/>
      <c r="M1398" s="53"/>
      <c r="N1398" s="53"/>
      <c r="O1398" s="53"/>
      <c r="P1398" s="53"/>
      <c r="Q1398" s="53"/>
      <c r="R1398" s="53"/>
      <c r="S1398" s="53"/>
      <c r="T1398" s="53"/>
      <c r="U1398" s="53"/>
      <c r="V1398" s="53"/>
      <c r="W1398" s="53"/>
      <c r="X1398" s="53"/>
      <c r="Y1398" s="53"/>
      <c r="Z1398" s="53"/>
      <c r="AA1398" s="53"/>
      <c r="AB1398" s="53"/>
      <c r="AC1398" s="53"/>
      <c r="AD1398" s="53"/>
      <c r="AE1398" s="53"/>
      <c r="AF1398" s="53"/>
      <c r="AG1398" s="53"/>
      <c r="AH1398" s="53"/>
      <c r="AI1398" s="53"/>
      <c r="AJ1398" s="53"/>
      <c r="AK1398" s="53"/>
      <c r="AL1398" s="53"/>
      <c r="AM1398" s="53"/>
      <c r="AN1398" s="53"/>
      <c r="AO1398" s="53"/>
      <c r="AP1398" s="53"/>
      <c r="AQ1398" s="53"/>
      <c r="AR1398" s="53"/>
      <c r="AS1398" s="53"/>
      <c r="AT1398" s="53"/>
      <c r="AU1398" s="53"/>
      <c r="AV1398" s="53"/>
      <c r="AW1398" s="53"/>
      <c r="AX1398" s="53"/>
      <c r="AY1398" s="53"/>
      <c r="AZ1398" s="53"/>
      <c r="BA1398" s="53"/>
      <c r="BB1398" s="53"/>
      <c r="BC1398" s="53"/>
      <c r="BD1398" s="53"/>
      <c r="BE1398" s="53"/>
      <c r="BF1398" s="53"/>
      <c r="BG1398" s="53"/>
      <c r="BH1398" s="53"/>
      <c r="BI1398" s="53"/>
      <c r="BJ1398" s="53"/>
      <c r="BK1398" s="53"/>
      <c r="BL1398" s="53"/>
      <c r="BM1398" s="53"/>
      <c r="BN1398" s="53"/>
      <c r="BO1398" s="53"/>
      <c r="BP1398" s="53"/>
      <c r="BQ1398" s="53"/>
      <c r="BR1398" s="53"/>
      <c r="BS1398" s="53"/>
      <c r="BT1398" s="53"/>
      <c r="BU1398" s="53"/>
      <c r="BV1398" s="53"/>
      <c r="BW1398" s="53"/>
      <c r="BX1398" s="53"/>
      <c r="BY1398" s="53"/>
      <c r="BZ1398" s="53"/>
      <c r="CA1398" s="53"/>
      <c r="CB1398" s="53"/>
      <c r="CC1398" s="53"/>
      <c r="CD1398" s="53"/>
      <c r="CE1398" s="53"/>
      <c r="CF1398" s="53"/>
      <c r="CG1398" s="53"/>
      <c r="CH1398" s="53"/>
      <c r="CI1398" s="53"/>
      <c r="CJ1398" s="53"/>
      <c r="CK1398" s="53"/>
    </row>
    <row r="1399" spans="10:89" x14ac:dyDescent="0.2">
      <c r="J1399" s="53"/>
      <c r="K1399" s="53"/>
      <c r="L1399" s="53"/>
      <c r="M1399" s="53"/>
      <c r="N1399" s="53"/>
      <c r="O1399" s="53"/>
      <c r="P1399" s="53"/>
      <c r="Q1399" s="53"/>
      <c r="R1399" s="53"/>
      <c r="S1399" s="53"/>
      <c r="T1399" s="53"/>
      <c r="U1399" s="53"/>
      <c r="V1399" s="53"/>
      <c r="W1399" s="53"/>
      <c r="X1399" s="53"/>
      <c r="Y1399" s="53"/>
      <c r="Z1399" s="53"/>
      <c r="AA1399" s="53"/>
      <c r="AB1399" s="53"/>
      <c r="AC1399" s="53"/>
      <c r="AD1399" s="53"/>
      <c r="AE1399" s="53"/>
      <c r="AF1399" s="53"/>
      <c r="AG1399" s="53"/>
      <c r="AH1399" s="53"/>
      <c r="AI1399" s="53"/>
      <c r="AJ1399" s="53"/>
      <c r="AK1399" s="53"/>
      <c r="AL1399" s="53"/>
      <c r="AM1399" s="53"/>
      <c r="AN1399" s="53"/>
      <c r="AO1399" s="53"/>
      <c r="AP1399" s="53"/>
      <c r="AQ1399" s="53"/>
      <c r="AR1399" s="53"/>
      <c r="AS1399" s="53"/>
      <c r="AT1399" s="53"/>
      <c r="AU1399" s="53"/>
      <c r="AV1399" s="53"/>
      <c r="AW1399" s="53"/>
      <c r="AX1399" s="53"/>
      <c r="AY1399" s="53"/>
      <c r="AZ1399" s="53"/>
      <c r="BA1399" s="53"/>
      <c r="BB1399" s="53"/>
      <c r="BC1399" s="53"/>
      <c r="BD1399" s="53"/>
      <c r="BE1399" s="53"/>
      <c r="BF1399" s="53"/>
      <c r="BG1399" s="53"/>
      <c r="BH1399" s="53"/>
      <c r="BI1399" s="53"/>
      <c r="BJ1399" s="53"/>
      <c r="BK1399" s="53"/>
      <c r="BL1399" s="53"/>
      <c r="BM1399" s="53"/>
      <c r="BN1399" s="53"/>
      <c r="BO1399" s="53"/>
      <c r="BP1399" s="53"/>
      <c r="BQ1399" s="53"/>
      <c r="BR1399" s="53"/>
      <c r="BS1399" s="53"/>
      <c r="BT1399" s="53"/>
      <c r="BU1399" s="53"/>
      <c r="BV1399" s="53"/>
      <c r="BW1399" s="53"/>
      <c r="BX1399" s="53"/>
      <c r="BY1399" s="53"/>
      <c r="BZ1399" s="53"/>
      <c r="CA1399" s="53"/>
      <c r="CB1399" s="53"/>
      <c r="CC1399" s="53"/>
      <c r="CD1399" s="53"/>
      <c r="CE1399" s="53"/>
      <c r="CF1399" s="53"/>
      <c r="CG1399" s="53"/>
      <c r="CH1399" s="53"/>
      <c r="CI1399" s="53"/>
      <c r="CJ1399" s="53"/>
      <c r="CK1399" s="53"/>
    </row>
    <row r="1400" spans="10:89" x14ac:dyDescent="0.2">
      <c r="J1400" s="53"/>
      <c r="K1400" s="53"/>
      <c r="L1400" s="53"/>
      <c r="M1400" s="53"/>
      <c r="N1400" s="53"/>
      <c r="O1400" s="53"/>
      <c r="P1400" s="53"/>
      <c r="Q1400" s="53"/>
      <c r="R1400" s="53"/>
      <c r="S1400" s="53"/>
      <c r="T1400" s="53"/>
      <c r="U1400" s="53"/>
      <c r="V1400" s="53"/>
      <c r="W1400" s="53"/>
      <c r="X1400" s="53"/>
      <c r="Y1400" s="53"/>
      <c r="Z1400" s="53"/>
      <c r="AA1400" s="53"/>
      <c r="AB1400" s="53"/>
      <c r="AC1400" s="53"/>
      <c r="AD1400" s="53"/>
      <c r="AE1400" s="53"/>
      <c r="AF1400" s="53"/>
      <c r="AG1400" s="53"/>
      <c r="AH1400" s="53"/>
      <c r="AI1400" s="53"/>
      <c r="AJ1400" s="53"/>
      <c r="AK1400" s="53"/>
      <c r="AL1400" s="53"/>
      <c r="AM1400" s="53"/>
      <c r="AN1400" s="53"/>
      <c r="AO1400" s="53"/>
      <c r="AP1400" s="53"/>
      <c r="AQ1400" s="53"/>
      <c r="AR1400" s="53"/>
      <c r="AS1400" s="53"/>
      <c r="AT1400" s="53"/>
      <c r="AU1400" s="53"/>
      <c r="AV1400" s="53"/>
      <c r="AW1400" s="53"/>
      <c r="AX1400" s="53"/>
      <c r="AY1400" s="53"/>
      <c r="AZ1400" s="53"/>
      <c r="BA1400" s="53"/>
      <c r="BB1400" s="53"/>
      <c r="BC1400" s="53"/>
      <c r="BD1400" s="53"/>
      <c r="BE1400" s="53"/>
      <c r="BF1400" s="53"/>
      <c r="BG1400" s="53"/>
      <c r="BH1400" s="53"/>
      <c r="BI1400" s="53"/>
      <c r="BJ1400" s="53"/>
      <c r="BK1400" s="53"/>
      <c r="BL1400" s="53"/>
      <c r="BM1400" s="53"/>
      <c r="BN1400" s="53"/>
      <c r="BO1400" s="53"/>
      <c r="BP1400" s="53"/>
      <c r="BQ1400" s="53"/>
      <c r="BR1400" s="53"/>
      <c r="BS1400" s="53"/>
      <c r="BT1400" s="53"/>
      <c r="BU1400" s="53"/>
      <c r="BV1400" s="53"/>
      <c r="BW1400" s="53"/>
      <c r="BX1400" s="53"/>
      <c r="BY1400" s="53"/>
      <c r="BZ1400" s="53"/>
      <c r="CA1400" s="53"/>
      <c r="CB1400" s="53"/>
      <c r="CC1400" s="53"/>
      <c r="CD1400" s="53"/>
      <c r="CE1400" s="53"/>
      <c r="CF1400" s="53"/>
      <c r="CG1400" s="53"/>
      <c r="CH1400" s="53"/>
      <c r="CI1400" s="53"/>
      <c r="CJ1400" s="53"/>
      <c r="CK1400" s="53"/>
    </row>
    <row r="1401" spans="10:89" x14ac:dyDescent="0.2">
      <c r="J1401" s="53"/>
      <c r="K1401" s="53"/>
      <c r="L1401" s="53"/>
      <c r="M1401" s="53"/>
      <c r="N1401" s="53"/>
      <c r="O1401" s="53"/>
      <c r="P1401" s="53"/>
      <c r="Q1401" s="53"/>
      <c r="R1401" s="53"/>
      <c r="S1401" s="53"/>
      <c r="T1401" s="53"/>
      <c r="U1401" s="53"/>
      <c r="V1401" s="53"/>
      <c r="W1401" s="53"/>
      <c r="X1401" s="53"/>
      <c r="Y1401" s="53"/>
      <c r="Z1401" s="53"/>
      <c r="AA1401" s="53"/>
      <c r="AB1401" s="53"/>
      <c r="AC1401" s="53"/>
      <c r="AD1401" s="53"/>
      <c r="AE1401" s="53"/>
      <c r="AF1401" s="53"/>
      <c r="AG1401" s="53"/>
      <c r="AH1401" s="53"/>
      <c r="AI1401" s="53"/>
      <c r="AJ1401" s="53"/>
      <c r="AK1401" s="53"/>
      <c r="AL1401" s="53"/>
      <c r="AM1401" s="53"/>
      <c r="AN1401" s="53"/>
      <c r="AO1401" s="53"/>
      <c r="AP1401" s="53"/>
      <c r="AQ1401" s="53"/>
      <c r="AR1401" s="53"/>
      <c r="AS1401" s="53"/>
      <c r="AT1401" s="53"/>
      <c r="AU1401" s="53"/>
      <c r="AV1401" s="53"/>
      <c r="AW1401" s="53"/>
      <c r="AX1401" s="53"/>
      <c r="AY1401" s="53"/>
      <c r="AZ1401" s="53"/>
      <c r="BA1401" s="53"/>
      <c r="BB1401" s="53"/>
      <c r="BC1401" s="53"/>
      <c r="BD1401" s="53"/>
      <c r="BE1401" s="53"/>
      <c r="BF1401" s="53"/>
      <c r="BG1401" s="53"/>
      <c r="BH1401" s="53"/>
      <c r="BI1401" s="53"/>
      <c r="BJ1401" s="53"/>
      <c r="BK1401" s="53"/>
      <c r="BL1401" s="53"/>
      <c r="BM1401" s="53"/>
      <c r="BN1401" s="53"/>
      <c r="BO1401" s="53"/>
      <c r="BP1401" s="53"/>
      <c r="BQ1401" s="53"/>
      <c r="BR1401" s="53"/>
      <c r="BS1401" s="53"/>
      <c r="BT1401" s="53"/>
      <c r="BU1401" s="53"/>
      <c r="BV1401" s="53"/>
      <c r="BW1401" s="53"/>
      <c r="BX1401" s="53"/>
      <c r="BY1401" s="53"/>
      <c r="BZ1401" s="53"/>
      <c r="CA1401" s="53"/>
      <c r="CB1401" s="53"/>
      <c r="CC1401" s="53"/>
      <c r="CD1401" s="53"/>
      <c r="CE1401" s="53"/>
      <c r="CF1401" s="53"/>
      <c r="CG1401" s="53"/>
      <c r="CH1401" s="53"/>
      <c r="CI1401" s="53"/>
      <c r="CJ1401" s="53"/>
      <c r="CK1401" s="53"/>
    </row>
    <row r="1402" spans="10:89" x14ac:dyDescent="0.2">
      <c r="J1402" s="53"/>
      <c r="K1402" s="53"/>
      <c r="L1402" s="53"/>
      <c r="M1402" s="53"/>
      <c r="N1402" s="53"/>
      <c r="O1402" s="53"/>
      <c r="P1402" s="53"/>
      <c r="Q1402" s="53"/>
      <c r="R1402" s="53"/>
      <c r="S1402" s="53"/>
      <c r="T1402" s="53"/>
      <c r="U1402" s="53"/>
      <c r="V1402" s="53"/>
      <c r="W1402" s="53"/>
      <c r="X1402" s="53"/>
      <c r="Y1402" s="53"/>
      <c r="Z1402" s="53"/>
      <c r="AA1402" s="53"/>
      <c r="AB1402" s="53"/>
      <c r="AC1402" s="53"/>
      <c r="AD1402" s="53"/>
      <c r="AE1402" s="53"/>
      <c r="AF1402" s="53"/>
      <c r="AG1402" s="53"/>
      <c r="AH1402" s="53"/>
      <c r="AI1402" s="53"/>
      <c r="AJ1402" s="53"/>
      <c r="AK1402" s="53"/>
      <c r="AL1402" s="53"/>
      <c r="AM1402" s="53"/>
      <c r="AN1402" s="53"/>
      <c r="AO1402" s="53"/>
      <c r="AP1402" s="53"/>
      <c r="AQ1402" s="53"/>
      <c r="AR1402" s="53"/>
      <c r="AS1402" s="53"/>
      <c r="AT1402" s="53"/>
      <c r="AU1402" s="53"/>
      <c r="AV1402" s="53"/>
      <c r="AW1402" s="53"/>
      <c r="AX1402" s="53"/>
      <c r="AY1402" s="53"/>
      <c r="AZ1402" s="53"/>
      <c r="BA1402" s="53"/>
      <c r="BB1402" s="53"/>
      <c r="BC1402" s="53"/>
      <c r="BD1402" s="53"/>
      <c r="BE1402" s="53"/>
      <c r="BF1402" s="53"/>
      <c r="BG1402" s="53"/>
      <c r="BH1402" s="53"/>
      <c r="BI1402" s="53"/>
      <c r="BJ1402" s="53"/>
      <c r="BK1402" s="53"/>
      <c r="BL1402" s="53"/>
      <c r="BM1402" s="53"/>
      <c r="BN1402" s="53"/>
      <c r="BO1402" s="53"/>
      <c r="BP1402" s="53"/>
      <c r="BQ1402" s="53"/>
      <c r="BR1402" s="53"/>
      <c r="BS1402" s="53"/>
      <c r="BT1402" s="53"/>
      <c r="BU1402" s="53"/>
      <c r="BV1402" s="53"/>
      <c r="BW1402" s="53"/>
      <c r="BX1402" s="53"/>
      <c r="BY1402" s="53"/>
      <c r="BZ1402" s="53"/>
      <c r="CA1402" s="53"/>
      <c r="CB1402" s="53"/>
      <c r="CC1402" s="53"/>
      <c r="CD1402" s="53"/>
      <c r="CE1402" s="53"/>
      <c r="CF1402" s="53"/>
      <c r="CG1402" s="53"/>
      <c r="CH1402" s="53"/>
      <c r="CI1402" s="53"/>
      <c r="CJ1402" s="53"/>
      <c r="CK1402" s="53"/>
    </row>
    <row r="1403" spans="10:89" x14ac:dyDescent="0.2">
      <c r="J1403" s="53"/>
      <c r="K1403" s="53"/>
      <c r="L1403" s="53"/>
      <c r="M1403" s="53"/>
      <c r="N1403" s="53"/>
      <c r="O1403" s="53"/>
      <c r="P1403" s="53"/>
      <c r="Q1403" s="53"/>
      <c r="R1403" s="53"/>
      <c r="S1403" s="53"/>
      <c r="T1403" s="53"/>
      <c r="U1403" s="53"/>
      <c r="V1403" s="53"/>
      <c r="W1403" s="53"/>
      <c r="X1403" s="53"/>
      <c r="Y1403" s="53"/>
      <c r="Z1403" s="53"/>
      <c r="AA1403" s="53"/>
      <c r="AB1403" s="53"/>
      <c r="AC1403" s="53"/>
      <c r="AD1403" s="53"/>
      <c r="AE1403" s="53"/>
      <c r="AF1403" s="53"/>
      <c r="AG1403" s="53"/>
      <c r="AH1403" s="53"/>
      <c r="AI1403" s="53"/>
      <c r="AJ1403" s="53"/>
      <c r="AK1403" s="53"/>
      <c r="AL1403" s="53"/>
      <c r="AM1403" s="53"/>
      <c r="AN1403" s="53"/>
      <c r="AO1403" s="53"/>
      <c r="AP1403" s="53"/>
      <c r="AQ1403" s="53"/>
      <c r="AR1403" s="53"/>
      <c r="AS1403" s="53"/>
      <c r="AT1403" s="53"/>
      <c r="AU1403" s="53"/>
      <c r="AV1403" s="53"/>
      <c r="AW1403" s="53"/>
      <c r="AX1403" s="53"/>
      <c r="AY1403" s="53"/>
      <c r="AZ1403" s="53"/>
      <c r="BA1403" s="53"/>
      <c r="BB1403" s="53"/>
      <c r="BC1403" s="53"/>
      <c r="BD1403" s="53"/>
      <c r="BE1403" s="53"/>
      <c r="BF1403" s="53"/>
      <c r="BG1403" s="53"/>
      <c r="BH1403" s="53"/>
      <c r="BI1403" s="53"/>
      <c r="BJ1403" s="53"/>
      <c r="BK1403" s="53"/>
      <c r="BL1403" s="53"/>
      <c r="BM1403" s="53"/>
      <c r="BN1403" s="53"/>
      <c r="BO1403" s="53"/>
      <c r="BP1403" s="53"/>
      <c r="BQ1403" s="53"/>
      <c r="BR1403" s="53"/>
      <c r="BS1403" s="53"/>
      <c r="BT1403" s="53"/>
      <c r="BU1403" s="53"/>
      <c r="BV1403" s="53"/>
      <c r="BW1403" s="53"/>
      <c r="BX1403" s="53"/>
      <c r="BY1403" s="53"/>
      <c r="BZ1403" s="53"/>
      <c r="CA1403" s="53"/>
      <c r="CB1403" s="53"/>
      <c r="CC1403" s="53"/>
      <c r="CD1403" s="53"/>
      <c r="CE1403" s="53"/>
      <c r="CF1403" s="53"/>
      <c r="CG1403" s="53"/>
      <c r="CH1403" s="53"/>
      <c r="CI1403" s="53"/>
      <c r="CJ1403" s="53"/>
      <c r="CK1403" s="53"/>
    </row>
    <row r="1404" spans="10:89" x14ac:dyDescent="0.2">
      <c r="J1404" s="53"/>
      <c r="K1404" s="53"/>
      <c r="L1404" s="53"/>
      <c r="M1404" s="53"/>
      <c r="N1404" s="53"/>
      <c r="O1404" s="53"/>
      <c r="P1404" s="53"/>
      <c r="Q1404" s="53"/>
      <c r="R1404" s="53"/>
      <c r="S1404" s="53"/>
      <c r="T1404" s="53"/>
      <c r="U1404" s="53"/>
      <c r="V1404" s="53"/>
      <c r="W1404" s="53"/>
      <c r="X1404" s="53"/>
      <c r="Y1404" s="53"/>
      <c r="Z1404" s="53"/>
      <c r="AA1404" s="53"/>
      <c r="AB1404" s="53"/>
      <c r="AC1404" s="53"/>
      <c r="AD1404" s="53"/>
      <c r="AE1404" s="53"/>
      <c r="AF1404" s="53"/>
      <c r="AG1404" s="53"/>
      <c r="AH1404" s="53"/>
      <c r="AI1404" s="53"/>
      <c r="AJ1404" s="53"/>
      <c r="AK1404" s="53"/>
      <c r="AL1404" s="53"/>
      <c r="AM1404" s="53"/>
      <c r="AN1404" s="53"/>
      <c r="AO1404" s="53"/>
      <c r="AP1404" s="53"/>
      <c r="AQ1404" s="53"/>
      <c r="AR1404" s="53"/>
      <c r="AS1404" s="53"/>
      <c r="AT1404" s="53"/>
      <c r="AU1404" s="53"/>
      <c r="AV1404" s="53"/>
      <c r="AW1404" s="53"/>
      <c r="AX1404" s="53"/>
      <c r="AY1404" s="53"/>
      <c r="AZ1404" s="53"/>
      <c r="BA1404" s="53"/>
      <c r="BB1404" s="53"/>
      <c r="BC1404" s="53"/>
      <c r="BD1404" s="53"/>
      <c r="BE1404" s="53"/>
      <c r="BF1404" s="53"/>
      <c r="BG1404" s="53"/>
      <c r="BH1404" s="53"/>
      <c r="BI1404" s="53"/>
      <c r="BJ1404" s="53"/>
      <c r="BK1404" s="53"/>
      <c r="BL1404" s="53"/>
      <c r="BM1404" s="53"/>
      <c r="BN1404" s="53"/>
      <c r="BO1404" s="53"/>
      <c r="BP1404" s="53"/>
      <c r="BQ1404" s="53"/>
      <c r="BR1404" s="53"/>
      <c r="BS1404" s="53"/>
      <c r="BT1404" s="53"/>
      <c r="BU1404" s="53"/>
      <c r="BV1404" s="53"/>
      <c r="BW1404" s="53"/>
      <c r="BX1404" s="53"/>
      <c r="BY1404" s="53"/>
      <c r="BZ1404" s="53"/>
      <c r="CA1404" s="53"/>
      <c r="CB1404" s="53"/>
      <c r="CC1404" s="53"/>
      <c r="CD1404" s="53"/>
      <c r="CE1404" s="53"/>
      <c r="CF1404" s="53"/>
      <c r="CG1404" s="53"/>
      <c r="CH1404" s="53"/>
      <c r="CI1404" s="53"/>
      <c r="CJ1404" s="53"/>
      <c r="CK1404" s="53"/>
    </row>
    <row r="1405" spans="10:89" x14ac:dyDescent="0.2">
      <c r="J1405" s="53"/>
      <c r="K1405" s="53"/>
      <c r="L1405" s="53"/>
      <c r="M1405" s="53"/>
      <c r="N1405" s="53"/>
      <c r="O1405" s="53"/>
      <c r="P1405" s="53"/>
      <c r="Q1405" s="53"/>
      <c r="R1405" s="53"/>
      <c r="S1405" s="53"/>
      <c r="T1405" s="53"/>
      <c r="U1405" s="53"/>
      <c r="V1405" s="53"/>
      <c r="W1405" s="53"/>
      <c r="X1405" s="53"/>
      <c r="Y1405" s="53"/>
      <c r="Z1405" s="53"/>
      <c r="AA1405" s="53"/>
      <c r="AB1405" s="53"/>
      <c r="AC1405" s="53"/>
      <c r="AD1405" s="53"/>
      <c r="AE1405" s="53"/>
      <c r="AF1405" s="53"/>
      <c r="AG1405" s="53"/>
      <c r="AH1405" s="53"/>
      <c r="AI1405" s="53"/>
      <c r="AJ1405" s="53"/>
      <c r="AK1405" s="53"/>
      <c r="AL1405" s="53"/>
      <c r="AM1405" s="53"/>
      <c r="AN1405" s="53"/>
      <c r="AO1405" s="53"/>
      <c r="AP1405" s="53"/>
      <c r="AQ1405" s="53"/>
      <c r="AR1405" s="53"/>
      <c r="AS1405" s="53"/>
      <c r="AT1405" s="53"/>
      <c r="AU1405" s="53"/>
      <c r="AV1405" s="53"/>
      <c r="AW1405" s="53"/>
      <c r="AX1405" s="53"/>
      <c r="AY1405" s="53"/>
      <c r="AZ1405" s="53"/>
      <c r="BA1405" s="53"/>
      <c r="BB1405" s="53"/>
      <c r="BC1405" s="53"/>
      <c r="BD1405" s="53"/>
      <c r="BE1405" s="53"/>
      <c r="BF1405" s="53"/>
      <c r="BG1405" s="53"/>
      <c r="BH1405" s="53"/>
      <c r="BI1405" s="53"/>
      <c r="BJ1405" s="53"/>
      <c r="BK1405" s="53"/>
      <c r="BL1405" s="53"/>
      <c r="BM1405" s="53"/>
      <c r="BN1405" s="53"/>
      <c r="BO1405" s="53"/>
      <c r="BP1405" s="53"/>
      <c r="BQ1405" s="53"/>
      <c r="BR1405" s="53"/>
      <c r="BS1405" s="53"/>
      <c r="BT1405" s="53"/>
      <c r="BU1405" s="53"/>
      <c r="BV1405" s="53"/>
      <c r="BW1405" s="53"/>
      <c r="BX1405" s="53"/>
      <c r="BY1405" s="53"/>
      <c r="BZ1405" s="53"/>
      <c r="CA1405" s="53"/>
      <c r="CB1405" s="53"/>
      <c r="CC1405" s="53"/>
      <c r="CD1405" s="53"/>
      <c r="CE1405" s="53"/>
      <c r="CF1405" s="53"/>
      <c r="CG1405" s="53"/>
      <c r="CH1405" s="53"/>
      <c r="CI1405" s="53"/>
      <c r="CJ1405" s="53"/>
      <c r="CK1405" s="53"/>
    </row>
    <row r="1406" spans="10:89" x14ac:dyDescent="0.2">
      <c r="J1406" s="53"/>
      <c r="K1406" s="53"/>
      <c r="L1406" s="53"/>
      <c r="M1406" s="53"/>
      <c r="N1406" s="53"/>
      <c r="O1406" s="53"/>
      <c r="P1406" s="53"/>
      <c r="Q1406" s="53"/>
      <c r="R1406" s="53"/>
      <c r="S1406" s="53"/>
      <c r="T1406" s="53"/>
      <c r="U1406" s="53"/>
      <c r="V1406" s="53"/>
      <c r="W1406" s="53"/>
      <c r="X1406" s="53"/>
      <c r="Y1406" s="53"/>
      <c r="Z1406" s="53"/>
      <c r="AA1406" s="53"/>
      <c r="AB1406" s="53"/>
      <c r="AC1406" s="53"/>
      <c r="AD1406" s="53"/>
      <c r="AE1406" s="53"/>
      <c r="AF1406" s="53"/>
      <c r="AG1406" s="53"/>
      <c r="AH1406" s="53"/>
      <c r="AI1406" s="53"/>
      <c r="AJ1406" s="53"/>
      <c r="AK1406" s="53"/>
      <c r="AL1406" s="53"/>
      <c r="AM1406" s="53"/>
      <c r="AN1406" s="53"/>
      <c r="AO1406" s="53"/>
      <c r="AP1406" s="53"/>
      <c r="AQ1406" s="53"/>
      <c r="AR1406" s="53"/>
      <c r="AS1406" s="53"/>
      <c r="AT1406" s="53"/>
      <c r="AU1406" s="53"/>
      <c r="AV1406" s="53"/>
      <c r="AW1406" s="53"/>
      <c r="AX1406" s="53"/>
      <c r="AY1406" s="53"/>
      <c r="AZ1406" s="53"/>
      <c r="BA1406" s="53"/>
      <c r="BB1406" s="53"/>
      <c r="BC1406" s="53"/>
      <c r="BD1406" s="53"/>
      <c r="BE1406" s="53"/>
      <c r="BF1406" s="53"/>
      <c r="BG1406" s="53"/>
      <c r="BH1406" s="53"/>
      <c r="BI1406" s="53"/>
      <c r="BJ1406" s="53"/>
      <c r="BK1406" s="53"/>
      <c r="BL1406" s="53"/>
      <c r="BM1406" s="53"/>
      <c r="BN1406" s="53"/>
      <c r="BO1406" s="53"/>
      <c r="BP1406" s="53"/>
      <c r="BQ1406" s="53"/>
      <c r="BR1406" s="53"/>
      <c r="BS1406" s="53"/>
      <c r="BT1406" s="53"/>
      <c r="BU1406" s="53"/>
      <c r="BV1406" s="53"/>
      <c r="BW1406" s="53"/>
      <c r="BX1406" s="53"/>
      <c r="BY1406" s="53"/>
      <c r="BZ1406" s="53"/>
      <c r="CA1406" s="53"/>
      <c r="CB1406" s="53"/>
      <c r="CC1406" s="53"/>
      <c r="CD1406" s="53"/>
      <c r="CE1406" s="53"/>
      <c r="CF1406" s="53"/>
      <c r="CG1406" s="53"/>
      <c r="CH1406" s="53"/>
      <c r="CI1406" s="53"/>
      <c r="CJ1406" s="53"/>
      <c r="CK1406" s="53"/>
    </row>
    <row r="1407" spans="10:89" x14ac:dyDescent="0.2">
      <c r="J1407" s="53"/>
      <c r="K1407" s="53"/>
      <c r="L1407" s="53"/>
      <c r="M1407" s="53"/>
      <c r="N1407" s="53"/>
      <c r="O1407" s="53"/>
      <c r="P1407" s="53"/>
      <c r="Q1407" s="53"/>
      <c r="R1407" s="53"/>
      <c r="S1407" s="53"/>
      <c r="T1407" s="53"/>
      <c r="U1407" s="53"/>
      <c r="V1407" s="53"/>
      <c r="W1407" s="53"/>
      <c r="X1407" s="53"/>
      <c r="Y1407" s="53"/>
      <c r="Z1407" s="53"/>
      <c r="AA1407" s="53"/>
      <c r="AB1407" s="53"/>
      <c r="AC1407" s="53"/>
      <c r="AD1407" s="53"/>
      <c r="AE1407" s="53"/>
      <c r="AF1407" s="53"/>
      <c r="AG1407" s="53"/>
      <c r="AH1407" s="53"/>
      <c r="AI1407" s="53"/>
      <c r="AJ1407" s="53"/>
      <c r="AK1407" s="53"/>
      <c r="AL1407" s="53"/>
      <c r="AM1407" s="53"/>
      <c r="AN1407" s="53"/>
      <c r="AO1407" s="53"/>
      <c r="AP1407" s="53"/>
      <c r="AQ1407" s="53"/>
      <c r="AR1407" s="53"/>
      <c r="AS1407" s="53"/>
      <c r="AT1407" s="53"/>
      <c r="AU1407" s="53"/>
      <c r="AV1407" s="53"/>
      <c r="AW1407" s="53"/>
      <c r="AX1407" s="53"/>
      <c r="AY1407" s="53"/>
      <c r="AZ1407" s="53"/>
      <c r="BA1407" s="53"/>
      <c r="BB1407" s="53"/>
      <c r="BC1407" s="53"/>
      <c r="BD1407" s="53"/>
      <c r="BE1407" s="53"/>
      <c r="BF1407" s="53"/>
      <c r="BG1407" s="53"/>
      <c r="BH1407" s="53"/>
      <c r="BI1407" s="53"/>
      <c r="BJ1407" s="53"/>
      <c r="BK1407" s="53"/>
      <c r="BL1407" s="53"/>
      <c r="BM1407" s="53"/>
      <c r="BN1407" s="53"/>
      <c r="BO1407" s="53"/>
      <c r="BP1407" s="53"/>
      <c r="BQ1407" s="53"/>
      <c r="BR1407" s="53"/>
      <c r="BS1407" s="53"/>
      <c r="BT1407" s="53"/>
      <c r="BU1407" s="53"/>
      <c r="BV1407" s="53"/>
      <c r="BW1407" s="53"/>
      <c r="BX1407" s="53"/>
      <c r="BY1407" s="53"/>
      <c r="BZ1407" s="53"/>
      <c r="CA1407" s="53"/>
      <c r="CB1407" s="53"/>
      <c r="CC1407" s="53"/>
      <c r="CD1407" s="53"/>
      <c r="CE1407" s="53"/>
      <c r="CF1407" s="53"/>
      <c r="CG1407" s="53"/>
      <c r="CH1407" s="53"/>
      <c r="CI1407" s="53"/>
      <c r="CJ1407" s="53"/>
      <c r="CK1407" s="53"/>
    </row>
    <row r="1408" spans="10:89" x14ac:dyDescent="0.2">
      <c r="J1408" s="53"/>
      <c r="K1408" s="53"/>
      <c r="L1408" s="53"/>
      <c r="M1408" s="53"/>
      <c r="N1408" s="53"/>
      <c r="O1408" s="53"/>
      <c r="P1408" s="53"/>
      <c r="Q1408" s="53"/>
      <c r="R1408" s="53"/>
      <c r="S1408" s="53"/>
      <c r="T1408" s="53"/>
      <c r="U1408" s="53"/>
      <c r="V1408" s="53"/>
      <c r="W1408" s="53"/>
      <c r="X1408" s="53"/>
      <c r="Y1408" s="53"/>
      <c r="Z1408" s="53"/>
      <c r="AA1408" s="53"/>
      <c r="AB1408" s="53"/>
      <c r="AC1408" s="53"/>
      <c r="AD1408" s="53"/>
      <c r="AE1408" s="53"/>
      <c r="AF1408" s="53"/>
      <c r="AG1408" s="53"/>
      <c r="AH1408" s="53"/>
      <c r="AI1408" s="53"/>
      <c r="AJ1408" s="53"/>
      <c r="AK1408" s="53"/>
      <c r="AL1408" s="53"/>
      <c r="AM1408" s="53"/>
      <c r="AN1408" s="53"/>
      <c r="AO1408" s="53"/>
      <c r="AP1408" s="53"/>
      <c r="AQ1408" s="53"/>
      <c r="AR1408" s="53"/>
      <c r="AS1408" s="53"/>
      <c r="AT1408" s="53"/>
      <c r="AU1408" s="53"/>
      <c r="AV1408" s="53"/>
      <c r="AW1408" s="53"/>
      <c r="AX1408" s="53"/>
      <c r="AY1408" s="53"/>
      <c r="AZ1408" s="53"/>
      <c r="BA1408" s="53"/>
      <c r="BB1408" s="53"/>
      <c r="BC1408" s="53"/>
      <c r="BD1408" s="53"/>
      <c r="BE1408" s="53"/>
      <c r="BF1408" s="53"/>
      <c r="BG1408" s="53"/>
      <c r="BH1408" s="53"/>
      <c r="BI1408" s="53"/>
      <c r="BJ1408" s="53"/>
      <c r="BK1408" s="53"/>
      <c r="BL1408" s="53"/>
      <c r="BM1408" s="53"/>
      <c r="BN1408" s="53"/>
      <c r="BO1408" s="53"/>
      <c r="BP1408" s="53"/>
      <c r="BQ1408" s="53"/>
      <c r="BR1408" s="53"/>
      <c r="BS1408" s="53"/>
      <c r="BT1408" s="53"/>
      <c r="BU1408" s="53"/>
      <c r="BV1408" s="53"/>
      <c r="BW1408" s="53"/>
      <c r="BX1408" s="53"/>
      <c r="BY1408" s="53"/>
      <c r="BZ1408" s="53"/>
      <c r="CA1408" s="53"/>
      <c r="CB1408" s="53"/>
      <c r="CC1408" s="53"/>
      <c r="CD1408" s="53"/>
      <c r="CE1408" s="53"/>
      <c r="CF1408" s="53"/>
      <c r="CG1408" s="53"/>
      <c r="CH1408" s="53"/>
      <c r="CI1408" s="53"/>
      <c r="CJ1408" s="53"/>
      <c r="CK1408" s="53"/>
    </row>
    <row r="1409" spans="10:89" x14ac:dyDescent="0.2">
      <c r="J1409" s="53"/>
      <c r="K1409" s="53"/>
      <c r="L1409" s="53"/>
      <c r="M1409" s="53"/>
      <c r="N1409" s="53"/>
      <c r="O1409" s="53"/>
      <c r="P1409" s="53"/>
      <c r="Q1409" s="53"/>
      <c r="R1409" s="53"/>
      <c r="S1409" s="53"/>
      <c r="T1409" s="53"/>
      <c r="U1409" s="53"/>
      <c r="V1409" s="53"/>
      <c r="W1409" s="53"/>
      <c r="X1409" s="53"/>
      <c r="Y1409" s="53"/>
      <c r="Z1409" s="53"/>
      <c r="AA1409" s="53"/>
      <c r="AB1409" s="53"/>
      <c r="AC1409" s="53"/>
      <c r="AD1409" s="53"/>
      <c r="AE1409" s="53"/>
      <c r="AF1409" s="53"/>
      <c r="AG1409" s="53"/>
      <c r="AH1409" s="53"/>
      <c r="AI1409" s="53"/>
      <c r="AJ1409" s="53"/>
      <c r="AK1409" s="53"/>
      <c r="AL1409" s="53"/>
      <c r="AM1409" s="53"/>
      <c r="AN1409" s="53"/>
      <c r="AO1409" s="53"/>
      <c r="AP1409" s="53"/>
      <c r="AQ1409" s="53"/>
      <c r="AR1409" s="53"/>
      <c r="AS1409" s="53"/>
      <c r="AT1409" s="53"/>
      <c r="AU1409" s="53"/>
      <c r="AV1409" s="53"/>
      <c r="AW1409" s="53"/>
      <c r="AX1409" s="53"/>
      <c r="AY1409" s="53"/>
      <c r="AZ1409" s="53"/>
      <c r="BA1409" s="53"/>
      <c r="BB1409" s="53"/>
      <c r="BC1409" s="53"/>
      <c r="BD1409" s="53"/>
      <c r="BE1409" s="53"/>
      <c r="BF1409" s="53"/>
      <c r="BG1409" s="53"/>
      <c r="BH1409" s="53"/>
      <c r="BI1409" s="53"/>
      <c r="BJ1409" s="53"/>
      <c r="BK1409" s="53"/>
      <c r="BL1409" s="53"/>
      <c r="BM1409" s="53"/>
      <c r="BN1409" s="53"/>
      <c r="BO1409" s="53"/>
      <c r="BP1409" s="53"/>
      <c r="BQ1409" s="53"/>
      <c r="BR1409" s="53"/>
      <c r="BS1409" s="53"/>
      <c r="BT1409" s="53"/>
      <c r="BU1409" s="53"/>
      <c r="BV1409" s="53"/>
      <c r="BW1409" s="53"/>
      <c r="BX1409" s="53"/>
      <c r="BY1409" s="53"/>
      <c r="BZ1409" s="53"/>
      <c r="CA1409" s="53"/>
      <c r="CB1409" s="53"/>
      <c r="CC1409" s="53"/>
      <c r="CD1409" s="53"/>
      <c r="CE1409" s="53"/>
      <c r="CF1409" s="53"/>
      <c r="CG1409" s="53"/>
      <c r="CH1409" s="53"/>
      <c r="CI1409" s="53"/>
      <c r="CJ1409" s="53"/>
      <c r="CK1409" s="53"/>
    </row>
    <row r="1410" spans="10:89" x14ac:dyDescent="0.2">
      <c r="J1410" s="53"/>
      <c r="K1410" s="53"/>
      <c r="L1410" s="53"/>
      <c r="M1410" s="53"/>
      <c r="N1410" s="53"/>
      <c r="O1410" s="53"/>
      <c r="P1410" s="53"/>
      <c r="Q1410" s="53"/>
      <c r="R1410" s="53"/>
      <c r="S1410" s="53"/>
      <c r="T1410" s="53"/>
      <c r="U1410" s="53"/>
      <c r="V1410" s="53"/>
      <c r="W1410" s="53"/>
      <c r="X1410" s="53"/>
      <c r="Y1410" s="53"/>
      <c r="Z1410" s="53"/>
      <c r="AA1410" s="53"/>
      <c r="AB1410" s="53"/>
      <c r="AC1410" s="53"/>
      <c r="AD1410" s="53"/>
      <c r="AE1410" s="53"/>
      <c r="AF1410" s="53"/>
      <c r="AG1410" s="53"/>
      <c r="AH1410" s="53"/>
      <c r="AI1410" s="53"/>
      <c r="AJ1410" s="53"/>
      <c r="AK1410" s="53"/>
      <c r="AL1410" s="53"/>
      <c r="AM1410" s="53"/>
      <c r="AN1410" s="53"/>
      <c r="AO1410" s="53"/>
      <c r="AP1410" s="53"/>
      <c r="AQ1410" s="53"/>
      <c r="AR1410" s="53"/>
      <c r="AS1410" s="53"/>
      <c r="AT1410" s="53"/>
      <c r="AU1410" s="53"/>
      <c r="AV1410" s="53"/>
      <c r="AW1410" s="53"/>
      <c r="AX1410" s="53"/>
      <c r="AY1410" s="53"/>
      <c r="AZ1410" s="53"/>
      <c r="BA1410" s="53"/>
      <c r="BB1410" s="53"/>
      <c r="BC1410" s="53"/>
      <c r="BD1410" s="53"/>
      <c r="BE1410" s="53"/>
      <c r="BF1410" s="53"/>
      <c r="BG1410" s="53"/>
      <c r="BH1410" s="53"/>
      <c r="BI1410" s="53"/>
      <c r="BJ1410" s="53"/>
      <c r="BK1410" s="53"/>
      <c r="BL1410" s="53"/>
      <c r="BM1410" s="53"/>
      <c r="BN1410" s="53"/>
      <c r="BO1410" s="53"/>
      <c r="BP1410" s="53"/>
      <c r="BQ1410" s="53"/>
      <c r="BR1410" s="53"/>
      <c r="BS1410" s="53"/>
      <c r="BT1410" s="53"/>
      <c r="BU1410" s="53"/>
      <c r="BV1410" s="53"/>
      <c r="BW1410" s="53"/>
      <c r="BX1410" s="53"/>
      <c r="BY1410" s="53"/>
      <c r="BZ1410" s="53"/>
      <c r="CA1410" s="53"/>
      <c r="CB1410" s="53"/>
      <c r="CC1410" s="53"/>
      <c r="CD1410" s="53"/>
      <c r="CE1410" s="53"/>
      <c r="CF1410" s="53"/>
      <c r="CG1410" s="53"/>
      <c r="CH1410" s="53"/>
      <c r="CI1410" s="53"/>
      <c r="CJ1410" s="53"/>
      <c r="CK1410" s="53"/>
    </row>
    <row r="1411" spans="10:89" x14ac:dyDescent="0.2">
      <c r="J1411" s="53"/>
      <c r="K1411" s="53"/>
      <c r="L1411" s="53"/>
      <c r="M1411" s="53"/>
      <c r="N1411" s="53"/>
      <c r="O1411" s="53"/>
      <c r="P1411" s="53"/>
      <c r="Q1411" s="53"/>
      <c r="R1411" s="53"/>
      <c r="S1411" s="53"/>
      <c r="T1411" s="53"/>
      <c r="U1411" s="53"/>
      <c r="V1411" s="53"/>
      <c r="W1411" s="53"/>
      <c r="X1411" s="53"/>
      <c r="Y1411" s="53"/>
      <c r="Z1411" s="53"/>
      <c r="AA1411" s="53"/>
      <c r="AB1411" s="53"/>
      <c r="AC1411" s="53"/>
      <c r="AD1411" s="53"/>
      <c r="AE1411" s="53"/>
      <c r="AF1411" s="53"/>
      <c r="AG1411" s="53"/>
      <c r="AH1411" s="53"/>
      <c r="AI1411" s="53"/>
      <c r="AJ1411" s="53"/>
      <c r="AK1411" s="53"/>
      <c r="AL1411" s="53"/>
      <c r="AM1411" s="53"/>
      <c r="AN1411" s="53"/>
      <c r="AO1411" s="53"/>
      <c r="AP1411" s="53"/>
      <c r="AQ1411" s="53"/>
      <c r="AR1411" s="53"/>
      <c r="AS1411" s="53"/>
      <c r="AT1411" s="53"/>
      <c r="AU1411" s="53"/>
      <c r="AV1411" s="53"/>
      <c r="AW1411" s="53"/>
      <c r="AX1411" s="53"/>
      <c r="AY1411" s="53"/>
      <c r="AZ1411" s="53"/>
      <c r="BA1411" s="53"/>
      <c r="BB1411" s="53"/>
      <c r="BC1411" s="53"/>
      <c r="BD1411" s="53"/>
      <c r="BE1411" s="53"/>
      <c r="BF1411" s="53"/>
      <c r="BG1411" s="53"/>
      <c r="BH1411" s="53"/>
      <c r="BI1411" s="53"/>
      <c r="BJ1411" s="53"/>
      <c r="BK1411" s="53"/>
      <c r="BL1411" s="53"/>
      <c r="BM1411" s="53"/>
      <c r="BN1411" s="53"/>
      <c r="BO1411" s="53"/>
      <c r="BP1411" s="53"/>
      <c r="BQ1411" s="53"/>
      <c r="BR1411" s="53"/>
      <c r="BS1411" s="53"/>
      <c r="BT1411" s="53"/>
      <c r="BU1411" s="53"/>
      <c r="BV1411" s="53"/>
      <c r="BW1411" s="53"/>
      <c r="BX1411" s="53"/>
      <c r="BY1411" s="53"/>
      <c r="BZ1411" s="53"/>
      <c r="CA1411" s="53"/>
      <c r="CB1411" s="53"/>
      <c r="CC1411" s="53"/>
      <c r="CD1411" s="53"/>
      <c r="CE1411" s="53"/>
      <c r="CF1411" s="53"/>
      <c r="CG1411" s="53"/>
      <c r="CH1411" s="53"/>
      <c r="CI1411" s="53"/>
      <c r="CJ1411" s="53"/>
      <c r="CK1411" s="53"/>
    </row>
    <row r="1412" spans="10:89" x14ac:dyDescent="0.2">
      <c r="J1412" s="53"/>
      <c r="K1412" s="53"/>
      <c r="L1412" s="53"/>
      <c r="M1412" s="53"/>
      <c r="N1412" s="53"/>
      <c r="O1412" s="53"/>
      <c r="P1412" s="53"/>
      <c r="Q1412" s="53"/>
      <c r="R1412" s="53"/>
      <c r="S1412" s="53"/>
      <c r="T1412" s="53"/>
      <c r="U1412" s="53"/>
      <c r="V1412" s="53"/>
      <c r="W1412" s="53"/>
      <c r="X1412" s="53"/>
      <c r="Y1412" s="53"/>
      <c r="Z1412" s="53"/>
      <c r="AA1412" s="53"/>
      <c r="AB1412" s="53"/>
      <c r="AC1412" s="53"/>
      <c r="AD1412" s="53"/>
      <c r="AE1412" s="53"/>
      <c r="AF1412" s="53"/>
      <c r="AG1412" s="53"/>
      <c r="AH1412" s="53"/>
      <c r="AI1412" s="53"/>
      <c r="AJ1412" s="53"/>
      <c r="AK1412" s="53"/>
      <c r="AL1412" s="53"/>
      <c r="AM1412" s="53"/>
      <c r="AN1412" s="53"/>
      <c r="AO1412" s="53"/>
      <c r="AP1412" s="53"/>
      <c r="AQ1412" s="53"/>
      <c r="AR1412" s="53"/>
      <c r="AS1412" s="53"/>
      <c r="AT1412" s="53"/>
      <c r="AU1412" s="53"/>
      <c r="AV1412" s="53"/>
      <c r="AW1412" s="53"/>
      <c r="AX1412" s="53"/>
      <c r="AY1412" s="53"/>
      <c r="AZ1412" s="53"/>
      <c r="BA1412" s="53"/>
      <c r="BB1412" s="53"/>
      <c r="BC1412" s="53"/>
      <c r="BD1412" s="53"/>
      <c r="BE1412" s="53"/>
      <c r="BF1412" s="53"/>
      <c r="BG1412" s="53"/>
      <c r="BH1412" s="53"/>
      <c r="BI1412" s="53"/>
      <c r="BJ1412" s="53"/>
      <c r="BK1412" s="53"/>
      <c r="BL1412" s="53"/>
      <c r="BM1412" s="53"/>
      <c r="BN1412" s="53"/>
      <c r="BO1412" s="53"/>
      <c r="BP1412" s="53"/>
      <c r="BQ1412" s="53"/>
      <c r="BR1412" s="53"/>
      <c r="BS1412" s="53"/>
      <c r="BT1412" s="53"/>
      <c r="BU1412" s="53"/>
      <c r="BV1412" s="53"/>
      <c r="BW1412" s="53"/>
      <c r="BX1412" s="53"/>
      <c r="BY1412" s="53"/>
      <c r="BZ1412" s="53"/>
      <c r="CA1412" s="53"/>
      <c r="CB1412" s="53"/>
      <c r="CC1412" s="53"/>
      <c r="CD1412" s="53"/>
      <c r="CE1412" s="53"/>
      <c r="CF1412" s="53"/>
      <c r="CG1412" s="53"/>
      <c r="CH1412" s="53"/>
      <c r="CI1412" s="53"/>
      <c r="CJ1412" s="53"/>
      <c r="CK1412" s="53"/>
    </row>
    <row r="1413" spans="10:89" x14ac:dyDescent="0.2">
      <c r="J1413" s="53"/>
      <c r="K1413" s="53"/>
      <c r="L1413" s="53"/>
      <c r="M1413" s="53"/>
      <c r="N1413" s="53"/>
      <c r="O1413" s="53"/>
      <c r="P1413" s="53"/>
      <c r="Q1413" s="53"/>
      <c r="R1413" s="53"/>
      <c r="S1413" s="53"/>
      <c r="T1413" s="53"/>
      <c r="U1413" s="53"/>
      <c r="V1413" s="53"/>
      <c r="W1413" s="53"/>
      <c r="X1413" s="53"/>
      <c r="Y1413" s="53"/>
      <c r="Z1413" s="53"/>
      <c r="AA1413" s="53"/>
      <c r="AB1413" s="53"/>
      <c r="AC1413" s="53"/>
      <c r="AD1413" s="53"/>
      <c r="AE1413" s="53"/>
      <c r="AF1413" s="53"/>
      <c r="AG1413" s="53"/>
      <c r="AH1413" s="53"/>
      <c r="AI1413" s="53"/>
      <c r="AJ1413" s="53"/>
      <c r="AK1413" s="53"/>
      <c r="AL1413" s="53"/>
      <c r="AM1413" s="53"/>
      <c r="AN1413" s="53"/>
      <c r="AO1413" s="53"/>
      <c r="AP1413" s="53"/>
      <c r="AQ1413" s="53"/>
      <c r="AR1413" s="53"/>
      <c r="AS1413" s="53"/>
      <c r="AT1413" s="53"/>
      <c r="AU1413" s="53"/>
      <c r="AV1413" s="53"/>
      <c r="AW1413" s="53"/>
      <c r="AX1413" s="53"/>
      <c r="AY1413" s="53"/>
      <c r="AZ1413" s="53"/>
      <c r="BA1413" s="53"/>
      <c r="BB1413" s="53"/>
      <c r="BC1413" s="53"/>
      <c r="BD1413" s="53"/>
      <c r="BE1413" s="53"/>
      <c r="BF1413" s="53"/>
      <c r="BG1413" s="53"/>
      <c r="BH1413" s="53"/>
      <c r="BI1413" s="53"/>
      <c r="BJ1413" s="53"/>
      <c r="BK1413" s="53"/>
      <c r="BL1413" s="53"/>
      <c r="BM1413" s="53"/>
      <c r="BN1413" s="53"/>
      <c r="BO1413" s="53"/>
      <c r="BP1413" s="53"/>
      <c r="BQ1413" s="53"/>
      <c r="BR1413" s="53"/>
      <c r="BS1413" s="53"/>
      <c r="BT1413" s="53"/>
      <c r="BU1413" s="53"/>
      <c r="BV1413" s="53"/>
      <c r="BW1413" s="53"/>
      <c r="BX1413" s="53"/>
      <c r="BY1413" s="53"/>
      <c r="BZ1413" s="53"/>
      <c r="CA1413" s="53"/>
      <c r="CB1413" s="53"/>
      <c r="CC1413" s="53"/>
      <c r="CD1413" s="53"/>
      <c r="CE1413" s="53"/>
      <c r="CF1413" s="53"/>
      <c r="CG1413" s="53"/>
      <c r="CH1413" s="53"/>
      <c r="CI1413" s="53"/>
      <c r="CJ1413" s="53"/>
      <c r="CK1413" s="53"/>
    </row>
    <row r="1414" spans="10:89" x14ac:dyDescent="0.2">
      <c r="J1414" s="53"/>
      <c r="K1414" s="53"/>
      <c r="L1414" s="53"/>
      <c r="M1414" s="53"/>
      <c r="N1414" s="53"/>
      <c r="O1414" s="53"/>
      <c r="P1414" s="53"/>
      <c r="Q1414" s="53"/>
      <c r="R1414" s="53"/>
      <c r="S1414" s="53"/>
      <c r="T1414" s="53"/>
      <c r="U1414" s="53"/>
      <c r="V1414" s="53"/>
      <c r="W1414" s="53"/>
      <c r="X1414" s="53"/>
      <c r="Y1414" s="53"/>
      <c r="Z1414" s="53"/>
      <c r="AA1414" s="53"/>
      <c r="AB1414" s="53"/>
      <c r="AC1414" s="53"/>
      <c r="AD1414" s="53"/>
      <c r="AE1414" s="53"/>
      <c r="AF1414" s="53"/>
      <c r="AG1414" s="53"/>
      <c r="AH1414" s="53"/>
      <c r="AI1414" s="53"/>
      <c r="AJ1414" s="53"/>
      <c r="AK1414" s="53"/>
      <c r="AL1414" s="53"/>
      <c r="AM1414" s="53"/>
      <c r="AN1414" s="53"/>
      <c r="AO1414" s="53"/>
      <c r="AP1414" s="53"/>
      <c r="AQ1414" s="53"/>
      <c r="AR1414" s="53"/>
      <c r="AS1414" s="53"/>
      <c r="AT1414" s="53"/>
      <c r="AU1414" s="53"/>
      <c r="AV1414" s="53"/>
      <c r="AW1414" s="53"/>
      <c r="AX1414" s="53"/>
      <c r="AY1414" s="53"/>
      <c r="AZ1414" s="53"/>
      <c r="BA1414" s="53"/>
      <c r="BB1414" s="53"/>
      <c r="BC1414" s="53"/>
      <c r="BD1414" s="53"/>
      <c r="BE1414" s="53"/>
      <c r="BF1414" s="53"/>
      <c r="BG1414" s="53"/>
      <c r="BH1414" s="53"/>
      <c r="BI1414" s="53"/>
      <c r="BJ1414" s="53"/>
      <c r="BK1414" s="53"/>
      <c r="BL1414" s="53"/>
      <c r="BM1414" s="53"/>
      <c r="BN1414" s="53"/>
      <c r="BO1414" s="53"/>
      <c r="BP1414" s="53"/>
      <c r="BQ1414" s="53"/>
      <c r="BR1414" s="53"/>
      <c r="BS1414" s="53"/>
      <c r="BT1414" s="53"/>
      <c r="BU1414" s="53"/>
      <c r="BV1414" s="53"/>
      <c r="BW1414" s="53"/>
      <c r="BX1414" s="53"/>
      <c r="BY1414" s="53"/>
      <c r="BZ1414" s="53"/>
      <c r="CA1414" s="53"/>
      <c r="CB1414" s="53"/>
      <c r="CC1414" s="53"/>
      <c r="CD1414" s="53"/>
      <c r="CE1414" s="53"/>
      <c r="CF1414" s="53"/>
      <c r="CG1414" s="53"/>
      <c r="CH1414" s="53"/>
      <c r="CI1414" s="53"/>
      <c r="CJ1414" s="53"/>
      <c r="CK1414" s="53"/>
    </row>
    <row r="1415" spans="10:89" x14ac:dyDescent="0.2">
      <c r="J1415" s="53"/>
      <c r="K1415" s="53"/>
      <c r="L1415" s="53"/>
      <c r="M1415" s="53"/>
      <c r="N1415" s="53"/>
      <c r="O1415" s="53"/>
      <c r="P1415" s="53"/>
      <c r="Q1415" s="53"/>
      <c r="R1415" s="53"/>
      <c r="S1415" s="53"/>
      <c r="T1415" s="53"/>
      <c r="U1415" s="53"/>
      <c r="V1415" s="53"/>
      <c r="W1415" s="53"/>
      <c r="X1415" s="53"/>
      <c r="Y1415" s="53"/>
      <c r="Z1415" s="53"/>
      <c r="AA1415" s="53"/>
      <c r="AB1415" s="53"/>
      <c r="AC1415" s="53"/>
      <c r="AD1415" s="53"/>
      <c r="AE1415" s="53"/>
      <c r="AF1415" s="53"/>
      <c r="AG1415" s="53"/>
      <c r="AH1415" s="53"/>
      <c r="AI1415" s="53"/>
      <c r="AJ1415" s="53"/>
      <c r="AK1415" s="53"/>
      <c r="AL1415" s="53"/>
      <c r="AM1415" s="53"/>
      <c r="AN1415" s="53"/>
      <c r="AO1415" s="53"/>
      <c r="AP1415" s="53"/>
      <c r="AQ1415" s="53"/>
      <c r="AR1415" s="53"/>
      <c r="AS1415" s="53"/>
      <c r="AT1415" s="53"/>
      <c r="AU1415" s="53"/>
      <c r="AV1415" s="53"/>
      <c r="AW1415" s="53"/>
      <c r="AX1415" s="53"/>
      <c r="AY1415" s="53"/>
      <c r="AZ1415" s="53"/>
      <c r="BA1415" s="53"/>
      <c r="BB1415" s="53"/>
      <c r="BC1415" s="53"/>
      <c r="BD1415" s="53"/>
      <c r="BE1415" s="53"/>
      <c r="BF1415" s="53"/>
      <c r="BG1415" s="53"/>
      <c r="BH1415" s="53"/>
      <c r="BI1415" s="53"/>
      <c r="BJ1415" s="53"/>
      <c r="BK1415" s="53"/>
      <c r="BL1415" s="53"/>
      <c r="BM1415" s="53"/>
      <c r="BN1415" s="53"/>
      <c r="BO1415" s="53"/>
      <c r="BP1415" s="53"/>
      <c r="BQ1415" s="53"/>
      <c r="BR1415" s="53"/>
      <c r="BS1415" s="53"/>
      <c r="BT1415" s="53"/>
      <c r="BU1415" s="53"/>
      <c r="BV1415" s="53"/>
      <c r="BW1415" s="53"/>
      <c r="BX1415" s="53"/>
      <c r="BY1415" s="53"/>
      <c r="BZ1415" s="53"/>
      <c r="CA1415" s="53"/>
      <c r="CB1415" s="53"/>
      <c r="CC1415" s="53"/>
      <c r="CD1415" s="53"/>
      <c r="CE1415" s="53"/>
      <c r="CF1415" s="53"/>
      <c r="CG1415" s="53"/>
      <c r="CH1415" s="53"/>
      <c r="CI1415" s="53"/>
      <c r="CJ1415" s="53"/>
      <c r="CK1415" s="53"/>
    </row>
    <row r="1416" spans="10:89" x14ac:dyDescent="0.2">
      <c r="J1416" s="53"/>
      <c r="K1416" s="53"/>
      <c r="L1416" s="53"/>
      <c r="M1416" s="53"/>
      <c r="N1416" s="53"/>
      <c r="O1416" s="53"/>
      <c r="P1416" s="53"/>
      <c r="Q1416" s="53"/>
      <c r="R1416" s="53"/>
      <c r="S1416" s="53"/>
      <c r="T1416" s="53"/>
      <c r="U1416" s="53"/>
      <c r="V1416" s="53"/>
      <c r="W1416" s="53"/>
      <c r="X1416" s="53"/>
      <c r="Y1416" s="53"/>
      <c r="Z1416" s="53"/>
      <c r="AA1416" s="53"/>
      <c r="AB1416" s="53"/>
      <c r="AC1416" s="53"/>
      <c r="AD1416" s="53"/>
      <c r="AE1416" s="53"/>
      <c r="AF1416" s="53"/>
      <c r="AG1416" s="53"/>
      <c r="AH1416" s="53"/>
      <c r="AI1416" s="53"/>
      <c r="AJ1416" s="53"/>
      <c r="AK1416" s="53"/>
      <c r="AL1416" s="53"/>
      <c r="AM1416" s="53"/>
      <c r="AN1416" s="53"/>
      <c r="AO1416" s="53"/>
      <c r="AP1416" s="53"/>
      <c r="AQ1416" s="53"/>
      <c r="AR1416" s="53"/>
      <c r="AS1416" s="53"/>
      <c r="AT1416" s="53"/>
      <c r="AU1416" s="53"/>
      <c r="AV1416" s="53"/>
      <c r="AW1416" s="53"/>
      <c r="AX1416" s="53"/>
      <c r="AY1416" s="53"/>
      <c r="AZ1416" s="53"/>
      <c r="BA1416" s="53"/>
      <c r="BB1416" s="53"/>
      <c r="BC1416" s="53"/>
      <c r="BD1416" s="53"/>
      <c r="BE1416" s="53"/>
      <c r="BF1416" s="53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3"/>
      <c r="BQ1416" s="53"/>
      <c r="BR1416" s="53"/>
      <c r="BS1416" s="53"/>
      <c r="BT1416" s="53"/>
      <c r="BU1416" s="53"/>
      <c r="BV1416" s="53"/>
      <c r="BW1416" s="53"/>
      <c r="BX1416" s="53"/>
      <c r="BY1416" s="53"/>
      <c r="BZ1416" s="53"/>
      <c r="CA1416" s="53"/>
      <c r="CB1416" s="53"/>
      <c r="CC1416" s="53"/>
      <c r="CD1416" s="53"/>
      <c r="CE1416" s="53"/>
      <c r="CF1416" s="53"/>
      <c r="CG1416" s="53"/>
      <c r="CH1416" s="53"/>
      <c r="CI1416" s="53"/>
      <c r="CJ1416" s="53"/>
      <c r="CK1416" s="53"/>
    </row>
    <row r="1417" spans="10:89" x14ac:dyDescent="0.2">
      <c r="J1417" s="53"/>
      <c r="K1417" s="53"/>
      <c r="L1417" s="53"/>
      <c r="M1417" s="53"/>
      <c r="N1417" s="53"/>
      <c r="O1417" s="53"/>
      <c r="P1417" s="53"/>
      <c r="Q1417" s="53"/>
      <c r="R1417" s="53"/>
      <c r="S1417" s="53"/>
      <c r="T1417" s="53"/>
      <c r="U1417" s="53"/>
      <c r="V1417" s="53"/>
      <c r="W1417" s="53"/>
      <c r="X1417" s="53"/>
      <c r="Y1417" s="53"/>
      <c r="Z1417" s="53"/>
      <c r="AA1417" s="53"/>
      <c r="AB1417" s="53"/>
      <c r="AC1417" s="53"/>
      <c r="AD1417" s="53"/>
      <c r="AE1417" s="53"/>
      <c r="AF1417" s="53"/>
      <c r="AG1417" s="53"/>
      <c r="AH1417" s="53"/>
      <c r="AI1417" s="53"/>
      <c r="AJ1417" s="53"/>
      <c r="AK1417" s="53"/>
      <c r="AL1417" s="53"/>
      <c r="AM1417" s="53"/>
      <c r="AN1417" s="53"/>
      <c r="AO1417" s="53"/>
      <c r="AP1417" s="53"/>
      <c r="AQ1417" s="53"/>
      <c r="AR1417" s="53"/>
      <c r="AS1417" s="53"/>
      <c r="AT1417" s="53"/>
      <c r="AU1417" s="53"/>
      <c r="AV1417" s="53"/>
      <c r="AW1417" s="53"/>
      <c r="AX1417" s="53"/>
      <c r="AY1417" s="53"/>
      <c r="AZ1417" s="53"/>
      <c r="BA1417" s="53"/>
      <c r="BB1417" s="53"/>
      <c r="BC1417" s="53"/>
      <c r="BD1417" s="53"/>
      <c r="BE1417" s="53"/>
      <c r="BF1417" s="53"/>
      <c r="BG1417" s="53"/>
      <c r="BH1417" s="53"/>
      <c r="BI1417" s="53"/>
      <c r="BJ1417" s="53"/>
      <c r="BK1417" s="53"/>
      <c r="BL1417" s="53"/>
      <c r="BM1417" s="53"/>
      <c r="BN1417" s="53"/>
      <c r="BO1417" s="53"/>
      <c r="BP1417" s="53"/>
      <c r="BQ1417" s="53"/>
      <c r="BR1417" s="53"/>
      <c r="BS1417" s="53"/>
      <c r="BT1417" s="53"/>
      <c r="BU1417" s="53"/>
      <c r="BV1417" s="53"/>
      <c r="BW1417" s="53"/>
      <c r="BX1417" s="53"/>
      <c r="BY1417" s="53"/>
      <c r="BZ1417" s="53"/>
      <c r="CA1417" s="53"/>
      <c r="CB1417" s="53"/>
      <c r="CC1417" s="53"/>
      <c r="CD1417" s="53"/>
      <c r="CE1417" s="53"/>
      <c r="CF1417" s="53"/>
      <c r="CG1417" s="53"/>
      <c r="CH1417" s="53"/>
      <c r="CI1417" s="53"/>
      <c r="CJ1417" s="53"/>
      <c r="CK1417" s="53"/>
    </row>
    <row r="1418" spans="10:89" x14ac:dyDescent="0.2">
      <c r="J1418" s="53"/>
      <c r="K1418" s="53"/>
      <c r="L1418" s="53"/>
      <c r="M1418" s="53"/>
      <c r="N1418" s="53"/>
      <c r="O1418" s="53"/>
      <c r="P1418" s="53"/>
      <c r="Q1418" s="53"/>
      <c r="R1418" s="53"/>
      <c r="S1418" s="53"/>
      <c r="T1418" s="53"/>
      <c r="U1418" s="53"/>
      <c r="V1418" s="53"/>
      <c r="W1418" s="53"/>
      <c r="X1418" s="53"/>
      <c r="Y1418" s="53"/>
      <c r="Z1418" s="53"/>
      <c r="AA1418" s="53"/>
      <c r="AB1418" s="53"/>
      <c r="AC1418" s="53"/>
      <c r="AD1418" s="53"/>
      <c r="AE1418" s="53"/>
      <c r="AF1418" s="53"/>
      <c r="AG1418" s="53"/>
      <c r="AH1418" s="53"/>
      <c r="AI1418" s="53"/>
      <c r="AJ1418" s="53"/>
      <c r="AK1418" s="53"/>
      <c r="AL1418" s="53"/>
      <c r="AM1418" s="53"/>
      <c r="AN1418" s="53"/>
      <c r="AO1418" s="53"/>
      <c r="AP1418" s="53"/>
      <c r="AQ1418" s="53"/>
      <c r="AR1418" s="53"/>
      <c r="AS1418" s="53"/>
      <c r="AT1418" s="53"/>
      <c r="AU1418" s="53"/>
      <c r="AV1418" s="53"/>
      <c r="AW1418" s="53"/>
      <c r="AX1418" s="53"/>
      <c r="AY1418" s="53"/>
      <c r="AZ1418" s="53"/>
      <c r="BA1418" s="53"/>
      <c r="BB1418" s="53"/>
      <c r="BC1418" s="53"/>
      <c r="BD1418" s="53"/>
      <c r="BE1418" s="53"/>
      <c r="BF1418" s="53"/>
      <c r="BG1418" s="53"/>
      <c r="BH1418" s="53"/>
      <c r="BI1418" s="53"/>
      <c r="BJ1418" s="53"/>
      <c r="BK1418" s="53"/>
      <c r="BL1418" s="53"/>
      <c r="BM1418" s="53"/>
      <c r="BN1418" s="53"/>
      <c r="BO1418" s="53"/>
      <c r="BP1418" s="53"/>
      <c r="BQ1418" s="53"/>
      <c r="BR1418" s="53"/>
      <c r="BS1418" s="53"/>
      <c r="BT1418" s="53"/>
      <c r="BU1418" s="53"/>
      <c r="BV1418" s="53"/>
      <c r="BW1418" s="53"/>
      <c r="BX1418" s="53"/>
      <c r="BY1418" s="53"/>
      <c r="BZ1418" s="53"/>
      <c r="CA1418" s="53"/>
      <c r="CB1418" s="53"/>
      <c r="CC1418" s="53"/>
      <c r="CD1418" s="53"/>
      <c r="CE1418" s="53"/>
      <c r="CF1418" s="53"/>
      <c r="CG1418" s="53"/>
      <c r="CH1418" s="53"/>
      <c r="CI1418" s="53"/>
      <c r="CJ1418" s="53"/>
      <c r="CK1418" s="53"/>
    </row>
    <row r="1419" spans="10:89" x14ac:dyDescent="0.2">
      <c r="J1419" s="53"/>
      <c r="K1419" s="53"/>
      <c r="L1419" s="53"/>
      <c r="M1419" s="53"/>
      <c r="N1419" s="53"/>
      <c r="O1419" s="53"/>
      <c r="P1419" s="53"/>
      <c r="Q1419" s="53"/>
      <c r="R1419" s="53"/>
      <c r="S1419" s="53"/>
      <c r="T1419" s="53"/>
      <c r="U1419" s="53"/>
      <c r="V1419" s="53"/>
      <c r="W1419" s="53"/>
      <c r="X1419" s="53"/>
      <c r="Y1419" s="53"/>
      <c r="Z1419" s="53"/>
      <c r="AA1419" s="53"/>
      <c r="AB1419" s="53"/>
      <c r="AC1419" s="53"/>
      <c r="AD1419" s="53"/>
      <c r="AE1419" s="53"/>
      <c r="AF1419" s="53"/>
      <c r="AG1419" s="53"/>
      <c r="AH1419" s="53"/>
      <c r="AI1419" s="53"/>
      <c r="AJ1419" s="53"/>
      <c r="AK1419" s="53"/>
      <c r="AL1419" s="53"/>
      <c r="AM1419" s="53"/>
      <c r="AN1419" s="53"/>
      <c r="AO1419" s="53"/>
      <c r="AP1419" s="53"/>
      <c r="AQ1419" s="53"/>
      <c r="AR1419" s="53"/>
      <c r="AS1419" s="53"/>
      <c r="AT1419" s="53"/>
      <c r="AU1419" s="53"/>
      <c r="AV1419" s="53"/>
      <c r="AW1419" s="53"/>
      <c r="AX1419" s="53"/>
      <c r="AY1419" s="53"/>
      <c r="AZ1419" s="53"/>
      <c r="BA1419" s="53"/>
      <c r="BB1419" s="53"/>
      <c r="BC1419" s="53"/>
      <c r="BD1419" s="53"/>
      <c r="BE1419" s="53"/>
      <c r="BF1419" s="53"/>
      <c r="BG1419" s="53"/>
      <c r="BH1419" s="53"/>
      <c r="BI1419" s="53"/>
      <c r="BJ1419" s="53"/>
      <c r="BK1419" s="53"/>
      <c r="BL1419" s="53"/>
      <c r="BM1419" s="53"/>
      <c r="BN1419" s="53"/>
      <c r="BO1419" s="53"/>
      <c r="BP1419" s="53"/>
      <c r="BQ1419" s="53"/>
      <c r="BR1419" s="53"/>
      <c r="BS1419" s="53"/>
      <c r="BT1419" s="53"/>
      <c r="BU1419" s="53"/>
      <c r="BV1419" s="53"/>
      <c r="BW1419" s="53"/>
      <c r="BX1419" s="53"/>
      <c r="BY1419" s="53"/>
      <c r="BZ1419" s="53"/>
      <c r="CA1419" s="53"/>
      <c r="CB1419" s="53"/>
      <c r="CC1419" s="53"/>
      <c r="CD1419" s="53"/>
      <c r="CE1419" s="53"/>
      <c r="CF1419" s="53"/>
      <c r="CG1419" s="53"/>
      <c r="CH1419" s="53"/>
      <c r="CI1419" s="53"/>
      <c r="CJ1419" s="53"/>
      <c r="CK1419" s="53"/>
    </row>
    <row r="1420" spans="10:89" x14ac:dyDescent="0.2">
      <c r="J1420" s="53"/>
      <c r="K1420" s="53"/>
      <c r="L1420" s="53"/>
      <c r="M1420" s="53"/>
      <c r="N1420" s="53"/>
      <c r="O1420" s="53"/>
      <c r="P1420" s="53"/>
      <c r="Q1420" s="53"/>
      <c r="R1420" s="53"/>
      <c r="S1420" s="53"/>
      <c r="T1420" s="53"/>
      <c r="U1420" s="53"/>
      <c r="V1420" s="53"/>
      <c r="W1420" s="53"/>
      <c r="X1420" s="53"/>
      <c r="Y1420" s="53"/>
      <c r="Z1420" s="53"/>
      <c r="AA1420" s="53"/>
      <c r="AB1420" s="53"/>
      <c r="AC1420" s="53"/>
      <c r="AD1420" s="53"/>
      <c r="AE1420" s="53"/>
      <c r="AF1420" s="53"/>
      <c r="AG1420" s="53"/>
      <c r="AH1420" s="53"/>
      <c r="AI1420" s="53"/>
      <c r="AJ1420" s="53"/>
      <c r="AK1420" s="53"/>
      <c r="AL1420" s="53"/>
      <c r="AM1420" s="53"/>
      <c r="AN1420" s="53"/>
      <c r="AO1420" s="53"/>
      <c r="AP1420" s="53"/>
      <c r="AQ1420" s="53"/>
      <c r="AR1420" s="53"/>
      <c r="AS1420" s="53"/>
      <c r="AT1420" s="53"/>
      <c r="AU1420" s="53"/>
      <c r="AV1420" s="53"/>
      <c r="AW1420" s="53"/>
      <c r="AX1420" s="53"/>
      <c r="AY1420" s="53"/>
      <c r="AZ1420" s="53"/>
      <c r="BA1420" s="53"/>
      <c r="BB1420" s="53"/>
      <c r="BC1420" s="53"/>
      <c r="BD1420" s="53"/>
      <c r="BE1420" s="53"/>
      <c r="BF1420" s="53"/>
      <c r="BG1420" s="53"/>
      <c r="BH1420" s="53"/>
      <c r="BI1420" s="53"/>
      <c r="BJ1420" s="53"/>
      <c r="BK1420" s="53"/>
      <c r="BL1420" s="53"/>
      <c r="BM1420" s="53"/>
      <c r="BN1420" s="53"/>
      <c r="BO1420" s="53"/>
      <c r="BP1420" s="53"/>
      <c r="BQ1420" s="53"/>
      <c r="BR1420" s="53"/>
      <c r="BS1420" s="53"/>
      <c r="BT1420" s="53"/>
      <c r="BU1420" s="53"/>
      <c r="BV1420" s="53"/>
      <c r="BW1420" s="53"/>
      <c r="BX1420" s="53"/>
      <c r="BY1420" s="53"/>
      <c r="BZ1420" s="53"/>
      <c r="CA1420" s="53"/>
      <c r="CB1420" s="53"/>
      <c r="CC1420" s="53"/>
      <c r="CD1420" s="53"/>
      <c r="CE1420" s="53"/>
      <c r="CF1420" s="53"/>
      <c r="CG1420" s="53"/>
      <c r="CH1420" s="53"/>
      <c r="CI1420" s="53"/>
      <c r="CJ1420" s="53"/>
      <c r="CK1420" s="53"/>
    </row>
    <row r="1421" spans="10:89" x14ac:dyDescent="0.2">
      <c r="J1421" s="53"/>
      <c r="K1421" s="53"/>
      <c r="L1421" s="53"/>
      <c r="M1421" s="53"/>
      <c r="N1421" s="53"/>
      <c r="O1421" s="53"/>
      <c r="P1421" s="53"/>
      <c r="Q1421" s="53"/>
      <c r="R1421" s="53"/>
      <c r="S1421" s="53"/>
      <c r="T1421" s="53"/>
      <c r="U1421" s="53"/>
      <c r="V1421" s="53"/>
      <c r="W1421" s="53"/>
      <c r="X1421" s="53"/>
      <c r="Y1421" s="53"/>
      <c r="Z1421" s="53"/>
      <c r="AA1421" s="53"/>
      <c r="AB1421" s="53"/>
      <c r="AC1421" s="53"/>
      <c r="AD1421" s="53"/>
      <c r="AE1421" s="53"/>
      <c r="AF1421" s="53"/>
      <c r="AG1421" s="53"/>
      <c r="AH1421" s="53"/>
      <c r="AI1421" s="53"/>
      <c r="AJ1421" s="53"/>
      <c r="AK1421" s="53"/>
      <c r="AL1421" s="53"/>
      <c r="AM1421" s="53"/>
      <c r="AN1421" s="53"/>
      <c r="AO1421" s="53"/>
      <c r="AP1421" s="53"/>
      <c r="AQ1421" s="53"/>
      <c r="AR1421" s="53"/>
      <c r="AS1421" s="53"/>
      <c r="AT1421" s="53"/>
      <c r="AU1421" s="53"/>
      <c r="AV1421" s="53"/>
      <c r="AW1421" s="53"/>
      <c r="AX1421" s="53"/>
      <c r="AY1421" s="53"/>
      <c r="AZ1421" s="53"/>
      <c r="BA1421" s="53"/>
      <c r="BB1421" s="53"/>
      <c r="BC1421" s="53"/>
      <c r="BD1421" s="53"/>
      <c r="BE1421" s="53"/>
      <c r="BF1421" s="53"/>
      <c r="BG1421" s="53"/>
      <c r="BH1421" s="53"/>
      <c r="BI1421" s="53"/>
      <c r="BJ1421" s="53"/>
      <c r="BK1421" s="53"/>
      <c r="BL1421" s="53"/>
      <c r="BM1421" s="53"/>
      <c r="BN1421" s="53"/>
      <c r="BO1421" s="53"/>
      <c r="BP1421" s="53"/>
      <c r="BQ1421" s="53"/>
      <c r="BR1421" s="53"/>
      <c r="BS1421" s="53"/>
      <c r="BT1421" s="53"/>
      <c r="BU1421" s="53"/>
      <c r="BV1421" s="53"/>
      <c r="BW1421" s="53"/>
      <c r="BX1421" s="53"/>
      <c r="BY1421" s="53"/>
      <c r="BZ1421" s="53"/>
      <c r="CA1421" s="53"/>
      <c r="CB1421" s="53"/>
      <c r="CC1421" s="53"/>
      <c r="CD1421" s="53"/>
      <c r="CE1421" s="53"/>
      <c r="CF1421" s="53"/>
      <c r="CG1421" s="53"/>
      <c r="CH1421" s="53"/>
      <c r="CI1421" s="53"/>
      <c r="CJ1421" s="53"/>
      <c r="CK1421" s="53"/>
    </row>
    <row r="1422" spans="10:89" x14ac:dyDescent="0.2">
      <c r="J1422" s="53"/>
      <c r="K1422" s="53"/>
      <c r="L1422" s="53"/>
      <c r="M1422" s="53"/>
      <c r="N1422" s="53"/>
      <c r="O1422" s="53"/>
      <c r="P1422" s="53"/>
      <c r="Q1422" s="53"/>
      <c r="R1422" s="53"/>
      <c r="S1422" s="53"/>
      <c r="T1422" s="53"/>
      <c r="U1422" s="53"/>
      <c r="V1422" s="53"/>
      <c r="W1422" s="53"/>
      <c r="X1422" s="53"/>
      <c r="Y1422" s="53"/>
      <c r="Z1422" s="53"/>
      <c r="AA1422" s="53"/>
      <c r="AB1422" s="53"/>
      <c r="AC1422" s="53"/>
      <c r="AD1422" s="53"/>
      <c r="AE1422" s="53"/>
      <c r="AF1422" s="53"/>
      <c r="AG1422" s="53"/>
      <c r="AH1422" s="53"/>
      <c r="AI1422" s="53"/>
      <c r="AJ1422" s="53"/>
      <c r="AK1422" s="53"/>
      <c r="AL1422" s="53"/>
      <c r="AM1422" s="53"/>
      <c r="AN1422" s="53"/>
      <c r="AO1422" s="53"/>
      <c r="AP1422" s="53"/>
      <c r="AQ1422" s="53"/>
      <c r="AR1422" s="53"/>
      <c r="AS1422" s="53"/>
      <c r="AT1422" s="53"/>
      <c r="AU1422" s="53"/>
      <c r="AV1422" s="53"/>
      <c r="AW1422" s="53"/>
      <c r="AX1422" s="53"/>
      <c r="AY1422" s="53"/>
      <c r="AZ1422" s="53"/>
      <c r="BA1422" s="53"/>
      <c r="BB1422" s="53"/>
      <c r="BC1422" s="53"/>
      <c r="BD1422" s="53"/>
      <c r="BE1422" s="53"/>
      <c r="BF1422" s="53"/>
      <c r="BG1422" s="53"/>
      <c r="BH1422" s="53"/>
      <c r="BI1422" s="53"/>
      <c r="BJ1422" s="53"/>
      <c r="BK1422" s="53"/>
      <c r="BL1422" s="53"/>
      <c r="BM1422" s="53"/>
      <c r="BN1422" s="53"/>
      <c r="BO1422" s="53"/>
      <c r="BP1422" s="53"/>
      <c r="BQ1422" s="53"/>
      <c r="BR1422" s="53"/>
      <c r="BS1422" s="53"/>
      <c r="BT1422" s="53"/>
      <c r="BU1422" s="53"/>
      <c r="BV1422" s="53"/>
      <c r="BW1422" s="53"/>
      <c r="BX1422" s="53"/>
      <c r="BY1422" s="53"/>
      <c r="BZ1422" s="53"/>
      <c r="CA1422" s="53"/>
      <c r="CB1422" s="53"/>
      <c r="CC1422" s="53"/>
      <c r="CD1422" s="53"/>
      <c r="CE1422" s="53"/>
      <c r="CF1422" s="53"/>
      <c r="CG1422" s="53"/>
      <c r="CH1422" s="53"/>
      <c r="CI1422" s="53"/>
      <c r="CJ1422" s="53"/>
      <c r="CK1422" s="53"/>
    </row>
    <row r="1423" spans="10:89" x14ac:dyDescent="0.2">
      <c r="J1423" s="53"/>
      <c r="K1423" s="53"/>
      <c r="L1423" s="53"/>
      <c r="M1423" s="53"/>
      <c r="N1423" s="53"/>
      <c r="O1423" s="53"/>
      <c r="P1423" s="53"/>
      <c r="Q1423" s="53"/>
      <c r="R1423" s="53"/>
      <c r="S1423" s="53"/>
      <c r="T1423" s="53"/>
      <c r="U1423" s="53"/>
      <c r="V1423" s="53"/>
      <c r="W1423" s="53"/>
      <c r="X1423" s="53"/>
      <c r="Y1423" s="53"/>
      <c r="Z1423" s="53"/>
      <c r="AA1423" s="53"/>
      <c r="AB1423" s="53"/>
      <c r="AC1423" s="53"/>
      <c r="AD1423" s="53"/>
      <c r="AE1423" s="53"/>
      <c r="AF1423" s="53"/>
      <c r="AG1423" s="53"/>
      <c r="AH1423" s="53"/>
      <c r="AI1423" s="53"/>
      <c r="AJ1423" s="53"/>
      <c r="AK1423" s="53"/>
      <c r="AL1423" s="53"/>
      <c r="AM1423" s="53"/>
      <c r="AN1423" s="53"/>
      <c r="AO1423" s="53"/>
      <c r="AP1423" s="53"/>
      <c r="AQ1423" s="53"/>
      <c r="AR1423" s="53"/>
      <c r="AS1423" s="53"/>
      <c r="AT1423" s="53"/>
      <c r="AU1423" s="53"/>
      <c r="AV1423" s="53"/>
      <c r="AW1423" s="53"/>
      <c r="AX1423" s="53"/>
      <c r="AY1423" s="53"/>
      <c r="AZ1423" s="53"/>
      <c r="BA1423" s="53"/>
      <c r="BB1423" s="53"/>
      <c r="BC1423" s="53"/>
      <c r="BD1423" s="53"/>
      <c r="BE1423" s="53"/>
      <c r="BF1423" s="53"/>
      <c r="BG1423" s="53"/>
      <c r="BH1423" s="53"/>
      <c r="BI1423" s="53"/>
      <c r="BJ1423" s="53"/>
      <c r="BK1423" s="53"/>
      <c r="BL1423" s="53"/>
      <c r="BM1423" s="53"/>
      <c r="BN1423" s="53"/>
      <c r="BO1423" s="53"/>
      <c r="BP1423" s="53"/>
      <c r="BQ1423" s="53"/>
      <c r="BR1423" s="53"/>
      <c r="BS1423" s="53"/>
      <c r="BT1423" s="53"/>
      <c r="BU1423" s="53"/>
      <c r="BV1423" s="53"/>
      <c r="BW1423" s="53"/>
      <c r="BX1423" s="53"/>
      <c r="BY1423" s="53"/>
      <c r="BZ1423" s="53"/>
      <c r="CA1423" s="53"/>
      <c r="CB1423" s="53"/>
      <c r="CC1423" s="53"/>
      <c r="CD1423" s="53"/>
      <c r="CE1423" s="53"/>
      <c r="CF1423" s="53"/>
      <c r="CG1423" s="53"/>
      <c r="CH1423" s="53"/>
      <c r="CI1423" s="53"/>
      <c r="CJ1423" s="53"/>
      <c r="CK1423" s="53"/>
    </row>
    <row r="1424" spans="10:89" x14ac:dyDescent="0.2">
      <c r="J1424" s="53"/>
      <c r="K1424" s="53"/>
      <c r="L1424" s="53"/>
      <c r="M1424" s="53"/>
      <c r="N1424" s="53"/>
      <c r="O1424" s="53"/>
      <c r="P1424" s="53"/>
      <c r="Q1424" s="53"/>
      <c r="R1424" s="53"/>
      <c r="S1424" s="53"/>
      <c r="T1424" s="53"/>
      <c r="U1424" s="53"/>
      <c r="V1424" s="53"/>
      <c r="W1424" s="53"/>
      <c r="X1424" s="53"/>
      <c r="Y1424" s="53"/>
      <c r="Z1424" s="53"/>
      <c r="AA1424" s="53"/>
      <c r="AB1424" s="53"/>
      <c r="AC1424" s="53"/>
      <c r="AD1424" s="53"/>
      <c r="AE1424" s="53"/>
      <c r="AF1424" s="53"/>
      <c r="AG1424" s="53"/>
      <c r="AH1424" s="53"/>
      <c r="AI1424" s="53"/>
      <c r="AJ1424" s="53"/>
      <c r="AK1424" s="53"/>
      <c r="AL1424" s="53"/>
      <c r="AM1424" s="53"/>
      <c r="AN1424" s="53"/>
      <c r="AO1424" s="53"/>
      <c r="AP1424" s="53"/>
      <c r="AQ1424" s="53"/>
      <c r="AR1424" s="53"/>
      <c r="AS1424" s="53"/>
      <c r="AT1424" s="53"/>
      <c r="AU1424" s="53"/>
      <c r="AV1424" s="53"/>
      <c r="AW1424" s="53"/>
      <c r="AX1424" s="53"/>
      <c r="AY1424" s="53"/>
      <c r="AZ1424" s="53"/>
      <c r="BA1424" s="53"/>
      <c r="BB1424" s="53"/>
      <c r="BC1424" s="53"/>
      <c r="BD1424" s="53"/>
      <c r="BE1424" s="53"/>
      <c r="BF1424" s="53"/>
      <c r="BG1424" s="53"/>
      <c r="BH1424" s="53"/>
      <c r="BI1424" s="53"/>
      <c r="BJ1424" s="53"/>
      <c r="BK1424" s="53"/>
      <c r="BL1424" s="53"/>
      <c r="BM1424" s="53"/>
      <c r="BN1424" s="53"/>
      <c r="BO1424" s="53"/>
      <c r="BP1424" s="53"/>
      <c r="BQ1424" s="53"/>
      <c r="BR1424" s="53"/>
      <c r="BS1424" s="53"/>
      <c r="BT1424" s="53"/>
      <c r="BU1424" s="53"/>
      <c r="BV1424" s="53"/>
      <c r="BW1424" s="53"/>
      <c r="BX1424" s="53"/>
      <c r="BY1424" s="53"/>
      <c r="BZ1424" s="53"/>
      <c r="CA1424" s="53"/>
      <c r="CB1424" s="53"/>
      <c r="CC1424" s="53"/>
      <c r="CD1424" s="53"/>
      <c r="CE1424" s="53"/>
      <c r="CF1424" s="53"/>
      <c r="CG1424" s="53"/>
      <c r="CH1424" s="53"/>
      <c r="CI1424" s="53"/>
      <c r="CJ1424" s="53"/>
      <c r="CK1424" s="53"/>
    </row>
    <row r="1425" spans="10:89" x14ac:dyDescent="0.2">
      <c r="J1425" s="53"/>
      <c r="K1425" s="53"/>
      <c r="L1425" s="53"/>
      <c r="M1425" s="53"/>
      <c r="N1425" s="53"/>
      <c r="O1425" s="53"/>
      <c r="P1425" s="53"/>
      <c r="Q1425" s="53"/>
      <c r="R1425" s="53"/>
      <c r="S1425" s="53"/>
      <c r="T1425" s="53"/>
      <c r="U1425" s="53"/>
      <c r="V1425" s="53"/>
      <c r="W1425" s="53"/>
      <c r="X1425" s="53"/>
      <c r="Y1425" s="53"/>
      <c r="Z1425" s="53"/>
      <c r="AA1425" s="53"/>
      <c r="AB1425" s="53"/>
      <c r="AC1425" s="53"/>
      <c r="AD1425" s="53"/>
      <c r="AE1425" s="53"/>
      <c r="AF1425" s="53"/>
      <c r="AG1425" s="53"/>
      <c r="AH1425" s="53"/>
      <c r="AI1425" s="53"/>
      <c r="AJ1425" s="53"/>
      <c r="AK1425" s="53"/>
      <c r="AL1425" s="53"/>
      <c r="AM1425" s="53"/>
      <c r="AN1425" s="53"/>
      <c r="AO1425" s="53"/>
      <c r="AP1425" s="53"/>
      <c r="AQ1425" s="53"/>
      <c r="AR1425" s="53"/>
      <c r="AS1425" s="53"/>
      <c r="AT1425" s="53"/>
      <c r="AU1425" s="53"/>
      <c r="AV1425" s="53"/>
      <c r="AW1425" s="53"/>
      <c r="AX1425" s="53"/>
      <c r="AY1425" s="53"/>
      <c r="AZ1425" s="53"/>
      <c r="BA1425" s="53"/>
      <c r="BB1425" s="53"/>
      <c r="BC1425" s="53"/>
      <c r="BD1425" s="53"/>
      <c r="BE1425" s="53"/>
      <c r="BF1425" s="53"/>
      <c r="BG1425" s="53"/>
      <c r="BH1425" s="53"/>
      <c r="BI1425" s="53"/>
      <c r="BJ1425" s="53"/>
      <c r="BK1425" s="53"/>
      <c r="BL1425" s="53"/>
      <c r="BM1425" s="53"/>
      <c r="BN1425" s="53"/>
      <c r="BO1425" s="53"/>
      <c r="BP1425" s="53"/>
      <c r="BQ1425" s="53"/>
      <c r="BR1425" s="53"/>
      <c r="BS1425" s="53"/>
      <c r="BT1425" s="53"/>
      <c r="BU1425" s="53"/>
      <c r="BV1425" s="53"/>
      <c r="BW1425" s="53"/>
      <c r="BX1425" s="53"/>
      <c r="BY1425" s="53"/>
      <c r="BZ1425" s="53"/>
      <c r="CA1425" s="53"/>
      <c r="CB1425" s="53"/>
      <c r="CC1425" s="53"/>
      <c r="CD1425" s="53"/>
      <c r="CE1425" s="53"/>
      <c r="CF1425" s="53"/>
      <c r="CG1425" s="53"/>
      <c r="CH1425" s="53"/>
      <c r="CI1425" s="53"/>
      <c r="CJ1425" s="53"/>
      <c r="CK1425" s="53"/>
    </row>
    <row r="1426" spans="10:89" x14ac:dyDescent="0.2">
      <c r="J1426" s="53"/>
      <c r="K1426" s="53"/>
      <c r="L1426" s="53"/>
      <c r="M1426" s="53"/>
      <c r="N1426" s="53"/>
      <c r="O1426" s="53"/>
      <c r="P1426" s="53"/>
      <c r="Q1426" s="53"/>
      <c r="R1426" s="53"/>
      <c r="S1426" s="53"/>
      <c r="T1426" s="53"/>
      <c r="U1426" s="53"/>
      <c r="V1426" s="53"/>
      <c r="W1426" s="53"/>
      <c r="X1426" s="53"/>
      <c r="Y1426" s="53"/>
      <c r="Z1426" s="53"/>
      <c r="AA1426" s="53"/>
      <c r="AB1426" s="53"/>
      <c r="AC1426" s="53"/>
      <c r="AD1426" s="53"/>
      <c r="AE1426" s="53"/>
      <c r="AF1426" s="53"/>
      <c r="AG1426" s="53"/>
      <c r="AH1426" s="53"/>
      <c r="AI1426" s="53"/>
      <c r="AJ1426" s="53"/>
      <c r="AK1426" s="53"/>
      <c r="AL1426" s="53"/>
      <c r="AM1426" s="53"/>
      <c r="AN1426" s="53"/>
      <c r="AO1426" s="53"/>
      <c r="AP1426" s="53"/>
      <c r="AQ1426" s="53"/>
      <c r="AR1426" s="53"/>
      <c r="AS1426" s="53"/>
      <c r="AT1426" s="53"/>
      <c r="AU1426" s="53"/>
      <c r="AV1426" s="53"/>
      <c r="AW1426" s="53"/>
      <c r="AX1426" s="53"/>
      <c r="AY1426" s="53"/>
      <c r="AZ1426" s="53"/>
      <c r="BA1426" s="53"/>
      <c r="BB1426" s="53"/>
      <c r="BC1426" s="53"/>
      <c r="BD1426" s="53"/>
      <c r="BE1426" s="53"/>
      <c r="BF1426" s="53"/>
      <c r="BG1426" s="53"/>
      <c r="BH1426" s="53"/>
      <c r="BI1426" s="53"/>
      <c r="BJ1426" s="53"/>
      <c r="BK1426" s="53"/>
      <c r="BL1426" s="53"/>
      <c r="BM1426" s="53"/>
      <c r="BN1426" s="53"/>
      <c r="BO1426" s="53"/>
      <c r="BP1426" s="53"/>
      <c r="BQ1426" s="53"/>
      <c r="BR1426" s="53"/>
      <c r="BS1426" s="53"/>
      <c r="BT1426" s="53"/>
      <c r="BU1426" s="53"/>
      <c r="BV1426" s="53"/>
      <c r="BW1426" s="53"/>
      <c r="BX1426" s="53"/>
      <c r="BY1426" s="53"/>
      <c r="BZ1426" s="53"/>
      <c r="CA1426" s="53"/>
      <c r="CB1426" s="53"/>
      <c r="CC1426" s="53"/>
      <c r="CD1426" s="53"/>
      <c r="CE1426" s="53"/>
      <c r="CF1426" s="53"/>
      <c r="CG1426" s="53"/>
      <c r="CH1426" s="53"/>
      <c r="CI1426" s="53"/>
      <c r="CJ1426" s="53"/>
      <c r="CK1426" s="53"/>
    </row>
    <row r="1427" spans="10:89" x14ac:dyDescent="0.2">
      <c r="J1427" s="53"/>
      <c r="K1427" s="53"/>
      <c r="L1427" s="53"/>
      <c r="M1427" s="53"/>
      <c r="N1427" s="53"/>
      <c r="O1427" s="53"/>
      <c r="P1427" s="53"/>
      <c r="Q1427" s="53"/>
      <c r="R1427" s="53"/>
      <c r="S1427" s="53"/>
      <c r="T1427" s="53"/>
      <c r="U1427" s="53"/>
      <c r="V1427" s="53"/>
      <c r="W1427" s="53"/>
      <c r="X1427" s="53"/>
      <c r="Y1427" s="53"/>
      <c r="Z1427" s="53"/>
      <c r="AA1427" s="53"/>
      <c r="AB1427" s="53"/>
      <c r="AC1427" s="53"/>
      <c r="AD1427" s="53"/>
      <c r="AE1427" s="53"/>
      <c r="AF1427" s="53"/>
      <c r="AG1427" s="53"/>
      <c r="AH1427" s="53"/>
      <c r="AI1427" s="53"/>
      <c r="AJ1427" s="53"/>
      <c r="AK1427" s="53"/>
      <c r="AL1427" s="53"/>
      <c r="AM1427" s="53"/>
      <c r="AN1427" s="53"/>
      <c r="AO1427" s="53"/>
      <c r="AP1427" s="53"/>
      <c r="AQ1427" s="53"/>
      <c r="AR1427" s="53"/>
      <c r="AS1427" s="53"/>
      <c r="AT1427" s="53"/>
      <c r="AU1427" s="53"/>
      <c r="AV1427" s="53"/>
      <c r="AW1427" s="53"/>
      <c r="AX1427" s="53"/>
      <c r="AY1427" s="53"/>
      <c r="AZ1427" s="53"/>
      <c r="BA1427" s="53"/>
      <c r="BB1427" s="53"/>
      <c r="BC1427" s="53"/>
      <c r="BD1427" s="53"/>
      <c r="BE1427" s="53"/>
      <c r="BF1427" s="53"/>
      <c r="BG1427" s="53"/>
      <c r="BH1427" s="53"/>
      <c r="BI1427" s="53"/>
      <c r="BJ1427" s="53"/>
      <c r="BK1427" s="53"/>
      <c r="BL1427" s="53"/>
      <c r="BM1427" s="53"/>
      <c r="BN1427" s="53"/>
      <c r="BO1427" s="53"/>
      <c r="BP1427" s="53"/>
      <c r="BQ1427" s="53"/>
      <c r="BR1427" s="53"/>
      <c r="BS1427" s="53"/>
      <c r="BT1427" s="53"/>
      <c r="BU1427" s="53"/>
      <c r="BV1427" s="53"/>
      <c r="BW1427" s="53"/>
      <c r="BX1427" s="53"/>
      <c r="BY1427" s="53"/>
      <c r="BZ1427" s="53"/>
      <c r="CA1427" s="53"/>
      <c r="CB1427" s="53"/>
      <c r="CC1427" s="53"/>
      <c r="CD1427" s="53"/>
      <c r="CE1427" s="53"/>
      <c r="CF1427" s="53"/>
      <c r="CG1427" s="53"/>
      <c r="CH1427" s="53"/>
      <c r="CI1427" s="53"/>
      <c r="CJ1427" s="53"/>
      <c r="CK1427" s="53"/>
    </row>
    <row r="1428" spans="10:89" x14ac:dyDescent="0.2">
      <c r="J1428" s="53"/>
      <c r="K1428" s="53"/>
      <c r="L1428" s="53"/>
      <c r="M1428" s="53"/>
      <c r="N1428" s="53"/>
      <c r="O1428" s="53"/>
      <c r="P1428" s="53"/>
      <c r="Q1428" s="53"/>
      <c r="R1428" s="53"/>
      <c r="S1428" s="53"/>
      <c r="T1428" s="53"/>
      <c r="U1428" s="53"/>
      <c r="V1428" s="53"/>
      <c r="W1428" s="53"/>
      <c r="X1428" s="53"/>
      <c r="Y1428" s="53"/>
      <c r="Z1428" s="53"/>
      <c r="AA1428" s="53"/>
      <c r="AB1428" s="53"/>
      <c r="AC1428" s="53"/>
      <c r="AD1428" s="53"/>
      <c r="AE1428" s="53"/>
      <c r="AF1428" s="53"/>
      <c r="AG1428" s="53"/>
      <c r="AH1428" s="53"/>
      <c r="AI1428" s="53"/>
      <c r="AJ1428" s="53"/>
      <c r="AK1428" s="53"/>
      <c r="AL1428" s="53"/>
      <c r="AM1428" s="53"/>
      <c r="AN1428" s="53"/>
      <c r="AO1428" s="53"/>
      <c r="AP1428" s="53"/>
      <c r="AQ1428" s="53"/>
      <c r="AR1428" s="53"/>
      <c r="AS1428" s="53"/>
      <c r="AT1428" s="53"/>
      <c r="AU1428" s="53"/>
      <c r="AV1428" s="53"/>
      <c r="AW1428" s="53"/>
      <c r="AX1428" s="53"/>
      <c r="AY1428" s="53"/>
      <c r="AZ1428" s="53"/>
      <c r="BA1428" s="53"/>
      <c r="BB1428" s="53"/>
      <c r="BC1428" s="53"/>
      <c r="BD1428" s="53"/>
      <c r="BE1428" s="53"/>
      <c r="BF1428" s="53"/>
      <c r="BG1428" s="53"/>
      <c r="BH1428" s="53"/>
      <c r="BI1428" s="53"/>
      <c r="BJ1428" s="53"/>
      <c r="BK1428" s="53"/>
      <c r="BL1428" s="53"/>
      <c r="BM1428" s="53"/>
      <c r="BN1428" s="53"/>
      <c r="BO1428" s="53"/>
      <c r="BP1428" s="53"/>
      <c r="BQ1428" s="53"/>
      <c r="BR1428" s="53"/>
      <c r="BS1428" s="53"/>
      <c r="BT1428" s="53"/>
      <c r="BU1428" s="53"/>
      <c r="BV1428" s="53"/>
      <c r="BW1428" s="53"/>
      <c r="BX1428" s="53"/>
      <c r="BY1428" s="53"/>
      <c r="BZ1428" s="53"/>
      <c r="CA1428" s="53"/>
      <c r="CB1428" s="53"/>
      <c r="CC1428" s="53"/>
      <c r="CD1428" s="53"/>
      <c r="CE1428" s="53"/>
      <c r="CF1428" s="53"/>
      <c r="CG1428" s="53"/>
      <c r="CH1428" s="53"/>
      <c r="CI1428" s="53"/>
      <c r="CJ1428" s="53"/>
      <c r="CK1428" s="53"/>
    </row>
    <row r="1429" spans="10:89" x14ac:dyDescent="0.2">
      <c r="J1429" s="53"/>
      <c r="K1429" s="53"/>
      <c r="L1429" s="53"/>
      <c r="M1429" s="53"/>
      <c r="N1429" s="53"/>
      <c r="O1429" s="53"/>
      <c r="P1429" s="53"/>
      <c r="Q1429" s="53"/>
      <c r="R1429" s="53"/>
      <c r="S1429" s="53"/>
      <c r="T1429" s="53"/>
      <c r="U1429" s="53"/>
      <c r="V1429" s="53"/>
      <c r="W1429" s="53"/>
      <c r="X1429" s="53"/>
      <c r="Y1429" s="53"/>
      <c r="Z1429" s="53"/>
      <c r="AA1429" s="53"/>
      <c r="AB1429" s="53"/>
      <c r="AC1429" s="53"/>
      <c r="AD1429" s="53"/>
      <c r="AE1429" s="53"/>
      <c r="AF1429" s="53"/>
      <c r="AG1429" s="53"/>
      <c r="AH1429" s="53"/>
      <c r="AI1429" s="53"/>
      <c r="AJ1429" s="53"/>
      <c r="AK1429" s="53"/>
      <c r="AL1429" s="53"/>
      <c r="AM1429" s="53"/>
      <c r="AN1429" s="53"/>
      <c r="AO1429" s="53"/>
      <c r="AP1429" s="53"/>
      <c r="AQ1429" s="53"/>
      <c r="AR1429" s="53"/>
      <c r="AS1429" s="53"/>
      <c r="AT1429" s="53"/>
      <c r="AU1429" s="53"/>
      <c r="AV1429" s="53"/>
      <c r="AW1429" s="53"/>
      <c r="AX1429" s="53"/>
      <c r="AY1429" s="53"/>
      <c r="AZ1429" s="53"/>
      <c r="BA1429" s="53"/>
      <c r="BB1429" s="53"/>
      <c r="BC1429" s="53"/>
      <c r="BD1429" s="53"/>
      <c r="BE1429" s="53"/>
      <c r="BF1429" s="53"/>
      <c r="BG1429" s="53"/>
      <c r="BH1429" s="53"/>
      <c r="BI1429" s="53"/>
      <c r="BJ1429" s="53"/>
      <c r="BK1429" s="53"/>
      <c r="BL1429" s="53"/>
      <c r="BM1429" s="53"/>
      <c r="BN1429" s="53"/>
      <c r="BO1429" s="53"/>
      <c r="BP1429" s="53"/>
      <c r="BQ1429" s="53"/>
      <c r="BR1429" s="53"/>
      <c r="BS1429" s="53"/>
      <c r="BT1429" s="53"/>
      <c r="BU1429" s="53"/>
      <c r="BV1429" s="53"/>
      <c r="BW1429" s="53"/>
      <c r="BX1429" s="53"/>
      <c r="BY1429" s="53"/>
      <c r="BZ1429" s="53"/>
      <c r="CA1429" s="53"/>
      <c r="CB1429" s="53"/>
      <c r="CC1429" s="53"/>
      <c r="CD1429" s="53"/>
      <c r="CE1429" s="53"/>
      <c r="CF1429" s="53"/>
      <c r="CG1429" s="53"/>
      <c r="CH1429" s="53"/>
      <c r="CI1429" s="53"/>
      <c r="CJ1429" s="53"/>
      <c r="CK1429" s="53"/>
    </row>
    <row r="1430" spans="10:89" x14ac:dyDescent="0.2">
      <c r="J1430" s="53"/>
      <c r="K1430" s="53"/>
      <c r="L1430" s="53"/>
      <c r="M1430" s="53"/>
      <c r="N1430" s="53"/>
      <c r="O1430" s="53"/>
      <c r="P1430" s="53"/>
      <c r="Q1430" s="53"/>
      <c r="R1430" s="53"/>
      <c r="S1430" s="53"/>
      <c r="T1430" s="53"/>
      <c r="U1430" s="53"/>
      <c r="V1430" s="53"/>
      <c r="W1430" s="53"/>
      <c r="X1430" s="53"/>
      <c r="Y1430" s="53"/>
      <c r="Z1430" s="53"/>
      <c r="AA1430" s="53"/>
      <c r="AB1430" s="53"/>
      <c r="AC1430" s="53"/>
      <c r="AD1430" s="53"/>
      <c r="AE1430" s="53"/>
      <c r="AF1430" s="53"/>
      <c r="AG1430" s="53"/>
      <c r="AH1430" s="53"/>
      <c r="AI1430" s="53"/>
      <c r="AJ1430" s="53"/>
      <c r="AK1430" s="53"/>
      <c r="AL1430" s="53"/>
      <c r="AM1430" s="53"/>
      <c r="AN1430" s="53"/>
      <c r="AO1430" s="53"/>
      <c r="AP1430" s="53"/>
      <c r="AQ1430" s="53"/>
      <c r="AR1430" s="53"/>
      <c r="AS1430" s="53"/>
      <c r="AT1430" s="53"/>
      <c r="AU1430" s="53"/>
      <c r="AV1430" s="53"/>
      <c r="AW1430" s="53"/>
      <c r="AX1430" s="53"/>
      <c r="AY1430" s="53"/>
      <c r="AZ1430" s="53"/>
      <c r="BA1430" s="53"/>
      <c r="BB1430" s="53"/>
      <c r="BC1430" s="53"/>
      <c r="BD1430" s="53"/>
      <c r="BE1430" s="53"/>
      <c r="BF1430" s="53"/>
      <c r="BG1430" s="53"/>
      <c r="BH1430" s="53"/>
      <c r="BI1430" s="53"/>
      <c r="BJ1430" s="53"/>
      <c r="BK1430" s="53"/>
      <c r="BL1430" s="53"/>
      <c r="BM1430" s="53"/>
      <c r="BN1430" s="53"/>
      <c r="BO1430" s="53"/>
      <c r="BP1430" s="53"/>
      <c r="BQ1430" s="53"/>
      <c r="BR1430" s="53"/>
      <c r="BS1430" s="53"/>
      <c r="BT1430" s="53"/>
      <c r="BU1430" s="53"/>
      <c r="BV1430" s="53"/>
      <c r="BW1430" s="53"/>
      <c r="BX1430" s="53"/>
      <c r="BY1430" s="53"/>
      <c r="BZ1430" s="53"/>
      <c r="CA1430" s="53"/>
      <c r="CB1430" s="53"/>
      <c r="CC1430" s="53"/>
      <c r="CD1430" s="53"/>
      <c r="CE1430" s="53"/>
      <c r="CF1430" s="53"/>
      <c r="CG1430" s="53"/>
      <c r="CH1430" s="53"/>
      <c r="CI1430" s="53"/>
      <c r="CJ1430" s="53"/>
      <c r="CK1430" s="53"/>
    </row>
    <row r="1431" spans="10:89" x14ac:dyDescent="0.2">
      <c r="J1431" s="53"/>
      <c r="K1431" s="53"/>
      <c r="L1431" s="53"/>
      <c r="M1431" s="53"/>
      <c r="N1431" s="53"/>
      <c r="O1431" s="53"/>
      <c r="P1431" s="53"/>
      <c r="Q1431" s="53"/>
      <c r="R1431" s="53"/>
      <c r="S1431" s="53"/>
      <c r="T1431" s="53"/>
      <c r="U1431" s="53"/>
      <c r="V1431" s="53"/>
      <c r="W1431" s="53"/>
      <c r="X1431" s="53"/>
      <c r="Y1431" s="53"/>
      <c r="Z1431" s="53"/>
      <c r="AA1431" s="53"/>
      <c r="AB1431" s="53"/>
      <c r="AC1431" s="53"/>
      <c r="AD1431" s="53"/>
      <c r="AE1431" s="53"/>
      <c r="AF1431" s="53"/>
      <c r="AG1431" s="53"/>
      <c r="AH1431" s="53"/>
      <c r="AI1431" s="53"/>
      <c r="AJ1431" s="53"/>
      <c r="AK1431" s="53"/>
      <c r="AL1431" s="53"/>
      <c r="AM1431" s="53"/>
      <c r="AN1431" s="53"/>
      <c r="AO1431" s="53"/>
      <c r="AP1431" s="53"/>
      <c r="AQ1431" s="53"/>
      <c r="AR1431" s="53"/>
      <c r="AS1431" s="53"/>
      <c r="AT1431" s="53"/>
      <c r="AU1431" s="53"/>
      <c r="AV1431" s="53"/>
      <c r="AW1431" s="53"/>
      <c r="AX1431" s="53"/>
      <c r="AY1431" s="53"/>
      <c r="AZ1431" s="53"/>
      <c r="BA1431" s="53"/>
      <c r="BB1431" s="53"/>
      <c r="BC1431" s="53"/>
      <c r="BD1431" s="53"/>
      <c r="BE1431" s="53"/>
      <c r="BF1431" s="53"/>
      <c r="BG1431" s="53"/>
      <c r="BH1431" s="53"/>
      <c r="BI1431" s="53"/>
      <c r="BJ1431" s="53"/>
      <c r="BK1431" s="53"/>
      <c r="BL1431" s="53"/>
      <c r="BM1431" s="53"/>
      <c r="BN1431" s="53"/>
      <c r="BO1431" s="53"/>
      <c r="BP1431" s="53"/>
      <c r="BQ1431" s="53"/>
      <c r="BR1431" s="53"/>
      <c r="BS1431" s="53"/>
      <c r="BT1431" s="53"/>
      <c r="BU1431" s="53"/>
      <c r="BV1431" s="53"/>
      <c r="BW1431" s="53"/>
      <c r="BX1431" s="53"/>
      <c r="BY1431" s="53"/>
      <c r="BZ1431" s="53"/>
      <c r="CA1431" s="53"/>
      <c r="CB1431" s="53"/>
      <c r="CC1431" s="53"/>
      <c r="CD1431" s="53"/>
      <c r="CE1431" s="53"/>
      <c r="CF1431" s="53"/>
      <c r="CG1431" s="53"/>
      <c r="CH1431" s="53"/>
      <c r="CI1431" s="53"/>
      <c r="CJ1431" s="53"/>
      <c r="CK1431" s="53"/>
    </row>
    <row r="1432" spans="10:89" x14ac:dyDescent="0.2">
      <c r="J1432" s="53"/>
      <c r="K1432" s="53"/>
      <c r="L1432" s="53"/>
      <c r="M1432" s="53"/>
      <c r="N1432" s="53"/>
      <c r="O1432" s="53"/>
      <c r="P1432" s="53"/>
      <c r="Q1432" s="53"/>
      <c r="R1432" s="53"/>
      <c r="S1432" s="53"/>
      <c r="T1432" s="53"/>
      <c r="U1432" s="53"/>
      <c r="V1432" s="53"/>
      <c r="W1432" s="53"/>
      <c r="X1432" s="53"/>
      <c r="Y1432" s="53"/>
      <c r="Z1432" s="53"/>
      <c r="AA1432" s="53"/>
      <c r="AB1432" s="53"/>
      <c r="AC1432" s="53"/>
      <c r="AD1432" s="53"/>
      <c r="AE1432" s="53"/>
      <c r="AF1432" s="53"/>
      <c r="AG1432" s="53"/>
      <c r="AH1432" s="53"/>
      <c r="AI1432" s="53"/>
      <c r="AJ1432" s="53"/>
      <c r="AK1432" s="53"/>
      <c r="AL1432" s="53"/>
      <c r="AM1432" s="53"/>
      <c r="AN1432" s="53"/>
      <c r="AO1432" s="53"/>
      <c r="AP1432" s="53"/>
      <c r="AQ1432" s="53"/>
      <c r="AR1432" s="53"/>
      <c r="AS1432" s="53"/>
      <c r="AT1432" s="53"/>
      <c r="AU1432" s="53"/>
      <c r="AV1432" s="53"/>
      <c r="AW1432" s="53"/>
      <c r="AX1432" s="53"/>
      <c r="AY1432" s="53"/>
      <c r="AZ1432" s="53"/>
      <c r="BA1432" s="53"/>
      <c r="BB1432" s="53"/>
      <c r="BC1432" s="53"/>
      <c r="BD1432" s="53"/>
      <c r="BE1432" s="53"/>
      <c r="BF1432" s="53"/>
      <c r="BG1432" s="53"/>
      <c r="BH1432" s="53"/>
      <c r="BI1432" s="53"/>
      <c r="BJ1432" s="53"/>
      <c r="BK1432" s="53"/>
      <c r="BL1432" s="53"/>
      <c r="BM1432" s="53"/>
      <c r="BN1432" s="53"/>
      <c r="BO1432" s="53"/>
      <c r="BP1432" s="53"/>
      <c r="BQ1432" s="53"/>
      <c r="BR1432" s="53"/>
      <c r="BS1432" s="53"/>
      <c r="BT1432" s="53"/>
      <c r="BU1432" s="53"/>
      <c r="BV1432" s="53"/>
      <c r="BW1432" s="53"/>
      <c r="BX1432" s="53"/>
      <c r="BY1432" s="53"/>
      <c r="BZ1432" s="53"/>
      <c r="CA1432" s="53"/>
      <c r="CB1432" s="53"/>
      <c r="CC1432" s="53"/>
      <c r="CD1432" s="53"/>
      <c r="CE1432" s="53"/>
      <c r="CF1432" s="53"/>
      <c r="CG1432" s="53"/>
      <c r="CH1432" s="53"/>
      <c r="CI1432" s="53"/>
      <c r="CJ1432" s="53"/>
      <c r="CK1432" s="53"/>
    </row>
    <row r="1433" spans="10:89" x14ac:dyDescent="0.2">
      <c r="J1433" s="53"/>
      <c r="K1433" s="53"/>
      <c r="L1433" s="53"/>
      <c r="M1433" s="53"/>
      <c r="N1433" s="53"/>
      <c r="O1433" s="53"/>
      <c r="P1433" s="53"/>
      <c r="Q1433" s="53"/>
      <c r="R1433" s="53"/>
      <c r="S1433" s="53"/>
      <c r="T1433" s="53"/>
      <c r="U1433" s="53"/>
      <c r="V1433" s="53"/>
      <c r="W1433" s="53"/>
      <c r="X1433" s="53"/>
      <c r="Y1433" s="53"/>
      <c r="Z1433" s="53"/>
      <c r="AA1433" s="53"/>
      <c r="AB1433" s="53"/>
      <c r="AC1433" s="53"/>
      <c r="AD1433" s="53"/>
      <c r="AE1433" s="53"/>
      <c r="AF1433" s="53"/>
      <c r="AG1433" s="53"/>
      <c r="AH1433" s="53"/>
      <c r="AI1433" s="53"/>
      <c r="AJ1433" s="53"/>
      <c r="AK1433" s="53"/>
      <c r="AL1433" s="53"/>
      <c r="AM1433" s="53"/>
      <c r="AN1433" s="53"/>
      <c r="AO1433" s="53"/>
      <c r="AP1433" s="53"/>
      <c r="AQ1433" s="53"/>
      <c r="AR1433" s="53"/>
      <c r="AS1433" s="53"/>
      <c r="AT1433" s="53"/>
      <c r="AU1433" s="53"/>
      <c r="AV1433" s="53"/>
      <c r="AW1433" s="53"/>
      <c r="AX1433" s="53"/>
      <c r="AY1433" s="53"/>
      <c r="AZ1433" s="53"/>
      <c r="BA1433" s="53"/>
      <c r="BB1433" s="53"/>
      <c r="BC1433" s="53"/>
      <c r="BD1433" s="53"/>
      <c r="BE1433" s="53"/>
      <c r="BF1433" s="53"/>
      <c r="BG1433" s="53"/>
      <c r="BH1433" s="53"/>
      <c r="BI1433" s="53"/>
      <c r="BJ1433" s="53"/>
      <c r="BK1433" s="53"/>
      <c r="BL1433" s="53"/>
      <c r="BM1433" s="53"/>
      <c r="BN1433" s="53"/>
      <c r="BO1433" s="53"/>
      <c r="BP1433" s="53"/>
      <c r="BQ1433" s="53"/>
      <c r="BR1433" s="53"/>
      <c r="BS1433" s="53"/>
      <c r="BT1433" s="53"/>
      <c r="BU1433" s="53"/>
      <c r="BV1433" s="53"/>
      <c r="BW1433" s="53"/>
      <c r="BX1433" s="53"/>
      <c r="BY1433" s="53"/>
      <c r="BZ1433" s="53"/>
      <c r="CA1433" s="53"/>
      <c r="CB1433" s="53"/>
      <c r="CC1433" s="53"/>
      <c r="CD1433" s="53"/>
      <c r="CE1433" s="53"/>
      <c r="CF1433" s="53"/>
      <c r="CG1433" s="53"/>
      <c r="CH1433" s="53"/>
      <c r="CI1433" s="53"/>
      <c r="CJ1433" s="53"/>
      <c r="CK1433" s="53"/>
    </row>
    <row r="1434" spans="10:89" x14ac:dyDescent="0.2">
      <c r="J1434" s="53"/>
      <c r="K1434" s="53"/>
      <c r="L1434" s="53"/>
      <c r="M1434" s="53"/>
      <c r="N1434" s="53"/>
      <c r="O1434" s="53"/>
      <c r="P1434" s="53"/>
      <c r="Q1434" s="53"/>
      <c r="R1434" s="53"/>
      <c r="S1434" s="53"/>
      <c r="T1434" s="53"/>
      <c r="U1434" s="53"/>
      <c r="V1434" s="53"/>
      <c r="W1434" s="53"/>
      <c r="X1434" s="53"/>
      <c r="Y1434" s="53"/>
      <c r="Z1434" s="53"/>
      <c r="AA1434" s="53"/>
      <c r="AB1434" s="53"/>
      <c r="AC1434" s="53"/>
      <c r="AD1434" s="53"/>
      <c r="AE1434" s="53"/>
      <c r="AF1434" s="53"/>
      <c r="AG1434" s="53"/>
      <c r="AH1434" s="53"/>
      <c r="AI1434" s="53"/>
      <c r="AJ1434" s="53"/>
      <c r="AK1434" s="53"/>
      <c r="AL1434" s="53"/>
      <c r="AM1434" s="53"/>
      <c r="AN1434" s="53"/>
      <c r="AO1434" s="53"/>
      <c r="AP1434" s="53"/>
      <c r="AQ1434" s="53"/>
      <c r="AR1434" s="53"/>
      <c r="AS1434" s="53"/>
      <c r="AT1434" s="53"/>
      <c r="AU1434" s="53"/>
      <c r="AV1434" s="53"/>
      <c r="AW1434" s="53"/>
      <c r="AX1434" s="53"/>
      <c r="AY1434" s="53"/>
      <c r="AZ1434" s="53"/>
      <c r="BA1434" s="53"/>
      <c r="BB1434" s="53"/>
      <c r="BC1434" s="53"/>
      <c r="BD1434" s="53"/>
      <c r="BE1434" s="53"/>
      <c r="BF1434" s="53"/>
      <c r="BG1434" s="53"/>
      <c r="BH1434" s="53"/>
      <c r="BI1434" s="53"/>
      <c r="BJ1434" s="53"/>
      <c r="BK1434" s="53"/>
      <c r="BL1434" s="53"/>
      <c r="BM1434" s="53"/>
      <c r="BN1434" s="53"/>
      <c r="BO1434" s="53"/>
      <c r="BP1434" s="53"/>
      <c r="BQ1434" s="53"/>
      <c r="BR1434" s="53"/>
      <c r="BS1434" s="53"/>
      <c r="BT1434" s="53"/>
      <c r="BU1434" s="53"/>
      <c r="BV1434" s="53"/>
      <c r="BW1434" s="53"/>
      <c r="BX1434" s="53"/>
      <c r="BY1434" s="53"/>
      <c r="BZ1434" s="53"/>
      <c r="CA1434" s="53"/>
      <c r="CB1434" s="53"/>
      <c r="CC1434" s="53"/>
      <c r="CD1434" s="53"/>
      <c r="CE1434" s="53"/>
      <c r="CF1434" s="53"/>
      <c r="CG1434" s="53"/>
      <c r="CH1434" s="53"/>
      <c r="CI1434" s="53"/>
      <c r="CJ1434" s="53"/>
      <c r="CK1434" s="53"/>
    </row>
    <row r="1435" spans="10:89" x14ac:dyDescent="0.2">
      <c r="J1435" s="53"/>
      <c r="K1435" s="53"/>
      <c r="L1435" s="53"/>
      <c r="M1435" s="53"/>
      <c r="N1435" s="53"/>
      <c r="O1435" s="53"/>
      <c r="P1435" s="53"/>
      <c r="Q1435" s="53"/>
      <c r="R1435" s="53"/>
      <c r="S1435" s="53"/>
      <c r="T1435" s="53"/>
      <c r="U1435" s="53"/>
      <c r="V1435" s="53"/>
      <c r="W1435" s="53"/>
      <c r="X1435" s="53"/>
      <c r="Y1435" s="53"/>
      <c r="Z1435" s="53"/>
      <c r="AA1435" s="53"/>
      <c r="AB1435" s="53"/>
      <c r="AC1435" s="53"/>
      <c r="AD1435" s="53"/>
      <c r="AE1435" s="53"/>
      <c r="AF1435" s="53"/>
      <c r="AG1435" s="53"/>
      <c r="AH1435" s="53"/>
      <c r="AI1435" s="53"/>
      <c r="AJ1435" s="53"/>
      <c r="AK1435" s="53"/>
      <c r="AL1435" s="53"/>
      <c r="AM1435" s="53"/>
      <c r="AN1435" s="53"/>
      <c r="AO1435" s="53"/>
      <c r="AP1435" s="53"/>
      <c r="AQ1435" s="53"/>
      <c r="AR1435" s="53"/>
      <c r="AS1435" s="53"/>
      <c r="AT1435" s="53"/>
      <c r="AU1435" s="53"/>
      <c r="AV1435" s="53"/>
      <c r="AW1435" s="53"/>
      <c r="AX1435" s="53"/>
      <c r="AY1435" s="53"/>
      <c r="AZ1435" s="53"/>
      <c r="BA1435" s="53"/>
      <c r="BB1435" s="53"/>
      <c r="BC1435" s="53"/>
      <c r="BD1435" s="53"/>
      <c r="BE1435" s="53"/>
      <c r="BF1435" s="53"/>
      <c r="BG1435" s="53"/>
      <c r="BH1435" s="53"/>
      <c r="BI1435" s="53"/>
      <c r="BJ1435" s="53"/>
      <c r="BK1435" s="53"/>
      <c r="BL1435" s="53"/>
      <c r="BM1435" s="53"/>
      <c r="BN1435" s="53"/>
      <c r="BO1435" s="53"/>
      <c r="BP1435" s="53"/>
      <c r="BQ1435" s="53"/>
      <c r="BR1435" s="53"/>
      <c r="BS1435" s="53"/>
      <c r="BT1435" s="53"/>
      <c r="BU1435" s="53"/>
      <c r="BV1435" s="53"/>
      <c r="BW1435" s="53"/>
      <c r="BX1435" s="53"/>
      <c r="BY1435" s="53"/>
      <c r="BZ1435" s="53"/>
      <c r="CA1435" s="53"/>
      <c r="CB1435" s="53"/>
      <c r="CC1435" s="53"/>
      <c r="CD1435" s="53"/>
      <c r="CE1435" s="53"/>
      <c r="CF1435" s="53"/>
      <c r="CG1435" s="53"/>
      <c r="CH1435" s="53"/>
      <c r="CI1435" s="53"/>
      <c r="CJ1435" s="53"/>
      <c r="CK1435" s="53"/>
    </row>
    <row r="1436" spans="10:89" x14ac:dyDescent="0.2">
      <c r="J1436" s="53"/>
      <c r="K1436" s="53"/>
      <c r="L1436" s="53"/>
      <c r="M1436" s="53"/>
      <c r="N1436" s="53"/>
      <c r="O1436" s="53"/>
      <c r="P1436" s="53"/>
      <c r="Q1436" s="53"/>
      <c r="R1436" s="53"/>
      <c r="S1436" s="53"/>
      <c r="T1436" s="53"/>
      <c r="U1436" s="53"/>
      <c r="V1436" s="53"/>
      <c r="W1436" s="53"/>
      <c r="X1436" s="53"/>
      <c r="Y1436" s="53"/>
      <c r="Z1436" s="53"/>
      <c r="AA1436" s="53"/>
      <c r="AB1436" s="53"/>
      <c r="AC1436" s="53"/>
      <c r="AD1436" s="53"/>
      <c r="AE1436" s="53"/>
      <c r="AF1436" s="53"/>
      <c r="AG1436" s="53"/>
      <c r="AH1436" s="53"/>
      <c r="AI1436" s="53"/>
      <c r="AJ1436" s="53"/>
      <c r="AK1436" s="53"/>
      <c r="AL1436" s="53"/>
      <c r="AM1436" s="53"/>
      <c r="AN1436" s="53"/>
      <c r="AO1436" s="53"/>
      <c r="AP1436" s="53"/>
      <c r="AQ1436" s="53"/>
      <c r="AR1436" s="53"/>
      <c r="AS1436" s="53"/>
      <c r="AT1436" s="53"/>
      <c r="AU1436" s="53"/>
      <c r="AV1436" s="53"/>
      <c r="AW1436" s="53"/>
      <c r="AX1436" s="53"/>
      <c r="AY1436" s="53"/>
      <c r="AZ1436" s="53"/>
      <c r="BA1436" s="53"/>
      <c r="BB1436" s="53"/>
      <c r="BC1436" s="53"/>
      <c r="BD1436" s="53"/>
      <c r="BE1436" s="53"/>
      <c r="BF1436" s="53"/>
      <c r="BG1436" s="53"/>
      <c r="BH1436" s="53"/>
      <c r="BI1436" s="53"/>
      <c r="BJ1436" s="53"/>
      <c r="BK1436" s="53"/>
      <c r="BL1436" s="53"/>
      <c r="BM1436" s="53"/>
      <c r="BN1436" s="53"/>
      <c r="BO1436" s="53"/>
      <c r="BP1436" s="53"/>
      <c r="BQ1436" s="53"/>
      <c r="BR1436" s="53"/>
      <c r="BS1436" s="53"/>
      <c r="BT1436" s="53"/>
      <c r="BU1436" s="53"/>
      <c r="BV1436" s="53"/>
      <c r="BW1436" s="53"/>
      <c r="BX1436" s="53"/>
      <c r="BY1436" s="53"/>
      <c r="BZ1436" s="53"/>
      <c r="CA1436" s="53"/>
      <c r="CB1436" s="53"/>
      <c r="CC1436" s="53"/>
      <c r="CD1436" s="53"/>
      <c r="CE1436" s="53"/>
      <c r="CF1436" s="53"/>
      <c r="CG1436" s="53"/>
      <c r="CH1436" s="53"/>
      <c r="CI1436" s="53"/>
      <c r="CJ1436" s="53"/>
      <c r="CK1436" s="53"/>
    </row>
    <row r="1437" spans="10:89" x14ac:dyDescent="0.2">
      <c r="J1437" s="53"/>
      <c r="K1437" s="53"/>
      <c r="L1437" s="53"/>
      <c r="M1437" s="53"/>
      <c r="N1437" s="53"/>
      <c r="O1437" s="53"/>
      <c r="P1437" s="53"/>
      <c r="Q1437" s="53"/>
      <c r="R1437" s="53"/>
      <c r="S1437" s="53"/>
      <c r="T1437" s="53"/>
      <c r="U1437" s="53"/>
      <c r="V1437" s="53"/>
      <c r="W1437" s="53"/>
      <c r="X1437" s="53"/>
      <c r="Y1437" s="53"/>
      <c r="Z1437" s="53"/>
      <c r="AA1437" s="53"/>
      <c r="AB1437" s="53"/>
      <c r="AC1437" s="53"/>
      <c r="AD1437" s="53"/>
      <c r="AE1437" s="53"/>
      <c r="AF1437" s="53"/>
      <c r="AG1437" s="53"/>
      <c r="AH1437" s="53"/>
      <c r="AI1437" s="53"/>
      <c r="AJ1437" s="53"/>
      <c r="AK1437" s="53"/>
      <c r="AL1437" s="53"/>
      <c r="AM1437" s="53"/>
      <c r="AN1437" s="53"/>
      <c r="AO1437" s="53"/>
      <c r="AP1437" s="53"/>
      <c r="AQ1437" s="53"/>
      <c r="AR1437" s="53"/>
      <c r="AS1437" s="53"/>
      <c r="AT1437" s="53"/>
      <c r="AU1437" s="53"/>
      <c r="AV1437" s="53"/>
      <c r="AW1437" s="53"/>
      <c r="AX1437" s="53"/>
      <c r="AY1437" s="53"/>
      <c r="AZ1437" s="53"/>
      <c r="BA1437" s="53"/>
      <c r="BB1437" s="53"/>
      <c r="BC1437" s="53"/>
      <c r="BD1437" s="53"/>
      <c r="BE1437" s="53"/>
      <c r="BF1437" s="53"/>
      <c r="BG1437" s="53"/>
      <c r="BH1437" s="53"/>
      <c r="BI1437" s="53"/>
      <c r="BJ1437" s="53"/>
      <c r="BK1437" s="53"/>
      <c r="BL1437" s="53"/>
      <c r="BM1437" s="53"/>
      <c r="BN1437" s="53"/>
      <c r="BO1437" s="53"/>
      <c r="BP1437" s="53"/>
      <c r="BQ1437" s="53"/>
      <c r="BR1437" s="53"/>
      <c r="BS1437" s="53"/>
      <c r="BT1437" s="53"/>
      <c r="BU1437" s="53"/>
      <c r="BV1437" s="53"/>
      <c r="BW1437" s="53"/>
      <c r="BX1437" s="53"/>
      <c r="BY1437" s="53"/>
      <c r="BZ1437" s="53"/>
      <c r="CA1437" s="53"/>
      <c r="CB1437" s="53"/>
      <c r="CC1437" s="53"/>
      <c r="CD1437" s="53"/>
      <c r="CE1437" s="53"/>
      <c r="CF1437" s="53"/>
      <c r="CG1437" s="53"/>
      <c r="CH1437" s="53"/>
      <c r="CI1437" s="53"/>
      <c r="CJ1437" s="53"/>
      <c r="CK1437" s="53"/>
    </row>
    <row r="1438" spans="10:89" x14ac:dyDescent="0.2">
      <c r="J1438" s="53"/>
      <c r="K1438" s="53"/>
      <c r="L1438" s="53"/>
      <c r="M1438" s="53"/>
      <c r="N1438" s="53"/>
      <c r="O1438" s="53"/>
      <c r="P1438" s="53"/>
      <c r="Q1438" s="53"/>
      <c r="R1438" s="53"/>
      <c r="S1438" s="53"/>
      <c r="T1438" s="53"/>
      <c r="U1438" s="53"/>
      <c r="V1438" s="53"/>
      <c r="W1438" s="53"/>
      <c r="X1438" s="53"/>
      <c r="Y1438" s="53"/>
      <c r="Z1438" s="53"/>
      <c r="AA1438" s="53"/>
      <c r="AB1438" s="53"/>
      <c r="AC1438" s="53"/>
      <c r="AD1438" s="53"/>
      <c r="AE1438" s="53"/>
      <c r="AF1438" s="53"/>
      <c r="AG1438" s="53"/>
      <c r="AH1438" s="53"/>
      <c r="AI1438" s="53"/>
      <c r="AJ1438" s="53"/>
      <c r="AK1438" s="53"/>
      <c r="AL1438" s="53"/>
      <c r="AM1438" s="53"/>
      <c r="AN1438" s="53"/>
      <c r="AO1438" s="53"/>
      <c r="AP1438" s="53"/>
      <c r="AQ1438" s="53"/>
      <c r="AR1438" s="53"/>
      <c r="AS1438" s="53"/>
      <c r="AT1438" s="53"/>
      <c r="AU1438" s="53"/>
      <c r="AV1438" s="53"/>
      <c r="AW1438" s="53"/>
      <c r="AX1438" s="53"/>
      <c r="AY1438" s="53"/>
      <c r="AZ1438" s="53"/>
      <c r="BA1438" s="53"/>
      <c r="BB1438" s="53"/>
      <c r="BC1438" s="53"/>
      <c r="BD1438" s="53"/>
      <c r="BE1438" s="53"/>
      <c r="BF1438" s="53"/>
      <c r="BG1438" s="53"/>
      <c r="BH1438" s="53"/>
      <c r="BI1438" s="53"/>
      <c r="BJ1438" s="53"/>
      <c r="BK1438" s="53"/>
      <c r="BL1438" s="53"/>
      <c r="BM1438" s="53"/>
      <c r="BN1438" s="53"/>
      <c r="BO1438" s="53"/>
      <c r="BP1438" s="53"/>
      <c r="BQ1438" s="53"/>
      <c r="BR1438" s="53"/>
      <c r="BS1438" s="53"/>
      <c r="BT1438" s="53"/>
      <c r="BU1438" s="53"/>
      <c r="BV1438" s="53"/>
      <c r="BW1438" s="53"/>
      <c r="BX1438" s="53"/>
      <c r="BY1438" s="53"/>
      <c r="BZ1438" s="53"/>
      <c r="CA1438" s="53"/>
      <c r="CB1438" s="53"/>
      <c r="CC1438" s="53"/>
      <c r="CD1438" s="53"/>
      <c r="CE1438" s="53"/>
      <c r="CF1438" s="53"/>
      <c r="CG1438" s="53"/>
      <c r="CH1438" s="53"/>
      <c r="CI1438" s="53"/>
      <c r="CJ1438" s="53"/>
      <c r="CK1438" s="53"/>
    </row>
    <row r="1439" spans="10:89" x14ac:dyDescent="0.2">
      <c r="J1439" s="53"/>
      <c r="K1439" s="53"/>
      <c r="L1439" s="53"/>
      <c r="M1439" s="53"/>
      <c r="N1439" s="53"/>
      <c r="O1439" s="53"/>
      <c r="P1439" s="53"/>
      <c r="Q1439" s="53"/>
      <c r="R1439" s="53"/>
      <c r="S1439" s="53"/>
      <c r="T1439" s="53"/>
      <c r="U1439" s="53"/>
      <c r="V1439" s="53"/>
      <c r="W1439" s="53"/>
      <c r="X1439" s="53"/>
      <c r="Y1439" s="53"/>
      <c r="Z1439" s="53"/>
      <c r="AA1439" s="53"/>
      <c r="AB1439" s="53"/>
      <c r="AC1439" s="53"/>
      <c r="AD1439" s="53"/>
      <c r="AE1439" s="53"/>
      <c r="AF1439" s="53"/>
      <c r="AG1439" s="53"/>
      <c r="AH1439" s="53"/>
      <c r="AI1439" s="53"/>
      <c r="AJ1439" s="53"/>
      <c r="AK1439" s="53"/>
      <c r="AL1439" s="53"/>
      <c r="AM1439" s="53"/>
      <c r="AN1439" s="53"/>
      <c r="AO1439" s="53"/>
      <c r="AP1439" s="53"/>
      <c r="AQ1439" s="53"/>
      <c r="AR1439" s="53"/>
      <c r="AS1439" s="53"/>
      <c r="AT1439" s="53"/>
      <c r="AU1439" s="53"/>
      <c r="AV1439" s="53"/>
      <c r="AW1439" s="53"/>
      <c r="AX1439" s="53"/>
      <c r="AY1439" s="53"/>
      <c r="AZ1439" s="53"/>
      <c r="BA1439" s="53"/>
      <c r="BB1439" s="53"/>
      <c r="BC1439" s="53"/>
      <c r="BD1439" s="53"/>
      <c r="BE1439" s="53"/>
      <c r="BF1439" s="53"/>
      <c r="BG1439" s="53"/>
      <c r="BH1439" s="53"/>
      <c r="BI1439" s="53"/>
      <c r="BJ1439" s="53"/>
      <c r="BK1439" s="53"/>
      <c r="BL1439" s="53"/>
      <c r="BM1439" s="53"/>
      <c r="BN1439" s="53"/>
      <c r="BO1439" s="53"/>
      <c r="BP1439" s="53"/>
      <c r="BQ1439" s="53"/>
      <c r="BR1439" s="53"/>
      <c r="BS1439" s="53"/>
      <c r="BT1439" s="53"/>
      <c r="BU1439" s="53"/>
      <c r="BV1439" s="53"/>
      <c r="BW1439" s="53"/>
      <c r="BX1439" s="53"/>
      <c r="BY1439" s="53"/>
      <c r="BZ1439" s="53"/>
      <c r="CA1439" s="53"/>
      <c r="CB1439" s="53"/>
      <c r="CC1439" s="53"/>
      <c r="CD1439" s="53"/>
      <c r="CE1439" s="53"/>
      <c r="CF1439" s="53"/>
      <c r="CG1439" s="53"/>
      <c r="CH1439" s="53"/>
      <c r="CI1439" s="53"/>
      <c r="CJ1439" s="53"/>
      <c r="CK1439" s="53"/>
    </row>
    <row r="1440" spans="10:89" x14ac:dyDescent="0.2">
      <c r="J1440" s="53"/>
      <c r="K1440" s="53"/>
      <c r="L1440" s="53"/>
      <c r="M1440" s="53"/>
      <c r="N1440" s="53"/>
      <c r="O1440" s="53"/>
      <c r="P1440" s="53"/>
      <c r="Q1440" s="53"/>
      <c r="R1440" s="53"/>
      <c r="S1440" s="53"/>
      <c r="T1440" s="53"/>
      <c r="U1440" s="53"/>
      <c r="V1440" s="53"/>
      <c r="W1440" s="53"/>
      <c r="X1440" s="53"/>
      <c r="Y1440" s="53"/>
      <c r="Z1440" s="53"/>
      <c r="AA1440" s="53"/>
      <c r="AB1440" s="53"/>
      <c r="AC1440" s="53"/>
      <c r="AD1440" s="53"/>
      <c r="AE1440" s="53"/>
      <c r="AF1440" s="53"/>
      <c r="AG1440" s="53"/>
      <c r="AH1440" s="53"/>
      <c r="AI1440" s="53"/>
      <c r="AJ1440" s="53"/>
      <c r="AK1440" s="53"/>
      <c r="AL1440" s="53"/>
      <c r="AM1440" s="53"/>
      <c r="AN1440" s="53"/>
      <c r="AO1440" s="53"/>
      <c r="AP1440" s="53"/>
      <c r="AQ1440" s="53"/>
      <c r="AR1440" s="53"/>
      <c r="AS1440" s="53"/>
      <c r="AT1440" s="53"/>
      <c r="AU1440" s="53"/>
      <c r="AV1440" s="53"/>
      <c r="AW1440" s="53"/>
      <c r="AX1440" s="53"/>
      <c r="AY1440" s="53"/>
      <c r="AZ1440" s="53"/>
      <c r="BA1440" s="53"/>
      <c r="BB1440" s="53"/>
      <c r="BC1440" s="53"/>
      <c r="BD1440" s="53"/>
      <c r="BE1440" s="53"/>
      <c r="BF1440" s="53"/>
      <c r="BG1440" s="53"/>
      <c r="BH1440" s="53"/>
      <c r="BI1440" s="53"/>
      <c r="BJ1440" s="53"/>
      <c r="BK1440" s="53"/>
      <c r="BL1440" s="53"/>
      <c r="BM1440" s="53"/>
      <c r="BN1440" s="53"/>
      <c r="BO1440" s="53"/>
      <c r="BP1440" s="53"/>
      <c r="BQ1440" s="53"/>
      <c r="BR1440" s="53"/>
      <c r="BS1440" s="53"/>
      <c r="BT1440" s="53"/>
      <c r="BU1440" s="53"/>
      <c r="BV1440" s="53"/>
      <c r="BW1440" s="53"/>
      <c r="BX1440" s="53"/>
      <c r="BY1440" s="53"/>
      <c r="BZ1440" s="53"/>
      <c r="CA1440" s="53"/>
      <c r="CB1440" s="53"/>
      <c r="CC1440" s="53"/>
      <c r="CD1440" s="53"/>
      <c r="CE1440" s="53"/>
      <c r="CF1440" s="53"/>
      <c r="CG1440" s="53"/>
      <c r="CH1440" s="53"/>
      <c r="CI1440" s="53"/>
      <c r="CJ1440" s="53"/>
      <c r="CK1440" s="53"/>
    </row>
    <row r="1441" spans="10:89" x14ac:dyDescent="0.2">
      <c r="J1441" s="53"/>
      <c r="K1441" s="53"/>
      <c r="L1441" s="53"/>
      <c r="M1441" s="53"/>
      <c r="N1441" s="53"/>
      <c r="O1441" s="53"/>
      <c r="P1441" s="53"/>
      <c r="Q1441" s="53"/>
      <c r="R1441" s="53"/>
      <c r="S1441" s="53"/>
      <c r="T1441" s="53"/>
      <c r="U1441" s="53"/>
      <c r="V1441" s="53"/>
      <c r="W1441" s="53"/>
      <c r="X1441" s="53"/>
      <c r="Y1441" s="53"/>
      <c r="Z1441" s="53"/>
      <c r="AA1441" s="53"/>
      <c r="AB1441" s="53"/>
      <c r="AC1441" s="53"/>
      <c r="AD1441" s="53"/>
      <c r="AE1441" s="53"/>
      <c r="AF1441" s="53"/>
      <c r="AG1441" s="53"/>
      <c r="AH1441" s="53"/>
      <c r="AI1441" s="53"/>
      <c r="AJ1441" s="53"/>
      <c r="AK1441" s="53"/>
      <c r="AL1441" s="53"/>
      <c r="AM1441" s="53"/>
      <c r="AN1441" s="53"/>
      <c r="AO1441" s="53"/>
      <c r="AP1441" s="53"/>
      <c r="AQ1441" s="53"/>
      <c r="AR1441" s="53"/>
      <c r="AS1441" s="53"/>
      <c r="AT1441" s="53"/>
      <c r="AU1441" s="53"/>
      <c r="AV1441" s="53"/>
      <c r="AW1441" s="53"/>
      <c r="AX1441" s="53"/>
      <c r="AY1441" s="53"/>
      <c r="AZ1441" s="53"/>
      <c r="BA1441" s="53"/>
      <c r="BB1441" s="53"/>
      <c r="BC1441" s="53"/>
      <c r="BD1441" s="53"/>
      <c r="BE1441" s="53"/>
      <c r="BF1441" s="53"/>
      <c r="BG1441" s="53"/>
      <c r="BH1441" s="53"/>
      <c r="BI1441" s="53"/>
      <c r="BJ1441" s="53"/>
      <c r="BK1441" s="53"/>
      <c r="BL1441" s="53"/>
      <c r="BM1441" s="53"/>
      <c r="BN1441" s="53"/>
      <c r="BO1441" s="53"/>
      <c r="BP1441" s="53"/>
      <c r="BQ1441" s="53"/>
      <c r="BR1441" s="53"/>
      <c r="BS1441" s="53"/>
      <c r="BT1441" s="53"/>
      <c r="BU1441" s="53"/>
      <c r="BV1441" s="53"/>
      <c r="BW1441" s="53"/>
      <c r="BX1441" s="53"/>
      <c r="BY1441" s="53"/>
      <c r="BZ1441" s="53"/>
      <c r="CA1441" s="53"/>
      <c r="CB1441" s="53"/>
      <c r="CC1441" s="53"/>
      <c r="CD1441" s="53"/>
      <c r="CE1441" s="53"/>
      <c r="CF1441" s="53"/>
      <c r="CG1441" s="53"/>
      <c r="CH1441" s="53"/>
      <c r="CI1441" s="53"/>
      <c r="CJ1441" s="53"/>
      <c r="CK1441" s="53"/>
    </row>
    <row r="1442" spans="10:89" x14ac:dyDescent="0.2">
      <c r="J1442" s="53"/>
      <c r="K1442" s="53"/>
      <c r="L1442" s="53"/>
      <c r="M1442" s="53"/>
      <c r="N1442" s="53"/>
      <c r="O1442" s="53"/>
      <c r="P1442" s="53"/>
      <c r="Q1442" s="53"/>
      <c r="R1442" s="53"/>
      <c r="S1442" s="53"/>
      <c r="T1442" s="53"/>
      <c r="U1442" s="53"/>
      <c r="V1442" s="53"/>
      <c r="W1442" s="53"/>
      <c r="X1442" s="53"/>
      <c r="Y1442" s="53"/>
      <c r="Z1442" s="53"/>
      <c r="AA1442" s="53"/>
      <c r="AB1442" s="53"/>
      <c r="AC1442" s="53"/>
      <c r="AD1442" s="53"/>
      <c r="AE1442" s="53"/>
      <c r="AF1442" s="53"/>
      <c r="AG1442" s="53"/>
      <c r="AH1442" s="53"/>
      <c r="AI1442" s="53"/>
      <c r="AJ1442" s="53"/>
      <c r="AK1442" s="53"/>
      <c r="AL1442" s="53"/>
      <c r="AM1442" s="53"/>
      <c r="AN1442" s="53"/>
      <c r="AO1442" s="53"/>
      <c r="AP1442" s="53"/>
      <c r="AQ1442" s="53"/>
      <c r="AR1442" s="53"/>
      <c r="AS1442" s="53"/>
      <c r="AT1442" s="53"/>
      <c r="AU1442" s="53"/>
      <c r="AV1442" s="53"/>
      <c r="AW1442" s="53"/>
      <c r="AX1442" s="53"/>
      <c r="AY1442" s="53"/>
      <c r="AZ1442" s="53"/>
      <c r="BA1442" s="53"/>
      <c r="BB1442" s="53"/>
      <c r="BC1442" s="53"/>
      <c r="BD1442" s="53"/>
      <c r="BE1442" s="53"/>
      <c r="BF1442" s="53"/>
      <c r="BG1442" s="53"/>
      <c r="BH1442" s="53"/>
      <c r="BI1442" s="53"/>
      <c r="BJ1442" s="53"/>
      <c r="BK1442" s="53"/>
      <c r="BL1442" s="53"/>
      <c r="BM1442" s="53"/>
      <c r="BN1442" s="53"/>
      <c r="BO1442" s="53"/>
      <c r="BP1442" s="53"/>
      <c r="BQ1442" s="53"/>
      <c r="BR1442" s="53"/>
      <c r="BS1442" s="53"/>
      <c r="BT1442" s="53"/>
      <c r="BU1442" s="53"/>
      <c r="BV1442" s="53"/>
      <c r="BW1442" s="53"/>
      <c r="BX1442" s="53"/>
      <c r="BY1442" s="53"/>
      <c r="BZ1442" s="53"/>
      <c r="CA1442" s="53"/>
      <c r="CB1442" s="53"/>
      <c r="CC1442" s="53"/>
      <c r="CD1442" s="53"/>
      <c r="CE1442" s="53"/>
      <c r="CF1442" s="53"/>
      <c r="CG1442" s="53"/>
      <c r="CH1442" s="53"/>
      <c r="CI1442" s="53"/>
      <c r="CJ1442" s="53"/>
      <c r="CK1442" s="53"/>
    </row>
    <row r="1443" spans="10:89" x14ac:dyDescent="0.2">
      <c r="J1443" s="53"/>
      <c r="K1443" s="53"/>
      <c r="L1443" s="53"/>
      <c r="M1443" s="53"/>
      <c r="N1443" s="53"/>
      <c r="O1443" s="53"/>
      <c r="P1443" s="53"/>
      <c r="Q1443" s="53"/>
      <c r="R1443" s="53"/>
      <c r="S1443" s="53"/>
      <c r="T1443" s="53"/>
      <c r="U1443" s="53"/>
      <c r="V1443" s="53"/>
      <c r="W1443" s="53"/>
      <c r="X1443" s="53"/>
      <c r="Y1443" s="53"/>
      <c r="Z1443" s="53"/>
      <c r="AA1443" s="53"/>
      <c r="AB1443" s="53"/>
      <c r="AC1443" s="53"/>
      <c r="AD1443" s="53"/>
      <c r="AE1443" s="53"/>
      <c r="AF1443" s="53"/>
      <c r="AG1443" s="53"/>
      <c r="AH1443" s="53"/>
      <c r="AI1443" s="53"/>
      <c r="AJ1443" s="53"/>
      <c r="AK1443" s="53"/>
      <c r="AL1443" s="53"/>
      <c r="AM1443" s="53"/>
      <c r="AN1443" s="53"/>
      <c r="AO1443" s="53"/>
      <c r="AP1443" s="53"/>
      <c r="AQ1443" s="53"/>
      <c r="AR1443" s="53"/>
      <c r="AS1443" s="53"/>
      <c r="AT1443" s="53"/>
      <c r="AU1443" s="53"/>
      <c r="AV1443" s="53"/>
      <c r="AW1443" s="53"/>
      <c r="AX1443" s="53"/>
      <c r="AY1443" s="53"/>
      <c r="AZ1443" s="53"/>
      <c r="BA1443" s="53"/>
      <c r="BB1443" s="53"/>
      <c r="BC1443" s="53"/>
      <c r="BD1443" s="53"/>
      <c r="BE1443" s="53"/>
      <c r="BF1443" s="53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3"/>
      <c r="BQ1443" s="53"/>
      <c r="BR1443" s="53"/>
      <c r="BS1443" s="53"/>
      <c r="BT1443" s="53"/>
      <c r="BU1443" s="53"/>
      <c r="BV1443" s="53"/>
      <c r="BW1443" s="53"/>
      <c r="BX1443" s="53"/>
      <c r="BY1443" s="53"/>
      <c r="BZ1443" s="53"/>
      <c r="CA1443" s="53"/>
      <c r="CB1443" s="53"/>
      <c r="CC1443" s="53"/>
      <c r="CD1443" s="53"/>
      <c r="CE1443" s="53"/>
      <c r="CF1443" s="53"/>
      <c r="CG1443" s="53"/>
      <c r="CH1443" s="53"/>
      <c r="CI1443" s="53"/>
      <c r="CJ1443" s="53"/>
      <c r="CK1443" s="53"/>
    </row>
    <row r="1444" spans="10:89" x14ac:dyDescent="0.2">
      <c r="J1444" s="53"/>
      <c r="K1444" s="53"/>
      <c r="L1444" s="53"/>
      <c r="M1444" s="53"/>
      <c r="N1444" s="53"/>
      <c r="O1444" s="53"/>
      <c r="P1444" s="53"/>
      <c r="Q1444" s="53"/>
      <c r="R1444" s="53"/>
      <c r="S1444" s="53"/>
      <c r="T1444" s="53"/>
      <c r="U1444" s="53"/>
      <c r="V1444" s="53"/>
      <c r="W1444" s="53"/>
      <c r="X1444" s="53"/>
      <c r="Y1444" s="53"/>
      <c r="Z1444" s="53"/>
      <c r="AA1444" s="53"/>
      <c r="AB1444" s="53"/>
      <c r="AC1444" s="53"/>
      <c r="AD1444" s="53"/>
      <c r="AE1444" s="53"/>
      <c r="AF1444" s="53"/>
      <c r="AG1444" s="53"/>
      <c r="AH1444" s="53"/>
      <c r="AI1444" s="53"/>
      <c r="AJ1444" s="53"/>
      <c r="AK1444" s="53"/>
      <c r="AL1444" s="53"/>
      <c r="AM1444" s="53"/>
      <c r="AN1444" s="53"/>
      <c r="AO1444" s="53"/>
      <c r="AP1444" s="53"/>
      <c r="AQ1444" s="53"/>
      <c r="AR1444" s="53"/>
      <c r="AS1444" s="53"/>
      <c r="AT1444" s="53"/>
      <c r="AU1444" s="53"/>
      <c r="AV1444" s="53"/>
      <c r="AW1444" s="53"/>
      <c r="AX1444" s="53"/>
      <c r="AY1444" s="53"/>
      <c r="AZ1444" s="53"/>
      <c r="BA1444" s="53"/>
      <c r="BB1444" s="53"/>
      <c r="BC1444" s="53"/>
      <c r="BD1444" s="53"/>
      <c r="BE1444" s="53"/>
      <c r="BF1444" s="53"/>
      <c r="BG1444" s="53"/>
      <c r="BH1444" s="53"/>
      <c r="BI1444" s="53"/>
      <c r="BJ1444" s="53"/>
      <c r="BK1444" s="53"/>
      <c r="BL1444" s="53"/>
      <c r="BM1444" s="53"/>
      <c r="BN1444" s="53"/>
      <c r="BO1444" s="53"/>
      <c r="BP1444" s="53"/>
      <c r="BQ1444" s="53"/>
      <c r="BR1444" s="53"/>
      <c r="BS1444" s="53"/>
      <c r="BT1444" s="53"/>
      <c r="BU1444" s="53"/>
      <c r="BV1444" s="53"/>
      <c r="BW1444" s="53"/>
      <c r="BX1444" s="53"/>
      <c r="BY1444" s="53"/>
      <c r="BZ1444" s="53"/>
      <c r="CA1444" s="53"/>
      <c r="CB1444" s="53"/>
      <c r="CC1444" s="53"/>
      <c r="CD1444" s="53"/>
      <c r="CE1444" s="53"/>
      <c r="CF1444" s="53"/>
      <c r="CG1444" s="53"/>
      <c r="CH1444" s="53"/>
      <c r="CI1444" s="53"/>
      <c r="CJ1444" s="53"/>
      <c r="CK1444" s="53"/>
    </row>
    <row r="1445" spans="10:89" x14ac:dyDescent="0.2">
      <c r="J1445" s="53"/>
      <c r="K1445" s="53"/>
      <c r="L1445" s="53"/>
      <c r="M1445" s="53"/>
      <c r="N1445" s="53"/>
      <c r="O1445" s="53"/>
      <c r="P1445" s="53"/>
      <c r="Q1445" s="53"/>
      <c r="R1445" s="53"/>
      <c r="S1445" s="53"/>
      <c r="T1445" s="53"/>
      <c r="U1445" s="53"/>
      <c r="V1445" s="53"/>
      <c r="W1445" s="53"/>
      <c r="X1445" s="53"/>
      <c r="Y1445" s="53"/>
      <c r="Z1445" s="53"/>
      <c r="AA1445" s="53"/>
      <c r="AB1445" s="53"/>
      <c r="AC1445" s="53"/>
      <c r="AD1445" s="53"/>
      <c r="AE1445" s="53"/>
      <c r="AF1445" s="53"/>
      <c r="AG1445" s="53"/>
      <c r="AH1445" s="53"/>
      <c r="AI1445" s="53"/>
      <c r="AJ1445" s="53"/>
      <c r="AK1445" s="53"/>
      <c r="AL1445" s="53"/>
      <c r="AM1445" s="53"/>
      <c r="AN1445" s="53"/>
      <c r="AO1445" s="53"/>
      <c r="AP1445" s="53"/>
      <c r="AQ1445" s="53"/>
      <c r="AR1445" s="53"/>
      <c r="AS1445" s="53"/>
      <c r="AT1445" s="53"/>
      <c r="AU1445" s="53"/>
      <c r="AV1445" s="53"/>
      <c r="AW1445" s="53"/>
      <c r="AX1445" s="53"/>
      <c r="AY1445" s="53"/>
      <c r="AZ1445" s="53"/>
      <c r="BA1445" s="53"/>
      <c r="BB1445" s="53"/>
      <c r="BC1445" s="53"/>
      <c r="BD1445" s="53"/>
      <c r="BE1445" s="53"/>
      <c r="BF1445" s="53"/>
      <c r="BG1445" s="53"/>
      <c r="BH1445" s="53"/>
      <c r="BI1445" s="53"/>
      <c r="BJ1445" s="53"/>
      <c r="BK1445" s="53"/>
      <c r="BL1445" s="53"/>
      <c r="BM1445" s="53"/>
      <c r="BN1445" s="53"/>
      <c r="BO1445" s="53"/>
      <c r="BP1445" s="53"/>
      <c r="BQ1445" s="53"/>
      <c r="BR1445" s="53"/>
      <c r="BS1445" s="53"/>
      <c r="BT1445" s="53"/>
      <c r="BU1445" s="53"/>
      <c r="BV1445" s="53"/>
      <c r="BW1445" s="53"/>
      <c r="BX1445" s="53"/>
      <c r="BY1445" s="53"/>
      <c r="BZ1445" s="53"/>
      <c r="CA1445" s="53"/>
      <c r="CB1445" s="53"/>
      <c r="CC1445" s="53"/>
      <c r="CD1445" s="53"/>
      <c r="CE1445" s="53"/>
      <c r="CF1445" s="53"/>
      <c r="CG1445" s="53"/>
      <c r="CH1445" s="53"/>
      <c r="CI1445" s="53"/>
      <c r="CJ1445" s="53"/>
      <c r="CK1445" s="53"/>
    </row>
    <row r="1446" spans="10:89" x14ac:dyDescent="0.2">
      <c r="J1446" s="53"/>
      <c r="K1446" s="53"/>
      <c r="L1446" s="53"/>
      <c r="M1446" s="53"/>
      <c r="N1446" s="53"/>
      <c r="O1446" s="53"/>
      <c r="P1446" s="53"/>
      <c r="Q1446" s="53"/>
      <c r="R1446" s="53"/>
      <c r="S1446" s="53"/>
      <c r="T1446" s="53"/>
      <c r="U1446" s="53"/>
      <c r="V1446" s="53"/>
      <c r="W1446" s="53"/>
      <c r="X1446" s="53"/>
      <c r="Y1446" s="53"/>
      <c r="Z1446" s="53"/>
      <c r="AA1446" s="53"/>
      <c r="AB1446" s="53"/>
      <c r="AC1446" s="53"/>
      <c r="AD1446" s="53"/>
      <c r="AE1446" s="53"/>
      <c r="AF1446" s="53"/>
      <c r="AG1446" s="53"/>
      <c r="AH1446" s="53"/>
      <c r="AI1446" s="53"/>
      <c r="AJ1446" s="53"/>
      <c r="AK1446" s="53"/>
      <c r="AL1446" s="53"/>
      <c r="AM1446" s="53"/>
      <c r="AN1446" s="53"/>
      <c r="AO1446" s="53"/>
      <c r="AP1446" s="53"/>
      <c r="AQ1446" s="53"/>
      <c r="AR1446" s="53"/>
      <c r="AS1446" s="53"/>
      <c r="AT1446" s="53"/>
      <c r="AU1446" s="53"/>
      <c r="AV1446" s="53"/>
      <c r="AW1446" s="53"/>
      <c r="AX1446" s="53"/>
      <c r="AY1446" s="53"/>
      <c r="AZ1446" s="53"/>
      <c r="BA1446" s="53"/>
      <c r="BB1446" s="53"/>
      <c r="BC1446" s="53"/>
      <c r="BD1446" s="53"/>
      <c r="BE1446" s="53"/>
      <c r="BF1446" s="53"/>
      <c r="BG1446" s="53"/>
      <c r="BH1446" s="53"/>
      <c r="BI1446" s="53"/>
      <c r="BJ1446" s="53"/>
      <c r="BK1446" s="53"/>
      <c r="BL1446" s="53"/>
      <c r="BM1446" s="53"/>
      <c r="BN1446" s="53"/>
      <c r="BO1446" s="53"/>
      <c r="BP1446" s="53"/>
      <c r="BQ1446" s="53"/>
      <c r="BR1446" s="53"/>
      <c r="BS1446" s="53"/>
      <c r="BT1446" s="53"/>
      <c r="BU1446" s="53"/>
      <c r="BV1446" s="53"/>
      <c r="BW1446" s="53"/>
      <c r="BX1446" s="53"/>
      <c r="BY1446" s="53"/>
      <c r="BZ1446" s="53"/>
      <c r="CA1446" s="53"/>
      <c r="CB1446" s="53"/>
      <c r="CC1446" s="53"/>
      <c r="CD1446" s="53"/>
      <c r="CE1446" s="53"/>
      <c r="CF1446" s="53"/>
      <c r="CG1446" s="53"/>
      <c r="CH1446" s="53"/>
      <c r="CI1446" s="53"/>
      <c r="CJ1446" s="53"/>
      <c r="CK1446" s="53"/>
    </row>
    <row r="1447" spans="10:89" x14ac:dyDescent="0.2">
      <c r="J1447" s="53"/>
      <c r="K1447" s="53"/>
      <c r="L1447" s="53"/>
      <c r="M1447" s="53"/>
      <c r="N1447" s="53"/>
      <c r="O1447" s="53"/>
      <c r="P1447" s="53"/>
      <c r="Q1447" s="53"/>
      <c r="R1447" s="53"/>
      <c r="S1447" s="53"/>
      <c r="T1447" s="53"/>
      <c r="U1447" s="53"/>
      <c r="V1447" s="53"/>
      <c r="W1447" s="53"/>
      <c r="X1447" s="53"/>
      <c r="Y1447" s="53"/>
      <c r="Z1447" s="53"/>
      <c r="AA1447" s="53"/>
      <c r="AB1447" s="53"/>
      <c r="AC1447" s="53"/>
      <c r="AD1447" s="53"/>
      <c r="AE1447" s="53"/>
      <c r="AF1447" s="53"/>
      <c r="AG1447" s="53"/>
      <c r="AH1447" s="53"/>
      <c r="AI1447" s="53"/>
      <c r="AJ1447" s="53"/>
      <c r="AK1447" s="53"/>
      <c r="AL1447" s="53"/>
      <c r="AM1447" s="53"/>
      <c r="AN1447" s="53"/>
      <c r="AO1447" s="53"/>
      <c r="AP1447" s="53"/>
      <c r="AQ1447" s="53"/>
      <c r="AR1447" s="53"/>
      <c r="AS1447" s="53"/>
      <c r="AT1447" s="53"/>
      <c r="AU1447" s="53"/>
      <c r="AV1447" s="53"/>
      <c r="AW1447" s="53"/>
      <c r="AX1447" s="53"/>
      <c r="AY1447" s="53"/>
      <c r="AZ1447" s="53"/>
      <c r="BA1447" s="53"/>
      <c r="BB1447" s="53"/>
      <c r="BC1447" s="53"/>
      <c r="BD1447" s="53"/>
      <c r="BE1447" s="53"/>
      <c r="BF1447" s="53"/>
      <c r="BG1447" s="53"/>
      <c r="BH1447" s="53"/>
      <c r="BI1447" s="53"/>
      <c r="BJ1447" s="53"/>
      <c r="BK1447" s="53"/>
      <c r="BL1447" s="53"/>
      <c r="BM1447" s="53"/>
      <c r="BN1447" s="53"/>
      <c r="BO1447" s="53"/>
      <c r="BP1447" s="53"/>
      <c r="BQ1447" s="53"/>
      <c r="BR1447" s="53"/>
      <c r="BS1447" s="53"/>
      <c r="BT1447" s="53"/>
      <c r="BU1447" s="53"/>
      <c r="BV1447" s="53"/>
      <c r="BW1447" s="53"/>
      <c r="BX1447" s="53"/>
      <c r="BY1447" s="53"/>
      <c r="BZ1447" s="53"/>
      <c r="CA1447" s="53"/>
      <c r="CB1447" s="53"/>
      <c r="CC1447" s="53"/>
      <c r="CD1447" s="53"/>
      <c r="CE1447" s="53"/>
      <c r="CF1447" s="53"/>
      <c r="CG1447" s="53"/>
      <c r="CH1447" s="53"/>
      <c r="CI1447" s="53"/>
      <c r="CJ1447" s="53"/>
      <c r="CK1447" s="53"/>
    </row>
    <row r="1448" spans="10:89" x14ac:dyDescent="0.2">
      <c r="J1448" s="53"/>
      <c r="K1448" s="53"/>
      <c r="L1448" s="53"/>
      <c r="M1448" s="53"/>
      <c r="N1448" s="53"/>
      <c r="O1448" s="53"/>
      <c r="P1448" s="53"/>
      <c r="Q1448" s="53"/>
      <c r="R1448" s="53"/>
      <c r="S1448" s="53"/>
      <c r="T1448" s="53"/>
      <c r="U1448" s="53"/>
      <c r="V1448" s="53"/>
      <c r="W1448" s="53"/>
      <c r="X1448" s="53"/>
      <c r="Y1448" s="53"/>
      <c r="Z1448" s="53"/>
      <c r="AA1448" s="53"/>
      <c r="AB1448" s="53"/>
      <c r="AC1448" s="53"/>
      <c r="AD1448" s="53"/>
      <c r="AE1448" s="53"/>
      <c r="AF1448" s="53"/>
      <c r="AG1448" s="53"/>
      <c r="AH1448" s="53"/>
      <c r="AI1448" s="53"/>
      <c r="AJ1448" s="53"/>
      <c r="AK1448" s="53"/>
      <c r="AL1448" s="53"/>
      <c r="AM1448" s="53"/>
      <c r="AN1448" s="53"/>
      <c r="AO1448" s="53"/>
      <c r="AP1448" s="53"/>
      <c r="AQ1448" s="53"/>
      <c r="AR1448" s="53"/>
      <c r="AS1448" s="53"/>
      <c r="AT1448" s="53"/>
      <c r="AU1448" s="53"/>
      <c r="AV1448" s="53"/>
      <c r="AW1448" s="53"/>
      <c r="AX1448" s="53"/>
      <c r="AY1448" s="53"/>
      <c r="AZ1448" s="53"/>
      <c r="BA1448" s="53"/>
      <c r="BB1448" s="53"/>
      <c r="BC1448" s="53"/>
      <c r="BD1448" s="53"/>
      <c r="BE1448" s="53"/>
      <c r="BF1448" s="53"/>
      <c r="BG1448" s="53"/>
      <c r="BH1448" s="53"/>
      <c r="BI1448" s="53"/>
      <c r="BJ1448" s="53"/>
      <c r="BK1448" s="53"/>
      <c r="BL1448" s="53"/>
      <c r="BM1448" s="53"/>
      <c r="BN1448" s="53"/>
      <c r="BO1448" s="53"/>
      <c r="BP1448" s="53"/>
      <c r="BQ1448" s="53"/>
      <c r="BR1448" s="53"/>
      <c r="BS1448" s="53"/>
      <c r="BT1448" s="53"/>
      <c r="BU1448" s="53"/>
      <c r="BV1448" s="53"/>
      <c r="BW1448" s="53"/>
      <c r="BX1448" s="53"/>
      <c r="BY1448" s="53"/>
      <c r="BZ1448" s="53"/>
      <c r="CA1448" s="53"/>
      <c r="CB1448" s="53"/>
      <c r="CC1448" s="53"/>
      <c r="CD1448" s="53"/>
      <c r="CE1448" s="53"/>
      <c r="CF1448" s="53"/>
      <c r="CG1448" s="53"/>
      <c r="CH1448" s="53"/>
      <c r="CI1448" s="53"/>
      <c r="CJ1448" s="53"/>
      <c r="CK1448" s="53"/>
    </row>
    <row r="1449" spans="10:89" x14ac:dyDescent="0.2">
      <c r="J1449" s="53"/>
      <c r="K1449" s="53"/>
      <c r="L1449" s="53"/>
      <c r="M1449" s="53"/>
      <c r="N1449" s="53"/>
      <c r="O1449" s="53"/>
      <c r="P1449" s="53"/>
      <c r="Q1449" s="53"/>
      <c r="R1449" s="53"/>
      <c r="S1449" s="53"/>
      <c r="T1449" s="53"/>
      <c r="U1449" s="53"/>
      <c r="V1449" s="53"/>
      <c r="W1449" s="53"/>
      <c r="X1449" s="53"/>
      <c r="Y1449" s="53"/>
      <c r="Z1449" s="53"/>
      <c r="AA1449" s="53"/>
      <c r="AB1449" s="53"/>
      <c r="AC1449" s="53"/>
      <c r="AD1449" s="53"/>
      <c r="AE1449" s="53"/>
      <c r="AF1449" s="53"/>
      <c r="AG1449" s="53"/>
      <c r="AH1449" s="53"/>
      <c r="AI1449" s="53"/>
      <c r="AJ1449" s="53"/>
      <c r="AK1449" s="53"/>
      <c r="AL1449" s="53"/>
      <c r="AM1449" s="53"/>
      <c r="AN1449" s="53"/>
      <c r="AO1449" s="53"/>
      <c r="AP1449" s="53"/>
      <c r="AQ1449" s="53"/>
      <c r="AR1449" s="53"/>
      <c r="AS1449" s="53"/>
      <c r="AT1449" s="53"/>
      <c r="AU1449" s="53"/>
      <c r="AV1449" s="53"/>
      <c r="AW1449" s="53"/>
      <c r="AX1449" s="53"/>
      <c r="AY1449" s="53"/>
      <c r="AZ1449" s="53"/>
      <c r="BA1449" s="53"/>
      <c r="BB1449" s="53"/>
      <c r="BC1449" s="53"/>
      <c r="BD1449" s="53"/>
      <c r="BE1449" s="53"/>
      <c r="BF1449" s="53"/>
      <c r="BG1449" s="53"/>
      <c r="BH1449" s="53"/>
      <c r="BI1449" s="53"/>
      <c r="BJ1449" s="53"/>
      <c r="BK1449" s="53"/>
      <c r="BL1449" s="53"/>
      <c r="BM1449" s="53"/>
      <c r="BN1449" s="53"/>
      <c r="BO1449" s="53"/>
      <c r="BP1449" s="53"/>
      <c r="BQ1449" s="53"/>
      <c r="BR1449" s="53"/>
      <c r="BS1449" s="53"/>
      <c r="BT1449" s="53"/>
      <c r="BU1449" s="53"/>
      <c r="BV1449" s="53"/>
      <c r="BW1449" s="53"/>
      <c r="BX1449" s="53"/>
      <c r="BY1449" s="53"/>
      <c r="BZ1449" s="53"/>
      <c r="CA1449" s="53"/>
      <c r="CB1449" s="53"/>
      <c r="CC1449" s="53"/>
      <c r="CD1449" s="53"/>
      <c r="CE1449" s="53"/>
      <c r="CF1449" s="53"/>
      <c r="CG1449" s="53"/>
      <c r="CH1449" s="53"/>
      <c r="CI1449" s="53"/>
      <c r="CJ1449" s="53"/>
      <c r="CK1449" s="53"/>
    </row>
    <row r="1450" spans="10:89" x14ac:dyDescent="0.2">
      <c r="J1450" s="53"/>
      <c r="K1450" s="53"/>
      <c r="L1450" s="53"/>
      <c r="M1450" s="53"/>
      <c r="N1450" s="53"/>
      <c r="O1450" s="53"/>
      <c r="P1450" s="53"/>
      <c r="Q1450" s="53"/>
      <c r="R1450" s="53"/>
      <c r="S1450" s="53"/>
      <c r="T1450" s="53"/>
      <c r="U1450" s="53"/>
      <c r="V1450" s="53"/>
      <c r="W1450" s="53"/>
      <c r="X1450" s="53"/>
      <c r="Y1450" s="53"/>
      <c r="Z1450" s="53"/>
      <c r="AA1450" s="53"/>
      <c r="AB1450" s="53"/>
      <c r="AC1450" s="53"/>
      <c r="AD1450" s="53"/>
      <c r="AE1450" s="53"/>
      <c r="AF1450" s="53"/>
      <c r="AG1450" s="53"/>
      <c r="AH1450" s="53"/>
      <c r="AI1450" s="53"/>
      <c r="AJ1450" s="53"/>
      <c r="AK1450" s="53"/>
      <c r="AL1450" s="53"/>
      <c r="AM1450" s="53"/>
      <c r="AN1450" s="53"/>
      <c r="AO1450" s="53"/>
      <c r="AP1450" s="53"/>
      <c r="AQ1450" s="53"/>
      <c r="AR1450" s="53"/>
      <c r="AS1450" s="53"/>
      <c r="AT1450" s="53"/>
      <c r="AU1450" s="53"/>
      <c r="AV1450" s="53"/>
      <c r="AW1450" s="53"/>
      <c r="AX1450" s="53"/>
      <c r="AY1450" s="53"/>
      <c r="AZ1450" s="53"/>
      <c r="BA1450" s="53"/>
      <c r="BB1450" s="53"/>
      <c r="BC1450" s="53"/>
      <c r="BD1450" s="53"/>
      <c r="BE1450" s="53"/>
      <c r="BF1450" s="53"/>
      <c r="BG1450" s="53"/>
      <c r="BH1450" s="53"/>
      <c r="BI1450" s="53"/>
      <c r="BJ1450" s="53"/>
      <c r="BK1450" s="53"/>
      <c r="BL1450" s="53"/>
      <c r="BM1450" s="53"/>
      <c r="BN1450" s="53"/>
      <c r="BO1450" s="53"/>
      <c r="BP1450" s="53"/>
      <c r="BQ1450" s="53"/>
      <c r="BR1450" s="53"/>
      <c r="BS1450" s="53"/>
      <c r="BT1450" s="53"/>
      <c r="BU1450" s="53"/>
      <c r="BV1450" s="53"/>
      <c r="BW1450" s="53"/>
      <c r="BX1450" s="53"/>
      <c r="BY1450" s="53"/>
      <c r="BZ1450" s="53"/>
      <c r="CA1450" s="53"/>
      <c r="CB1450" s="53"/>
      <c r="CC1450" s="53"/>
      <c r="CD1450" s="53"/>
      <c r="CE1450" s="53"/>
      <c r="CF1450" s="53"/>
      <c r="CG1450" s="53"/>
      <c r="CH1450" s="53"/>
      <c r="CI1450" s="53"/>
      <c r="CJ1450" s="53"/>
      <c r="CK1450" s="53"/>
    </row>
    <row r="1451" spans="10:89" x14ac:dyDescent="0.2">
      <c r="J1451" s="53"/>
      <c r="K1451" s="53"/>
      <c r="L1451" s="53"/>
      <c r="M1451" s="53"/>
      <c r="N1451" s="53"/>
      <c r="O1451" s="53"/>
      <c r="P1451" s="53"/>
      <c r="Q1451" s="53"/>
      <c r="R1451" s="53"/>
      <c r="S1451" s="53"/>
      <c r="T1451" s="53"/>
      <c r="U1451" s="53"/>
      <c r="V1451" s="53"/>
      <c r="W1451" s="53"/>
      <c r="X1451" s="53"/>
      <c r="Y1451" s="53"/>
      <c r="Z1451" s="53"/>
      <c r="AA1451" s="53"/>
      <c r="AB1451" s="53"/>
      <c r="AC1451" s="53"/>
      <c r="AD1451" s="53"/>
      <c r="AE1451" s="53"/>
      <c r="AF1451" s="53"/>
      <c r="AG1451" s="53"/>
      <c r="AH1451" s="53"/>
      <c r="AI1451" s="53"/>
      <c r="AJ1451" s="53"/>
      <c r="AK1451" s="53"/>
      <c r="AL1451" s="53"/>
      <c r="AM1451" s="53"/>
      <c r="AN1451" s="53"/>
      <c r="AO1451" s="53"/>
      <c r="AP1451" s="53"/>
      <c r="AQ1451" s="53"/>
      <c r="AR1451" s="53"/>
      <c r="AS1451" s="53"/>
      <c r="AT1451" s="53"/>
      <c r="AU1451" s="53"/>
      <c r="AV1451" s="53"/>
      <c r="AW1451" s="53"/>
      <c r="AX1451" s="53"/>
      <c r="AY1451" s="53"/>
      <c r="AZ1451" s="53"/>
      <c r="BA1451" s="53"/>
      <c r="BB1451" s="53"/>
      <c r="BC1451" s="53"/>
      <c r="BD1451" s="53"/>
      <c r="BE1451" s="53"/>
      <c r="BF1451" s="53"/>
      <c r="BG1451" s="53"/>
      <c r="BH1451" s="53"/>
      <c r="BI1451" s="53"/>
      <c r="BJ1451" s="53"/>
      <c r="BK1451" s="53"/>
      <c r="BL1451" s="53"/>
      <c r="BM1451" s="53"/>
      <c r="BN1451" s="53"/>
      <c r="BO1451" s="53"/>
      <c r="BP1451" s="53"/>
      <c r="BQ1451" s="53"/>
      <c r="BR1451" s="53"/>
      <c r="BS1451" s="53"/>
      <c r="BT1451" s="53"/>
      <c r="BU1451" s="53"/>
      <c r="BV1451" s="53"/>
      <c r="BW1451" s="53"/>
      <c r="BX1451" s="53"/>
      <c r="BY1451" s="53"/>
      <c r="BZ1451" s="53"/>
      <c r="CA1451" s="53"/>
      <c r="CB1451" s="53"/>
      <c r="CC1451" s="53"/>
      <c r="CD1451" s="53"/>
      <c r="CE1451" s="53"/>
      <c r="CF1451" s="53"/>
      <c r="CG1451" s="53"/>
      <c r="CH1451" s="53"/>
      <c r="CI1451" s="53"/>
      <c r="CJ1451" s="53"/>
      <c r="CK1451" s="53"/>
    </row>
    <row r="1452" spans="10:89" x14ac:dyDescent="0.2">
      <c r="J1452" s="53"/>
      <c r="K1452" s="53"/>
      <c r="L1452" s="53"/>
      <c r="M1452" s="53"/>
      <c r="N1452" s="53"/>
      <c r="O1452" s="53"/>
      <c r="P1452" s="53"/>
      <c r="Q1452" s="53"/>
      <c r="R1452" s="53"/>
      <c r="S1452" s="53"/>
      <c r="T1452" s="53"/>
      <c r="U1452" s="53"/>
      <c r="V1452" s="53"/>
      <c r="W1452" s="53"/>
      <c r="X1452" s="53"/>
      <c r="Y1452" s="53"/>
      <c r="Z1452" s="53"/>
      <c r="AA1452" s="53"/>
      <c r="AB1452" s="53"/>
      <c r="AC1452" s="53"/>
      <c r="AD1452" s="53"/>
      <c r="AE1452" s="53"/>
      <c r="AF1452" s="53"/>
      <c r="AG1452" s="53"/>
      <c r="AH1452" s="53"/>
      <c r="AI1452" s="53"/>
      <c r="AJ1452" s="53"/>
      <c r="AK1452" s="53"/>
      <c r="AL1452" s="53"/>
      <c r="AM1452" s="53"/>
      <c r="AN1452" s="53"/>
      <c r="AO1452" s="53"/>
      <c r="AP1452" s="53"/>
      <c r="AQ1452" s="53"/>
      <c r="AR1452" s="53"/>
      <c r="AS1452" s="53"/>
      <c r="AT1452" s="53"/>
      <c r="AU1452" s="53"/>
      <c r="AV1452" s="53"/>
      <c r="AW1452" s="53"/>
      <c r="AX1452" s="53"/>
      <c r="AY1452" s="53"/>
      <c r="AZ1452" s="53"/>
      <c r="BA1452" s="53"/>
      <c r="BB1452" s="53"/>
      <c r="BC1452" s="53"/>
      <c r="BD1452" s="53"/>
      <c r="BE1452" s="53"/>
      <c r="BF1452" s="53"/>
      <c r="BG1452" s="53"/>
      <c r="BH1452" s="53"/>
      <c r="BI1452" s="53"/>
      <c r="BJ1452" s="53"/>
      <c r="BK1452" s="53"/>
      <c r="BL1452" s="53"/>
      <c r="BM1452" s="53"/>
      <c r="BN1452" s="53"/>
      <c r="BO1452" s="53"/>
      <c r="BP1452" s="53"/>
      <c r="BQ1452" s="53"/>
      <c r="BR1452" s="53"/>
      <c r="BS1452" s="53"/>
      <c r="BT1452" s="53"/>
      <c r="BU1452" s="53"/>
      <c r="BV1452" s="53"/>
      <c r="BW1452" s="53"/>
      <c r="BX1452" s="53"/>
      <c r="BY1452" s="53"/>
      <c r="BZ1452" s="53"/>
      <c r="CA1452" s="53"/>
      <c r="CB1452" s="53"/>
      <c r="CC1452" s="53"/>
      <c r="CD1452" s="53"/>
      <c r="CE1452" s="53"/>
      <c r="CF1452" s="53"/>
      <c r="CG1452" s="53"/>
      <c r="CH1452" s="53"/>
      <c r="CI1452" s="53"/>
      <c r="CJ1452" s="53"/>
      <c r="CK1452" s="53"/>
    </row>
    <row r="1453" spans="10:89" x14ac:dyDescent="0.2">
      <c r="J1453" s="53"/>
      <c r="K1453" s="53"/>
      <c r="L1453" s="53"/>
      <c r="M1453" s="53"/>
      <c r="N1453" s="53"/>
      <c r="O1453" s="53"/>
      <c r="P1453" s="53"/>
      <c r="Q1453" s="53"/>
      <c r="R1453" s="53"/>
      <c r="S1453" s="53"/>
      <c r="T1453" s="53"/>
      <c r="U1453" s="53"/>
      <c r="V1453" s="53"/>
      <c r="W1453" s="53"/>
      <c r="X1453" s="53"/>
      <c r="Y1453" s="53"/>
      <c r="Z1453" s="53"/>
      <c r="AA1453" s="53"/>
      <c r="AB1453" s="53"/>
      <c r="AC1453" s="53"/>
      <c r="AD1453" s="53"/>
      <c r="AE1453" s="53"/>
      <c r="AF1453" s="53"/>
      <c r="AG1453" s="53"/>
      <c r="AH1453" s="53"/>
      <c r="AI1453" s="53"/>
      <c r="AJ1453" s="53"/>
      <c r="AK1453" s="53"/>
      <c r="AL1453" s="53"/>
      <c r="AM1453" s="53"/>
      <c r="AN1453" s="53"/>
      <c r="AO1453" s="53"/>
      <c r="AP1453" s="53"/>
      <c r="AQ1453" s="53"/>
      <c r="AR1453" s="53"/>
      <c r="AS1453" s="53"/>
      <c r="AT1453" s="53"/>
      <c r="AU1453" s="53"/>
      <c r="AV1453" s="53"/>
      <c r="AW1453" s="53"/>
      <c r="AX1453" s="53"/>
      <c r="AY1453" s="53"/>
      <c r="AZ1453" s="53"/>
      <c r="BA1453" s="53"/>
      <c r="BB1453" s="53"/>
      <c r="BC1453" s="53"/>
      <c r="BD1453" s="53"/>
      <c r="BE1453" s="53"/>
      <c r="BF1453" s="53"/>
      <c r="BG1453" s="53"/>
      <c r="BH1453" s="53"/>
      <c r="BI1453" s="53"/>
      <c r="BJ1453" s="53"/>
      <c r="BK1453" s="53"/>
      <c r="BL1453" s="53"/>
      <c r="BM1453" s="53"/>
      <c r="BN1453" s="53"/>
      <c r="BO1453" s="53"/>
      <c r="BP1453" s="53"/>
      <c r="BQ1453" s="53"/>
      <c r="BR1453" s="53"/>
      <c r="BS1453" s="53"/>
      <c r="BT1453" s="53"/>
      <c r="BU1453" s="53"/>
      <c r="BV1453" s="53"/>
      <c r="BW1453" s="53"/>
      <c r="BX1453" s="53"/>
      <c r="BY1453" s="53"/>
      <c r="BZ1453" s="53"/>
      <c r="CA1453" s="53"/>
      <c r="CB1453" s="53"/>
      <c r="CC1453" s="53"/>
      <c r="CD1453" s="53"/>
      <c r="CE1453" s="53"/>
      <c r="CF1453" s="53"/>
      <c r="CG1453" s="53"/>
      <c r="CH1453" s="53"/>
      <c r="CI1453" s="53"/>
      <c r="CJ1453" s="53"/>
      <c r="CK1453" s="53"/>
    </row>
    <row r="1454" spans="10:89" x14ac:dyDescent="0.2">
      <c r="J1454" s="53"/>
      <c r="K1454" s="53"/>
      <c r="L1454" s="53"/>
      <c r="M1454" s="53"/>
      <c r="N1454" s="53"/>
      <c r="O1454" s="53"/>
      <c r="P1454" s="53"/>
      <c r="Q1454" s="53"/>
      <c r="R1454" s="53"/>
      <c r="S1454" s="53"/>
      <c r="T1454" s="53"/>
      <c r="U1454" s="53"/>
      <c r="V1454" s="53"/>
      <c r="W1454" s="53"/>
      <c r="X1454" s="53"/>
      <c r="Y1454" s="53"/>
      <c r="Z1454" s="53"/>
      <c r="AA1454" s="53"/>
      <c r="AB1454" s="53"/>
      <c r="AC1454" s="53"/>
      <c r="AD1454" s="53"/>
      <c r="AE1454" s="53"/>
      <c r="AF1454" s="53"/>
      <c r="AG1454" s="53"/>
      <c r="AH1454" s="53"/>
      <c r="AI1454" s="53"/>
      <c r="AJ1454" s="53"/>
      <c r="AK1454" s="53"/>
      <c r="AL1454" s="53"/>
      <c r="AM1454" s="53"/>
      <c r="AN1454" s="53"/>
      <c r="AO1454" s="53"/>
      <c r="AP1454" s="53"/>
      <c r="AQ1454" s="53"/>
      <c r="AR1454" s="53"/>
      <c r="AS1454" s="53"/>
      <c r="AT1454" s="53"/>
      <c r="AU1454" s="53"/>
      <c r="AV1454" s="53"/>
      <c r="AW1454" s="53"/>
      <c r="AX1454" s="53"/>
      <c r="AY1454" s="53"/>
      <c r="AZ1454" s="53"/>
      <c r="BA1454" s="53"/>
      <c r="BB1454" s="53"/>
      <c r="BC1454" s="53"/>
      <c r="BD1454" s="53"/>
      <c r="BE1454" s="53"/>
      <c r="BF1454" s="53"/>
      <c r="BG1454" s="53"/>
      <c r="BH1454" s="53"/>
      <c r="BI1454" s="53"/>
      <c r="BJ1454" s="53"/>
      <c r="BK1454" s="53"/>
      <c r="BL1454" s="53"/>
      <c r="BM1454" s="53"/>
      <c r="BN1454" s="53"/>
      <c r="BO1454" s="53"/>
      <c r="BP1454" s="53"/>
      <c r="BQ1454" s="53"/>
      <c r="BR1454" s="53"/>
      <c r="BS1454" s="53"/>
      <c r="BT1454" s="53"/>
      <c r="BU1454" s="53"/>
      <c r="BV1454" s="53"/>
      <c r="BW1454" s="53"/>
      <c r="BX1454" s="53"/>
      <c r="BY1454" s="53"/>
      <c r="BZ1454" s="53"/>
      <c r="CA1454" s="53"/>
      <c r="CB1454" s="53"/>
      <c r="CC1454" s="53"/>
      <c r="CD1454" s="53"/>
      <c r="CE1454" s="53"/>
      <c r="CF1454" s="53"/>
      <c r="CG1454" s="53"/>
      <c r="CH1454" s="53"/>
      <c r="CI1454" s="53"/>
      <c r="CJ1454" s="53"/>
      <c r="CK1454" s="53"/>
    </row>
    <row r="1455" spans="10:89" x14ac:dyDescent="0.2">
      <c r="J1455" s="53"/>
      <c r="K1455" s="53"/>
      <c r="L1455" s="53"/>
      <c r="M1455" s="53"/>
      <c r="N1455" s="53"/>
      <c r="O1455" s="53"/>
      <c r="P1455" s="53"/>
      <c r="Q1455" s="53"/>
      <c r="R1455" s="53"/>
      <c r="S1455" s="53"/>
      <c r="T1455" s="53"/>
      <c r="U1455" s="53"/>
      <c r="V1455" s="53"/>
      <c r="W1455" s="53"/>
      <c r="X1455" s="53"/>
      <c r="Y1455" s="53"/>
      <c r="Z1455" s="53"/>
      <c r="AA1455" s="53"/>
      <c r="AB1455" s="53"/>
      <c r="AC1455" s="53"/>
      <c r="AD1455" s="53"/>
      <c r="AE1455" s="53"/>
      <c r="AF1455" s="53"/>
      <c r="AG1455" s="53"/>
      <c r="AH1455" s="53"/>
      <c r="AI1455" s="53"/>
      <c r="AJ1455" s="53"/>
      <c r="AK1455" s="53"/>
      <c r="AL1455" s="53"/>
      <c r="AM1455" s="53"/>
      <c r="AN1455" s="53"/>
      <c r="AO1455" s="53"/>
      <c r="AP1455" s="53"/>
      <c r="AQ1455" s="53"/>
      <c r="AR1455" s="53"/>
      <c r="AS1455" s="53"/>
      <c r="AT1455" s="53"/>
      <c r="AU1455" s="53"/>
      <c r="AV1455" s="53"/>
      <c r="AW1455" s="53"/>
      <c r="AX1455" s="53"/>
      <c r="AY1455" s="53"/>
      <c r="AZ1455" s="53"/>
      <c r="BA1455" s="53"/>
      <c r="BB1455" s="53"/>
      <c r="BC1455" s="53"/>
      <c r="BD1455" s="53"/>
      <c r="BE1455" s="53"/>
      <c r="BF1455" s="53"/>
      <c r="BG1455" s="53"/>
      <c r="BH1455" s="53"/>
      <c r="BI1455" s="53"/>
      <c r="BJ1455" s="53"/>
      <c r="BK1455" s="53"/>
      <c r="BL1455" s="53"/>
      <c r="BM1455" s="53"/>
      <c r="BN1455" s="53"/>
      <c r="BO1455" s="53"/>
      <c r="BP1455" s="53"/>
      <c r="BQ1455" s="53"/>
      <c r="BR1455" s="53"/>
      <c r="BS1455" s="53"/>
      <c r="BT1455" s="53"/>
      <c r="BU1455" s="53"/>
      <c r="BV1455" s="53"/>
      <c r="BW1455" s="53"/>
      <c r="BX1455" s="53"/>
      <c r="BY1455" s="53"/>
      <c r="BZ1455" s="53"/>
      <c r="CA1455" s="53"/>
      <c r="CB1455" s="53"/>
      <c r="CC1455" s="53"/>
      <c r="CD1455" s="53"/>
      <c r="CE1455" s="53"/>
      <c r="CF1455" s="53"/>
      <c r="CG1455" s="53"/>
      <c r="CH1455" s="53"/>
      <c r="CI1455" s="53"/>
      <c r="CJ1455" s="53"/>
      <c r="CK1455" s="53"/>
    </row>
    <row r="1456" spans="10:89" x14ac:dyDescent="0.2">
      <c r="J1456" s="53"/>
      <c r="K1456" s="53"/>
      <c r="L1456" s="53"/>
      <c r="M1456" s="53"/>
      <c r="N1456" s="53"/>
      <c r="O1456" s="53"/>
      <c r="P1456" s="53"/>
      <c r="Q1456" s="53"/>
      <c r="R1456" s="53"/>
      <c r="S1456" s="53"/>
      <c r="T1456" s="53"/>
      <c r="U1456" s="53"/>
      <c r="V1456" s="53"/>
      <c r="W1456" s="53"/>
      <c r="X1456" s="53"/>
      <c r="Y1456" s="53"/>
      <c r="Z1456" s="53"/>
      <c r="AA1456" s="53"/>
      <c r="AB1456" s="53"/>
      <c r="AC1456" s="53"/>
      <c r="AD1456" s="53"/>
      <c r="AE1456" s="53"/>
      <c r="AF1456" s="53"/>
      <c r="AG1456" s="53"/>
      <c r="AH1456" s="53"/>
      <c r="AI1456" s="53"/>
      <c r="AJ1456" s="53"/>
      <c r="AK1456" s="53"/>
      <c r="AL1456" s="53"/>
      <c r="AM1456" s="53"/>
      <c r="AN1456" s="53"/>
      <c r="AO1456" s="53"/>
      <c r="AP1456" s="53"/>
      <c r="AQ1456" s="53"/>
      <c r="AR1456" s="53"/>
      <c r="AS1456" s="53"/>
      <c r="AT1456" s="53"/>
      <c r="AU1456" s="53"/>
      <c r="AV1456" s="53"/>
      <c r="AW1456" s="53"/>
      <c r="AX1456" s="53"/>
      <c r="AY1456" s="53"/>
      <c r="AZ1456" s="53"/>
      <c r="BA1456" s="53"/>
      <c r="BB1456" s="53"/>
      <c r="BC1456" s="53"/>
      <c r="BD1456" s="53"/>
      <c r="BE1456" s="53"/>
      <c r="BF1456" s="53"/>
      <c r="BG1456" s="53"/>
      <c r="BH1456" s="53"/>
      <c r="BI1456" s="53"/>
      <c r="BJ1456" s="53"/>
      <c r="BK1456" s="53"/>
      <c r="BL1456" s="53"/>
      <c r="BM1456" s="53"/>
      <c r="BN1456" s="53"/>
      <c r="BO1456" s="53"/>
      <c r="BP1456" s="53"/>
      <c r="BQ1456" s="53"/>
      <c r="BR1456" s="53"/>
      <c r="BS1456" s="53"/>
      <c r="BT1456" s="53"/>
      <c r="BU1456" s="53"/>
      <c r="BV1456" s="53"/>
      <c r="BW1456" s="53"/>
      <c r="BX1456" s="53"/>
      <c r="BY1456" s="53"/>
      <c r="BZ1456" s="53"/>
      <c r="CA1456" s="53"/>
      <c r="CB1456" s="53"/>
      <c r="CC1456" s="53"/>
      <c r="CD1456" s="53"/>
      <c r="CE1456" s="53"/>
      <c r="CF1456" s="53"/>
      <c r="CG1456" s="53"/>
      <c r="CH1456" s="53"/>
      <c r="CI1456" s="53"/>
      <c r="CJ1456" s="53"/>
      <c r="CK1456" s="53"/>
    </row>
    <row r="1457" spans="10:89" x14ac:dyDescent="0.2">
      <c r="J1457" s="53"/>
      <c r="K1457" s="53"/>
      <c r="L1457" s="53"/>
      <c r="M1457" s="53"/>
      <c r="N1457" s="53"/>
      <c r="O1457" s="53"/>
      <c r="P1457" s="53"/>
      <c r="Q1457" s="53"/>
      <c r="R1457" s="53"/>
      <c r="S1457" s="53"/>
      <c r="T1457" s="53"/>
      <c r="U1457" s="53"/>
      <c r="V1457" s="53"/>
      <c r="W1457" s="53"/>
      <c r="X1457" s="53"/>
      <c r="Y1457" s="53"/>
      <c r="Z1457" s="53"/>
      <c r="AA1457" s="53"/>
      <c r="AB1457" s="53"/>
      <c r="AC1457" s="53"/>
      <c r="AD1457" s="53"/>
      <c r="AE1457" s="53"/>
      <c r="AF1457" s="53"/>
      <c r="AG1457" s="53"/>
      <c r="AH1457" s="53"/>
      <c r="AI1457" s="53"/>
      <c r="AJ1457" s="53"/>
      <c r="AK1457" s="53"/>
      <c r="AL1457" s="53"/>
      <c r="AM1457" s="53"/>
      <c r="AN1457" s="53"/>
      <c r="AO1457" s="53"/>
      <c r="AP1457" s="53"/>
      <c r="AQ1457" s="53"/>
      <c r="AR1457" s="53"/>
      <c r="AS1457" s="53"/>
      <c r="AT1457" s="53"/>
      <c r="AU1457" s="53"/>
      <c r="AV1457" s="53"/>
      <c r="AW1457" s="53"/>
      <c r="AX1457" s="53"/>
      <c r="AY1457" s="53"/>
      <c r="AZ1457" s="53"/>
      <c r="BA1457" s="53"/>
      <c r="BB1457" s="53"/>
      <c r="BC1457" s="53"/>
      <c r="BD1457" s="53"/>
      <c r="BE1457" s="53"/>
      <c r="BF1457" s="53"/>
      <c r="BG1457" s="53"/>
      <c r="BH1457" s="53"/>
      <c r="BI1457" s="53"/>
      <c r="BJ1457" s="53"/>
      <c r="BK1457" s="53"/>
      <c r="BL1457" s="53"/>
      <c r="BM1457" s="53"/>
      <c r="BN1457" s="53"/>
      <c r="BO1457" s="53"/>
      <c r="BP1457" s="53"/>
      <c r="BQ1457" s="53"/>
      <c r="BR1457" s="53"/>
      <c r="BS1457" s="53"/>
      <c r="BT1457" s="53"/>
      <c r="BU1457" s="53"/>
      <c r="BV1457" s="53"/>
      <c r="BW1457" s="53"/>
      <c r="BX1457" s="53"/>
      <c r="BY1457" s="53"/>
      <c r="BZ1457" s="53"/>
      <c r="CA1457" s="53"/>
      <c r="CB1457" s="53"/>
      <c r="CC1457" s="53"/>
      <c r="CD1457" s="53"/>
      <c r="CE1457" s="53"/>
      <c r="CF1457" s="53"/>
      <c r="CG1457" s="53"/>
      <c r="CH1457" s="53"/>
      <c r="CI1457" s="53"/>
      <c r="CJ1457" s="53"/>
      <c r="CK1457" s="53"/>
    </row>
    <row r="1458" spans="10:89" x14ac:dyDescent="0.2">
      <c r="J1458" s="53"/>
      <c r="K1458" s="53"/>
      <c r="L1458" s="53"/>
      <c r="M1458" s="53"/>
      <c r="N1458" s="53"/>
      <c r="O1458" s="53"/>
      <c r="P1458" s="53"/>
      <c r="Q1458" s="53"/>
      <c r="R1458" s="53"/>
      <c r="S1458" s="53"/>
      <c r="T1458" s="53"/>
      <c r="U1458" s="53"/>
      <c r="V1458" s="53"/>
      <c r="W1458" s="53"/>
      <c r="X1458" s="53"/>
      <c r="Y1458" s="53"/>
      <c r="Z1458" s="53"/>
      <c r="AA1458" s="53"/>
      <c r="AB1458" s="53"/>
      <c r="AC1458" s="53"/>
      <c r="AD1458" s="53"/>
      <c r="AE1458" s="53"/>
      <c r="AF1458" s="53"/>
      <c r="AG1458" s="53"/>
      <c r="AH1458" s="53"/>
      <c r="AI1458" s="53"/>
      <c r="AJ1458" s="53"/>
      <c r="AK1458" s="53"/>
      <c r="AL1458" s="53"/>
      <c r="AM1458" s="53"/>
      <c r="AN1458" s="53"/>
      <c r="AO1458" s="53"/>
      <c r="AP1458" s="53"/>
      <c r="AQ1458" s="53"/>
      <c r="AR1458" s="53"/>
      <c r="AS1458" s="53"/>
      <c r="AT1458" s="53"/>
      <c r="AU1458" s="53"/>
      <c r="AV1458" s="53"/>
      <c r="AW1458" s="53"/>
      <c r="AX1458" s="53"/>
      <c r="AY1458" s="53"/>
      <c r="AZ1458" s="53"/>
      <c r="BA1458" s="53"/>
      <c r="BB1458" s="53"/>
      <c r="BC1458" s="53"/>
      <c r="BD1458" s="53"/>
      <c r="BE1458" s="53"/>
      <c r="BF1458" s="53"/>
      <c r="BG1458" s="53"/>
      <c r="BH1458" s="53"/>
      <c r="BI1458" s="53"/>
      <c r="BJ1458" s="53"/>
      <c r="BK1458" s="53"/>
      <c r="BL1458" s="53"/>
      <c r="BM1458" s="53"/>
      <c r="BN1458" s="53"/>
      <c r="BO1458" s="53"/>
      <c r="BP1458" s="53"/>
      <c r="BQ1458" s="53"/>
      <c r="BR1458" s="53"/>
      <c r="BS1458" s="53"/>
      <c r="BT1458" s="53"/>
      <c r="BU1458" s="53"/>
      <c r="BV1458" s="53"/>
      <c r="BW1458" s="53"/>
      <c r="BX1458" s="53"/>
      <c r="BY1458" s="53"/>
      <c r="BZ1458" s="53"/>
      <c r="CA1458" s="53"/>
      <c r="CB1458" s="53"/>
      <c r="CC1458" s="53"/>
      <c r="CD1458" s="53"/>
      <c r="CE1458" s="53"/>
      <c r="CF1458" s="53"/>
      <c r="CG1458" s="53"/>
      <c r="CH1458" s="53"/>
      <c r="CI1458" s="53"/>
      <c r="CJ1458" s="53"/>
      <c r="CK1458" s="53"/>
    </row>
    <row r="1459" spans="10:89" x14ac:dyDescent="0.2">
      <c r="J1459" s="53"/>
      <c r="K1459" s="53"/>
      <c r="L1459" s="53"/>
      <c r="M1459" s="53"/>
      <c r="N1459" s="53"/>
      <c r="O1459" s="53"/>
      <c r="P1459" s="53"/>
      <c r="Q1459" s="53"/>
      <c r="R1459" s="53"/>
      <c r="S1459" s="53"/>
      <c r="T1459" s="53"/>
      <c r="U1459" s="53"/>
      <c r="V1459" s="53"/>
      <c r="W1459" s="53"/>
      <c r="X1459" s="53"/>
      <c r="Y1459" s="53"/>
      <c r="Z1459" s="53"/>
      <c r="AA1459" s="53"/>
      <c r="AB1459" s="53"/>
      <c r="AC1459" s="53"/>
      <c r="AD1459" s="53"/>
      <c r="AE1459" s="53"/>
      <c r="AF1459" s="53"/>
      <c r="AG1459" s="53"/>
      <c r="AH1459" s="53"/>
      <c r="AI1459" s="53"/>
      <c r="AJ1459" s="53"/>
      <c r="AK1459" s="53"/>
      <c r="AL1459" s="53"/>
      <c r="AM1459" s="53"/>
      <c r="AN1459" s="53"/>
      <c r="AO1459" s="53"/>
      <c r="AP1459" s="53"/>
      <c r="AQ1459" s="53"/>
      <c r="AR1459" s="53"/>
      <c r="AS1459" s="53"/>
      <c r="AT1459" s="53"/>
      <c r="AU1459" s="53"/>
      <c r="AV1459" s="53"/>
      <c r="AW1459" s="53"/>
      <c r="AX1459" s="53"/>
      <c r="AY1459" s="53"/>
      <c r="AZ1459" s="53"/>
      <c r="BA1459" s="53"/>
      <c r="BB1459" s="53"/>
      <c r="BC1459" s="53"/>
      <c r="BD1459" s="53"/>
      <c r="BE1459" s="53"/>
      <c r="BF1459" s="53"/>
      <c r="BG1459" s="53"/>
      <c r="BH1459" s="53"/>
      <c r="BI1459" s="53"/>
      <c r="BJ1459" s="53"/>
      <c r="BK1459" s="53"/>
      <c r="BL1459" s="53"/>
      <c r="BM1459" s="53"/>
      <c r="BN1459" s="53"/>
      <c r="BO1459" s="53"/>
      <c r="BP1459" s="53"/>
      <c r="BQ1459" s="53"/>
      <c r="BR1459" s="53"/>
      <c r="BS1459" s="53"/>
      <c r="BT1459" s="53"/>
      <c r="BU1459" s="53"/>
      <c r="BV1459" s="53"/>
      <c r="BW1459" s="53"/>
      <c r="BX1459" s="53"/>
      <c r="BY1459" s="53"/>
      <c r="BZ1459" s="53"/>
      <c r="CA1459" s="53"/>
      <c r="CB1459" s="53"/>
      <c r="CC1459" s="53"/>
      <c r="CD1459" s="53"/>
      <c r="CE1459" s="53"/>
      <c r="CF1459" s="53"/>
      <c r="CG1459" s="53"/>
      <c r="CH1459" s="53"/>
      <c r="CI1459" s="53"/>
      <c r="CJ1459" s="53"/>
      <c r="CK1459" s="53"/>
    </row>
    <row r="1460" spans="10:89" x14ac:dyDescent="0.2">
      <c r="J1460" s="53"/>
      <c r="K1460" s="53"/>
      <c r="L1460" s="53"/>
      <c r="M1460" s="53"/>
      <c r="N1460" s="53"/>
      <c r="O1460" s="53"/>
      <c r="P1460" s="53"/>
      <c r="Q1460" s="53"/>
      <c r="R1460" s="53"/>
      <c r="S1460" s="53"/>
      <c r="T1460" s="53"/>
      <c r="U1460" s="53"/>
      <c r="V1460" s="53"/>
      <c r="W1460" s="53"/>
      <c r="X1460" s="53"/>
      <c r="Y1460" s="53"/>
      <c r="Z1460" s="53"/>
      <c r="AA1460" s="53"/>
      <c r="AB1460" s="53"/>
      <c r="AC1460" s="53"/>
      <c r="AD1460" s="53"/>
      <c r="AE1460" s="53"/>
      <c r="AF1460" s="53"/>
      <c r="AG1460" s="53"/>
      <c r="AH1460" s="53"/>
      <c r="AI1460" s="53"/>
      <c r="AJ1460" s="53"/>
      <c r="AK1460" s="53"/>
      <c r="AL1460" s="53"/>
      <c r="AM1460" s="53"/>
      <c r="AN1460" s="53"/>
      <c r="AO1460" s="53"/>
      <c r="AP1460" s="53"/>
      <c r="AQ1460" s="53"/>
      <c r="AR1460" s="53"/>
      <c r="AS1460" s="53"/>
      <c r="AT1460" s="53"/>
      <c r="AU1460" s="53"/>
      <c r="AV1460" s="53"/>
      <c r="AW1460" s="53"/>
      <c r="AX1460" s="53"/>
      <c r="AY1460" s="53"/>
      <c r="AZ1460" s="53"/>
      <c r="BA1460" s="53"/>
      <c r="BB1460" s="53"/>
      <c r="BC1460" s="53"/>
      <c r="BD1460" s="53"/>
      <c r="BE1460" s="53"/>
      <c r="BF1460" s="53"/>
      <c r="BG1460" s="53"/>
      <c r="BH1460" s="53"/>
      <c r="BI1460" s="53"/>
      <c r="BJ1460" s="53"/>
      <c r="BK1460" s="53"/>
      <c r="BL1460" s="53"/>
      <c r="BM1460" s="53"/>
      <c r="BN1460" s="53"/>
      <c r="BO1460" s="53"/>
      <c r="BP1460" s="53"/>
      <c r="BQ1460" s="53"/>
      <c r="BR1460" s="53"/>
      <c r="BS1460" s="53"/>
      <c r="BT1460" s="53"/>
      <c r="BU1460" s="53"/>
      <c r="BV1460" s="53"/>
      <c r="BW1460" s="53"/>
      <c r="BX1460" s="53"/>
      <c r="BY1460" s="53"/>
      <c r="BZ1460" s="53"/>
      <c r="CA1460" s="53"/>
      <c r="CB1460" s="53"/>
      <c r="CC1460" s="53"/>
      <c r="CD1460" s="53"/>
      <c r="CE1460" s="53"/>
      <c r="CF1460" s="53"/>
      <c r="CG1460" s="53"/>
      <c r="CH1460" s="53"/>
      <c r="CI1460" s="53"/>
      <c r="CJ1460" s="53"/>
      <c r="CK1460" s="53"/>
    </row>
    <row r="1461" spans="10:89" x14ac:dyDescent="0.2">
      <c r="J1461" s="53"/>
      <c r="K1461" s="53"/>
      <c r="L1461" s="53"/>
      <c r="M1461" s="53"/>
      <c r="N1461" s="53"/>
      <c r="O1461" s="53"/>
      <c r="P1461" s="53"/>
      <c r="Q1461" s="53"/>
      <c r="R1461" s="53"/>
      <c r="S1461" s="53"/>
      <c r="T1461" s="53"/>
      <c r="U1461" s="53"/>
      <c r="V1461" s="53"/>
      <c r="W1461" s="53"/>
      <c r="X1461" s="53"/>
      <c r="Y1461" s="53"/>
      <c r="Z1461" s="53"/>
      <c r="AA1461" s="53"/>
      <c r="AB1461" s="53"/>
      <c r="AC1461" s="53"/>
      <c r="AD1461" s="53"/>
      <c r="AE1461" s="53"/>
      <c r="AF1461" s="53"/>
      <c r="AG1461" s="53"/>
      <c r="AH1461" s="53"/>
      <c r="AI1461" s="53"/>
      <c r="AJ1461" s="53"/>
      <c r="AK1461" s="53"/>
      <c r="AL1461" s="53"/>
      <c r="AM1461" s="53"/>
      <c r="AN1461" s="53"/>
      <c r="AO1461" s="53"/>
      <c r="AP1461" s="53"/>
      <c r="AQ1461" s="53"/>
      <c r="AR1461" s="53"/>
      <c r="AS1461" s="53"/>
      <c r="AT1461" s="53"/>
      <c r="AU1461" s="53"/>
      <c r="AV1461" s="53"/>
      <c r="AW1461" s="53"/>
      <c r="AX1461" s="53"/>
      <c r="AY1461" s="53"/>
      <c r="AZ1461" s="53"/>
      <c r="BA1461" s="53"/>
      <c r="BB1461" s="53"/>
      <c r="BC1461" s="53"/>
      <c r="BD1461" s="53"/>
      <c r="BE1461" s="53"/>
      <c r="BF1461" s="53"/>
      <c r="BG1461" s="53"/>
      <c r="BH1461" s="53"/>
      <c r="BI1461" s="53"/>
      <c r="BJ1461" s="53"/>
      <c r="BK1461" s="53"/>
      <c r="BL1461" s="53"/>
      <c r="BM1461" s="53"/>
      <c r="BN1461" s="53"/>
      <c r="BO1461" s="53"/>
      <c r="BP1461" s="53"/>
      <c r="BQ1461" s="53"/>
      <c r="BR1461" s="53"/>
      <c r="BS1461" s="53"/>
      <c r="BT1461" s="53"/>
      <c r="BU1461" s="53"/>
      <c r="BV1461" s="53"/>
      <c r="BW1461" s="53"/>
      <c r="BX1461" s="53"/>
      <c r="BY1461" s="53"/>
      <c r="BZ1461" s="53"/>
      <c r="CA1461" s="53"/>
      <c r="CB1461" s="53"/>
      <c r="CC1461" s="53"/>
      <c r="CD1461" s="53"/>
      <c r="CE1461" s="53"/>
      <c r="CF1461" s="53"/>
      <c r="CG1461" s="53"/>
      <c r="CH1461" s="53"/>
      <c r="CI1461" s="53"/>
      <c r="CJ1461" s="53"/>
      <c r="CK1461" s="53"/>
    </row>
    <row r="1462" spans="10:89" x14ac:dyDescent="0.2">
      <c r="J1462" s="53"/>
      <c r="K1462" s="53"/>
      <c r="L1462" s="53"/>
      <c r="M1462" s="53"/>
      <c r="N1462" s="53"/>
      <c r="O1462" s="53"/>
      <c r="P1462" s="53"/>
      <c r="Q1462" s="53"/>
      <c r="R1462" s="53"/>
      <c r="S1462" s="53"/>
      <c r="T1462" s="53"/>
      <c r="U1462" s="53"/>
      <c r="V1462" s="53"/>
      <c r="W1462" s="53"/>
      <c r="X1462" s="53"/>
      <c r="Y1462" s="53"/>
      <c r="Z1462" s="53"/>
      <c r="AA1462" s="53"/>
      <c r="AB1462" s="53"/>
      <c r="AC1462" s="53"/>
      <c r="AD1462" s="53"/>
      <c r="AE1462" s="53"/>
      <c r="AF1462" s="53"/>
      <c r="AG1462" s="53"/>
      <c r="AH1462" s="53"/>
      <c r="AI1462" s="53"/>
      <c r="AJ1462" s="53"/>
      <c r="AK1462" s="53"/>
      <c r="AL1462" s="53"/>
      <c r="AM1462" s="53"/>
      <c r="AN1462" s="53"/>
      <c r="AO1462" s="53"/>
      <c r="AP1462" s="53"/>
      <c r="AQ1462" s="53"/>
      <c r="AR1462" s="53"/>
      <c r="AS1462" s="53"/>
      <c r="AT1462" s="53"/>
      <c r="AU1462" s="53"/>
      <c r="AV1462" s="53"/>
      <c r="AW1462" s="53"/>
      <c r="AX1462" s="53"/>
      <c r="AY1462" s="53"/>
      <c r="AZ1462" s="53"/>
      <c r="BA1462" s="53"/>
      <c r="BB1462" s="53"/>
      <c r="BC1462" s="53"/>
      <c r="BD1462" s="53"/>
      <c r="BE1462" s="53"/>
      <c r="BF1462" s="53"/>
      <c r="BG1462" s="53"/>
      <c r="BH1462" s="53"/>
      <c r="BI1462" s="53"/>
      <c r="BJ1462" s="53"/>
      <c r="BK1462" s="53"/>
      <c r="BL1462" s="53"/>
      <c r="BM1462" s="53"/>
      <c r="BN1462" s="53"/>
      <c r="BO1462" s="53"/>
      <c r="BP1462" s="53"/>
      <c r="BQ1462" s="53"/>
      <c r="BR1462" s="53"/>
      <c r="BS1462" s="53"/>
      <c r="BT1462" s="53"/>
      <c r="BU1462" s="53"/>
      <c r="BV1462" s="53"/>
      <c r="BW1462" s="53"/>
      <c r="BX1462" s="53"/>
      <c r="BY1462" s="53"/>
      <c r="BZ1462" s="53"/>
      <c r="CA1462" s="53"/>
      <c r="CB1462" s="53"/>
      <c r="CC1462" s="53"/>
      <c r="CD1462" s="53"/>
      <c r="CE1462" s="53"/>
      <c r="CF1462" s="53"/>
      <c r="CG1462" s="53"/>
      <c r="CH1462" s="53"/>
      <c r="CI1462" s="53"/>
      <c r="CJ1462" s="53"/>
      <c r="CK1462" s="53"/>
    </row>
    <row r="1463" spans="10:89" x14ac:dyDescent="0.2">
      <c r="J1463" s="53"/>
      <c r="K1463" s="53"/>
      <c r="L1463" s="53"/>
      <c r="M1463" s="53"/>
      <c r="N1463" s="53"/>
      <c r="O1463" s="53"/>
      <c r="P1463" s="53"/>
      <c r="Q1463" s="53"/>
      <c r="R1463" s="53"/>
      <c r="S1463" s="53"/>
      <c r="T1463" s="53"/>
      <c r="U1463" s="53"/>
      <c r="V1463" s="53"/>
      <c r="W1463" s="53"/>
      <c r="X1463" s="53"/>
      <c r="Y1463" s="53"/>
      <c r="Z1463" s="53"/>
      <c r="AA1463" s="53"/>
      <c r="AB1463" s="53"/>
      <c r="AC1463" s="53"/>
      <c r="AD1463" s="53"/>
      <c r="AE1463" s="53"/>
      <c r="AF1463" s="53"/>
      <c r="AG1463" s="53"/>
      <c r="AH1463" s="53"/>
      <c r="AI1463" s="53"/>
      <c r="AJ1463" s="53"/>
      <c r="AK1463" s="53"/>
      <c r="AL1463" s="53"/>
      <c r="AM1463" s="53"/>
      <c r="AN1463" s="53"/>
      <c r="AO1463" s="53"/>
      <c r="AP1463" s="53"/>
      <c r="AQ1463" s="53"/>
      <c r="AR1463" s="53"/>
      <c r="AS1463" s="53"/>
      <c r="AT1463" s="53"/>
      <c r="AU1463" s="53"/>
      <c r="AV1463" s="53"/>
      <c r="AW1463" s="53"/>
      <c r="AX1463" s="53"/>
      <c r="AY1463" s="53"/>
      <c r="AZ1463" s="53"/>
      <c r="BA1463" s="53"/>
      <c r="BB1463" s="53"/>
      <c r="BC1463" s="53"/>
      <c r="BD1463" s="53"/>
      <c r="BE1463" s="53"/>
      <c r="BF1463" s="53"/>
      <c r="BG1463" s="53"/>
      <c r="BH1463" s="53"/>
      <c r="BI1463" s="53"/>
      <c r="BJ1463" s="53"/>
      <c r="BK1463" s="53"/>
      <c r="BL1463" s="53"/>
      <c r="BM1463" s="53"/>
      <c r="BN1463" s="53"/>
      <c r="BO1463" s="53"/>
      <c r="BP1463" s="53"/>
      <c r="BQ1463" s="53"/>
      <c r="BR1463" s="53"/>
      <c r="BS1463" s="53"/>
      <c r="BT1463" s="53"/>
      <c r="BU1463" s="53"/>
      <c r="BV1463" s="53"/>
      <c r="BW1463" s="53"/>
      <c r="BX1463" s="53"/>
      <c r="BY1463" s="53"/>
      <c r="BZ1463" s="53"/>
      <c r="CA1463" s="53"/>
      <c r="CB1463" s="53"/>
      <c r="CC1463" s="53"/>
      <c r="CD1463" s="53"/>
      <c r="CE1463" s="53"/>
      <c r="CF1463" s="53"/>
      <c r="CG1463" s="53"/>
      <c r="CH1463" s="53"/>
      <c r="CI1463" s="53"/>
      <c r="CJ1463" s="53"/>
      <c r="CK1463" s="53"/>
    </row>
    <row r="1464" spans="10:89" x14ac:dyDescent="0.2">
      <c r="J1464" s="53"/>
      <c r="K1464" s="53"/>
      <c r="L1464" s="53"/>
      <c r="M1464" s="53"/>
      <c r="N1464" s="53"/>
      <c r="O1464" s="53"/>
      <c r="P1464" s="53"/>
      <c r="Q1464" s="53"/>
      <c r="R1464" s="53"/>
      <c r="S1464" s="53"/>
      <c r="T1464" s="53"/>
      <c r="U1464" s="53"/>
      <c r="V1464" s="53"/>
      <c r="W1464" s="53"/>
      <c r="X1464" s="53"/>
      <c r="Y1464" s="53"/>
      <c r="Z1464" s="53"/>
      <c r="AA1464" s="53"/>
      <c r="AB1464" s="53"/>
      <c r="AC1464" s="53"/>
      <c r="AD1464" s="53"/>
      <c r="AE1464" s="53"/>
      <c r="AF1464" s="53"/>
      <c r="AG1464" s="53"/>
      <c r="AH1464" s="53"/>
      <c r="AI1464" s="53"/>
      <c r="AJ1464" s="53"/>
      <c r="AK1464" s="53"/>
      <c r="AL1464" s="53"/>
      <c r="AM1464" s="53"/>
      <c r="AN1464" s="53"/>
      <c r="AO1464" s="53"/>
      <c r="AP1464" s="53"/>
      <c r="AQ1464" s="53"/>
      <c r="AR1464" s="53"/>
      <c r="AS1464" s="53"/>
      <c r="AT1464" s="53"/>
      <c r="AU1464" s="53"/>
      <c r="AV1464" s="53"/>
      <c r="AW1464" s="53"/>
      <c r="AX1464" s="53"/>
      <c r="AY1464" s="53"/>
      <c r="AZ1464" s="53"/>
      <c r="BA1464" s="53"/>
      <c r="BB1464" s="53"/>
      <c r="BC1464" s="53"/>
      <c r="BD1464" s="53"/>
      <c r="BE1464" s="53"/>
      <c r="BF1464" s="53"/>
      <c r="BG1464" s="53"/>
      <c r="BH1464" s="53"/>
      <c r="BI1464" s="53"/>
      <c r="BJ1464" s="53"/>
      <c r="BK1464" s="53"/>
      <c r="BL1464" s="53"/>
      <c r="BM1464" s="53"/>
      <c r="BN1464" s="53"/>
      <c r="BO1464" s="53"/>
      <c r="BP1464" s="53"/>
      <c r="BQ1464" s="53"/>
      <c r="BR1464" s="53"/>
      <c r="BS1464" s="53"/>
      <c r="BT1464" s="53"/>
      <c r="BU1464" s="53"/>
      <c r="BV1464" s="53"/>
      <c r="BW1464" s="53"/>
      <c r="BX1464" s="53"/>
      <c r="BY1464" s="53"/>
      <c r="BZ1464" s="53"/>
      <c r="CA1464" s="53"/>
      <c r="CB1464" s="53"/>
      <c r="CC1464" s="53"/>
      <c r="CD1464" s="53"/>
      <c r="CE1464" s="53"/>
      <c r="CF1464" s="53"/>
      <c r="CG1464" s="53"/>
      <c r="CH1464" s="53"/>
      <c r="CI1464" s="53"/>
      <c r="CJ1464" s="53"/>
      <c r="CK1464" s="53"/>
    </row>
    <row r="1465" spans="10:89" x14ac:dyDescent="0.2">
      <c r="J1465" s="53"/>
      <c r="K1465" s="53"/>
      <c r="L1465" s="53"/>
      <c r="M1465" s="53"/>
      <c r="N1465" s="53"/>
      <c r="O1465" s="53"/>
      <c r="P1465" s="53"/>
      <c r="Q1465" s="53"/>
      <c r="R1465" s="53"/>
      <c r="S1465" s="53"/>
      <c r="T1465" s="53"/>
      <c r="U1465" s="53"/>
      <c r="V1465" s="53"/>
      <c r="W1465" s="53"/>
      <c r="X1465" s="53"/>
      <c r="Y1465" s="53"/>
      <c r="Z1465" s="53"/>
      <c r="AA1465" s="53"/>
      <c r="AB1465" s="53"/>
      <c r="AC1465" s="53"/>
      <c r="AD1465" s="53"/>
      <c r="AE1465" s="53"/>
      <c r="AF1465" s="53"/>
      <c r="AG1465" s="53"/>
      <c r="AH1465" s="53"/>
      <c r="AI1465" s="53"/>
      <c r="AJ1465" s="53"/>
      <c r="AK1465" s="53"/>
      <c r="AL1465" s="53"/>
      <c r="AM1465" s="53"/>
      <c r="AN1465" s="53"/>
      <c r="AO1465" s="53"/>
      <c r="AP1465" s="53"/>
      <c r="AQ1465" s="53"/>
      <c r="AR1465" s="53"/>
      <c r="AS1465" s="53"/>
      <c r="AT1465" s="53"/>
      <c r="AU1465" s="53"/>
      <c r="AV1465" s="53"/>
      <c r="AW1465" s="53"/>
      <c r="AX1465" s="53"/>
      <c r="AY1465" s="53"/>
      <c r="AZ1465" s="53"/>
      <c r="BA1465" s="53"/>
      <c r="BB1465" s="53"/>
      <c r="BC1465" s="53"/>
      <c r="BD1465" s="53"/>
      <c r="BE1465" s="53"/>
      <c r="BF1465" s="53"/>
      <c r="BG1465" s="53"/>
      <c r="BH1465" s="53"/>
      <c r="BI1465" s="53"/>
      <c r="BJ1465" s="53"/>
      <c r="BK1465" s="53"/>
      <c r="BL1465" s="53"/>
      <c r="BM1465" s="53"/>
      <c r="BN1465" s="53"/>
      <c r="BO1465" s="53"/>
      <c r="BP1465" s="53"/>
      <c r="BQ1465" s="53"/>
      <c r="BR1465" s="53"/>
      <c r="BS1465" s="53"/>
      <c r="BT1465" s="53"/>
      <c r="BU1465" s="53"/>
      <c r="BV1465" s="53"/>
      <c r="BW1465" s="53"/>
      <c r="BX1465" s="53"/>
      <c r="BY1465" s="53"/>
      <c r="BZ1465" s="53"/>
      <c r="CA1465" s="53"/>
      <c r="CB1465" s="53"/>
      <c r="CC1465" s="53"/>
      <c r="CD1465" s="53"/>
      <c r="CE1465" s="53"/>
      <c r="CF1465" s="53"/>
      <c r="CG1465" s="53"/>
      <c r="CH1465" s="53"/>
      <c r="CI1465" s="53"/>
      <c r="CJ1465" s="53"/>
      <c r="CK1465" s="53"/>
    </row>
    <row r="1466" spans="10:89" x14ac:dyDescent="0.2">
      <c r="J1466" s="53"/>
      <c r="K1466" s="53"/>
      <c r="L1466" s="53"/>
      <c r="M1466" s="53"/>
      <c r="N1466" s="53"/>
      <c r="O1466" s="53"/>
      <c r="P1466" s="53"/>
      <c r="Q1466" s="53"/>
      <c r="R1466" s="53"/>
      <c r="S1466" s="53"/>
      <c r="T1466" s="53"/>
      <c r="U1466" s="53"/>
      <c r="V1466" s="53"/>
      <c r="W1466" s="53"/>
      <c r="X1466" s="53"/>
      <c r="Y1466" s="53"/>
      <c r="Z1466" s="53"/>
      <c r="AA1466" s="53"/>
      <c r="AB1466" s="53"/>
      <c r="AC1466" s="53"/>
      <c r="AD1466" s="53"/>
      <c r="AE1466" s="53"/>
      <c r="AF1466" s="53"/>
      <c r="AG1466" s="53"/>
      <c r="AH1466" s="53"/>
      <c r="AI1466" s="53"/>
      <c r="AJ1466" s="53"/>
      <c r="AK1466" s="53"/>
      <c r="AL1466" s="53"/>
      <c r="AM1466" s="53"/>
      <c r="AN1466" s="53"/>
      <c r="AO1466" s="53"/>
      <c r="AP1466" s="53"/>
      <c r="AQ1466" s="53"/>
      <c r="AR1466" s="53"/>
      <c r="AS1466" s="53"/>
      <c r="AT1466" s="53"/>
      <c r="AU1466" s="53"/>
      <c r="AV1466" s="53"/>
      <c r="AW1466" s="53"/>
      <c r="AX1466" s="53"/>
      <c r="AY1466" s="53"/>
      <c r="AZ1466" s="53"/>
      <c r="BA1466" s="53"/>
      <c r="BB1466" s="53"/>
      <c r="BC1466" s="53"/>
      <c r="BD1466" s="53"/>
      <c r="BE1466" s="53"/>
      <c r="BF1466" s="53"/>
      <c r="BG1466" s="53"/>
      <c r="BH1466" s="53"/>
      <c r="BI1466" s="53"/>
      <c r="BJ1466" s="53"/>
      <c r="BK1466" s="53"/>
      <c r="BL1466" s="53"/>
      <c r="BM1466" s="53"/>
      <c r="BN1466" s="53"/>
      <c r="BO1466" s="53"/>
      <c r="BP1466" s="53"/>
      <c r="BQ1466" s="53"/>
      <c r="BR1466" s="53"/>
      <c r="BS1466" s="53"/>
      <c r="BT1466" s="53"/>
      <c r="BU1466" s="53"/>
      <c r="BV1466" s="53"/>
      <c r="BW1466" s="53"/>
      <c r="BX1466" s="53"/>
      <c r="BY1466" s="53"/>
      <c r="BZ1466" s="53"/>
      <c r="CA1466" s="53"/>
      <c r="CB1466" s="53"/>
      <c r="CC1466" s="53"/>
      <c r="CD1466" s="53"/>
      <c r="CE1466" s="53"/>
      <c r="CF1466" s="53"/>
      <c r="CG1466" s="53"/>
      <c r="CH1466" s="53"/>
      <c r="CI1466" s="53"/>
      <c r="CJ1466" s="53"/>
      <c r="CK1466" s="53"/>
    </row>
    <row r="1467" spans="10:89" x14ac:dyDescent="0.2">
      <c r="J1467" s="53"/>
      <c r="K1467" s="53"/>
      <c r="L1467" s="53"/>
      <c r="M1467" s="53"/>
      <c r="N1467" s="53"/>
      <c r="O1467" s="53"/>
      <c r="P1467" s="53"/>
      <c r="Q1467" s="53"/>
      <c r="R1467" s="53"/>
      <c r="S1467" s="53"/>
      <c r="T1467" s="53"/>
      <c r="U1467" s="53"/>
      <c r="V1467" s="53"/>
      <c r="W1467" s="53"/>
      <c r="X1467" s="53"/>
      <c r="Y1467" s="53"/>
      <c r="Z1467" s="53"/>
      <c r="AA1467" s="53"/>
      <c r="AB1467" s="53"/>
      <c r="AC1467" s="53"/>
      <c r="AD1467" s="53"/>
      <c r="AE1467" s="53"/>
      <c r="AF1467" s="53"/>
      <c r="AG1467" s="53"/>
      <c r="AH1467" s="53"/>
      <c r="AI1467" s="53"/>
      <c r="AJ1467" s="53"/>
      <c r="AK1467" s="53"/>
      <c r="AL1467" s="53"/>
      <c r="AM1467" s="53"/>
      <c r="AN1467" s="53"/>
      <c r="AO1467" s="53"/>
      <c r="AP1467" s="53"/>
      <c r="AQ1467" s="53"/>
      <c r="AR1467" s="53"/>
      <c r="AS1467" s="53"/>
      <c r="AT1467" s="53"/>
      <c r="AU1467" s="53"/>
      <c r="AV1467" s="53"/>
      <c r="AW1467" s="53"/>
      <c r="AX1467" s="53"/>
      <c r="AY1467" s="53"/>
      <c r="AZ1467" s="53"/>
      <c r="BA1467" s="53"/>
      <c r="BB1467" s="53"/>
      <c r="BC1467" s="53"/>
      <c r="BD1467" s="53"/>
      <c r="BE1467" s="53"/>
      <c r="BF1467" s="53"/>
      <c r="BG1467" s="53"/>
      <c r="BH1467" s="53"/>
      <c r="BI1467" s="53"/>
      <c r="BJ1467" s="53"/>
      <c r="BK1467" s="53"/>
      <c r="BL1467" s="53"/>
      <c r="BM1467" s="53"/>
      <c r="BN1467" s="53"/>
      <c r="BO1467" s="53"/>
      <c r="BP1467" s="53"/>
      <c r="BQ1467" s="53"/>
      <c r="BR1467" s="53"/>
      <c r="BS1467" s="53"/>
      <c r="BT1467" s="53"/>
      <c r="BU1467" s="53"/>
      <c r="BV1467" s="53"/>
      <c r="BW1467" s="53"/>
      <c r="BX1467" s="53"/>
      <c r="BY1467" s="53"/>
      <c r="BZ1467" s="53"/>
      <c r="CA1467" s="53"/>
      <c r="CB1467" s="53"/>
      <c r="CC1467" s="53"/>
      <c r="CD1467" s="53"/>
      <c r="CE1467" s="53"/>
      <c r="CF1467" s="53"/>
      <c r="CG1467" s="53"/>
      <c r="CH1467" s="53"/>
      <c r="CI1467" s="53"/>
      <c r="CJ1467" s="53"/>
      <c r="CK1467" s="53"/>
    </row>
    <row r="1468" spans="10:89" x14ac:dyDescent="0.2">
      <c r="J1468" s="53"/>
      <c r="K1468" s="53"/>
      <c r="L1468" s="53"/>
      <c r="M1468" s="53"/>
      <c r="N1468" s="53"/>
      <c r="O1468" s="53"/>
      <c r="P1468" s="53"/>
      <c r="Q1468" s="53"/>
      <c r="R1468" s="53"/>
      <c r="S1468" s="53"/>
      <c r="T1468" s="53"/>
      <c r="U1468" s="53"/>
      <c r="V1468" s="53"/>
      <c r="W1468" s="53"/>
      <c r="X1468" s="53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53"/>
      <c r="AK1468" s="53"/>
      <c r="AL1468" s="53"/>
      <c r="AM1468" s="53"/>
      <c r="AN1468" s="53"/>
      <c r="AO1468" s="53"/>
      <c r="AP1468" s="53"/>
      <c r="AQ1468" s="53"/>
      <c r="AR1468" s="53"/>
      <c r="AS1468" s="53"/>
      <c r="AT1468" s="53"/>
      <c r="AU1468" s="53"/>
      <c r="AV1468" s="53"/>
      <c r="AW1468" s="53"/>
      <c r="AX1468" s="53"/>
      <c r="AY1468" s="53"/>
      <c r="AZ1468" s="53"/>
      <c r="BA1468" s="53"/>
      <c r="BB1468" s="53"/>
      <c r="BC1468" s="53"/>
      <c r="BD1468" s="53"/>
      <c r="BE1468" s="53"/>
      <c r="BF1468" s="53"/>
      <c r="BG1468" s="53"/>
      <c r="BH1468" s="53"/>
      <c r="BI1468" s="53"/>
      <c r="BJ1468" s="53"/>
      <c r="BK1468" s="53"/>
      <c r="BL1468" s="53"/>
      <c r="BM1468" s="53"/>
      <c r="BN1468" s="53"/>
      <c r="BO1468" s="53"/>
      <c r="BP1468" s="53"/>
      <c r="BQ1468" s="53"/>
      <c r="BR1468" s="53"/>
      <c r="BS1468" s="53"/>
      <c r="BT1468" s="53"/>
      <c r="BU1468" s="53"/>
      <c r="BV1468" s="53"/>
      <c r="BW1468" s="53"/>
      <c r="BX1468" s="53"/>
      <c r="BY1468" s="53"/>
      <c r="BZ1468" s="53"/>
      <c r="CA1468" s="53"/>
      <c r="CB1468" s="53"/>
      <c r="CC1468" s="53"/>
      <c r="CD1468" s="53"/>
      <c r="CE1468" s="53"/>
      <c r="CF1468" s="53"/>
      <c r="CG1468" s="53"/>
      <c r="CH1468" s="53"/>
      <c r="CI1468" s="53"/>
      <c r="CJ1468" s="53"/>
      <c r="CK1468" s="53"/>
    </row>
    <row r="1469" spans="10:89" x14ac:dyDescent="0.2">
      <c r="J1469" s="53"/>
      <c r="K1469" s="53"/>
      <c r="L1469" s="53"/>
      <c r="M1469" s="53"/>
      <c r="N1469" s="53"/>
      <c r="O1469" s="53"/>
      <c r="P1469" s="53"/>
      <c r="Q1469" s="53"/>
      <c r="R1469" s="53"/>
      <c r="S1469" s="53"/>
      <c r="T1469" s="53"/>
      <c r="U1469" s="53"/>
      <c r="V1469" s="53"/>
      <c r="W1469" s="53"/>
      <c r="X1469" s="53"/>
      <c r="Y1469" s="53"/>
      <c r="Z1469" s="53"/>
      <c r="AA1469" s="53"/>
      <c r="AB1469" s="53"/>
      <c r="AC1469" s="53"/>
      <c r="AD1469" s="53"/>
      <c r="AE1469" s="53"/>
      <c r="AF1469" s="53"/>
      <c r="AG1469" s="53"/>
      <c r="AH1469" s="53"/>
      <c r="AI1469" s="53"/>
      <c r="AJ1469" s="53"/>
      <c r="AK1469" s="53"/>
      <c r="AL1469" s="53"/>
      <c r="AM1469" s="53"/>
      <c r="AN1469" s="53"/>
      <c r="AO1469" s="53"/>
      <c r="AP1469" s="53"/>
      <c r="AQ1469" s="53"/>
      <c r="AR1469" s="53"/>
      <c r="AS1469" s="53"/>
      <c r="AT1469" s="53"/>
      <c r="AU1469" s="53"/>
      <c r="AV1469" s="53"/>
      <c r="AW1469" s="53"/>
      <c r="AX1469" s="53"/>
      <c r="AY1469" s="53"/>
      <c r="AZ1469" s="53"/>
      <c r="BA1469" s="53"/>
      <c r="BB1469" s="53"/>
      <c r="BC1469" s="53"/>
      <c r="BD1469" s="53"/>
      <c r="BE1469" s="53"/>
      <c r="BF1469" s="53"/>
      <c r="BG1469" s="53"/>
      <c r="BH1469" s="53"/>
      <c r="BI1469" s="53"/>
      <c r="BJ1469" s="53"/>
      <c r="BK1469" s="53"/>
      <c r="BL1469" s="53"/>
      <c r="BM1469" s="53"/>
      <c r="BN1469" s="53"/>
      <c r="BO1469" s="53"/>
      <c r="BP1469" s="53"/>
      <c r="BQ1469" s="53"/>
      <c r="BR1469" s="53"/>
      <c r="BS1469" s="53"/>
      <c r="BT1469" s="53"/>
      <c r="BU1469" s="53"/>
      <c r="BV1469" s="53"/>
      <c r="BW1469" s="53"/>
      <c r="BX1469" s="53"/>
      <c r="BY1469" s="53"/>
      <c r="BZ1469" s="53"/>
      <c r="CA1469" s="53"/>
      <c r="CB1469" s="53"/>
      <c r="CC1469" s="53"/>
      <c r="CD1469" s="53"/>
      <c r="CE1469" s="53"/>
      <c r="CF1469" s="53"/>
      <c r="CG1469" s="53"/>
      <c r="CH1469" s="53"/>
      <c r="CI1469" s="53"/>
      <c r="CJ1469" s="53"/>
      <c r="CK1469" s="53"/>
    </row>
    <row r="1470" spans="10:89" x14ac:dyDescent="0.2">
      <c r="J1470" s="53"/>
      <c r="K1470" s="53"/>
      <c r="L1470" s="53"/>
      <c r="M1470" s="53"/>
      <c r="N1470" s="53"/>
      <c r="O1470" s="53"/>
      <c r="P1470" s="53"/>
      <c r="Q1470" s="53"/>
      <c r="R1470" s="53"/>
      <c r="S1470" s="53"/>
      <c r="T1470" s="53"/>
      <c r="U1470" s="53"/>
      <c r="V1470" s="53"/>
      <c r="W1470" s="53"/>
      <c r="X1470" s="53"/>
      <c r="Y1470" s="53"/>
      <c r="Z1470" s="53"/>
      <c r="AA1470" s="53"/>
      <c r="AB1470" s="53"/>
      <c r="AC1470" s="53"/>
      <c r="AD1470" s="53"/>
      <c r="AE1470" s="53"/>
      <c r="AF1470" s="53"/>
      <c r="AG1470" s="53"/>
      <c r="AH1470" s="53"/>
      <c r="AI1470" s="53"/>
      <c r="AJ1470" s="53"/>
      <c r="AK1470" s="53"/>
      <c r="AL1470" s="53"/>
      <c r="AM1470" s="53"/>
      <c r="AN1470" s="53"/>
      <c r="AO1470" s="53"/>
      <c r="AP1470" s="53"/>
      <c r="AQ1470" s="53"/>
      <c r="AR1470" s="53"/>
      <c r="AS1470" s="53"/>
      <c r="AT1470" s="53"/>
      <c r="AU1470" s="53"/>
      <c r="AV1470" s="53"/>
      <c r="AW1470" s="53"/>
      <c r="AX1470" s="53"/>
      <c r="AY1470" s="53"/>
      <c r="AZ1470" s="53"/>
      <c r="BA1470" s="53"/>
      <c r="BB1470" s="53"/>
      <c r="BC1470" s="53"/>
      <c r="BD1470" s="53"/>
      <c r="BE1470" s="53"/>
      <c r="BF1470" s="53"/>
      <c r="BG1470" s="53"/>
      <c r="BH1470" s="53"/>
      <c r="BI1470" s="53"/>
      <c r="BJ1470" s="53"/>
      <c r="BK1470" s="53"/>
      <c r="BL1470" s="53"/>
      <c r="BM1470" s="53"/>
      <c r="BN1470" s="53"/>
      <c r="BO1470" s="53"/>
      <c r="BP1470" s="53"/>
      <c r="BQ1470" s="53"/>
      <c r="BR1470" s="53"/>
      <c r="BS1470" s="53"/>
      <c r="BT1470" s="53"/>
      <c r="BU1470" s="53"/>
      <c r="BV1470" s="53"/>
      <c r="BW1470" s="53"/>
      <c r="BX1470" s="53"/>
      <c r="BY1470" s="53"/>
      <c r="BZ1470" s="53"/>
      <c r="CA1470" s="53"/>
      <c r="CB1470" s="53"/>
      <c r="CC1470" s="53"/>
      <c r="CD1470" s="53"/>
      <c r="CE1470" s="53"/>
      <c r="CF1470" s="53"/>
      <c r="CG1470" s="53"/>
      <c r="CH1470" s="53"/>
      <c r="CI1470" s="53"/>
      <c r="CJ1470" s="53"/>
      <c r="CK1470" s="53"/>
    </row>
    <row r="1471" spans="10:89" x14ac:dyDescent="0.2">
      <c r="J1471" s="53"/>
      <c r="K1471" s="53"/>
      <c r="L1471" s="53"/>
      <c r="M1471" s="53"/>
      <c r="N1471" s="53"/>
      <c r="O1471" s="53"/>
      <c r="P1471" s="53"/>
      <c r="Q1471" s="53"/>
      <c r="R1471" s="53"/>
      <c r="S1471" s="53"/>
      <c r="T1471" s="53"/>
      <c r="U1471" s="53"/>
      <c r="V1471" s="53"/>
      <c r="W1471" s="53"/>
      <c r="X1471" s="53"/>
      <c r="Y1471" s="53"/>
      <c r="Z1471" s="53"/>
      <c r="AA1471" s="53"/>
      <c r="AB1471" s="53"/>
      <c r="AC1471" s="53"/>
      <c r="AD1471" s="53"/>
      <c r="AE1471" s="53"/>
      <c r="AF1471" s="53"/>
      <c r="AG1471" s="53"/>
      <c r="AH1471" s="53"/>
      <c r="AI1471" s="53"/>
      <c r="AJ1471" s="53"/>
      <c r="AK1471" s="53"/>
      <c r="AL1471" s="53"/>
      <c r="AM1471" s="53"/>
      <c r="AN1471" s="53"/>
      <c r="AO1471" s="53"/>
      <c r="AP1471" s="53"/>
      <c r="AQ1471" s="53"/>
      <c r="AR1471" s="53"/>
      <c r="AS1471" s="53"/>
      <c r="AT1471" s="53"/>
      <c r="AU1471" s="53"/>
      <c r="AV1471" s="53"/>
      <c r="AW1471" s="53"/>
      <c r="AX1471" s="53"/>
      <c r="AY1471" s="53"/>
      <c r="AZ1471" s="53"/>
      <c r="BA1471" s="53"/>
      <c r="BB1471" s="53"/>
      <c r="BC1471" s="53"/>
      <c r="BD1471" s="53"/>
      <c r="BE1471" s="53"/>
      <c r="BF1471" s="53"/>
      <c r="BG1471" s="53"/>
      <c r="BH1471" s="53"/>
      <c r="BI1471" s="53"/>
      <c r="BJ1471" s="53"/>
      <c r="BK1471" s="53"/>
      <c r="BL1471" s="53"/>
      <c r="BM1471" s="53"/>
      <c r="BN1471" s="53"/>
      <c r="BO1471" s="53"/>
      <c r="BP1471" s="53"/>
      <c r="BQ1471" s="53"/>
      <c r="BR1471" s="53"/>
      <c r="BS1471" s="53"/>
      <c r="BT1471" s="53"/>
      <c r="BU1471" s="53"/>
      <c r="BV1471" s="53"/>
      <c r="BW1471" s="53"/>
      <c r="BX1471" s="53"/>
      <c r="BY1471" s="53"/>
      <c r="BZ1471" s="53"/>
      <c r="CA1471" s="53"/>
      <c r="CB1471" s="53"/>
      <c r="CC1471" s="53"/>
      <c r="CD1471" s="53"/>
      <c r="CE1471" s="53"/>
      <c r="CF1471" s="53"/>
      <c r="CG1471" s="53"/>
      <c r="CH1471" s="53"/>
      <c r="CI1471" s="53"/>
      <c r="CJ1471" s="53"/>
      <c r="CK1471" s="53"/>
    </row>
    <row r="1472" spans="10:89" x14ac:dyDescent="0.2">
      <c r="J1472" s="53"/>
      <c r="K1472" s="53"/>
      <c r="L1472" s="53"/>
      <c r="M1472" s="53"/>
      <c r="N1472" s="53"/>
      <c r="O1472" s="53"/>
      <c r="P1472" s="53"/>
      <c r="Q1472" s="53"/>
      <c r="R1472" s="53"/>
      <c r="S1472" s="53"/>
      <c r="T1472" s="53"/>
      <c r="U1472" s="53"/>
      <c r="V1472" s="53"/>
      <c r="W1472" s="53"/>
      <c r="X1472" s="53"/>
      <c r="Y1472" s="53"/>
      <c r="Z1472" s="53"/>
      <c r="AA1472" s="53"/>
      <c r="AB1472" s="53"/>
      <c r="AC1472" s="53"/>
      <c r="AD1472" s="53"/>
      <c r="AE1472" s="53"/>
      <c r="AF1472" s="53"/>
      <c r="AG1472" s="53"/>
      <c r="AH1472" s="53"/>
      <c r="AI1472" s="53"/>
      <c r="AJ1472" s="53"/>
      <c r="AK1472" s="53"/>
      <c r="AL1472" s="53"/>
      <c r="AM1472" s="53"/>
      <c r="AN1472" s="53"/>
      <c r="AO1472" s="53"/>
      <c r="AP1472" s="53"/>
      <c r="AQ1472" s="53"/>
      <c r="AR1472" s="53"/>
      <c r="AS1472" s="53"/>
      <c r="AT1472" s="53"/>
      <c r="AU1472" s="53"/>
      <c r="AV1472" s="53"/>
      <c r="AW1472" s="53"/>
      <c r="AX1472" s="53"/>
      <c r="AY1472" s="53"/>
      <c r="AZ1472" s="53"/>
      <c r="BA1472" s="53"/>
      <c r="BB1472" s="53"/>
      <c r="BC1472" s="53"/>
      <c r="BD1472" s="53"/>
      <c r="BE1472" s="53"/>
      <c r="BF1472" s="53"/>
      <c r="BG1472" s="53"/>
      <c r="BH1472" s="53"/>
      <c r="BI1472" s="53"/>
      <c r="BJ1472" s="53"/>
      <c r="BK1472" s="53"/>
      <c r="BL1472" s="53"/>
      <c r="BM1472" s="53"/>
      <c r="BN1472" s="53"/>
      <c r="BO1472" s="53"/>
      <c r="BP1472" s="53"/>
      <c r="BQ1472" s="53"/>
      <c r="BR1472" s="53"/>
      <c r="BS1472" s="53"/>
      <c r="BT1472" s="53"/>
      <c r="BU1472" s="53"/>
      <c r="BV1472" s="53"/>
      <c r="BW1472" s="53"/>
      <c r="BX1472" s="53"/>
      <c r="BY1472" s="53"/>
      <c r="BZ1472" s="53"/>
      <c r="CA1472" s="53"/>
      <c r="CB1472" s="53"/>
      <c r="CC1472" s="53"/>
      <c r="CD1472" s="53"/>
      <c r="CE1472" s="53"/>
      <c r="CF1472" s="53"/>
      <c r="CG1472" s="53"/>
      <c r="CH1472" s="53"/>
      <c r="CI1472" s="53"/>
      <c r="CJ1472" s="53"/>
      <c r="CK1472" s="53"/>
    </row>
    <row r="1473" spans="10:89" x14ac:dyDescent="0.2">
      <c r="J1473" s="53"/>
      <c r="K1473" s="53"/>
      <c r="L1473" s="53"/>
      <c r="M1473" s="53"/>
      <c r="N1473" s="53"/>
      <c r="O1473" s="53"/>
      <c r="P1473" s="53"/>
      <c r="Q1473" s="53"/>
      <c r="R1473" s="53"/>
      <c r="S1473" s="53"/>
      <c r="T1473" s="53"/>
      <c r="U1473" s="53"/>
      <c r="V1473" s="53"/>
      <c r="W1473" s="53"/>
      <c r="X1473" s="53"/>
      <c r="Y1473" s="53"/>
      <c r="Z1473" s="53"/>
      <c r="AA1473" s="53"/>
      <c r="AB1473" s="53"/>
      <c r="AC1473" s="53"/>
      <c r="AD1473" s="53"/>
      <c r="AE1473" s="53"/>
      <c r="AF1473" s="53"/>
      <c r="AG1473" s="53"/>
      <c r="AH1473" s="53"/>
      <c r="AI1473" s="53"/>
      <c r="AJ1473" s="53"/>
      <c r="AK1473" s="53"/>
      <c r="AL1473" s="53"/>
      <c r="AM1473" s="53"/>
      <c r="AN1473" s="53"/>
      <c r="AO1473" s="53"/>
      <c r="AP1473" s="53"/>
      <c r="AQ1473" s="53"/>
      <c r="AR1473" s="53"/>
      <c r="AS1473" s="53"/>
      <c r="AT1473" s="53"/>
      <c r="AU1473" s="53"/>
      <c r="AV1473" s="53"/>
      <c r="AW1473" s="53"/>
      <c r="AX1473" s="53"/>
      <c r="AY1473" s="53"/>
      <c r="AZ1473" s="53"/>
      <c r="BA1473" s="53"/>
      <c r="BB1473" s="53"/>
      <c r="BC1473" s="53"/>
      <c r="BD1473" s="53"/>
      <c r="BE1473" s="53"/>
      <c r="BF1473" s="53"/>
      <c r="BG1473" s="53"/>
      <c r="BH1473" s="53"/>
      <c r="BI1473" s="53"/>
      <c r="BJ1473" s="53"/>
      <c r="BK1473" s="53"/>
      <c r="BL1473" s="53"/>
      <c r="BM1473" s="53"/>
      <c r="BN1473" s="53"/>
      <c r="BO1473" s="53"/>
      <c r="BP1473" s="53"/>
      <c r="BQ1473" s="53"/>
      <c r="BR1473" s="53"/>
      <c r="BS1473" s="53"/>
      <c r="BT1473" s="53"/>
      <c r="BU1473" s="53"/>
      <c r="BV1473" s="53"/>
      <c r="BW1473" s="53"/>
      <c r="BX1473" s="53"/>
      <c r="BY1473" s="53"/>
      <c r="BZ1473" s="53"/>
      <c r="CA1473" s="53"/>
      <c r="CB1473" s="53"/>
      <c r="CC1473" s="53"/>
      <c r="CD1473" s="53"/>
      <c r="CE1473" s="53"/>
      <c r="CF1473" s="53"/>
      <c r="CG1473" s="53"/>
      <c r="CH1473" s="53"/>
      <c r="CI1473" s="53"/>
      <c r="CJ1473" s="53"/>
      <c r="CK1473" s="53"/>
    </row>
    <row r="1474" spans="10:89" x14ac:dyDescent="0.2">
      <c r="J1474" s="53"/>
      <c r="K1474" s="53"/>
      <c r="L1474" s="53"/>
      <c r="M1474" s="53"/>
      <c r="N1474" s="53"/>
      <c r="O1474" s="53"/>
      <c r="P1474" s="53"/>
      <c r="Q1474" s="53"/>
      <c r="R1474" s="53"/>
      <c r="S1474" s="53"/>
      <c r="T1474" s="53"/>
      <c r="U1474" s="53"/>
      <c r="V1474" s="53"/>
      <c r="W1474" s="53"/>
      <c r="X1474" s="53"/>
      <c r="Y1474" s="53"/>
      <c r="Z1474" s="53"/>
      <c r="AA1474" s="53"/>
      <c r="AB1474" s="53"/>
      <c r="AC1474" s="53"/>
      <c r="AD1474" s="53"/>
      <c r="AE1474" s="53"/>
      <c r="AF1474" s="53"/>
      <c r="AG1474" s="53"/>
      <c r="AH1474" s="53"/>
      <c r="AI1474" s="53"/>
      <c r="AJ1474" s="53"/>
      <c r="AK1474" s="53"/>
      <c r="AL1474" s="53"/>
      <c r="AM1474" s="53"/>
      <c r="AN1474" s="53"/>
      <c r="AO1474" s="53"/>
      <c r="AP1474" s="53"/>
      <c r="AQ1474" s="53"/>
      <c r="AR1474" s="53"/>
      <c r="AS1474" s="53"/>
      <c r="AT1474" s="53"/>
      <c r="AU1474" s="53"/>
      <c r="AV1474" s="53"/>
      <c r="AW1474" s="53"/>
      <c r="AX1474" s="53"/>
      <c r="AY1474" s="53"/>
      <c r="AZ1474" s="53"/>
      <c r="BA1474" s="53"/>
      <c r="BB1474" s="53"/>
      <c r="BC1474" s="53"/>
      <c r="BD1474" s="53"/>
      <c r="BE1474" s="53"/>
      <c r="BF1474" s="53"/>
      <c r="BG1474" s="53"/>
      <c r="BH1474" s="53"/>
      <c r="BI1474" s="53"/>
      <c r="BJ1474" s="53"/>
      <c r="BK1474" s="53"/>
      <c r="BL1474" s="53"/>
      <c r="BM1474" s="53"/>
      <c r="BN1474" s="53"/>
      <c r="BO1474" s="53"/>
      <c r="BP1474" s="53"/>
      <c r="BQ1474" s="53"/>
      <c r="BR1474" s="53"/>
      <c r="BS1474" s="53"/>
      <c r="BT1474" s="53"/>
      <c r="BU1474" s="53"/>
      <c r="BV1474" s="53"/>
      <c r="BW1474" s="53"/>
      <c r="BX1474" s="53"/>
      <c r="BY1474" s="53"/>
      <c r="BZ1474" s="53"/>
      <c r="CA1474" s="53"/>
      <c r="CB1474" s="53"/>
      <c r="CC1474" s="53"/>
      <c r="CD1474" s="53"/>
      <c r="CE1474" s="53"/>
      <c r="CF1474" s="53"/>
      <c r="CG1474" s="53"/>
      <c r="CH1474" s="53"/>
      <c r="CI1474" s="53"/>
      <c r="CJ1474" s="53"/>
      <c r="CK1474" s="53"/>
    </row>
    <row r="1475" spans="10:89" x14ac:dyDescent="0.2">
      <c r="J1475" s="53"/>
      <c r="K1475" s="53"/>
      <c r="L1475" s="53"/>
      <c r="M1475" s="53"/>
      <c r="N1475" s="53"/>
      <c r="O1475" s="53"/>
      <c r="P1475" s="53"/>
      <c r="Q1475" s="53"/>
      <c r="R1475" s="53"/>
      <c r="S1475" s="53"/>
      <c r="T1475" s="53"/>
      <c r="U1475" s="53"/>
      <c r="V1475" s="53"/>
      <c r="W1475" s="53"/>
      <c r="X1475" s="53"/>
      <c r="Y1475" s="53"/>
      <c r="Z1475" s="53"/>
      <c r="AA1475" s="53"/>
      <c r="AB1475" s="53"/>
      <c r="AC1475" s="53"/>
      <c r="AD1475" s="53"/>
      <c r="AE1475" s="53"/>
      <c r="AF1475" s="53"/>
      <c r="AG1475" s="53"/>
      <c r="AH1475" s="53"/>
      <c r="AI1475" s="53"/>
      <c r="AJ1475" s="53"/>
      <c r="AK1475" s="53"/>
      <c r="AL1475" s="53"/>
      <c r="AM1475" s="53"/>
      <c r="AN1475" s="53"/>
      <c r="AO1475" s="53"/>
      <c r="AP1475" s="53"/>
      <c r="AQ1475" s="53"/>
      <c r="AR1475" s="53"/>
      <c r="AS1475" s="53"/>
      <c r="AT1475" s="53"/>
      <c r="AU1475" s="53"/>
      <c r="AV1475" s="53"/>
      <c r="AW1475" s="53"/>
      <c r="AX1475" s="53"/>
      <c r="AY1475" s="53"/>
      <c r="AZ1475" s="53"/>
      <c r="BA1475" s="53"/>
      <c r="BB1475" s="53"/>
      <c r="BC1475" s="53"/>
      <c r="BD1475" s="53"/>
      <c r="BE1475" s="53"/>
      <c r="BF1475" s="53"/>
      <c r="BG1475" s="53"/>
      <c r="BH1475" s="53"/>
      <c r="BI1475" s="53"/>
      <c r="BJ1475" s="53"/>
      <c r="BK1475" s="53"/>
      <c r="BL1475" s="53"/>
      <c r="BM1475" s="53"/>
      <c r="BN1475" s="53"/>
      <c r="BO1475" s="53"/>
      <c r="BP1475" s="53"/>
      <c r="BQ1475" s="53"/>
      <c r="BR1475" s="53"/>
      <c r="BS1475" s="53"/>
      <c r="BT1475" s="53"/>
      <c r="BU1475" s="53"/>
      <c r="BV1475" s="53"/>
      <c r="BW1475" s="53"/>
      <c r="BX1475" s="53"/>
      <c r="BY1475" s="53"/>
      <c r="BZ1475" s="53"/>
      <c r="CA1475" s="53"/>
      <c r="CB1475" s="53"/>
      <c r="CC1475" s="53"/>
      <c r="CD1475" s="53"/>
      <c r="CE1475" s="53"/>
      <c r="CF1475" s="53"/>
      <c r="CG1475" s="53"/>
      <c r="CH1475" s="53"/>
      <c r="CI1475" s="53"/>
      <c r="CJ1475" s="53"/>
      <c r="CK1475" s="53"/>
    </row>
    <row r="1476" spans="10:89" x14ac:dyDescent="0.2">
      <c r="J1476" s="53"/>
      <c r="K1476" s="53"/>
      <c r="L1476" s="53"/>
      <c r="M1476" s="53"/>
      <c r="N1476" s="53"/>
      <c r="O1476" s="53"/>
      <c r="P1476" s="53"/>
      <c r="Q1476" s="53"/>
      <c r="R1476" s="53"/>
      <c r="S1476" s="53"/>
      <c r="T1476" s="53"/>
      <c r="U1476" s="53"/>
      <c r="V1476" s="53"/>
      <c r="W1476" s="53"/>
      <c r="X1476" s="53"/>
      <c r="Y1476" s="53"/>
      <c r="Z1476" s="53"/>
      <c r="AA1476" s="53"/>
      <c r="AB1476" s="53"/>
      <c r="AC1476" s="53"/>
      <c r="AD1476" s="53"/>
      <c r="AE1476" s="53"/>
      <c r="AF1476" s="53"/>
      <c r="AG1476" s="53"/>
      <c r="AH1476" s="53"/>
      <c r="AI1476" s="53"/>
      <c r="AJ1476" s="53"/>
      <c r="AK1476" s="53"/>
      <c r="AL1476" s="53"/>
      <c r="AM1476" s="53"/>
      <c r="AN1476" s="53"/>
      <c r="AO1476" s="53"/>
      <c r="AP1476" s="53"/>
      <c r="AQ1476" s="53"/>
      <c r="AR1476" s="53"/>
      <c r="AS1476" s="53"/>
      <c r="AT1476" s="53"/>
      <c r="AU1476" s="53"/>
      <c r="AV1476" s="53"/>
      <c r="AW1476" s="53"/>
      <c r="AX1476" s="53"/>
      <c r="AY1476" s="53"/>
      <c r="AZ1476" s="53"/>
      <c r="BA1476" s="53"/>
      <c r="BB1476" s="53"/>
      <c r="BC1476" s="53"/>
      <c r="BD1476" s="53"/>
      <c r="BE1476" s="53"/>
      <c r="BF1476" s="53"/>
      <c r="BG1476" s="53"/>
      <c r="BH1476" s="53"/>
      <c r="BI1476" s="53"/>
      <c r="BJ1476" s="53"/>
      <c r="BK1476" s="53"/>
      <c r="BL1476" s="53"/>
      <c r="BM1476" s="53"/>
      <c r="BN1476" s="53"/>
      <c r="BO1476" s="53"/>
      <c r="BP1476" s="53"/>
      <c r="BQ1476" s="53"/>
      <c r="BR1476" s="53"/>
      <c r="BS1476" s="53"/>
      <c r="BT1476" s="53"/>
      <c r="BU1476" s="53"/>
      <c r="BV1476" s="53"/>
      <c r="BW1476" s="53"/>
      <c r="BX1476" s="53"/>
      <c r="BY1476" s="53"/>
      <c r="BZ1476" s="53"/>
      <c r="CA1476" s="53"/>
      <c r="CB1476" s="53"/>
      <c r="CC1476" s="53"/>
      <c r="CD1476" s="53"/>
      <c r="CE1476" s="53"/>
      <c r="CF1476" s="53"/>
      <c r="CG1476" s="53"/>
      <c r="CH1476" s="53"/>
      <c r="CI1476" s="53"/>
      <c r="CJ1476" s="53"/>
      <c r="CK1476" s="53"/>
    </row>
    <row r="1477" spans="10:89" x14ac:dyDescent="0.2">
      <c r="J1477" s="53"/>
      <c r="K1477" s="53"/>
      <c r="L1477" s="53"/>
      <c r="M1477" s="53"/>
      <c r="N1477" s="53"/>
      <c r="O1477" s="53"/>
      <c r="P1477" s="53"/>
      <c r="Q1477" s="53"/>
      <c r="R1477" s="53"/>
      <c r="S1477" s="53"/>
      <c r="T1477" s="53"/>
      <c r="U1477" s="53"/>
      <c r="V1477" s="53"/>
      <c r="W1477" s="53"/>
      <c r="X1477" s="53"/>
      <c r="Y1477" s="53"/>
      <c r="Z1477" s="53"/>
      <c r="AA1477" s="53"/>
      <c r="AB1477" s="53"/>
      <c r="AC1477" s="53"/>
      <c r="AD1477" s="53"/>
      <c r="AE1477" s="53"/>
      <c r="AF1477" s="53"/>
      <c r="AG1477" s="53"/>
      <c r="AH1477" s="53"/>
      <c r="AI1477" s="53"/>
      <c r="AJ1477" s="53"/>
      <c r="AK1477" s="53"/>
      <c r="AL1477" s="53"/>
      <c r="AM1477" s="53"/>
      <c r="AN1477" s="53"/>
      <c r="AO1477" s="53"/>
      <c r="AP1477" s="53"/>
      <c r="AQ1477" s="53"/>
      <c r="AR1477" s="53"/>
      <c r="AS1477" s="53"/>
      <c r="AT1477" s="53"/>
      <c r="AU1477" s="53"/>
      <c r="AV1477" s="53"/>
      <c r="AW1477" s="53"/>
      <c r="AX1477" s="53"/>
      <c r="AY1477" s="53"/>
      <c r="AZ1477" s="53"/>
      <c r="BA1477" s="53"/>
      <c r="BB1477" s="53"/>
      <c r="BC1477" s="53"/>
      <c r="BD1477" s="53"/>
      <c r="BE1477" s="53"/>
      <c r="BF1477" s="53"/>
      <c r="BG1477" s="53"/>
      <c r="BH1477" s="53"/>
      <c r="BI1477" s="53"/>
      <c r="BJ1477" s="53"/>
      <c r="BK1477" s="53"/>
      <c r="BL1477" s="53"/>
      <c r="BM1477" s="53"/>
      <c r="BN1477" s="53"/>
      <c r="BO1477" s="53"/>
      <c r="BP1477" s="53"/>
      <c r="BQ1477" s="53"/>
      <c r="BR1477" s="53"/>
      <c r="BS1477" s="53"/>
      <c r="BT1477" s="53"/>
      <c r="BU1477" s="53"/>
      <c r="BV1477" s="53"/>
      <c r="BW1477" s="53"/>
      <c r="BX1477" s="53"/>
      <c r="BY1477" s="53"/>
      <c r="BZ1477" s="53"/>
      <c r="CA1477" s="53"/>
      <c r="CB1477" s="53"/>
      <c r="CC1477" s="53"/>
      <c r="CD1477" s="53"/>
      <c r="CE1477" s="53"/>
      <c r="CF1477" s="53"/>
      <c r="CG1477" s="53"/>
      <c r="CH1477" s="53"/>
      <c r="CI1477" s="53"/>
      <c r="CJ1477" s="53"/>
      <c r="CK1477" s="53"/>
    </row>
    <row r="1478" spans="10:89" x14ac:dyDescent="0.2">
      <c r="J1478" s="53"/>
      <c r="K1478" s="53"/>
      <c r="L1478" s="53"/>
      <c r="M1478" s="53"/>
      <c r="N1478" s="53"/>
      <c r="O1478" s="53"/>
      <c r="P1478" s="53"/>
      <c r="Q1478" s="53"/>
      <c r="R1478" s="53"/>
      <c r="S1478" s="53"/>
      <c r="T1478" s="53"/>
      <c r="U1478" s="53"/>
      <c r="V1478" s="53"/>
      <c r="W1478" s="53"/>
      <c r="X1478" s="53"/>
      <c r="Y1478" s="53"/>
      <c r="Z1478" s="53"/>
      <c r="AA1478" s="53"/>
      <c r="AB1478" s="53"/>
      <c r="AC1478" s="53"/>
      <c r="AD1478" s="53"/>
      <c r="AE1478" s="53"/>
      <c r="AF1478" s="53"/>
      <c r="AG1478" s="53"/>
      <c r="AH1478" s="53"/>
      <c r="AI1478" s="53"/>
      <c r="AJ1478" s="53"/>
      <c r="AK1478" s="53"/>
      <c r="AL1478" s="53"/>
      <c r="AM1478" s="53"/>
      <c r="AN1478" s="53"/>
      <c r="AO1478" s="53"/>
      <c r="AP1478" s="53"/>
      <c r="AQ1478" s="53"/>
      <c r="AR1478" s="53"/>
      <c r="AS1478" s="53"/>
      <c r="AT1478" s="53"/>
      <c r="AU1478" s="53"/>
      <c r="AV1478" s="53"/>
      <c r="AW1478" s="53"/>
      <c r="AX1478" s="53"/>
      <c r="AY1478" s="53"/>
      <c r="AZ1478" s="53"/>
      <c r="BA1478" s="53"/>
      <c r="BB1478" s="53"/>
      <c r="BC1478" s="53"/>
      <c r="BD1478" s="53"/>
      <c r="BE1478" s="53"/>
      <c r="BF1478" s="53"/>
      <c r="BG1478" s="53"/>
      <c r="BH1478" s="53"/>
      <c r="BI1478" s="53"/>
      <c r="BJ1478" s="53"/>
      <c r="BK1478" s="53"/>
      <c r="BL1478" s="53"/>
      <c r="BM1478" s="53"/>
      <c r="BN1478" s="53"/>
      <c r="BO1478" s="53"/>
      <c r="BP1478" s="53"/>
      <c r="BQ1478" s="53"/>
      <c r="BR1478" s="53"/>
      <c r="BS1478" s="53"/>
      <c r="BT1478" s="53"/>
      <c r="BU1478" s="53"/>
      <c r="BV1478" s="53"/>
      <c r="BW1478" s="53"/>
      <c r="BX1478" s="53"/>
      <c r="BY1478" s="53"/>
      <c r="BZ1478" s="53"/>
      <c r="CA1478" s="53"/>
      <c r="CB1478" s="53"/>
      <c r="CC1478" s="53"/>
      <c r="CD1478" s="53"/>
      <c r="CE1478" s="53"/>
      <c r="CF1478" s="53"/>
      <c r="CG1478" s="53"/>
      <c r="CH1478" s="53"/>
      <c r="CI1478" s="53"/>
      <c r="CJ1478" s="53"/>
      <c r="CK1478" s="53"/>
    </row>
    <row r="1479" spans="10:89" x14ac:dyDescent="0.2">
      <c r="J1479" s="53"/>
      <c r="K1479" s="53"/>
      <c r="L1479" s="53"/>
      <c r="M1479" s="53"/>
      <c r="N1479" s="53"/>
      <c r="O1479" s="53"/>
      <c r="P1479" s="53"/>
      <c r="Q1479" s="53"/>
      <c r="R1479" s="53"/>
      <c r="S1479" s="53"/>
      <c r="T1479" s="53"/>
      <c r="U1479" s="53"/>
      <c r="V1479" s="53"/>
      <c r="W1479" s="53"/>
      <c r="X1479" s="53"/>
      <c r="Y1479" s="53"/>
      <c r="Z1479" s="53"/>
      <c r="AA1479" s="53"/>
      <c r="AB1479" s="53"/>
      <c r="AC1479" s="53"/>
      <c r="AD1479" s="53"/>
      <c r="AE1479" s="53"/>
      <c r="AF1479" s="53"/>
      <c r="AG1479" s="53"/>
      <c r="AH1479" s="53"/>
      <c r="AI1479" s="53"/>
      <c r="AJ1479" s="53"/>
      <c r="AK1479" s="53"/>
      <c r="AL1479" s="53"/>
      <c r="AM1479" s="53"/>
      <c r="AN1479" s="53"/>
      <c r="AO1479" s="53"/>
      <c r="AP1479" s="53"/>
      <c r="AQ1479" s="53"/>
      <c r="AR1479" s="53"/>
      <c r="AS1479" s="53"/>
      <c r="AT1479" s="53"/>
      <c r="AU1479" s="53"/>
      <c r="AV1479" s="53"/>
      <c r="AW1479" s="53"/>
      <c r="AX1479" s="53"/>
      <c r="AY1479" s="53"/>
      <c r="AZ1479" s="53"/>
      <c r="BA1479" s="53"/>
      <c r="BB1479" s="53"/>
      <c r="BC1479" s="53"/>
      <c r="BD1479" s="53"/>
      <c r="BE1479" s="53"/>
      <c r="BF1479" s="53"/>
      <c r="BG1479" s="53"/>
      <c r="BH1479" s="53"/>
      <c r="BI1479" s="53"/>
      <c r="BJ1479" s="53"/>
      <c r="BK1479" s="53"/>
      <c r="BL1479" s="53"/>
      <c r="BM1479" s="53"/>
      <c r="BN1479" s="53"/>
      <c r="BO1479" s="53"/>
      <c r="BP1479" s="53"/>
      <c r="BQ1479" s="53"/>
      <c r="BR1479" s="53"/>
      <c r="BS1479" s="53"/>
      <c r="BT1479" s="53"/>
      <c r="BU1479" s="53"/>
      <c r="BV1479" s="53"/>
      <c r="BW1479" s="53"/>
      <c r="BX1479" s="53"/>
      <c r="BY1479" s="53"/>
      <c r="BZ1479" s="53"/>
      <c r="CA1479" s="53"/>
      <c r="CB1479" s="53"/>
      <c r="CC1479" s="53"/>
      <c r="CD1479" s="53"/>
      <c r="CE1479" s="53"/>
      <c r="CF1479" s="53"/>
      <c r="CG1479" s="53"/>
      <c r="CH1479" s="53"/>
      <c r="CI1479" s="53"/>
      <c r="CJ1479" s="53"/>
      <c r="CK1479" s="53"/>
    </row>
    <row r="1480" spans="10:89" x14ac:dyDescent="0.2">
      <c r="J1480" s="53"/>
      <c r="K1480" s="53"/>
      <c r="L1480" s="53"/>
      <c r="M1480" s="53"/>
      <c r="N1480" s="53"/>
      <c r="O1480" s="53"/>
      <c r="P1480" s="53"/>
      <c r="Q1480" s="53"/>
      <c r="R1480" s="53"/>
      <c r="S1480" s="53"/>
      <c r="T1480" s="53"/>
      <c r="U1480" s="53"/>
      <c r="V1480" s="53"/>
      <c r="W1480" s="53"/>
      <c r="X1480" s="53"/>
      <c r="Y1480" s="53"/>
      <c r="Z1480" s="53"/>
      <c r="AA1480" s="53"/>
      <c r="AB1480" s="53"/>
      <c r="AC1480" s="53"/>
      <c r="AD1480" s="53"/>
      <c r="AE1480" s="53"/>
      <c r="AF1480" s="53"/>
      <c r="AG1480" s="53"/>
      <c r="AH1480" s="53"/>
      <c r="AI1480" s="53"/>
      <c r="AJ1480" s="53"/>
      <c r="AK1480" s="53"/>
      <c r="AL1480" s="53"/>
      <c r="AM1480" s="53"/>
      <c r="AN1480" s="53"/>
      <c r="AO1480" s="53"/>
      <c r="AP1480" s="53"/>
      <c r="AQ1480" s="53"/>
      <c r="AR1480" s="53"/>
      <c r="AS1480" s="53"/>
      <c r="AT1480" s="53"/>
      <c r="AU1480" s="53"/>
      <c r="AV1480" s="53"/>
      <c r="AW1480" s="53"/>
      <c r="AX1480" s="53"/>
      <c r="AY1480" s="53"/>
      <c r="AZ1480" s="53"/>
      <c r="BA1480" s="53"/>
      <c r="BB1480" s="53"/>
      <c r="BC1480" s="53"/>
      <c r="BD1480" s="53"/>
      <c r="BE1480" s="53"/>
      <c r="BF1480" s="53"/>
      <c r="BG1480" s="53"/>
      <c r="BH1480" s="53"/>
      <c r="BI1480" s="53"/>
      <c r="BJ1480" s="53"/>
      <c r="BK1480" s="53"/>
      <c r="BL1480" s="53"/>
      <c r="BM1480" s="53"/>
      <c r="BN1480" s="53"/>
      <c r="BO1480" s="53"/>
      <c r="BP1480" s="53"/>
      <c r="BQ1480" s="53"/>
      <c r="BR1480" s="53"/>
      <c r="BS1480" s="53"/>
      <c r="BT1480" s="53"/>
      <c r="BU1480" s="53"/>
      <c r="BV1480" s="53"/>
      <c r="BW1480" s="53"/>
      <c r="BX1480" s="53"/>
      <c r="BY1480" s="53"/>
      <c r="BZ1480" s="53"/>
      <c r="CA1480" s="53"/>
      <c r="CB1480" s="53"/>
      <c r="CC1480" s="53"/>
      <c r="CD1480" s="53"/>
      <c r="CE1480" s="53"/>
      <c r="CF1480" s="53"/>
      <c r="CG1480" s="53"/>
      <c r="CH1480" s="53"/>
      <c r="CI1480" s="53"/>
      <c r="CJ1480" s="53"/>
      <c r="CK1480" s="53"/>
    </row>
    <row r="1481" spans="10:89" x14ac:dyDescent="0.2">
      <c r="J1481" s="53"/>
      <c r="K1481" s="53"/>
      <c r="L1481" s="53"/>
      <c r="M1481" s="53"/>
      <c r="N1481" s="53"/>
      <c r="O1481" s="53"/>
      <c r="P1481" s="53"/>
      <c r="Q1481" s="53"/>
      <c r="R1481" s="53"/>
      <c r="S1481" s="53"/>
      <c r="T1481" s="53"/>
      <c r="U1481" s="53"/>
      <c r="V1481" s="53"/>
      <c r="W1481" s="53"/>
      <c r="X1481" s="53"/>
      <c r="Y1481" s="53"/>
      <c r="Z1481" s="53"/>
      <c r="AA1481" s="53"/>
      <c r="AB1481" s="53"/>
      <c r="AC1481" s="53"/>
      <c r="AD1481" s="53"/>
      <c r="AE1481" s="53"/>
      <c r="AF1481" s="53"/>
      <c r="AG1481" s="53"/>
      <c r="AH1481" s="53"/>
      <c r="AI1481" s="53"/>
      <c r="AJ1481" s="53"/>
      <c r="AK1481" s="53"/>
      <c r="AL1481" s="53"/>
      <c r="AM1481" s="53"/>
      <c r="AN1481" s="53"/>
      <c r="AO1481" s="53"/>
      <c r="AP1481" s="53"/>
      <c r="AQ1481" s="53"/>
      <c r="AR1481" s="53"/>
      <c r="AS1481" s="53"/>
      <c r="AT1481" s="53"/>
      <c r="AU1481" s="53"/>
      <c r="AV1481" s="53"/>
      <c r="AW1481" s="53"/>
      <c r="AX1481" s="53"/>
      <c r="AY1481" s="53"/>
      <c r="AZ1481" s="53"/>
      <c r="BA1481" s="53"/>
      <c r="BB1481" s="53"/>
      <c r="BC1481" s="53"/>
      <c r="BD1481" s="53"/>
      <c r="BE1481" s="53"/>
      <c r="BF1481" s="53"/>
      <c r="BG1481" s="53"/>
      <c r="BH1481" s="53"/>
      <c r="BI1481" s="53"/>
      <c r="BJ1481" s="53"/>
      <c r="BK1481" s="53"/>
      <c r="BL1481" s="53"/>
      <c r="BM1481" s="53"/>
      <c r="BN1481" s="53"/>
      <c r="BO1481" s="53"/>
      <c r="BP1481" s="53"/>
      <c r="BQ1481" s="53"/>
      <c r="BR1481" s="53"/>
      <c r="BS1481" s="53"/>
      <c r="BT1481" s="53"/>
      <c r="BU1481" s="53"/>
      <c r="BV1481" s="53"/>
      <c r="BW1481" s="53"/>
      <c r="BX1481" s="53"/>
      <c r="BY1481" s="53"/>
      <c r="BZ1481" s="53"/>
      <c r="CA1481" s="53"/>
      <c r="CB1481" s="53"/>
      <c r="CC1481" s="53"/>
      <c r="CD1481" s="53"/>
      <c r="CE1481" s="53"/>
      <c r="CF1481" s="53"/>
      <c r="CG1481" s="53"/>
      <c r="CH1481" s="53"/>
      <c r="CI1481" s="53"/>
      <c r="CJ1481" s="53"/>
      <c r="CK1481" s="53"/>
    </row>
    <row r="1482" spans="10:89" x14ac:dyDescent="0.2">
      <c r="J1482" s="53"/>
      <c r="K1482" s="53"/>
      <c r="L1482" s="53"/>
      <c r="M1482" s="53"/>
      <c r="N1482" s="53"/>
      <c r="O1482" s="53"/>
      <c r="P1482" s="53"/>
      <c r="Q1482" s="53"/>
      <c r="R1482" s="53"/>
      <c r="S1482" s="53"/>
      <c r="T1482" s="53"/>
      <c r="U1482" s="53"/>
      <c r="V1482" s="53"/>
      <c r="W1482" s="53"/>
      <c r="X1482" s="53"/>
      <c r="Y1482" s="53"/>
      <c r="Z1482" s="53"/>
      <c r="AA1482" s="53"/>
      <c r="AB1482" s="53"/>
      <c r="AC1482" s="53"/>
      <c r="AD1482" s="53"/>
      <c r="AE1482" s="53"/>
      <c r="AF1482" s="53"/>
      <c r="AG1482" s="53"/>
      <c r="AH1482" s="53"/>
      <c r="AI1482" s="53"/>
      <c r="AJ1482" s="53"/>
      <c r="AK1482" s="53"/>
      <c r="AL1482" s="53"/>
      <c r="AM1482" s="53"/>
      <c r="AN1482" s="53"/>
      <c r="AO1482" s="53"/>
      <c r="AP1482" s="53"/>
      <c r="AQ1482" s="53"/>
      <c r="AR1482" s="53"/>
      <c r="AS1482" s="53"/>
      <c r="AT1482" s="53"/>
      <c r="AU1482" s="53"/>
      <c r="AV1482" s="53"/>
      <c r="AW1482" s="53"/>
      <c r="AX1482" s="53"/>
      <c r="AY1482" s="53"/>
      <c r="AZ1482" s="53"/>
      <c r="BA1482" s="53"/>
      <c r="BB1482" s="53"/>
      <c r="BC1482" s="53"/>
      <c r="BD1482" s="53"/>
      <c r="BE1482" s="53"/>
      <c r="BF1482" s="53"/>
      <c r="BG1482" s="53"/>
      <c r="BH1482" s="53"/>
      <c r="BI1482" s="53"/>
      <c r="BJ1482" s="53"/>
      <c r="BK1482" s="53"/>
      <c r="BL1482" s="53"/>
      <c r="BM1482" s="53"/>
      <c r="BN1482" s="53"/>
      <c r="BO1482" s="53"/>
      <c r="BP1482" s="53"/>
      <c r="BQ1482" s="53"/>
      <c r="BR1482" s="53"/>
      <c r="BS1482" s="53"/>
      <c r="BT1482" s="53"/>
      <c r="BU1482" s="53"/>
      <c r="BV1482" s="53"/>
      <c r="BW1482" s="53"/>
      <c r="BX1482" s="53"/>
      <c r="BY1482" s="53"/>
      <c r="BZ1482" s="53"/>
      <c r="CA1482" s="53"/>
      <c r="CB1482" s="53"/>
      <c r="CC1482" s="53"/>
      <c r="CD1482" s="53"/>
      <c r="CE1482" s="53"/>
      <c r="CF1482" s="53"/>
      <c r="CG1482" s="53"/>
      <c r="CH1482" s="53"/>
      <c r="CI1482" s="53"/>
      <c r="CJ1482" s="53"/>
      <c r="CK1482" s="53"/>
    </row>
    <row r="1483" spans="10:89" x14ac:dyDescent="0.2">
      <c r="J1483" s="53"/>
      <c r="K1483" s="53"/>
      <c r="L1483" s="53"/>
      <c r="M1483" s="53"/>
      <c r="N1483" s="53"/>
      <c r="O1483" s="53"/>
      <c r="P1483" s="53"/>
      <c r="Q1483" s="53"/>
      <c r="R1483" s="53"/>
      <c r="S1483" s="53"/>
      <c r="T1483" s="53"/>
      <c r="U1483" s="53"/>
      <c r="V1483" s="53"/>
      <c r="W1483" s="53"/>
      <c r="X1483" s="53"/>
      <c r="Y1483" s="53"/>
      <c r="Z1483" s="53"/>
      <c r="AA1483" s="53"/>
      <c r="AB1483" s="53"/>
      <c r="AC1483" s="53"/>
      <c r="AD1483" s="53"/>
      <c r="AE1483" s="53"/>
      <c r="AF1483" s="53"/>
      <c r="AG1483" s="53"/>
      <c r="AH1483" s="53"/>
      <c r="AI1483" s="53"/>
      <c r="AJ1483" s="53"/>
      <c r="AK1483" s="53"/>
      <c r="AL1483" s="53"/>
      <c r="AM1483" s="53"/>
      <c r="AN1483" s="53"/>
      <c r="AO1483" s="53"/>
      <c r="AP1483" s="53"/>
      <c r="AQ1483" s="53"/>
      <c r="AR1483" s="53"/>
      <c r="AS1483" s="53"/>
      <c r="AT1483" s="53"/>
      <c r="AU1483" s="53"/>
      <c r="AV1483" s="53"/>
      <c r="AW1483" s="53"/>
      <c r="AX1483" s="53"/>
      <c r="AY1483" s="53"/>
      <c r="AZ1483" s="53"/>
      <c r="BA1483" s="53"/>
      <c r="BB1483" s="53"/>
      <c r="BC1483" s="53"/>
      <c r="BD1483" s="53"/>
      <c r="BE1483" s="53"/>
      <c r="BF1483" s="53"/>
      <c r="BG1483" s="53"/>
      <c r="BH1483" s="53"/>
      <c r="BI1483" s="53"/>
      <c r="BJ1483" s="53"/>
      <c r="BK1483" s="53"/>
      <c r="BL1483" s="53"/>
      <c r="BM1483" s="53"/>
      <c r="BN1483" s="53"/>
      <c r="BO1483" s="53"/>
      <c r="BP1483" s="53"/>
      <c r="BQ1483" s="53"/>
      <c r="BR1483" s="53"/>
      <c r="BS1483" s="53"/>
      <c r="BT1483" s="53"/>
      <c r="BU1483" s="53"/>
      <c r="BV1483" s="53"/>
      <c r="BW1483" s="53"/>
      <c r="BX1483" s="53"/>
      <c r="BY1483" s="53"/>
      <c r="BZ1483" s="53"/>
      <c r="CA1483" s="53"/>
      <c r="CB1483" s="53"/>
      <c r="CC1483" s="53"/>
      <c r="CD1483" s="53"/>
      <c r="CE1483" s="53"/>
      <c r="CF1483" s="53"/>
      <c r="CG1483" s="53"/>
      <c r="CH1483" s="53"/>
      <c r="CI1483" s="53"/>
      <c r="CJ1483" s="53"/>
      <c r="CK1483" s="53"/>
    </row>
    <row r="1484" spans="10:89" x14ac:dyDescent="0.2">
      <c r="J1484" s="53"/>
      <c r="K1484" s="53"/>
      <c r="L1484" s="53"/>
      <c r="M1484" s="53"/>
      <c r="N1484" s="53"/>
      <c r="O1484" s="53"/>
      <c r="P1484" s="53"/>
      <c r="Q1484" s="53"/>
      <c r="R1484" s="53"/>
      <c r="S1484" s="53"/>
      <c r="T1484" s="53"/>
      <c r="U1484" s="53"/>
      <c r="V1484" s="53"/>
      <c r="W1484" s="53"/>
      <c r="X1484" s="53"/>
      <c r="Y1484" s="53"/>
      <c r="Z1484" s="53"/>
      <c r="AA1484" s="53"/>
      <c r="AB1484" s="53"/>
      <c r="AC1484" s="53"/>
      <c r="AD1484" s="53"/>
      <c r="AE1484" s="53"/>
      <c r="AF1484" s="53"/>
      <c r="AG1484" s="53"/>
      <c r="AH1484" s="53"/>
      <c r="AI1484" s="53"/>
      <c r="AJ1484" s="53"/>
      <c r="AK1484" s="53"/>
      <c r="AL1484" s="53"/>
      <c r="AM1484" s="53"/>
      <c r="AN1484" s="53"/>
      <c r="AO1484" s="53"/>
      <c r="AP1484" s="53"/>
      <c r="AQ1484" s="53"/>
      <c r="AR1484" s="53"/>
      <c r="AS1484" s="53"/>
      <c r="AT1484" s="53"/>
      <c r="AU1484" s="53"/>
      <c r="AV1484" s="53"/>
      <c r="AW1484" s="53"/>
      <c r="AX1484" s="53"/>
      <c r="AY1484" s="53"/>
      <c r="AZ1484" s="53"/>
      <c r="BA1484" s="53"/>
      <c r="BB1484" s="53"/>
      <c r="BC1484" s="53"/>
      <c r="BD1484" s="53"/>
      <c r="BE1484" s="53"/>
      <c r="BF1484" s="53"/>
      <c r="BG1484" s="53"/>
      <c r="BH1484" s="53"/>
      <c r="BI1484" s="53"/>
      <c r="BJ1484" s="53"/>
      <c r="BK1484" s="53"/>
      <c r="BL1484" s="53"/>
      <c r="BM1484" s="53"/>
      <c r="BN1484" s="53"/>
      <c r="BO1484" s="53"/>
      <c r="BP1484" s="53"/>
      <c r="BQ1484" s="53"/>
      <c r="BR1484" s="53"/>
      <c r="BS1484" s="53"/>
      <c r="BT1484" s="53"/>
      <c r="BU1484" s="53"/>
      <c r="BV1484" s="53"/>
      <c r="BW1484" s="53"/>
      <c r="BX1484" s="53"/>
      <c r="BY1484" s="53"/>
      <c r="BZ1484" s="53"/>
      <c r="CA1484" s="53"/>
      <c r="CB1484" s="53"/>
      <c r="CC1484" s="53"/>
      <c r="CD1484" s="53"/>
      <c r="CE1484" s="53"/>
      <c r="CF1484" s="53"/>
      <c r="CG1484" s="53"/>
      <c r="CH1484" s="53"/>
      <c r="CI1484" s="53"/>
      <c r="CJ1484" s="53"/>
      <c r="CK1484" s="53"/>
    </row>
    <row r="1485" spans="10:89" x14ac:dyDescent="0.2">
      <c r="J1485" s="53"/>
      <c r="K1485" s="53"/>
      <c r="L1485" s="53"/>
      <c r="M1485" s="53"/>
      <c r="N1485" s="53"/>
      <c r="O1485" s="53"/>
      <c r="P1485" s="53"/>
      <c r="Q1485" s="53"/>
      <c r="R1485" s="53"/>
      <c r="S1485" s="53"/>
      <c r="T1485" s="53"/>
      <c r="U1485" s="53"/>
      <c r="V1485" s="53"/>
      <c r="W1485" s="53"/>
      <c r="X1485" s="53"/>
      <c r="Y1485" s="53"/>
      <c r="Z1485" s="53"/>
      <c r="AA1485" s="53"/>
      <c r="AB1485" s="53"/>
      <c r="AC1485" s="53"/>
      <c r="AD1485" s="53"/>
      <c r="AE1485" s="53"/>
      <c r="AF1485" s="53"/>
      <c r="AG1485" s="53"/>
      <c r="AH1485" s="53"/>
      <c r="AI1485" s="53"/>
      <c r="AJ1485" s="53"/>
      <c r="AK1485" s="53"/>
      <c r="AL1485" s="53"/>
      <c r="AM1485" s="53"/>
      <c r="AN1485" s="53"/>
      <c r="AO1485" s="53"/>
      <c r="AP1485" s="53"/>
      <c r="AQ1485" s="53"/>
      <c r="AR1485" s="53"/>
      <c r="AS1485" s="53"/>
      <c r="AT1485" s="53"/>
      <c r="AU1485" s="53"/>
      <c r="AV1485" s="53"/>
      <c r="AW1485" s="53"/>
      <c r="AX1485" s="53"/>
      <c r="AY1485" s="53"/>
      <c r="AZ1485" s="53"/>
      <c r="BA1485" s="53"/>
      <c r="BB1485" s="53"/>
      <c r="BC1485" s="53"/>
      <c r="BD1485" s="53"/>
      <c r="BE1485" s="53"/>
      <c r="BF1485" s="53"/>
      <c r="BG1485" s="53"/>
      <c r="BH1485" s="53"/>
      <c r="BI1485" s="53"/>
      <c r="BJ1485" s="53"/>
      <c r="BK1485" s="53"/>
      <c r="BL1485" s="53"/>
      <c r="BM1485" s="53"/>
      <c r="BN1485" s="53"/>
      <c r="BO1485" s="53"/>
      <c r="BP1485" s="53"/>
      <c r="BQ1485" s="53"/>
      <c r="BR1485" s="53"/>
      <c r="BS1485" s="53"/>
      <c r="BT1485" s="53"/>
      <c r="BU1485" s="53"/>
      <c r="BV1485" s="53"/>
      <c r="BW1485" s="53"/>
      <c r="BX1485" s="53"/>
      <c r="BY1485" s="53"/>
      <c r="BZ1485" s="53"/>
      <c r="CA1485" s="53"/>
      <c r="CB1485" s="53"/>
      <c r="CC1485" s="53"/>
      <c r="CD1485" s="53"/>
      <c r="CE1485" s="53"/>
      <c r="CF1485" s="53"/>
      <c r="CG1485" s="53"/>
      <c r="CH1485" s="53"/>
      <c r="CI1485" s="53"/>
      <c r="CJ1485" s="53"/>
      <c r="CK1485" s="53"/>
    </row>
    <row r="1486" spans="10:89" x14ac:dyDescent="0.2">
      <c r="J1486" s="53"/>
      <c r="K1486" s="53"/>
      <c r="L1486" s="53"/>
      <c r="M1486" s="53"/>
      <c r="N1486" s="53"/>
      <c r="O1486" s="53"/>
      <c r="P1486" s="53"/>
      <c r="Q1486" s="53"/>
      <c r="R1486" s="53"/>
      <c r="S1486" s="53"/>
      <c r="T1486" s="53"/>
      <c r="U1486" s="53"/>
      <c r="V1486" s="53"/>
      <c r="W1486" s="53"/>
      <c r="X1486" s="53"/>
      <c r="Y1486" s="53"/>
      <c r="Z1486" s="53"/>
      <c r="AA1486" s="53"/>
      <c r="AB1486" s="53"/>
      <c r="AC1486" s="53"/>
      <c r="AD1486" s="53"/>
      <c r="AE1486" s="53"/>
      <c r="AF1486" s="53"/>
      <c r="AG1486" s="53"/>
      <c r="AH1486" s="53"/>
      <c r="AI1486" s="53"/>
      <c r="AJ1486" s="53"/>
      <c r="AK1486" s="53"/>
      <c r="AL1486" s="53"/>
      <c r="AM1486" s="53"/>
      <c r="AN1486" s="53"/>
      <c r="AO1486" s="53"/>
      <c r="AP1486" s="53"/>
      <c r="AQ1486" s="53"/>
      <c r="AR1486" s="53"/>
      <c r="AS1486" s="53"/>
      <c r="AT1486" s="53"/>
      <c r="AU1486" s="53"/>
      <c r="AV1486" s="53"/>
      <c r="AW1486" s="53"/>
      <c r="AX1486" s="53"/>
      <c r="AY1486" s="53"/>
      <c r="AZ1486" s="53"/>
      <c r="BA1486" s="53"/>
      <c r="BB1486" s="53"/>
      <c r="BC1486" s="53"/>
      <c r="BD1486" s="53"/>
      <c r="BE1486" s="53"/>
      <c r="BF1486" s="53"/>
      <c r="BG1486" s="53"/>
      <c r="BH1486" s="53"/>
      <c r="BI1486" s="53"/>
      <c r="BJ1486" s="53"/>
      <c r="BK1486" s="53"/>
      <c r="BL1486" s="53"/>
      <c r="BM1486" s="53"/>
      <c r="BN1486" s="53"/>
      <c r="BO1486" s="53"/>
      <c r="BP1486" s="53"/>
      <c r="BQ1486" s="53"/>
      <c r="BR1486" s="53"/>
      <c r="BS1486" s="53"/>
      <c r="BT1486" s="53"/>
      <c r="BU1486" s="53"/>
      <c r="BV1486" s="53"/>
      <c r="BW1486" s="53"/>
      <c r="BX1486" s="53"/>
      <c r="BY1486" s="53"/>
      <c r="BZ1486" s="53"/>
      <c r="CA1486" s="53"/>
      <c r="CB1486" s="53"/>
      <c r="CC1486" s="53"/>
      <c r="CD1486" s="53"/>
      <c r="CE1486" s="53"/>
      <c r="CF1486" s="53"/>
      <c r="CG1486" s="53"/>
      <c r="CH1486" s="53"/>
      <c r="CI1486" s="53"/>
      <c r="CJ1486" s="53"/>
      <c r="CK1486" s="53"/>
    </row>
    <row r="1487" spans="10:89" x14ac:dyDescent="0.2">
      <c r="J1487" s="53"/>
      <c r="K1487" s="53"/>
      <c r="L1487" s="53"/>
      <c r="M1487" s="53"/>
      <c r="N1487" s="53"/>
      <c r="O1487" s="53"/>
      <c r="P1487" s="53"/>
      <c r="Q1487" s="53"/>
      <c r="R1487" s="53"/>
      <c r="S1487" s="53"/>
      <c r="T1487" s="53"/>
      <c r="U1487" s="53"/>
      <c r="V1487" s="53"/>
      <c r="W1487" s="53"/>
      <c r="X1487" s="53"/>
      <c r="Y1487" s="53"/>
      <c r="Z1487" s="53"/>
      <c r="AA1487" s="53"/>
      <c r="AB1487" s="53"/>
      <c r="AC1487" s="53"/>
      <c r="AD1487" s="53"/>
      <c r="AE1487" s="53"/>
      <c r="AF1487" s="53"/>
      <c r="AG1487" s="53"/>
      <c r="AH1487" s="53"/>
      <c r="AI1487" s="53"/>
      <c r="AJ1487" s="53"/>
      <c r="AK1487" s="53"/>
      <c r="AL1487" s="53"/>
      <c r="AM1487" s="53"/>
      <c r="AN1487" s="53"/>
      <c r="AO1487" s="53"/>
      <c r="AP1487" s="53"/>
      <c r="AQ1487" s="53"/>
      <c r="AR1487" s="53"/>
      <c r="AS1487" s="53"/>
      <c r="AT1487" s="53"/>
      <c r="AU1487" s="53"/>
      <c r="AV1487" s="53"/>
      <c r="AW1487" s="53"/>
      <c r="AX1487" s="53"/>
      <c r="AY1487" s="53"/>
      <c r="AZ1487" s="53"/>
      <c r="BA1487" s="53"/>
      <c r="BB1487" s="53"/>
      <c r="BC1487" s="53"/>
      <c r="BD1487" s="53"/>
      <c r="BE1487" s="53"/>
      <c r="BF1487" s="53"/>
      <c r="BG1487" s="53"/>
      <c r="BH1487" s="53"/>
      <c r="BI1487" s="53"/>
      <c r="BJ1487" s="53"/>
      <c r="BK1487" s="53"/>
      <c r="BL1487" s="53"/>
      <c r="BM1487" s="53"/>
      <c r="BN1487" s="53"/>
      <c r="BO1487" s="53"/>
      <c r="BP1487" s="53"/>
      <c r="BQ1487" s="53"/>
      <c r="BR1487" s="53"/>
      <c r="BS1487" s="53"/>
      <c r="BT1487" s="53"/>
      <c r="BU1487" s="53"/>
      <c r="BV1487" s="53"/>
      <c r="BW1487" s="53"/>
      <c r="BX1487" s="53"/>
      <c r="BY1487" s="53"/>
      <c r="BZ1487" s="53"/>
      <c r="CA1487" s="53"/>
      <c r="CB1487" s="53"/>
      <c r="CC1487" s="53"/>
      <c r="CD1487" s="53"/>
      <c r="CE1487" s="53"/>
      <c r="CF1487" s="53"/>
      <c r="CG1487" s="53"/>
      <c r="CH1487" s="53"/>
      <c r="CI1487" s="53"/>
      <c r="CJ1487" s="53"/>
      <c r="CK1487" s="53"/>
    </row>
    <row r="1488" spans="10:89" x14ac:dyDescent="0.2">
      <c r="J1488" s="53"/>
      <c r="K1488" s="53"/>
      <c r="L1488" s="53"/>
      <c r="M1488" s="53"/>
      <c r="N1488" s="53"/>
      <c r="O1488" s="53"/>
      <c r="P1488" s="53"/>
      <c r="Q1488" s="53"/>
      <c r="R1488" s="53"/>
      <c r="S1488" s="53"/>
      <c r="T1488" s="53"/>
      <c r="U1488" s="53"/>
      <c r="V1488" s="53"/>
      <c r="W1488" s="53"/>
      <c r="X1488" s="53"/>
      <c r="Y1488" s="53"/>
      <c r="Z1488" s="53"/>
      <c r="AA1488" s="53"/>
      <c r="AB1488" s="53"/>
      <c r="AC1488" s="53"/>
      <c r="AD1488" s="53"/>
      <c r="AE1488" s="53"/>
      <c r="AF1488" s="53"/>
      <c r="AG1488" s="53"/>
      <c r="AH1488" s="53"/>
      <c r="AI1488" s="53"/>
      <c r="AJ1488" s="53"/>
      <c r="AK1488" s="53"/>
      <c r="AL1488" s="53"/>
      <c r="AM1488" s="53"/>
      <c r="AN1488" s="53"/>
      <c r="AO1488" s="53"/>
      <c r="AP1488" s="53"/>
      <c r="AQ1488" s="53"/>
      <c r="AR1488" s="53"/>
      <c r="AS1488" s="53"/>
      <c r="AT1488" s="53"/>
      <c r="AU1488" s="53"/>
      <c r="AV1488" s="53"/>
      <c r="AW1488" s="53"/>
      <c r="AX1488" s="53"/>
      <c r="AY1488" s="53"/>
      <c r="AZ1488" s="53"/>
      <c r="BA1488" s="53"/>
      <c r="BB1488" s="53"/>
      <c r="BC1488" s="53"/>
      <c r="BD1488" s="53"/>
      <c r="BE1488" s="53"/>
      <c r="BF1488" s="53"/>
      <c r="BG1488" s="53"/>
      <c r="BH1488" s="53"/>
      <c r="BI1488" s="53"/>
      <c r="BJ1488" s="53"/>
      <c r="BK1488" s="53"/>
      <c r="BL1488" s="53"/>
      <c r="BM1488" s="53"/>
      <c r="BN1488" s="53"/>
      <c r="BO1488" s="53"/>
      <c r="BP1488" s="53"/>
      <c r="BQ1488" s="53"/>
      <c r="BR1488" s="53"/>
      <c r="BS1488" s="53"/>
      <c r="BT1488" s="53"/>
      <c r="BU1488" s="53"/>
      <c r="BV1488" s="53"/>
      <c r="BW1488" s="53"/>
      <c r="BX1488" s="53"/>
      <c r="BY1488" s="53"/>
      <c r="BZ1488" s="53"/>
      <c r="CA1488" s="53"/>
      <c r="CB1488" s="53"/>
      <c r="CC1488" s="53"/>
      <c r="CD1488" s="53"/>
      <c r="CE1488" s="53"/>
      <c r="CF1488" s="53"/>
      <c r="CG1488" s="53"/>
      <c r="CH1488" s="53"/>
      <c r="CI1488" s="53"/>
      <c r="CJ1488" s="53"/>
      <c r="CK1488" s="53"/>
    </row>
    <row r="1489" spans="10:89" x14ac:dyDescent="0.2">
      <c r="J1489" s="53"/>
      <c r="K1489" s="53"/>
      <c r="L1489" s="53"/>
      <c r="M1489" s="53"/>
      <c r="N1489" s="53"/>
      <c r="O1489" s="53"/>
      <c r="P1489" s="53"/>
      <c r="Q1489" s="53"/>
      <c r="R1489" s="53"/>
      <c r="S1489" s="53"/>
      <c r="T1489" s="53"/>
      <c r="U1489" s="53"/>
      <c r="V1489" s="53"/>
      <c r="W1489" s="53"/>
      <c r="X1489" s="53"/>
      <c r="Y1489" s="53"/>
      <c r="Z1489" s="53"/>
      <c r="AA1489" s="53"/>
      <c r="AB1489" s="53"/>
      <c r="AC1489" s="53"/>
      <c r="AD1489" s="53"/>
      <c r="AE1489" s="53"/>
      <c r="AF1489" s="53"/>
      <c r="AG1489" s="53"/>
      <c r="AH1489" s="53"/>
      <c r="AI1489" s="53"/>
      <c r="AJ1489" s="53"/>
      <c r="AK1489" s="53"/>
      <c r="AL1489" s="53"/>
      <c r="AM1489" s="53"/>
      <c r="AN1489" s="53"/>
      <c r="AO1489" s="53"/>
      <c r="AP1489" s="53"/>
      <c r="AQ1489" s="53"/>
      <c r="AR1489" s="53"/>
      <c r="AS1489" s="53"/>
      <c r="AT1489" s="53"/>
      <c r="AU1489" s="53"/>
      <c r="AV1489" s="53"/>
      <c r="AW1489" s="53"/>
      <c r="AX1489" s="53"/>
      <c r="AY1489" s="53"/>
      <c r="AZ1489" s="53"/>
      <c r="BA1489" s="53"/>
      <c r="BB1489" s="53"/>
      <c r="BC1489" s="53"/>
      <c r="BD1489" s="53"/>
      <c r="BE1489" s="53"/>
      <c r="BF1489" s="53"/>
      <c r="BG1489" s="53"/>
      <c r="BH1489" s="53"/>
      <c r="BI1489" s="53"/>
      <c r="BJ1489" s="53"/>
      <c r="BK1489" s="53"/>
      <c r="BL1489" s="53"/>
      <c r="BM1489" s="53"/>
      <c r="BN1489" s="53"/>
      <c r="BO1489" s="53"/>
      <c r="BP1489" s="53"/>
      <c r="BQ1489" s="53"/>
      <c r="BR1489" s="53"/>
      <c r="BS1489" s="53"/>
      <c r="BT1489" s="53"/>
      <c r="BU1489" s="53"/>
      <c r="BV1489" s="53"/>
      <c r="BW1489" s="53"/>
      <c r="BX1489" s="53"/>
      <c r="BY1489" s="53"/>
      <c r="BZ1489" s="53"/>
      <c r="CA1489" s="53"/>
      <c r="CB1489" s="53"/>
      <c r="CC1489" s="53"/>
      <c r="CD1489" s="53"/>
      <c r="CE1489" s="53"/>
      <c r="CF1489" s="53"/>
      <c r="CG1489" s="53"/>
      <c r="CH1489" s="53"/>
      <c r="CI1489" s="53"/>
      <c r="CJ1489" s="53"/>
      <c r="CK1489" s="53"/>
    </row>
    <row r="1490" spans="10:89" x14ac:dyDescent="0.2">
      <c r="J1490" s="53"/>
      <c r="K1490" s="53"/>
      <c r="L1490" s="53"/>
      <c r="M1490" s="53"/>
      <c r="N1490" s="53"/>
      <c r="O1490" s="53"/>
      <c r="P1490" s="53"/>
      <c r="Q1490" s="53"/>
      <c r="R1490" s="53"/>
      <c r="S1490" s="53"/>
      <c r="T1490" s="53"/>
      <c r="U1490" s="53"/>
      <c r="V1490" s="53"/>
      <c r="W1490" s="53"/>
      <c r="X1490" s="53"/>
      <c r="Y1490" s="53"/>
      <c r="Z1490" s="53"/>
      <c r="AA1490" s="53"/>
      <c r="AB1490" s="53"/>
      <c r="AC1490" s="53"/>
      <c r="AD1490" s="53"/>
      <c r="AE1490" s="53"/>
      <c r="AF1490" s="53"/>
      <c r="AG1490" s="53"/>
      <c r="AH1490" s="53"/>
      <c r="AI1490" s="53"/>
      <c r="AJ1490" s="53"/>
      <c r="AK1490" s="53"/>
      <c r="AL1490" s="53"/>
      <c r="AM1490" s="53"/>
      <c r="AN1490" s="53"/>
      <c r="AO1490" s="53"/>
      <c r="AP1490" s="53"/>
      <c r="AQ1490" s="53"/>
      <c r="AR1490" s="53"/>
      <c r="AS1490" s="53"/>
      <c r="AT1490" s="53"/>
      <c r="AU1490" s="53"/>
      <c r="AV1490" s="53"/>
      <c r="AW1490" s="53"/>
      <c r="AX1490" s="53"/>
      <c r="AY1490" s="53"/>
      <c r="AZ1490" s="53"/>
      <c r="BA1490" s="53"/>
      <c r="BB1490" s="53"/>
      <c r="BC1490" s="53"/>
      <c r="BD1490" s="53"/>
      <c r="BE1490" s="53"/>
      <c r="BF1490" s="53"/>
      <c r="BG1490" s="53"/>
      <c r="BH1490" s="53"/>
      <c r="BI1490" s="53"/>
      <c r="BJ1490" s="53"/>
      <c r="BK1490" s="53"/>
      <c r="BL1490" s="53"/>
      <c r="BM1490" s="53"/>
      <c r="BN1490" s="53"/>
      <c r="BO1490" s="53"/>
      <c r="BP1490" s="53"/>
      <c r="BQ1490" s="53"/>
      <c r="BR1490" s="53"/>
      <c r="BS1490" s="53"/>
      <c r="BT1490" s="53"/>
      <c r="BU1490" s="53"/>
      <c r="BV1490" s="53"/>
      <c r="BW1490" s="53"/>
      <c r="BX1490" s="53"/>
      <c r="BY1490" s="53"/>
      <c r="BZ1490" s="53"/>
      <c r="CA1490" s="53"/>
      <c r="CB1490" s="53"/>
      <c r="CC1490" s="53"/>
      <c r="CD1490" s="53"/>
      <c r="CE1490" s="53"/>
      <c r="CF1490" s="53"/>
      <c r="CG1490" s="53"/>
      <c r="CH1490" s="53"/>
      <c r="CI1490" s="53"/>
      <c r="CJ1490" s="53"/>
      <c r="CK1490" s="53"/>
    </row>
    <row r="1491" spans="10:89" x14ac:dyDescent="0.2">
      <c r="J1491" s="53"/>
      <c r="K1491" s="53"/>
      <c r="L1491" s="53"/>
      <c r="M1491" s="53"/>
      <c r="N1491" s="53"/>
      <c r="O1491" s="53"/>
      <c r="P1491" s="53"/>
      <c r="Q1491" s="53"/>
      <c r="R1491" s="53"/>
      <c r="S1491" s="53"/>
      <c r="T1491" s="53"/>
      <c r="U1491" s="53"/>
      <c r="V1491" s="53"/>
      <c r="W1491" s="53"/>
      <c r="X1491" s="53"/>
      <c r="Y1491" s="53"/>
      <c r="Z1491" s="53"/>
      <c r="AA1491" s="53"/>
      <c r="AB1491" s="53"/>
      <c r="AC1491" s="53"/>
      <c r="AD1491" s="53"/>
      <c r="AE1491" s="53"/>
      <c r="AF1491" s="53"/>
      <c r="AG1491" s="53"/>
      <c r="AH1491" s="53"/>
      <c r="AI1491" s="53"/>
      <c r="AJ1491" s="53"/>
      <c r="AK1491" s="53"/>
      <c r="AL1491" s="53"/>
      <c r="AM1491" s="53"/>
      <c r="AN1491" s="53"/>
      <c r="AO1491" s="53"/>
      <c r="AP1491" s="53"/>
      <c r="AQ1491" s="53"/>
      <c r="AR1491" s="53"/>
      <c r="AS1491" s="53"/>
      <c r="AT1491" s="53"/>
      <c r="AU1491" s="53"/>
      <c r="AV1491" s="53"/>
      <c r="AW1491" s="53"/>
      <c r="AX1491" s="53"/>
      <c r="AY1491" s="53"/>
      <c r="AZ1491" s="53"/>
      <c r="BA1491" s="53"/>
      <c r="BB1491" s="53"/>
      <c r="BC1491" s="53"/>
      <c r="BD1491" s="53"/>
      <c r="BE1491" s="53"/>
      <c r="BF1491" s="53"/>
      <c r="BG1491" s="53"/>
      <c r="BH1491" s="53"/>
      <c r="BI1491" s="53"/>
      <c r="BJ1491" s="53"/>
      <c r="BK1491" s="53"/>
      <c r="BL1491" s="53"/>
      <c r="BM1491" s="53"/>
      <c r="BN1491" s="53"/>
      <c r="BO1491" s="53"/>
      <c r="BP1491" s="53"/>
      <c r="BQ1491" s="53"/>
      <c r="BR1491" s="53"/>
      <c r="BS1491" s="53"/>
      <c r="BT1491" s="53"/>
      <c r="BU1491" s="53"/>
      <c r="BV1491" s="53"/>
      <c r="BW1491" s="53"/>
      <c r="BX1491" s="53"/>
      <c r="BY1491" s="53"/>
      <c r="BZ1491" s="53"/>
      <c r="CA1491" s="53"/>
      <c r="CB1491" s="53"/>
      <c r="CC1491" s="53"/>
      <c r="CD1491" s="53"/>
      <c r="CE1491" s="53"/>
      <c r="CF1491" s="53"/>
      <c r="CG1491" s="53"/>
      <c r="CH1491" s="53"/>
      <c r="CI1491" s="53"/>
      <c r="CJ1491" s="53"/>
      <c r="CK1491" s="53"/>
    </row>
    <row r="1492" spans="10:89" x14ac:dyDescent="0.2">
      <c r="J1492" s="53"/>
      <c r="K1492" s="53"/>
      <c r="L1492" s="53"/>
      <c r="M1492" s="53"/>
      <c r="N1492" s="53"/>
      <c r="O1492" s="53"/>
      <c r="P1492" s="53"/>
      <c r="Q1492" s="53"/>
      <c r="R1492" s="53"/>
      <c r="S1492" s="53"/>
      <c r="T1492" s="53"/>
      <c r="U1492" s="53"/>
      <c r="V1492" s="53"/>
      <c r="W1492" s="53"/>
      <c r="X1492" s="53"/>
      <c r="Y1492" s="53"/>
      <c r="Z1492" s="53"/>
      <c r="AA1492" s="53"/>
      <c r="AB1492" s="53"/>
      <c r="AC1492" s="53"/>
      <c r="AD1492" s="53"/>
      <c r="AE1492" s="53"/>
      <c r="AF1492" s="53"/>
      <c r="AG1492" s="53"/>
      <c r="AH1492" s="53"/>
      <c r="AI1492" s="53"/>
      <c r="AJ1492" s="53"/>
      <c r="AK1492" s="53"/>
      <c r="AL1492" s="53"/>
      <c r="AM1492" s="53"/>
      <c r="AN1492" s="53"/>
      <c r="AO1492" s="53"/>
      <c r="AP1492" s="53"/>
      <c r="AQ1492" s="53"/>
      <c r="AR1492" s="53"/>
      <c r="AS1492" s="53"/>
      <c r="AT1492" s="53"/>
      <c r="AU1492" s="53"/>
      <c r="AV1492" s="53"/>
      <c r="AW1492" s="53"/>
      <c r="AX1492" s="53"/>
      <c r="AY1492" s="53"/>
      <c r="AZ1492" s="53"/>
      <c r="BA1492" s="53"/>
      <c r="BB1492" s="53"/>
      <c r="BC1492" s="53"/>
      <c r="BD1492" s="53"/>
      <c r="BE1492" s="53"/>
      <c r="BF1492" s="53"/>
      <c r="BG1492" s="53"/>
      <c r="BH1492" s="53"/>
      <c r="BI1492" s="53"/>
      <c r="BJ1492" s="53"/>
      <c r="BK1492" s="53"/>
      <c r="BL1492" s="53"/>
      <c r="BM1492" s="53"/>
      <c r="BN1492" s="53"/>
      <c r="BO1492" s="53"/>
      <c r="BP1492" s="53"/>
      <c r="BQ1492" s="53"/>
      <c r="BR1492" s="53"/>
      <c r="BS1492" s="53"/>
      <c r="BT1492" s="53"/>
      <c r="BU1492" s="53"/>
      <c r="BV1492" s="53"/>
      <c r="BW1492" s="53"/>
      <c r="BX1492" s="53"/>
      <c r="BY1492" s="53"/>
      <c r="BZ1492" s="53"/>
      <c r="CA1492" s="53"/>
      <c r="CB1492" s="53"/>
      <c r="CC1492" s="53"/>
      <c r="CD1492" s="53"/>
      <c r="CE1492" s="53"/>
      <c r="CF1492" s="53"/>
      <c r="CG1492" s="53"/>
      <c r="CH1492" s="53"/>
      <c r="CI1492" s="53"/>
      <c r="CJ1492" s="53"/>
      <c r="CK1492" s="53"/>
    </row>
    <row r="1493" spans="10:89" x14ac:dyDescent="0.2">
      <c r="J1493" s="53"/>
      <c r="K1493" s="53"/>
      <c r="L1493" s="53"/>
      <c r="M1493" s="53"/>
      <c r="N1493" s="53"/>
      <c r="O1493" s="53"/>
      <c r="P1493" s="53"/>
      <c r="Q1493" s="53"/>
      <c r="R1493" s="53"/>
      <c r="S1493" s="53"/>
      <c r="T1493" s="53"/>
      <c r="U1493" s="53"/>
      <c r="V1493" s="53"/>
      <c r="W1493" s="53"/>
      <c r="X1493" s="53"/>
      <c r="Y1493" s="53"/>
      <c r="Z1493" s="53"/>
      <c r="AA1493" s="53"/>
      <c r="AB1493" s="53"/>
      <c r="AC1493" s="53"/>
      <c r="AD1493" s="53"/>
      <c r="AE1493" s="53"/>
      <c r="AF1493" s="53"/>
      <c r="AG1493" s="53"/>
      <c r="AH1493" s="53"/>
      <c r="AI1493" s="53"/>
      <c r="AJ1493" s="53"/>
      <c r="AK1493" s="53"/>
      <c r="AL1493" s="53"/>
      <c r="AM1493" s="53"/>
      <c r="AN1493" s="53"/>
      <c r="AO1493" s="53"/>
      <c r="AP1493" s="53"/>
      <c r="AQ1493" s="53"/>
      <c r="AR1493" s="53"/>
      <c r="AS1493" s="53"/>
      <c r="AT1493" s="53"/>
      <c r="AU1493" s="53"/>
      <c r="AV1493" s="53"/>
      <c r="AW1493" s="53"/>
      <c r="AX1493" s="53"/>
      <c r="AY1493" s="53"/>
      <c r="AZ1493" s="53"/>
      <c r="BA1493" s="53"/>
      <c r="BB1493" s="53"/>
      <c r="BC1493" s="53"/>
      <c r="BD1493" s="53"/>
      <c r="BE1493" s="53"/>
      <c r="BF1493" s="53"/>
      <c r="BG1493" s="53"/>
      <c r="BH1493" s="53"/>
      <c r="BI1493" s="53"/>
      <c r="BJ1493" s="53"/>
      <c r="BK1493" s="53"/>
      <c r="BL1493" s="53"/>
      <c r="BM1493" s="53"/>
      <c r="BN1493" s="53"/>
      <c r="BO1493" s="53"/>
      <c r="BP1493" s="53"/>
      <c r="BQ1493" s="53"/>
      <c r="BR1493" s="53"/>
      <c r="BS1493" s="53"/>
      <c r="BT1493" s="53"/>
      <c r="BU1493" s="53"/>
      <c r="BV1493" s="53"/>
      <c r="BW1493" s="53"/>
      <c r="BX1493" s="53"/>
      <c r="BY1493" s="53"/>
      <c r="BZ1493" s="53"/>
      <c r="CA1493" s="53"/>
      <c r="CB1493" s="53"/>
      <c r="CC1493" s="53"/>
      <c r="CD1493" s="53"/>
      <c r="CE1493" s="53"/>
      <c r="CF1493" s="53"/>
      <c r="CG1493" s="53"/>
      <c r="CH1493" s="53"/>
      <c r="CI1493" s="53"/>
      <c r="CJ1493" s="53"/>
      <c r="CK1493" s="53"/>
    </row>
    <row r="1494" spans="10:89" x14ac:dyDescent="0.2">
      <c r="J1494" s="53"/>
      <c r="K1494" s="53"/>
      <c r="L1494" s="53"/>
      <c r="M1494" s="53"/>
      <c r="N1494" s="53"/>
      <c r="O1494" s="53"/>
      <c r="P1494" s="53"/>
      <c r="Q1494" s="53"/>
      <c r="R1494" s="53"/>
      <c r="S1494" s="53"/>
      <c r="T1494" s="53"/>
      <c r="U1494" s="53"/>
      <c r="V1494" s="53"/>
      <c r="W1494" s="53"/>
      <c r="X1494" s="53"/>
      <c r="Y1494" s="53"/>
      <c r="Z1494" s="53"/>
      <c r="AA1494" s="53"/>
      <c r="AB1494" s="53"/>
      <c r="AC1494" s="53"/>
      <c r="AD1494" s="53"/>
      <c r="AE1494" s="53"/>
      <c r="AF1494" s="53"/>
      <c r="AG1494" s="53"/>
      <c r="AH1494" s="53"/>
      <c r="AI1494" s="53"/>
      <c r="AJ1494" s="53"/>
      <c r="AK1494" s="53"/>
      <c r="AL1494" s="53"/>
      <c r="AM1494" s="53"/>
      <c r="AN1494" s="53"/>
      <c r="AO1494" s="53"/>
      <c r="AP1494" s="53"/>
      <c r="AQ1494" s="53"/>
      <c r="AR1494" s="53"/>
      <c r="AS1494" s="53"/>
      <c r="AT1494" s="53"/>
      <c r="AU1494" s="53"/>
      <c r="AV1494" s="53"/>
      <c r="AW1494" s="53"/>
      <c r="AX1494" s="53"/>
      <c r="AY1494" s="53"/>
      <c r="AZ1494" s="53"/>
      <c r="BA1494" s="53"/>
      <c r="BB1494" s="53"/>
      <c r="BC1494" s="53"/>
      <c r="BD1494" s="53"/>
      <c r="BE1494" s="53"/>
      <c r="BF1494" s="53"/>
      <c r="BG1494" s="53"/>
      <c r="BH1494" s="53"/>
      <c r="BI1494" s="53"/>
      <c r="BJ1494" s="53"/>
      <c r="BK1494" s="53"/>
      <c r="BL1494" s="53"/>
      <c r="BM1494" s="53"/>
      <c r="BN1494" s="53"/>
      <c r="BO1494" s="53"/>
      <c r="BP1494" s="53"/>
      <c r="BQ1494" s="53"/>
      <c r="BR1494" s="53"/>
      <c r="BS1494" s="53"/>
      <c r="BT1494" s="53"/>
      <c r="BU1494" s="53"/>
      <c r="BV1494" s="53"/>
      <c r="BW1494" s="53"/>
      <c r="BX1494" s="53"/>
      <c r="BY1494" s="53"/>
      <c r="BZ1494" s="53"/>
      <c r="CA1494" s="53"/>
      <c r="CB1494" s="53"/>
      <c r="CC1494" s="53"/>
      <c r="CD1494" s="53"/>
      <c r="CE1494" s="53"/>
      <c r="CF1494" s="53"/>
      <c r="CG1494" s="53"/>
      <c r="CH1494" s="53"/>
      <c r="CI1494" s="53"/>
      <c r="CJ1494" s="53"/>
      <c r="CK1494" s="53"/>
    </row>
    <row r="1495" spans="10:89" x14ac:dyDescent="0.2">
      <c r="J1495" s="53"/>
      <c r="K1495" s="53"/>
      <c r="L1495" s="53"/>
      <c r="M1495" s="53"/>
      <c r="N1495" s="53"/>
      <c r="O1495" s="53"/>
      <c r="P1495" s="53"/>
      <c r="Q1495" s="53"/>
      <c r="R1495" s="53"/>
      <c r="S1495" s="53"/>
      <c r="T1495" s="53"/>
      <c r="U1495" s="53"/>
      <c r="V1495" s="53"/>
      <c r="W1495" s="53"/>
      <c r="X1495" s="53"/>
      <c r="Y1495" s="53"/>
      <c r="Z1495" s="53"/>
      <c r="AA1495" s="53"/>
      <c r="AB1495" s="53"/>
      <c r="AC1495" s="53"/>
      <c r="AD1495" s="53"/>
      <c r="AE1495" s="53"/>
      <c r="AF1495" s="53"/>
      <c r="AG1495" s="53"/>
      <c r="AH1495" s="53"/>
      <c r="AI1495" s="53"/>
      <c r="AJ1495" s="53"/>
      <c r="AK1495" s="53"/>
      <c r="AL1495" s="53"/>
      <c r="AM1495" s="53"/>
      <c r="AN1495" s="53"/>
      <c r="AO1495" s="53"/>
      <c r="AP1495" s="53"/>
      <c r="AQ1495" s="53"/>
      <c r="AR1495" s="53"/>
      <c r="AS1495" s="53"/>
      <c r="AT1495" s="53"/>
      <c r="AU1495" s="53"/>
      <c r="AV1495" s="53"/>
      <c r="AW1495" s="53"/>
      <c r="AX1495" s="53"/>
      <c r="AY1495" s="53"/>
      <c r="AZ1495" s="53"/>
      <c r="BA1495" s="53"/>
      <c r="BB1495" s="53"/>
      <c r="BC1495" s="53"/>
      <c r="BD1495" s="53"/>
      <c r="BE1495" s="53"/>
      <c r="BF1495" s="53"/>
      <c r="BG1495" s="53"/>
      <c r="BH1495" s="53"/>
      <c r="BI1495" s="53"/>
      <c r="BJ1495" s="53"/>
      <c r="BK1495" s="53"/>
      <c r="BL1495" s="53"/>
      <c r="BM1495" s="53"/>
      <c r="BN1495" s="53"/>
      <c r="BO1495" s="53"/>
      <c r="BP1495" s="53"/>
      <c r="BQ1495" s="53"/>
      <c r="BR1495" s="53"/>
      <c r="BS1495" s="53"/>
      <c r="BT1495" s="53"/>
      <c r="BU1495" s="53"/>
      <c r="BV1495" s="53"/>
      <c r="BW1495" s="53"/>
      <c r="BX1495" s="53"/>
      <c r="BY1495" s="53"/>
      <c r="BZ1495" s="53"/>
      <c r="CA1495" s="53"/>
      <c r="CB1495" s="53"/>
      <c r="CC1495" s="53"/>
      <c r="CD1495" s="53"/>
      <c r="CE1495" s="53"/>
      <c r="CF1495" s="53"/>
      <c r="CG1495" s="53"/>
      <c r="CH1495" s="53"/>
      <c r="CI1495" s="53"/>
      <c r="CJ1495" s="53"/>
      <c r="CK1495" s="53"/>
    </row>
    <row r="1496" spans="10:89" x14ac:dyDescent="0.2">
      <c r="J1496" s="53"/>
      <c r="K1496" s="53"/>
      <c r="L1496" s="53"/>
      <c r="M1496" s="53"/>
      <c r="N1496" s="53"/>
      <c r="O1496" s="53"/>
      <c r="P1496" s="53"/>
      <c r="Q1496" s="53"/>
      <c r="R1496" s="53"/>
      <c r="S1496" s="53"/>
      <c r="T1496" s="53"/>
      <c r="U1496" s="53"/>
      <c r="V1496" s="53"/>
      <c r="W1496" s="53"/>
      <c r="X1496" s="53"/>
      <c r="Y1496" s="53"/>
      <c r="Z1496" s="53"/>
      <c r="AA1496" s="53"/>
      <c r="AB1496" s="53"/>
      <c r="AC1496" s="53"/>
      <c r="AD1496" s="53"/>
      <c r="AE1496" s="53"/>
      <c r="AF1496" s="53"/>
      <c r="AG1496" s="53"/>
      <c r="AH1496" s="53"/>
      <c r="AI1496" s="53"/>
      <c r="AJ1496" s="53"/>
      <c r="AK1496" s="53"/>
      <c r="AL1496" s="53"/>
      <c r="AM1496" s="53"/>
      <c r="AN1496" s="53"/>
      <c r="AO1496" s="53"/>
      <c r="AP1496" s="53"/>
      <c r="AQ1496" s="53"/>
      <c r="AR1496" s="53"/>
      <c r="AS1496" s="53"/>
      <c r="AT1496" s="53"/>
      <c r="AU1496" s="53"/>
      <c r="AV1496" s="53"/>
      <c r="AW1496" s="53"/>
      <c r="AX1496" s="53"/>
      <c r="AY1496" s="53"/>
      <c r="AZ1496" s="53"/>
      <c r="BA1496" s="53"/>
      <c r="BB1496" s="53"/>
      <c r="BC1496" s="53"/>
      <c r="BD1496" s="53"/>
      <c r="BE1496" s="53"/>
      <c r="BF1496" s="53"/>
      <c r="BG1496" s="53"/>
      <c r="BH1496" s="53"/>
      <c r="BI1496" s="53"/>
      <c r="BJ1496" s="53"/>
      <c r="BK1496" s="53"/>
      <c r="BL1496" s="53"/>
      <c r="BM1496" s="53"/>
      <c r="BN1496" s="53"/>
      <c r="BO1496" s="53"/>
      <c r="BP1496" s="53"/>
      <c r="BQ1496" s="53"/>
      <c r="BR1496" s="53"/>
      <c r="BS1496" s="53"/>
      <c r="BT1496" s="53"/>
      <c r="BU1496" s="53"/>
      <c r="BV1496" s="53"/>
      <c r="BW1496" s="53"/>
      <c r="BX1496" s="53"/>
      <c r="BY1496" s="53"/>
      <c r="BZ1496" s="53"/>
      <c r="CA1496" s="53"/>
      <c r="CB1496" s="53"/>
      <c r="CC1496" s="53"/>
      <c r="CD1496" s="53"/>
      <c r="CE1496" s="53"/>
      <c r="CF1496" s="53"/>
      <c r="CG1496" s="53"/>
      <c r="CH1496" s="53"/>
      <c r="CI1496" s="53"/>
      <c r="CJ1496" s="53"/>
      <c r="CK1496" s="53"/>
    </row>
    <row r="1497" spans="10:89" x14ac:dyDescent="0.2">
      <c r="J1497" s="53"/>
      <c r="K1497" s="53"/>
      <c r="L1497" s="53"/>
      <c r="M1497" s="53"/>
      <c r="N1497" s="53"/>
      <c r="O1497" s="53"/>
      <c r="P1497" s="53"/>
      <c r="Q1497" s="53"/>
      <c r="R1497" s="53"/>
      <c r="S1497" s="53"/>
      <c r="T1497" s="53"/>
      <c r="U1497" s="53"/>
      <c r="V1497" s="53"/>
      <c r="W1497" s="53"/>
      <c r="X1497" s="53"/>
      <c r="Y1497" s="53"/>
      <c r="Z1497" s="53"/>
      <c r="AA1497" s="53"/>
      <c r="AB1497" s="53"/>
      <c r="AC1497" s="53"/>
      <c r="AD1497" s="53"/>
      <c r="AE1497" s="53"/>
      <c r="AF1497" s="53"/>
      <c r="AG1497" s="53"/>
      <c r="AH1497" s="53"/>
      <c r="AI1497" s="53"/>
      <c r="AJ1497" s="53"/>
      <c r="AK1497" s="53"/>
      <c r="AL1497" s="53"/>
      <c r="AM1497" s="53"/>
      <c r="AN1497" s="53"/>
      <c r="AO1497" s="53"/>
      <c r="AP1497" s="53"/>
      <c r="AQ1497" s="53"/>
      <c r="AR1497" s="53"/>
      <c r="AS1497" s="53"/>
      <c r="AT1497" s="53"/>
      <c r="AU1497" s="53"/>
      <c r="AV1497" s="53"/>
      <c r="AW1497" s="53"/>
      <c r="AX1497" s="53"/>
      <c r="AY1497" s="53"/>
      <c r="AZ1497" s="53"/>
      <c r="BA1497" s="53"/>
      <c r="BB1497" s="53"/>
      <c r="BC1497" s="53"/>
      <c r="BD1497" s="53"/>
      <c r="BE1497" s="53"/>
      <c r="BF1497" s="53"/>
      <c r="BG1497" s="53"/>
      <c r="BH1497" s="53"/>
      <c r="BI1497" s="53"/>
      <c r="BJ1497" s="53"/>
      <c r="BK1497" s="53"/>
      <c r="BL1497" s="53"/>
      <c r="BM1497" s="53"/>
      <c r="BN1497" s="53"/>
      <c r="BO1497" s="53"/>
      <c r="BP1497" s="53"/>
      <c r="BQ1497" s="53"/>
      <c r="BR1497" s="53"/>
      <c r="BS1497" s="53"/>
      <c r="BT1497" s="53"/>
      <c r="BU1497" s="53"/>
      <c r="BV1497" s="53"/>
      <c r="BW1497" s="53"/>
      <c r="BX1497" s="53"/>
      <c r="BY1497" s="53"/>
      <c r="BZ1497" s="53"/>
      <c r="CA1497" s="53"/>
      <c r="CB1497" s="53"/>
      <c r="CC1497" s="53"/>
      <c r="CD1497" s="53"/>
      <c r="CE1497" s="53"/>
      <c r="CF1497" s="53"/>
      <c r="CG1497" s="53"/>
      <c r="CH1497" s="53"/>
      <c r="CI1497" s="53"/>
      <c r="CJ1497" s="53"/>
      <c r="CK1497" s="53"/>
    </row>
    <row r="1498" spans="10:89" x14ac:dyDescent="0.2">
      <c r="J1498" s="53"/>
      <c r="K1498" s="53"/>
      <c r="L1498" s="53"/>
      <c r="M1498" s="53"/>
      <c r="N1498" s="53"/>
      <c r="O1498" s="53"/>
      <c r="P1498" s="53"/>
      <c r="Q1498" s="53"/>
      <c r="R1498" s="53"/>
      <c r="S1498" s="53"/>
      <c r="T1498" s="53"/>
      <c r="U1498" s="53"/>
      <c r="V1498" s="53"/>
      <c r="W1498" s="53"/>
      <c r="X1498" s="53"/>
      <c r="Y1498" s="53"/>
      <c r="Z1498" s="53"/>
      <c r="AA1498" s="53"/>
      <c r="AB1498" s="53"/>
      <c r="AC1498" s="53"/>
      <c r="AD1498" s="53"/>
      <c r="AE1498" s="53"/>
      <c r="AF1498" s="53"/>
      <c r="AG1498" s="53"/>
      <c r="AH1498" s="53"/>
      <c r="AI1498" s="53"/>
      <c r="AJ1498" s="53"/>
      <c r="AK1498" s="53"/>
      <c r="AL1498" s="53"/>
      <c r="AM1498" s="53"/>
      <c r="AN1498" s="53"/>
      <c r="AO1498" s="53"/>
      <c r="AP1498" s="53"/>
      <c r="AQ1498" s="53"/>
      <c r="AR1498" s="53"/>
      <c r="AS1498" s="53"/>
      <c r="AT1498" s="53"/>
      <c r="AU1498" s="53"/>
      <c r="AV1498" s="53"/>
      <c r="AW1498" s="53"/>
      <c r="AX1498" s="53"/>
      <c r="AY1498" s="53"/>
      <c r="AZ1498" s="53"/>
      <c r="BA1498" s="53"/>
      <c r="BB1498" s="53"/>
      <c r="BC1498" s="53"/>
      <c r="BD1498" s="53"/>
      <c r="BE1498" s="53"/>
      <c r="BF1498" s="53"/>
      <c r="BG1498" s="53"/>
      <c r="BH1498" s="53"/>
      <c r="BI1498" s="53"/>
      <c r="BJ1498" s="53"/>
      <c r="BK1498" s="53"/>
      <c r="BL1498" s="53"/>
      <c r="BM1498" s="53"/>
      <c r="BN1498" s="53"/>
      <c r="BO1498" s="53"/>
      <c r="BP1498" s="53"/>
      <c r="BQ1498" s="53"/>
      <c r="BR1498" s="53"/>
      <c r="BS1498" s="53"/>
      <c r="BT1498" s="53"/>
      <c r="BU1498" s="53"/>
      <c r="BV1498" s="53"/>
      <c r="BW1498" s="53"/>
      <c r="BX1498" s="53"/>
      <c r="BY1498" s="53"/>
      <c r="BZ1498" s="53"/>
      <c r="CA1498" s="53"/>
      <c r="CB1498" s="53"/>
      <c r="CC1498" s="53"/>
      <c r="CD1498" s="53"/>
      <c r="CE1498" s="53"/>
      <c r="CF1498" s="53"/>
      <c r="CG1498" s="53"/>
      <c r="CH1498" s="53"/>
      <c r="CI1498" s="53"/>
      <c r="CJ1498" s="53"/>
      <c r="CK1498" s="53"/>
    </row>
    <row r="1499" spans="10:89" x14ac:dyDescent="0.2">
      <c r="J1499" s="53"/>
      <c r="K1499" s="53"/>
      <c r="L1499" s="53"/>
      <c r="M1499" s="53"/>
      <c r="N1499" s="53"/>
      <c r="O1499" s="53"/>
      <c r="P1499" s="53"/>
      <c r="Q1499" s="53"/>
      <c r="R1499" s="53"/>
      <c r="S1499" s="53"/>
      <c r="T1499" s="53"/>
      <c r="U1499" s="53"/>
      <c r="V1499" s="53"/>
      <c r="W1499" s="53"/>
      <c r="X1499" s="53"/>
      <c r="Y1499" s="53"/>
      <c r="Z1499" s="53"/>
      <c r="AA1499" s="53"/>
      <c r="AB1499" s="53"/>
      <c r="AC1499" s="53"/>
      <c r="AD1499" s="53"/>
      <c r="AE1499" s="53"/>
      <c r="AF1499" s="53"/>
      <c r="AG1499" s="53"/>
      <c r="AH1499" s="53"/>
      <c r="AI1499" s="53"/>
      <c r="AJ1499" s="53"/>
      <c r="AK1499" s="53"/>
      <c r="AL1499" s="53"/>
      <c r="AM1499" s="53"/>
      <c r="AN1499" s="53"/>
      <c r="AO1499" s="53"/>
      <c r="AP1499" s="53"/>
      <c r="AQ1499" s="53"/>
      <c r="AR1499" s="53"/>
      <c r="AS1499" s="53"/>
      <c r="AT1499" s="53"/>
      <c r="AU1499" s="53"/>
      <c r="AV1499" s="53"/>
      <c r="AW1499" s="53"/>
      <c r="AX1499" s="53"/>
      <c r="AY1499" s="53"/>
      <c r="AZ1499" s="53"/>
      <c r="BA1499" s="53"/>
      <c r="BB1499" s="53"/>
      <c r="BC1499" s="53"/>
      <c r="BD1499" s="53"/>
      <c r="BE1499" s="53"/>
      <c r="BF1499" s="53"/>
      <c r="BG1499" s="53"/>
      <c r="BH1499" s="53"/>
      <c r="BI1499" s="53"/>
      <c r="BJ1499" s="53"/>
      <c r="BK1499" s="53"/>
      <c r="BL1499" s="53"/>
      <c r="BM1499" s="53"/>
      <c r="BN1499" s="53"/>
      <c r="BO1499" s="53"/>
      <c r="BP1499" s="53"/>
      <c r="BQ1499" s="53"/>
      <c r="BR1499" s="53"/>
      <c r="BS1499" s="53"/>
      <c r="BT1499" s="53"/>
      <c r="BU1499" s="53"/>
      <c r="BV1499" s="53"/>
      <c r="BW1499" s="53"/>
      <c r="BX1499" s="53"/>
      <c r="BY1499" s="53"/>
      <c r="BZ1499" s="53"/>
      <c r="CA1499" s="53"/>
      <c r="CB1499" s="53"/>
      <c r="CC1499" s="53"/>
      <c r="CD1499" s="53"/>
      <c r="CE1499" s="53"/>
      <c r="CF1499" s="53"/>
      <c r="CG1499" s="53"/>
      <c r="CH1499" s="53"/>
      <c r="CI1499" s="53"/>
      <c r="CJ1499" s="53"/>
      <c r="CK1499" s="53"/>
    </row>
    <row r="1500" spans="10:89" x14ac:dyDescent="0.2">
      <c r="J1500" s="53"/>
      <c r="K1500" s="53"/>
      <c r="L1500" s="53"/>
      <c r="M1500" s="53"/>
      <c r="N1500" s="53"/>
      <c r="O1500" s="53"/>
      <c r="P1500" s="53"/>
      <c r="Q1500" s="53"/>
      <c r="R1500" s="53"/>
      <c r="S1500" s="53"/>
      <c r="T1500" s="53"/>
      <c r="U1500" s="53"/>
      <c r="V1500" s="53"/>
      <c r="W1500" s="53"/>
      <c r="X1500" s="53"/>
      <c r="Y1500" s="53"/>
      <c r="Z1500" s="53"/>
      <c r="AA1500" s="53"/>
      <c r="AB1500" s="53"/>
      <c r="AC1500" s="53"/>
      <c r="AD1500" s="53"/>
      <c r="AE1500" s="53"/>
      <c r="AF1500" s="53"/>
      <c r="AG1500" s="53"/>
      <c r="AH1500" s="53"/>
      <c r="AI1500" s="53"/>
      <c r="AJ1500" s="53"/>
      <c r="AK1500" s="53"/>
      <c r="AL1500" s="53"/>
      <c r="AM1500" s="53"/>
      <c r="AN1500" s="53"/>
      <c r="AO1500" s="53"/>
      <c r="AP1500" s="53"/>
      <c r="AQ1500" s="53"/>
      <c r="AR1500" s="53"/>
      <c r="AS1500" s="53"/>
      <c r="AT1500" s="53"/>
      <c r="AU1500" s="53"/>
      <c r="AV1500" s="53"/>
      <c r="AW1500" s="53"/>
      <c r="AX1500" s="53"/>
      <c r="AY1500" s="53"/>
      <c r="AZ1500" s="53"/>
      <c r="BA1500" s="53"/>
      <c r="BB1500" s="53"/>
      <c r="BC1500" s="53"/>
      <c r="BD1500" s="53"/>
      <c r="BE1500" s="53"/>
      <c r="BF1500" s="53"/>
      <c r="BG1500" s="53"/>
      <c r="BH1500" s="53"/>
      <c r="BI1500" s="53"/>
      <c r="BJ1500" s="53"/>
      <c r="BK1500" s="53"/>
      <c r="BL1500" s="53"/>
      <c r="BM1500" s="53"/>
      <c r="BN1500" s="53"/>
      <c r="BO1500" s="53"/>
      <c r="BP1500" s="53"/>
      <c r="BQ1500" s="53"/>
      <c r="BR1500" s="53"/>
      <c r="BS1500" s="53"/>
      <c r="BT1500" s="53"/>
      <c r="BU1500" s="53"/>
      <c r="BV1500" s="53"/>
      <c r="BW1500" s="53"/>
      <c r="BX1500" s="53"/>
      <c r="BY1500" s="53"/>
      <c r="BZ1500" s="53"/>
      <c r="CA1500" s="53"/>
      <c r="CB1500" s="53"/>
      <c r="CC1500" s="53"/>
      <c r="CD1500" s="53"/>
      <c r="CE1500" s="53"/>
      <c r="CF1500" s="53"/>
      <c r="CG1500" s="53"/>
      <c r="CH1500" s="53"/>
      <c r="CI1500" s="53"/>
      <c r="CJ1500" s="53"/>
      <c r="CK1500" s="53"/>
    </row>
    <row r="1501" spans="10:89" x14ac:dyDescent="0.2">
      <c r="J1501" s="53"/>
      <c r="K1501" s="53"/>
      <c r="L1501" s="53"/>
      <c r="M1501" s="53"/>
      <c r="N1501" s="53"/>
      <c r="O1501" s="53"/>
      <c r="P1501" s="53"/>
      <c r="Q1501" s="53"/>
      <c r="R1501" s="53"/>
      <c r="S1501" s="53"/>
      <c r="T1501" s="53"/>
      <c r="U1501" s="53"/>
      <c r="V1501" s="53"/>
      <c r="W1501" s="53"/>
      <c r="X1501" s="53"/>
      <c r="Y1501" s="53"/>
      <c r="Z1501" s="53"/>
      <c r="AA1501" s="53"/>
      <c r="AB1501" s="53"/>
      <c r="AC1501" s="53"/>
      <c r="AD1501" s="53"/>
      <c r="AE1501" s="53"/>
      <c r="AF1501" s="53"/>
      <c r="AG1501" s="53"/>
      <c r="AH1501" s="53"/>
      <c r="AI1501" s="53"/>
      <c r="AJ1501" s="53"/>
      <c r="AK1501" s="53"/>
      <c r="AL1501" s="53"/>
      <c r="AM1501" s="53"/>
      <c r="AN1501" s="53"/>
      <c r="AO1501" s="53"/>
      <c r="AP1501" s="53"/>
      <c r="AQ1501" s="53"/>
      <c r="AR1501" s="53"/>
      <c r="AS1501" s="53"/>
      <c r="AT1501" s="53"/>
      <c r="AU1501" s="53"/>
      <c r="AV1501" s="53"/>
      <c r="AW1501" s="53"/>
      <c r="AX1501" s="53"/>
      <c r="AY1501" s="53"/>
      <c r="AZ1501" s="53"/>
      <c r="BA1501" s="53"/>
      <c r="BB1501" s="53"/>
      <c r="BC1501" s="53"/>
      <c r="BD1501" s="53"/>
      <c r="BE1501" s="53"/>
      <c r="BF1501" s="53"/>
      <c r="BG1501" s="53"/>
      <c r="BH1501" s="53"/>
      <c r="BI1501" s="53"/>
      <c r="BJ1501" s="53"/>
      <c r="BK1501" s="53"/>
      <c r="BL1501" s="53"/>
      <c r="BM1501" s="53"/>
      <c r="BN1501" s="53"/>
      <c r="BO1501" s="53"/>
      <c r="BP1501" s="53"/>
      <c r="BQ1501" s="53"/>
      <c r="BR1501" s="53"/>
      <c r="BS1501" s="53"/>
      <c r="BT1501" s="53"/>
      <c r="BU1501" s="53"/>
      <c r="BV1501" s="53"/>
      <c r="BW1501" s="53"/>
      <c r="BX1501" s="53"/>
      <c r="BY1501" s="53"/>
      <c r="BZ1501" s="53"/>
      <c r="CA1501" s="53"/>
      <c r="CB1501" s="53"/>
      <c r="CC1501" s="53"/>
      <c r="CD1501" s="53"/>
      <c r="CE1501" s="53"/>
      <c r="CF1501" s="53"/>
      <c r="CG1501" s="53"/>
      <c r="CH1501" s="53"/>
      <c r="CI1501" s="53"/>
      <c r="CJ1501" s="53"/>
      <c r="CK1501" s="53"/>
    </row>
    <row r="1502" spans="10:89" x14ac:dyDescent="0.2">
      <c r="J1502" s="53"/>
      <c r="K1502" s="53"/>
      <c r="L1502" s="53"/>
      <c r="M1502" s="53"/>
      <c r="N1502" s="53"/>
      <c r="O1502" s="53"/>
      <c r="P1502" s="53"/>
      <c r="Q1502" s="53"/>
      <c r="R1502" s="53"/>
      <c r="S1502" s="53"/>
      <c r="T1502" s="53"/>
      <c r="U1502" s="53"/>
      <c r="V1502" s="53"/>
      <c r="W1502" s="53"/>
      <c r="X1502" s="53"/>
      <c r="Y1502" s="53"/>
      <c r="Z1502" s="53"/>
      <c r="AA1502" s="53"/>
      <c r="AB1502" s="53"/>
      <c r="AC1502" s="53"/>
      <c r="AD1502" s="53"/>
      <c r="AE1502" s="53"/>
      <c r="AF1502" s="53"/>
      <c r="AG1502" s="53"/>
      <c r="AH1502" s="53"/>
      <c r="AI1502" s="53"/>
      <c r="AJ1502" s="53"/>
      <c r="AK1502" s="53"/>
      <c r="AL1502" s="53"/>
      <c r="AM1502" s="53"/>
      <c r="AN1502" s="53"/>
      <c r="AO1502" s="53"/>
      <c r="AP1502" s="53"/>
      <c r="AQ1502" s="53"/>
      <c r="AR1502" s="53"/>
      <c r="AS1502" s="53"/>
      <c r="AT1502" s="53"/>
      <c r="AU1502" s="53"/>
      <c r="AV1502" s="53"/>
      <c r="AW1502" s="53"/>
      <c r="AX1502" s="53"/>
      <c r="AY1502" s="53"/>
      <c r="AZ1502" s="53"/>
      <c r="BA1502" s="53"/>
      <c r="BB1502" s="53"/>
      <c r="BC1502" s="53"/>
      <c r="BD1502" s="53"/>
      <c r="BE1502" s="53"/>
      <c r="BF1502" s="53"/>
      <c r="BG1502" s="53"/>
      <c r="BH1502" s="53"/>
      <c r="BI1502" s="53"/>
      <c r="BJ1502" s="53"/>
      <c r="BK1502" s="53"/>
      <c r="BL1502" s="53"/>
      <c r="BM1502" s="53"/>
      <c r="BN1502" s="53"/>
      <c r="BO1502" s="53"/>
      <c r="BP1502" s="53"/>
      <c r="BQ1502" s="53"/>
      <c r="BR1502" s="53"/>
      <c r="BS1502" s="53"/>
      <c r="BT1502" s="53"/>
      <c r="BU1502" s="53"/>
      <c r="BV1502" s="53"/>
      <c r="BW1502" s="53"/>
      <c r="BX1502" s="53"/>
      <c r="BY1502" s="53"/>
      <c r="BZ1502" s="53"/>
      <c r="CA1502" s="53"/>
      <c r="CB1502" s="53"/>
      <c r="CC1502" s="53"/>
      <c r="CD1502" s="53"/>
      <c r="CE1502" s="53"/>
      <c r="CF1502" s="53"/>
      <c r="CG1502" s="53"/>
      <c r="CH1502" s="53"/>
      <c r="CI1502" s="53"/>
      <c r="CJ1502" s="53"/>
      <c r="CK1502" s="53"/>
    </row>
    <row r="1503" spans="10:89" x14ac:dyDescent="0.2">
      <c r="J1503" s="53"/>
      <c r="K1503" s="53"/>
      <c r="L1503" s="53"/>
      <c r="M1503" s="53"/>
      <c r="N1503" s="53"/>
      <c r="O1503" s="53"/>
      <c r="P1503" s="53"/>
      <c r="Q1503" s="53"/>
      <c r="R1503" s="53"/>
      <c r="S1503" s="53"/>
      <c r="T1503" s="53"/>
      <c r="U1503" s="53"/>
      <c r="V1503" s="53"/>
      <c r="W1503" s="53"/>
      <c r="X1503" s="53"/>
      <c r="Y1503" s="53"/>
      <c r="Z1503" s="53"/>
      <c r="AA1503" s="53"/>
      <c r="AB1503" s="53"/>
      <c r="AC1503" s="53"/>
      <c r="AD1503" s="53"/>
      <c r="AE1503" s="53"/>
      <c r="AF1503" s="53"/>
      <c r="AG1503" s="53"/>
      <c r="AH1503" s="53"/>
      <c r="AI1503" s="53"/>
      <c r="AJ1503" s="53"/>
      <c r="AK1503" s="53"/>
      <c r="AL1503" s="53"/>
      <c r="AM1503" s="53"/>
      <c r="AN1503" s="53"/>
      <c r="AO1503" s="53"/>
      <c r="AP1503" s="53"/>
      <c r="AQ1503" s="53"/>
      <c r="AR1503" s="53"/>
      <c r="AS1503" s="53"/>
      <c r="AT1503" s="53"/>
      <c r="AU1503" s="53"/>
      <c r="AV1503" s="53"/>
      <c r="AW1503" s="53"/>
      <c r="AX1503" s="53"/>
      <c r="AY1503" s="53"/>
      <c r="AZ1503" s="53"/>
      <c r="BA1503" s="53"/>
      <c r="BB1503" s="53"/>
      <c r="BC1503" s="53"/>
      <c r="BD1503" s="53"/>
      <c r="BE1503" s="53"/>
      <c r="BF1503" s="53"/>
      <c r="BG1503" s="53"/>
      <c r="BH1503" s="53"/>
      <c r="BI1503" s="53"/>
      <c r="BJ1503" s="53"/>
      <c r="BK1503" s="53"/>
      <c r="BL1503" s="53"/>
      <c r="BM1503" s="53"/>
      <c r="BN1503" s="53"/>
      <c r="BO1503" s="53"/>
      <c r="BP1503" s="53"/>
      <c r="BQ1503" s="53"/>
      <c r="BR1503" s="53"/>
      <c r="BS1503" s="53"/>
      <c r="BT1503" s="53"/>
      <c r="BU1503" s="53"/>
      <c r="BV1503" s="53"/>
      <c r="BW1503" s="53"/>
      <c r="BX1503" s="53"/>
      <c r="BY1503" s="53"/>
      <c r="BZ1503" s="53"/>
      <c r="CA1503" s="53"/>
      <c r="CB1503" s="53"/>
      <c r="CC1503" s="53"/>
      <c r="CD1503" s="53"/>
      <c r="CE1503" s="53"/>
      <c r="CF1503" s="53"/>
      <c r="CG1503" s="53"/>
      <c r="CH1503" s="53"/>
      <c r="CI1503" s="53"/>
      <c r="CJ1503" s="53"/>
      <c r="CK1503" s="53"/>
    </row>
    <row r="1504" spans="10:89" x14ac:dyDescent="0.2">
      <c r="J1504" s="53"/>
      <c r="K1504" s="53"/>
      <c r="L1504" s="53"/>
      <c r="M1504" s="53"/>
      <c r="N1504" s="53"/>
      <c r="O1504" s="53"/>
      <c r="P1504" s="53"/>
      <c r="Q1504" s="53"/>
      <c r="R1504" s="53"/>
      <c r="S1504" s="53"/>
      <c r="T1504" s="53"/>
      <c r="U1504" s="53"/>
      <c r="V1504" s="53"/>
      <c r="W1504" s="53"/>
      <c r="X1504" s="53"/>
      <c r="Y1504" s="53"/>
      <c r="Z1504" s="53"/>
      <c r="AA1504" s="53"/>
      <c r="AB1504" s="53"/>
      <c r="AC1504" s="53"/>
      <c r="AD1504" s="53"/>
      <c r="AE1504" s="53"/>
      <c r="AF1504" s="53"/>
      <c r="AG1504" s="53"/>
      <c r="AH1504" s="53"/>
      <c r="AI1504" s="53"/>
      <c r="AJ1504" s="53"/>
      <c r="AK1504" s="53"/>
      <c r="AL1504" s="53"/>
      <c r="AM1504" s="53"/>
      <c r="AN1504" s="53"/>
      <c r="AO1504" s="53"/>
      <c r="AP1504" s="53"/>
      <c r="AQ1504" s="53"/>
      <c r="AR1504" s="53"/>
      <c r="AS1504" s="53"/>
      <c r="AT1504" s="53"/>
      <c r="AU1504" s="53"/>
      <c r="AV1504" s="53"/>
      <c r="AW1504" s="53"/>
      <c r="AX1504" s="53"/>
      <c r="AY1504" s="53"/>
      <c r="AZ1504" s="53"/>
      <c r="BA1504" s="53"/>
      <c r="BB1504" s="53"/>
      <c r="BC1504" s="53"/>
      <c r="BD1504" s="53"/>
      <c r="BE1504" s="53"/>
      <c r="BF1504" s="53"/>
      <c r="BG1504" s="53"/>
      <c r="BH1504" s="53"/>
      <c r="BI1504" s="53"/>
      <c r="BJ1504" s="53"/>
      <c r="BK1504" s="53"/>
      <c r="BL1504" s="53"/>
      <c r="BM1504" s="53"/>
      <c r="BN1504" s="53"/>
      <c r="BO1504" s="53"/>
      <c r="BP1504" s="53"/>
      <c r="BQ1504" s="53"/>
      <c r="BR1504" s="53"/>
      <c r="BS1504" s="53"/>
      <c r="BT1504" s="53"/>
      <c r="BU1504" s="53"/>
      <c r="BV1504" s="53"/>
      <c r="BW1504" s="53"/>
      <c r="BX1504" s="53"/>
      <c r="BY1504" s="53"/>
      <c r="BZ1504" s="53"/>
      <c r="CA1504" s="53"/>
      <c r="CB1504" s="53"/>
      <c r="CC1504" s="53"/>
      <c r="CD1504" s="53"/>
      <c r="CE1504" s="53"/>
      <c r="CF1504" s="53"/>
      <c r="CG1504" s="53"/>
      <c r="CH1504" s="53"/>
      <c r="CI1504" s="53"/>
      <c r="CJ1504" s="53"/>
      <c r="CK1504" s="53"/>
    </row>
    <row r="1505" spans="10:89" x14ac:dyDescent="0.2">
      <c r="J1505" s="53"/>
      <c r="K1505" s="53"/>
      <c r="L1505" s="53"/>
      <c r="M1505" s="53"/>
      <c r="N1505" s="53"/>
      <c r="O1505" s="53"/>
      <c r="P1505" s="53"/>
      <c r="Q1505" s="53"/>
      <c r="R1505" s="53"/>
      <c r="S1505" s="53"/>
      <c r="T1505" s="53"/>
      <c r="U1505" s="53"/>
      <c r="V1505" s="53"/>
      <c r="W1505" s="53"/>
      <c r="X1505" s="53"/>
      <c r="Y1505" s="53"/>
      <c r="Z1505" s="53"/>
      <c r="AA1505" s="53"/>
      <c r="AB1505" s="53"/>
      <c r="AC1505" s="53"/>
      <c r="AD1505" s="53"/>
      <c r="AE1505" s="53"/>
      <c r="AF1505" s="53"/>
      <c r="AG1505" s="53"/>
      <c r="AH1505" s="53"/>
      <c r="AI1505" s="53"/>
      <c r="AJ1505" s="53"/>
      <c r="AK1505" s="53"/>
      <c r="AL1505" s="53"/>
      <c r="AM1505" s="53"/>
      <c r="AN1505" s="53"/>
      <c r="AO1505" s="53"/>
      <c r="AP1505" s="53"/>
      <c r="AQ1505" s="53"/>
      <c r="AR1505" s="53"/>
      <c r="AS1505" s="53"/>
      <c r="AT1505" s="53"/>
      <c r="AU1505" s="53"/>
      <c r="AV1505" s="53"/>
      <c r="AW1505" s="53"/>
      <c r="AX1505" s="53"/>
      <c r="AY1505" s="53"/>
      <c r="AZ1505" s="53"/>
      <c r="BA1505" s="53"/>
      <c r="BB1505" s="53"/>
      <c r="BC1505" s="53"/>
      <c r="BD1505" s="53"/>
      <c r="BE1505" s="53"/>
      <c r="BF1505" s="53"/>
      <c r="BG1505" s="53"/>
      <c r="BH1505" s="53"/>
      <c r="BI1505" s="53"/>
      <c r="BJ1505" s="53"/>
      <c r="BK1505" s="53"/>
      <c r="BL1505" s="53"/>
      <c r="BM1505" s="53"/>
      <c r="BN1505" s="53"/>
      <c r="BO1505" s="53"/>
      <c r="BP1505" s="53"/>
      <c r="BQ1505" s="53"/>
      <c r="BR1505" s="53"/>
      <c r="BS1505" s="53"/>
      <c r="BT1505" s="53"/>
      <c r="BU1505" s="53"/>
      <c r="BV1505" s="53"/>
      <c r="BW1505" s="53"/>
      <c r="BX1505" s="53"/>
      <c r="BY1505" s="53"/>
      <c r="BZ1505" s="53"/>
      <c r="CA1505" s="53"/>
      <c r="CB1505" s="53"/>
      <c r="CC1505" s="53"/>
      <c r="CD1505" s="53"/>
      <c r="CE1505" s="53"/>
      <c r="CF1505" s="53"/>
      <c r="CG1505" s="53"/>
      <c r="CH1505" s="53"/>
      <c r="CI1505" s="53"/>
      <c r="CJ1505" s="53"/>
      <c r="CK1505" s="53"/>
    </row>
    <row r="1506" spans="10:89" x14ac:dyDescent="0.2">
      <c r="J1506" s="53"/>
      <c r="K1506" s="53"/>
      <c r="L1506" s="53"/>
      <c r="M1506" s="53"/>
      <c r="N1506" s="53"/>
      <c r="O1506" s="53"/>
      <c r="P1506" s="53"/>
      <c r="Q1506" s="53"/>
      <c r="R1506" s="53"/>
      <c r="S1506" s="53"/>
      <c r="T1506" s="53"/>
      <c r="U1506" s="53"/>
      <c r="V1506" s="53"/>
      <c r="W1506" s="53"/>
      <c r="X1506" s="53"/>
      <c r="Y1506" s="53"/>
      <c r="Z1506" s="53"/>
      <c r="AA1506" s="53"/>
      <c r="AB1506" s="53"/>
      <c r="AC1506" s="53"/>
      <c r="AD1506" s="53"/>
      <c r="AE1506" s="53"/>
      <c r="AF1506" s="53"/>
      <c r="AG1506" s="53"/>
      <c r="AH1506" s="53"/>
      <c r="AI1506" s="53"/>
      <c r="AJ1506" s="53"/>
      <c r="AK1506" s="53"/>
      <c r="AL1506" s="53"/>
      <c r="AM1506" s="53"/>
      <c r="AN1506" s="53"/>
      <c r="AO1506" s="53"/>
      <c r="AP1506" s="53"/>
      <c r="AQ1506" s="53"/>
      <c r="AR1506" s="53"/>
      <c r="AS1506" s="53"/>
      <c r="AT1506" s="53"/>
      <c r="AU1506" s="53"/>
      <c r="AV1506" s="53"/>
      <c r="AW1506" s="53"/>
      <c r="AX1506" s="53"/>
      <c r="AY1506" s="53"/>
      <c r="AZ1506" s="53"/>
      <c r="BA1506" s="53"/>
      <c r="BB1506" s="53"/>
      <c r="BC1506" s="53"/>
      <c r="BD1506" s="53"/>
      <c r="BE1506" s="53"/>
      <c r="BF1506" s="53"/>
      <c r="BG1506" s="53"/>
      <c r="BH1506" s="53"/>
      <c r="BI1506" s="53"/>
      <c r="BJ1506" s="53"/>
      <c r="BK1506" s="53"/>
      <c r="BL1506" s="53"/>
      <c r="BM1506" s="53"/>
      <c r="BN1506" s="53"/>
      <c r="BO1506" s="53"/>
      <c r="BP1506" s="53"/>
      <c r="BQ1506" s="53"/>
      <c r="BR1506" s="53"/>
      <c r="BS1506" s="53"/>
      <c r="BT1506" s="53"/>
      <c r="BU1506" s="53"/>
      <c r="BV1506" s="53"/>
      <c r="BW1506" s="53"/>
      <c r="BX1506" s="53"/>
      <c r="BY1506" s="53"/>
      <c r="BZ1506" s="53"/>
      <c r="CA1506" s="53"/>
      <c r="CB1506" s="53"/>
      <c r="CC1506" s="53"/>
      <c r="CD1506" s="53"/>
      <c r="CE1506" s="53"/>
      <c r="CF1506" s="53"/>
      <c r="CG1506" s="53"/>
      <c r="CH1506" s="53"/>
      <c r="CI1506" s="53"/>
      <c r="CJ1506" s="53"/>
      <c r="CK1506" s="53"/>
    </row>
    <row r="1507" spans="10:89" x14ac:dyDescent="0.2">
      <c r="J1507" s="53"/>
      <c r="K1507" s="53"/>
      <c r="L1507" s="53"/>
      <c r="M1507" s="53"/>
      <c r="N1507" s="53"/>
      <c r="O1507" s="53"/>
      <c r="P1507" s="53"/>
      <c r="Q1507" s="53"/>
      <c r="R1507" s="53"/>
      <c r="S1507" s="53"/>
      <c r="T1507" s="53"/>
      <c r="U1507" s="53"/>
      <c r="V1507" s="53"/>
      <c r="W1507" s="53"/>
      <c r="X1507" s="53"/>
      <c r="Y1507" s="53"/>
      <c r="Z1507" s="53"/>
      <c r="AA1507" s="53"/>
      <c r="AB1507" s="53"/>
      <c r="AC1507" s="53"/>
      <c r="AD1507" s="53"/>
      <c r="AE1507" s="53"/>
      <c r="AF1507" s="53"/>
      <c r="AG1507" s="53"/>
      <c r="AH1507" s="53"/>
      <c r="AI1507" s="53"/>
      <c r="AJ1507" s="53"/>
      <c r="AK1507" s="53"/>
      <c r="AL1507" s="53"/>
      <c r="AM1507" s="53"/>
      <c r="AN1507" s="53"/>
      <c r="AO1507" s="53"/>
      <c r="AP1507" s="53"/>
      <c r="AQ1507" s="53"/>
      <c r="AR1507" s="53"/>
      <c r="AS1507" s="53"/>
      <c r="AT1507" s="53"/>
      <c r="AU1507" s="53"/>
      <c r="AV1507" s="53"/>
      <c r="AW1507" s="53"/>
      <c r="AX1507" s="53"/>
      <c r="AY1507" s="53"/>
      <c r="AZ1507" s="53"/>
      <c r="BA1507" s="53"/>
      <c r="BB1507" s="53"/>
      <c r="BC1507" s="53"/>
      <c r="BD1507" s="53"/>
      <c r="BE1507" s="53"/>
      <c r="BF1507" s="53"/>
      <c r="BG1507" s="53"/>
      <c r="BH1507" s="53"/>
      <c r="BI1507" s="53"/>
      <c r="BJ1507" s="53"/>
      <c r="BK1507" s="53"/>
      <c r="BL1507" s="53"/>
      <c r="BM1507" s="53"/>
      <c r="BN1507" s="53"/>
      <c r="BO1507" s="53"/>
      <c r="BP1507" s="53"/>
      <c r="BQ1507" s="53"/>
      <c r="BR1507" s="53"/>
      <c r="BS1507" s="53"/>
      <c r="BT1507" s="53"/>
      <c r="BU1507" s="53"/>
      <c r="BV1507" s="53"/>
      <c r="BW1507" s="53"/>
      <c r="BX1507" s="53"/>
      <c r="BY1507" s="53"/>
      <c r="BZ1507" s="53"/>
      <c r="CA1507" s="53"/>
      <c r="CB1507" s="53"/>
      <c r="CC1507" s="53"/>
      <c r="CD1507" s="53"/>
      <c r="CE1507" s="53"/>
      <c r="CF1507" s="53"/>
      <c r="CG1507" s="53"/>
      <c r="CH1507" s="53"/>
      <c r="CI1507" s="53"/>
      <c r="CJ1507" s="53"/>
      <c r="CK1507" s="53"/>
    </row>
    <row r="1508" spans="10:89" x14ac:dyDescent="0.2">
      <c r="J1508" s="53"/>
      <c r="K1508" s="53"/>
      <c r="L1508" s="53"/>
      <c r="M1508" s="53"/>
      <c r="N1508" s="53"/>
      <c r="O1508" s="53"/>
      <c r="P1508" s="53"/>
      <c r="Q1508" s="53"/>
      <c r="R1508" s="53"/>
      <c r="S1508" s="53"/>
      <c r="T1508" s="53"/>
      <c r="U1508" s="53"/>
      <c r="V1508" s="53"/>
      <c r="W1508" s="53"/>
      <c r="X1508" s="53"/>
      <c r="Y1508" s="53"/>
      <c r="Z1508" s="53"/>
      <c r="AA1508" s="53"/>
      <c r="AB1508" s="53"/>
      <c r="AC1508" s="53"/>
      <c r="AD1508" s="53"/>
      <c r="AE1508" s="53"/>
      <c r="AF1508" s="53"/>
      <c r="AG1508" s="53"/>
      <c r="AH1508" s="53"/>
      <c r="AI1508" s="53"/>
      <c r="AJ1508" s="53"/>
      <c r="AK1508" s="53"/>
      <c r="AL1508" s="53"/>
      <c r="AM1508" s="53"/>
      <c r="AN1508" s="53"/>
      <c r="AO1508" s="53"/>
      <c r="AP1508" s="53"/>
      <c r="AQ1508" s="53"/>
      <c r="AR1508" s="53"/>
      <c r="AS1508" s="53"/>
      <c r="AT1508" s="53"/>
      <c r="AU1508" s="53"/>
      <c r="AV1508" s="53"/>
      <c r="AW1508" s="53"/>
      <c r="AX1508" s="53"/>
      <c r="AY1508" s="53"/>
      <c r="AZ1508" s="53"/>
      <c r="BA1508" s="53"/>
      <c r="BB1508" s="53"/>
      <c r="BC1508" s="53"/>
      <c r="BD1508" s="53"/>
      <c r="BE1508" s="53"/>
      <c r="BF1508" s="53"/>
      <c r="BG1508" s="53"/>
      <c r="BH1508" s="53"/>
      <c r="BI1508" s="53"/>
      <c r="BJ1508" s="53"/>
      <c r="BK1508" s="53"/>
      <c r="BL1508" s="53"/>
      <c r="BM1508" s="53"/>
      <c r="BN1508" s="53"/>
      <c r="BO1508" s="53"/>
      <c r="BP1508" s="53"/>
      <c r="BQ1508" s="53"/>
      <c r="BR1508" s="53"/>
      <c r="BS1508" s="53"/>
      <c r="BT1508" s="53"/>
      <c r="BU1508" s="53"/>
      <c r="BV1508" s="53"/>
      <c r="BW1508" s="53"/>
      <c r="BX1508" s="53"/>
      <c r="BY1508" s="53"/>
      <c r="BZ1508" s="53"/>
      <c r="CA1508" s="53"/>
      <c r="CB1508" s="53"/>
      <c r="CC1508" s="53"/>
      <c r="CD1508" s="53"/>
      <c r="CE1508" s="53"/>
      <c r="CF1508" s="53"/>
      <c r="CG1508" s="53"/>
      <c r="CH1508" s="53"/>
      <c r="CI1508" s="53"/>
      <c r="CJ1508" s="53"/>
      <c r="CK1508" s="53"/>
    </row>
    <row r="1509" spans="10:89" x14ac:dyDescent="0.2">
      <c r="J1509" s="53"/>
      <c r="K1509" s="53"/>
      <c r="L1509" s="53"/>
      <c r="M1509" s="53"/>
      <c r="N1509" s="53"/>
      <c r="O1509" s="53"/>
      <c r="P1509" s="53"/>
      <c r="Q1509" s="53"/>
      <c r="R1509" s="53"/>
      <c r="S1509" s="53"/>
      <c r="T1509" s="53"/>
      <c r="U1509" s="53"/>
      <c r="V1509" s="53"/>
      <c r="W1509" s="53"/>
      <c r="X1509" s="53"/>
      <c r="Y1509" s="53"/>
      <c r="Z1509" s="53"/>
      <c r="AA1509" s="53"/>
      <c r="AB1509" s="53"/>
      <c r="AC1509" s="53"/>
      <c r="AD1509" s="53"/>
      <c r="AE1509" s="53"/>
      <c r="AF1509" s="53"/>
      <c r="AG1509" s="53"/>
      <c r="AH1509" s="53"/>
      <c r="AI1509" s="53"/>
      <c r="AJ1509" s="53"/>
      <c r="AK1509" s="53"/>
      <c r="AL1509" s="53"/>
      <c r="AM1509" s="53"/>
      <c r="AN1509" s="53"/>
      <c r="AO1509" s="53"/>
      <c r="AP1509" s="53"/>
      <c r="AQ1509" s="53"/>
      <c r="AR1509" s="53"/>
      <c r="AS1509" s="53"/>
      <c r="AT1509" s="53"/>
      <c r="AU1509" s="53"/>
      <c r="AV1509" s="53"/>
      <c r="AW1509" s="53"/>
      <c r="AX1509" s="53"/>
      <c r="AY1509" s="53"/>
      <c r="AZ1509" s="53"/>
      <c r="BA1509" s="53"/>
      <c r="BB1509" s="53"/>
      <c r="BC1509" s="53"/>
      <c r="BD1509" s="53"/>
      <c r="BE1509" s="53"/>
      <c r="BF1509" s="53"/>
      <c r="BG1509" s="53"/>
      <c r="BH1509" s="53"/>
      <c r="BI1509" s="53"/>
      <c r="BJ1509" s="53"/>
      <c r="BK1509" s="53"/>
      <c r="BL1509" s="53"/>
      <c r="BM1509" s="53"/>
      <c r="BN1509" s="53"/>
      <c r="BO1509" s="53"/>
      <c r="BP1509" s="53"/>
      <c r="BQ1509" s="53"/>
      <c r="BR1509" s="53"/>
      <c r="BS1509" s="53"/>
      <c r="BT1509" s="53"/>
      <c r="BU1509" s="53"/>
      <c r="BV1509" s="53"/>
      <c r="BW1509" s="53"/>
      <c r="BX1509" s="53"/>
      <c r="BY1509" s="53"/>
      <c r="BZ1509" s="53"/>
      <c r="CA1509" s="53"/>
      <c r="CB1509" s="53"/>
      <c r="CC1509" s="53"/>
      <c r="CD1509" s="53"/>
      <c r="CE1509" s="53"/>
      <c r="CF1509" s="53"/>
      <c r="CG1509" s="53"/>
      <c r="CH1509" s="53"/>
      <c r="CI1509" s="53"/>
      <c r="CJ1509" s="53"/>
      <c r="CK1509" s="53"/>
    </row>
    <row r="1510" spans="10:89" x14ac:dyDescent="0.2">
      <c r="J1510" s="53"/>
      <c r="K1510" s="53"/>
      <c r="L1510" s="53"/>
      <c r="M1510" s="53"/>
      <c r="N1510" s="53"/>
      <c r="O1510" s="53"/>
      <c r="P1510" s="53"/>
      <c r="Q1510" s="53"/>
      <c r="R1510" s="53"/>
      <c r="S1510" s="53"/>
      <c r="T1510" s="53"/>
      <c r="U1510" s="53"/>
      <c r="V1510" s="53"/>
      <c r="W1510" s="53"/>
      <c r="X1510" s="53"/>
      <c r="Y1510" s="53"/>
      <c r="Z1510" s="53"/>
      <c r="AA1510" s="53"/>
      <c r="AB1510" s="53"/>
      <c r="AC1510" s="53"/>
      <c r="AD1510" s="53"/>
      <c r="AE1510" s="53"/>
      <c r="AF1510" s="53"/>
      <c r="AG1510" s="53"/>
      <c r="AH1510" s="53"/>
      <c r="AI1510" s="53"/>
      <c r="AJ1510" s="53"/>
      <c r="AK1510" s="53"/>
      <c r="AL1510" s="53"/>
      <c r="AM1510" s="53"/>
      <c r="AN1510" s="53"/>
      <c r="AO1510" s="53"/>
      <c r="AP1510" s="53"/>
      <c r="AQ1510" s="53"/>
      <c r="AR1510" s="53"/>
      <c r="AS1510" s="53"/>
      <c r="AT1510" s="53"/>
      <c r="AU1510" s="53"/>
      <c r="AV1510" s="53"/>
      <c r="AW1510" s="53"/>
      <c r="AX1510" s="53"/>
      <c r="AY1510" s="53"/>
      <c r="AZ1510" s="53"/>
      <c r="BA1510" s="53"/>
      <c r="BB1510" s="53"/>
      <c r="BC1510" s="53"/>
      <c r="BD1510" s="53"/>
      <c r="BE1510" s="53"/>
      <c r="BF1510" s="53"/>
      <c r="BG1510" s="53"/>
      <c r="BH1510" s="53"/>
      <c r="BI1510" s="53"/>
      <c r="BJ1510" s="53"/>
      <c r="BK1510" s="53"/>
      <c r="BL1510" s="53"/>
      <c r="BM1510" s="53"/>
      <c r="BN1510" s="53"/>
      <c r="BO1510" s="53"/>
      <c r="BP1510" s="53"/>
      <c r="BQ1510" s="53"/>
      <c r="BR1510" s="53"/>
      <c r="BS1510" s="53"/>
      <c r="BT1510" s="53"/>
      <c r="BU1510" s="53"/>
      <c r="BV1510" s="53"/>
      <c r="BW1510" s="53"/>
      <c r="BX1510" s="53"/>
      <c r="BY1510" s="53"/>
      <c r="BZ1510" s="53"/>
      <c r="CA1510" s="53"/>
      <c r="CB1510" s="53"/>
      <c r="CC1510" s="53"/>
      <c r="CD1510" s="53"/>
      <c r="CE1510" s="53"/>
      <c r="CF1510" s="53"/>
      <c r="CG1510" s="53"/>
      <c r="CH1510" s="53"/>
      <c r="CI1510" s="53"/>
      <c r="CJ1510" s="53"/>
      <c r="CK1510" s="53"/>
    </row>
    <row r="1511" spans="10:89" x14ac:dyDescent="0.2">
      <c r="J1511" s="53"/>
      <c r="K1511" s="53"/>
      <c r="L1511" s="53"/>
      <c r="M1511" s="53"/>
      <c r="N1511" s="53"/>
      <c r="O1511" s="53"/>
      <c r="P1511" s="53"/>
      <c r="Q1511" s="53"/>
      <c r="R1511" s="53"/>
      <c r="S1511" s="53"/>
      <c r="T1511" s="53"/>
      <c r="U1511" s="53"/>
      <c r="V1511" s="53"/>
      <c r="W1511" s="53"/>
      <c r="X1511" s="53"/>
      <c r="Y1511" s="53"/>
      <c r="Z1511" s="53"/>
      <c r="AA1511" s="53"/>
      <c r="AB1511" s="53"/>
      <c r="AC1511" s="53"/>
      <c r="AD1511" s="53"/>
      <c r="AE1511" s="53"/>
      <c r="AF1511" s="53"/>
      <c r="AG1511" s="53"/>
      <c r="AH1511" s="53"/>
      <c r="AI1511" s="53"/>
      <c r="AJ1511" s="53"/>
      <c r="AK1511" s="53"/>
      <c r="AL1511" s="53"/>
      <c r="AM1511" s="53"/>
      <c r="AN1511" s="53"/>
      <c r="AO1511" s="53"/>
      <c r="AP1511" s="53"/>
      <c r="AQ1511" s="53"/>
      <c r="AR1511" s="53"/>
      <c r="AS1511" s="53"/>
      <c r="AT1511" s="53"/>
      <c r="AU1511" s="53"/>
      <c r="AV1511" s="53"/>
      <c r="AW1511" s="53"/>
      <c r="AX1511" s="53"/>
      <c r="AY1511" s="53"/>
      <c r="AZ1511" s="53"/>
      <c r="BA1511" s="53"/>
      <c r="BB1511" s="53"/>
      <c r="BC1511" s="53"/>
      <c r="BD1511" s="53"/>
      <c r="BE1511" s="53"/>
      <c r="BF1511" s="53"/>
      <c r="BG1511" s="53"/>
      <c r="BH1511" s="53"/>
      <c r="BI1511" s="53"/>
      <c r="BJ1511" s="53"/>
      <c r="BK1511" s="53"/>
      <c r="BL1511" s="53"/>
      <c r="BM1511" s="53"/>
      <c r="BN1511" s="53"/>
      <c r="BO1511" s="53"/>
      <c r="BP1511" s="53"/>
      <c r="BQ1511" s="53"/>
      <c r="BR1511" s="53"/>
      <c r="BS1511" s="53"/>
      <c r="BT1511" s="53"/>
      <c r="BU1511" s="53"/>
      <c r="BV1511" s="53"/>
      <c r="BW1511" s="53"/>
      <c r="BX1511" s="53"/>
      <c r="BY1511" s="53"/>
      <c r="BZ1511" s="53"/>
      <c r="CA1511" s="53"/>
      <c r="CB1511" s="53"/>
      <c r="CC1511" s="53"/>
      <c r="CD1511" s="53"/>
      <c r="CE1511" s="53"/>
      <c r="CF1511" s="53"/>
      <c r="CG1511" s="53"/>
      <c r="CH1511" s="53"/>
      <c r="CI1511" s="53"/>
      <c r="CJ1511" s="53"/>
      <c r="CK1511" s="53"/>
    </row>
    <row r="1512" spans="10:89" x14ac:dyDescent="0.2">
      <c r="J1512" s="53"/>
      <c r="K1512" s="53"/>
      <c r="L1512" s="53"/>
      <c r="M1512" s="53"/>
      <c r="N1512" s="53"/>
      <c r="O1512" s="53"/>
      <c r="P1512" s="53"/>
      <c r="Q1512" s="53"/>
      <c r="R1512" s="53"/>
      <c r="S1512" s="53"/>
      <c r="T1512" s="53"/>
      <c r="U1512" s="53"/>
      <c r="V1512" s="53"/>
      <c r="W1512" s="53"/>
      <c r="X1512" s="53"/>
      <c r="Y1512" s="53"/>
      <c r="Z1512" s="53"/>
      <c r="AA1512" s="53"/>
      <c r="AB1512" s="53"/>
      <c r="AC1512" s="53"/>
      <c r="AD1512" s="53"/>
      <c r="AE1512" s="53"/>
      <c r="AF1512" s="53"/>
      <c r="AG1512" s="53"/>
      <c r="AH1512" s="53"/>
      <c r="AI1512" s="53"/>
      <c r="AJ1512" s="53"/>
      <c r="AK1512" s="53"/>
      <c r="AL1512" s="53"/>
      <c r="AM1512" s="53"/>
      <c r="AN1512" s="53"/>
      <c r="AO1512" s="53"/>
      <c r="AP1512" s="53"/>
      <c r="AQ1512" s="53"/>
      <c r="AR1512" s="53"/>
      <c r="AS1512" s="53"/>
      <c r="AT1512" s="53"/>
      <c r="AU1512" s="53"/>
      <c r="AV1512" s="53"/>
      <c r="AW1512" s="53"/>
      <c r="AX1512" s="53"/>
      <c r="AY1512" s="53"/>
      <c r="AZ1512" s="53"/>
      <c r="BA1512" s="53"/>
      <c r="BB1512" s="53"/>
      <c r="BC1512" s="53"/>
      <c r="BD1512" s="53"/>
      <c r="BE1512" s="53"/>
      <c r="BF1512" s="53"/>
      <c r="BG1512" s="53"/>
      <c r="BH1512" s="53"/>
      <c r="BI1512" s="53"/>
      <c r="BJ1512" s="53"/>
      <c r="BK1512" s="53"/>
      <c r="BL1512" s="53"/>
      <c r="BM1512" s="53"/>
      <c r="BN1512" s="53"/>
      <c r="BO1512" s="53"/>
      <c r="BP1512" s="53"/>
      <c r="BQ1512" s="53"/>
      <c r="BR1512" s="53"/>
      <c r="BS1512" s="53"/>
      <c r="BT1512" s="53"/>
      <c r="BU1512" s="53"/>
      <c r="BV1512" s="53"/>
      <c r="BW1512" s="53"/>
      <c r="BX1512" s="53"/>
      <c r="BY1512" s="53"/>
      <c r="BZ1512" s="53"/>
      <c r="CA1512" s="53"/>
      <c r="CB1512" s="53"/>
      <c r="CC1512" s="53"/>
      <c r="CD1512" s="53"/>
      <c r="CE1512" s="53"/>
      <c r="CF1512" s="53"/>
      <c r="CG1512" s="53"/>
      <c r="CH1512" s="53"/>
      <c r="CI1512" s="53"/>
      <c r="CJ1512" s="53"/>
      <c r="CK1512" s="53"/>
    </row>
    <row r="1513" spans="10:89" x14ac:dyDescent="0.2">
      <c r="J1513" s="53"/>
      <c r="K1513" s="53"/>
      <c r="L1513" s="53"/>
      <c r="M1513" s="53"/>
      <c r="N1513" s="53"/>
      <c r="O1513" s="53"/>
      <c r="P1513" s="53"/>
      <c r="Q1513" s="53"/>
      <c r="R1513" s="53"/>
      <c r="S1513" s="53"/>
      <c r="T1513" s="53"/>
      <c r="U1513" s="53"/>
      <c r="V1513" s="53"/>
      <c r="W1513" s="53"/>
      <c r="X1513" s="53"/>
      <c r="Y1513" s="53"/>
      <c r="Z1513" s="53"/>
      <c r="AA1513" s="53"/>
      <c r="AB1513" s="53"/>
      <c r="AC1513" s="53"/>
      <c r="AD1513" s="53"/>
      <c r="AE1513" s="53"/>
      <c r="AF1513" s="53"/>
      <c r="AG1513" s="53"/>
      <c r="AH1513" s="53"/>
      <c r="AI1513" s="53"/>
      <c r="AJ1513" s="53"/>
      <c r="AK1513" s="53"/>
      <c r="AL1513" s="53"/>
      <c r="AM1513" s="53"/>
      <c r="AN1513" s="53"/>
      <c r="AO1513" s="53"/>
      <c r="AP1513" s="53"/>
      <c r="AQ1513" s="53"/>
      <c r="AR1513" s="53"/>
      <c r="AS1513" s="53"/>
      <c r="AT1513" s="53"/>
      <c r="AU1513" s="53"/>
      <c r="AV1513" s="53"/>
      <c r="AW1513" s="53"/>
      <c r="AX1513" s="53"/>
      <c r="AY1513" s="53"/>
      <c r="AZ1513" s="53"/>
      <c r="BA1513" s="53"/>
      <c r="BB1513" s="53"/>
      <c r="BC1513" s="53"/>
      <c r="BD1513" s="53"/>
      <c r="BE1513" s="53"/>
      <c r="BF1513" s="53"/>
      <c r="BG1513" s="53"/>
      <c r="BH1513" s="53"/>
      <c r="BI1513" s="53"/>
      <c r="BJ1513" s="53"/>
      <c r="BK1513" s="53"/>
      <c r="BL1513" s="53"/>
      <c r="BM1513" s="53"/>
      <c r="BN1513" s="53"/>
      <c r="BO1513" s="53"/>
      <c r="BP1513" s="53"/>
      <c r="BQ1513" s="53"/>
      <c r="BR1513" s="53"/>
      <c r="BS1513" s="53"/>
      <c r="BT1513" s="53"/>
      <c r="BU1513" s="53"/>
      <c r="BV1513" s="53"/>
      <c r="BW1513" s="53"/>
      <c r="BX1513" s="53"/>
      <c r="BY1513" s="53"/>
      <c r="BZ1513" s="53"/>
      <c r="CA1513" s="53"/>
      <c r="CB1513" s="53"/>
      <c r="CC1513" s="53"/>
      <c r="CD1513" s="53"/>
      <c r="CE1513" s="53"/>
      <c r="CF1513" s="53"/>
      <c r="CG1513" s="53"/>
      <c r="CH1513" s="53"/>
      <c r="CI1513" s="53"/>
      <c r="CJ1513" s="53"/>
      <c r="CK1513" s="53"/>
    </row>
    <row r="1514" spans="10:89" x14ac:dyDescent="0.2">
      <c r="J1514" s="53"/>
      <c r="K1514" s="53"/>
      <c r="L1514" s="53"/>
      <c r="M1514" s="53"/>
      <c r="N1514" s="53"/>
      <c r="O1514" s="53"/>
      <c r="P1514" s="53"/>
      <c r="Q1514" s="53"/>
      <c r="R1514" s="53"/>
      <c r="S1514" s="53"/>
      <c r="T1514" s="53"/>
      <c r="U1514" s="53"/>
      <c r="V1514" s="53"/>
      <c r="W1514" s="53"/>
      <c r="X1514" s="53"/>
      <c r="Y1514" s="53"/>
      <c r="Z1514" s="53"/>
      <c r="AA1514" s="53"/>
      <c r="AB1514" s="53"/>
      <c r="AC1514" s="53"/>
      <c r="AD1514" s="53"/>
      <c r="AE1514" s="53"/>
      <c r="AF1514" s="53"/>
      <c r="AG1514" s="53"/>
      <c r="AH1514" s="53"/>
      <c r="AI1514" s="53"/>
      <c r="AJ1514" s="53"/>
      <c r="AK1514" s="53"/>
      <c r="AL1514" s="53"/>
      <c r="AM1514" s="53"/>
      <c r="AN1514" s="53"/>
      <c r="AO1514" s="53"/>
      <c r="AP1514" s="53"/>
      <c r="AQ1514" s="53"/>
      <c r="AR1514" s="53"/>
      <c r="AS1514" s="53"/>
      <c r="AT1514" s="53"/>
      <c r="AU1514" s="53"/>
      <c r="AV1514" s="53"/>
      <c r="AW1514" s="53"/>
      <c r="AX1514" s="53"/>
      <c r="AY1514" s="53"/>
      <c r="AZ1514" s="53"/>
      <c r="BA1514" s="53"/>
      <c r="BB1514" s="53"/>
      <c r="BC1514" s="53"/>
      <c r="BD1514" s="53"/>
      <c r="BE1514" s="53"/>
      <c r="BF1514" s="53"/>
      <c r="BG1514" s="53"/>
      <c r="BH1514" s="53"/>
      <c r="BI1514" s="53"/>
      <c r="BJ1514" s="53"/>
      <c r="BK1514" s="53"/>
      <c r="BL1514" s="53"/>
      <c r="BM1514" s="53"/>
      <c r="BN1514" s="53"/>
      <c r="BO1514" s="53"/>
      <c r="BP1514" s="53"/>
      <c r="BQ1514" s="53"/>
      <c r="BR1514" s="53"/>
      <c r="BS1514" s="53"/>
      <c r="BT1514" s="53"/>
      <c r="BU1514" s="53"/>
      <c r="BV1514" s="53"/>
      <c r="BW1514" s="53"/>
      <c r="BX1514" s="53"/>
      <c r="BY1514" s="53"/>
      <c r="BZ1514" s="53"/>
      <c r="CA1514" s="53"/>
      <c r="CB1514" s="53"/>
      <c r="CC1514" s="53"/>
      <c r="CD1514" s="53"/>
      <c r="CE1514" s="53"/>
      <c r="CF1514" s="53"/>
      <c r="CG1514" s="53"/>
      <c r="CH1514" s="53"/>
      <c r="CI1514" s="53"/>
      <c r="CJ1514" s="53"/>
      <c r="CK1514" s="53"/>
    </row>
    <row r="1515" spans="10:89" x14ac:dyDescent="0.2">
      <c r="J1515" s="53"/>
      <c r="K1515" s="53"/>
      <c r="L1515" s="53"/>
      <c r="M1515" s="53"/>
      <c r="N1515" s="53"/>
      <c r="O1515" s="53"/>
      <c r="P1515" s="53"/>
      <c r="Q1515" s="53"/>
      <c r="R1515" s="53"/>
      <c r="S1515" s="53"/>
      <c r="T1515" s="53"/>
      <c r="U1515" s="53"/>
      <c r="V1515" s="53"/>
      <c r="W1515" s="53"/>
      <c r="X1515" s="53"/>
      <c r="Y1515" s="53"/>
      <c r="Z1515" s="53"/>
      <c r="AA1515" s="53"/>
      <c r="AB1515" s="53"/>
      <c r="AC1515" s="53"/>
      <c r="AD1515" s="53"/>
      <c r="AE1515" s="53"/>
      <c r="AF1515" s="53"/>
      <c r="AG1515" s="53"/>
      <c r="AH1515" s="53"/>
      <c r="AI1515" s="53"/>
      <c r="AJ1515" s="53"/>
      <c r="AK1515" s="53"/>
      <c r="AL1515" s="53"/>
      <c r="AM1515" s="53"/>
      <c r="AN1515" s="53"/>
      <c r="AO1515" s="53"/>
      <c r="AP1515" s="53"/>
      <c r="AQ1515" s="53"/>
      <c r="AR1515" s="53"/>
      <c r="AS1515" s="53"/>
      <c r="AT1515" s="53"/>
      <c r="AU1515" s="53"/>
      <c r="AV1515" s="53"/>
      <c r="AW1515" s="53"/>
      <c r="AX1515" s="53"/>
      <c r="AY1515" s="53"/>
      <c r="AZ1515" s="53"/>
      <c r="BA1515" s="53"/>
      <c r="BB1515" s="53"/>
      <c r="BC1515" s="53"/>
      <c r="BD1515" s="53"/>
      <c r="BE1515" s="53"/>
      <c r="BF1515" s="53"/>
      <c r="BG1515" s="53"/>
      <c r="BH1515" s="53"/>
      <c r="BI1515" s="53"/>
      <c r="BJ1515" s="53"/>
      <c r="BK1515" s="53"/>
      <c r="BL1515" s="53"/>
      <c r="BM1515" s="53"/>
      <c r="BN1515" s="53"/>
      <c r="BO1515" s="53"/>
      <c r="BP1515" s="53"/>
      <c r="BQ1515" s="53"/>
      <c r="BR1515" s="53"/>
      <c r="BS1515" s="53"/>
      <c r="BT1515" s="53"/>
      <c r="BU1515" s="53"/>
      <c r="BV1515" s="53"/>
      <c r="BW1515" s="53"/>
      <c r="BX1515" s="53"/>
      <c r="BY1515" s="53"/>
      <c r="BZ1515" s="53"/>
      <c r="CA1515" s="53"/>
      <c r="CB1515" s="53"/>
      <c r="CC1515" s="53"/>
      <c r="CD1515" s="53"/>
      <c r="CE1515" s="53"/>
      <c r="CF1515" s="53"/>
      <c r="CG1515" s="53"/>
      <c r="CH1515" s="53"/>
      <c r="CI1515" s="53"/>
      <c r="CJ1515" s="53"/>
      <c r="CK1515" s="53"/>
    </row>
    <row r="1516" spans="10:89" x14ac:dyDescent="0.2">
      <c r="J1516" s="53"/>
      <c r="K1516" s="53"/>
      <c r="L1516" s="53"/>
      <c r="M1516" s="53"/>
      <c r="N1516" s="53"/>
      <c r="O1516" s="53"/>
      <c r="P1516" s="53"/>
      <c r="Q1516" s="53"/>
      <c r="R1516" s="53"/>
      <c r="S1516" s="53"/>
      <c r="T1516" s="53"/>
      <c r="U1516" s="53"/>
      <c r="V1516" s="53"/>
      <c r="W1516" s="53"/>
      <c r="X1516" s="53"/>
      <c r="Y1516" s="53"/>
      <c r="Z1516" s="53"/>
      <c r="AA1516" s="53"/>
      <c r="AB1516" s="53"/>
      <c r="AC1516" s="53"/>
      <c r="AD1516" s="53"/>
      <c r="AE1516" s="53"/>
      <c r="AF1516" s="53"/>
      <c r="AG1516" s="53"/>
      <c r="AH1516" s="53"/>
      <c r="AI1516" s="53"/>
      <c r="AJ1516" s="53"/>
      <c r="AK1516" s="53"/>
      <c r="AL1516" s="53"/>
      <c r="AM1516" s="53"/>
      <c r="AN1516" s="53"/>
      <c r="AO1516" s="53"/>
      <c r="AP1516" s="53"/>
      <c r="AQ1516" s="53"/>
      <c r="AR1516" s="53"/>
      <c r="AS1516" s="53"/>
      <c r="AT1516" s="53"/>
      <c r="AU1516" s="53"/>
      <c r="AV1516" s="53"/>
      <c r="AW1516" s="53"/>
      <c r="AX1516" s="53"/>
      <c r="AY1516" s="53"/>
      <c r="AZ1516" s="53"/>
      <c r="BA1516" s="53"/>
      <c r="BB1516" s="53"/>
      <c r="BC1516" s="53"/>
      <c r="BD1516" s="53"/>
      <c r="BE1516" s="53"/>
      <c r="BF1516" s="53"/>
      <c r="BG1516" s="53"/>
      <c r="BH1516" s="53"/>
      <c r="BI1516" s="53"/>
      <c r="BJ1516" s="53"/>
      <c r="BK1516" s="53"/>
      <c r="BL1516" s="53"/>
      <c r="BM1516" s="53"/>
      <c r="BN1516" s="53"/>
      <c r="BO1516" s="53"/>
      <c r="BP1516" s="53"/>
      <c r="BQ1516" s="53"/>
      <c r="BR1516" s="53"/>
      <c r="BS1516" s="53"/>
      <c r="BT1516" s="53"/>
      <c r="BU1516" s="53"/>
      <c r="BV1516" s="53"/>
      <c r="BW1516" s="53"/>
      <c r="BX1516" s="53"/>
      <c r="BY1516" s="53"/>
      <c r="BZ1516" s="53"/>
      <c r="CA1516" s="53"/>
      <c r="CB1516" s="53"/>
      <c r="CC1516" s="53"/>
      <c r="CD1516" s="53"/>
      <c r="CE1516" s="53"/>
      <c r="CF1516" s="53"/>
      <c r="CG1516" s="53"/>
      <c r="CH1516" s="53"/>
      <c r="CI1516" s="53"/>
      <c r="CJ1516" s="53"/>
      <c r="CK1516" s="53"/>
    </row>
    <row r="1517" spans="10:89" x14ac:dyDescent="0.2">
      <c r="J1517" s="53"/>
      <c r="K1517" s="53"/>
      <c r="L1517" s="53"/>
      <c r="M1517" s="53"/>
      <c r="N1517" s="53"/>
      <c r="O1517" s="53"/>
      <c r="P1517" s="53"/>
      <c r="Q1517" s="53"/>
      <c r="R1517" s="53"/>
      <c r="S1517" s="53"/>
      <c r="T1517" s="53"/>
      <c r="U1517" s="53"/>
      <c r="V1517" s="53"/>
      <c r="W1517" s="53"/>
      <c r="X1517" s="53"/>
      <c r="Y1517" s="53"/>
      <c r="Z1517" s="53"/>
      <c r="AA1517" s="53"/>
      <c r="AB1517" s="53"/>
      <c r="AC1517" s="53"/>
      <c r="AD1517" s="53"/>
      <c r="AE1517" s="53"/>
      <c r="AF1517" s="53"/>
      <c r="AG1517" s="53"/>
      <c r="AH1517" s="53"/>
      <c r="AI1517" s="53"/>
      <c r="AJ1517" s="53"/>
      <c r="AK1517" s="53"/>
      <c r="AL1517" s="53"/>
      <c r="AM1517" s="53"/>
      <c r="AN1517" s="53"/>
      <c r="AO1517" s="53"/>
      <c r="AP1517" s="53"/>
      <c r="AQ1517" s="53"/>
      <c r="AR1517" s="53"/>
      <c r="AS1517" s="53"/>
      <c r="AT1517" s="53"/>
      <c r="AU1517" s="53"/>
      <c r="AV1517" s="53"/>
      <c r="AW1517" s="53"/>
      <c r="AX1517" s="53"/>
      <c r="AY1517" s="53"/>
      <c r="AZ1517" s="53"/>
      <c r="BA1517" s="53"/>
      <c r="BB1517" s="53"/>
      <c r="BC1517" s="53"/>
      <c r="BD1517" s="53"/>
      <c r="BE1517" s="53"/>
      <c r="BF1517" s="53"/>
      <c r="BG1517" s="53"/>
      <c r="BH1517" s="53"/>
      <c r="BI1517" s="53"/>
      <c r="BJ1517" s="53"/>
      <c r="BK1517" s="53"/>
      <c r="BL1517" s="53"/>
      <c r="BM1517" s="53"/>
      <c r="BN1517" s="53"/>
      <c r="BO1517" s="53"/>
      <c r="BP1517" s="53"/>
      <c r="BQ1517" s="53"/>
      <c r="BR1517" s="53"/>
      <c r="BS1517" s="53"/>
      <c r="BT1517" s="53"/>
      <c r="BU1517" s="53"/>
      <c r="BV1517" s="53"/>
      <c r="BW1517" s="53"/>
      <c r="BX1517" s="53"/>
      <c r="BY1517" s="53"/>
      <c r="BZ1517" s="53"/>
      <c r="CA1517" s="53"/>
      <c r="CB1517" s="53"/>
      <c r="CC1517" s="53"/>
      <c r="CD1517" s="53"/>
      <c r="CE1517" s="53"/>
      <c r="CF1517" s="53"/>
      <c r="CG1517" s="53"/>
      <c r="CH1517" s="53"/>
      <c r="CI1517" s="53"/>
      <c r="CJ1517" s="53"/>
      <c r="CK1517" s="53"/>
    </row>
    <row r="1518" spans="10:89" x14ac:dyDescent="0.2">
      <c r="J1518" s="53"/>
      <c r="K1518" s="53"/>
      <c r="L1518" s="53"/>
      <c r="M1518" s="53"/>
      <c r="N1518" s="53"/>
      <c r="O1518" s="53"/>
      <c r="P1518" s="53"/>
      <c r="Q1518" s="53"/>
      <c r="R1518" s="53"/>
      <c r="S1518" s="53"/>
      <c r="T1518" s="53"/>
      <c r="U1518" s="53"/>
      <c r="V1518" s="53"/>
      <c r="W1518" s="53"/>
      <c r="X1518" s="53"/>
      <c r="Y1518" s="53"/>
      <c r="Z1518" s="53"/>
      <c r="AA1518" s="53"/>
      <c r="AB1518" s="53"/>
      <c r="AC1518" s="53"/>
      <c r="AD1518" s="53"/>
      <c r="AE1518" s="53"/>
      <c r="AF1518" s="53"/>
      <c r="AG1518" s="53"/>
      <c r="AH1518" s="53"/>
      <c r="AI1518" s="53"/>
      <c r="AJ1518" s="53"/>
      <c r="AK1518" s="53"/>
      <c r="AL1518" s="53"/>
      <c r="AM1518" s="53"/>
      <c r="AN1518" s="53"/>
      <c r="AO1518" s="53"/>
      <c r="AP1518" s="53"/>
      <c r="AQ1518" s="53"/>
      <c r="AR1518" s="53"/>
      <c r="AS1518" s="53"/>
      <c r="AT1518" s="53"/>
      <c r="AU1518" s="53"/>
      <c r="AV1518" s="53"/>
      <c r="AW1518" s="53"/>
      <c r="AX1518" s="53"/>
      <c r="AY1518" s="53"/>
      <c r="AZ1518" s="53"/>
      <c r="BA1518" s="53"/>
      <c r="BB1518" s="53"/>
      <c r="BC1518" s="53"/>
      <c r="BD1518" s="53"/>
      <c r="BE1518" s="53"/>
      <c r="BF1518" s="53"/>
      <c r="BG1518" s="53"/>
      <c r="BH1518" s="53"/>
      <c r="BI1518" s="53"/>
      <c r="BJ1518" s="53"/>
      <c r="BK1518" s="53"/>
      <c r="BL1518" s="53"/>
      <c r="BM1518" s="53"/>
      <c r="BN1518" s="53"/>
      <c r="BO1518" s="53"/>
      <c r="BP1518" s="53"/>
      <c r="BQ1518" s="53"/>
      <c r="BR1518" s="53"/>
      <c r="BS1518" s="53"/>
      <c r="BT1518" s="53"/>
      <c r="BU1518" s="53"/>
      <c r="BV1518" s="53"/>
      <c r="BW1518" s="53"/>
      <c r="BX1518" s="53"/>
      <c r="BY1518" s="53"/>
      <c r="BZ1518" s="53"/>
      <c r="CA1518" s="53"/>
      <c r="CB1518" s="53"/>
      <c r="CC1518" s="53"/>
      <c r="CD1518" s="53"/>
      <c r="CE1518" s="53"/>
      <c r="CF1518" s="53"/>
      <c r="CG1518" s="53"/>
      <c r="CH1518" s="53"/>
      <c r="CI1518" s="53"/>
      <c r="CJ1518" s="53"/>
      <c r="CK1518" s="53"/>
    </row>
    <row r="1519" spans="10:89" x14ac:dyDescent="0.2">
      <c r="J1519" s="53"/>
      <c r="K1519" s="53"/>
      <c r="L1519" s="53"/>
      <c r="M1519" s="53"/>
      <c r="N1519" s="53"/>
      <c r="O1519" s="53"/>
      <c r="P1519" s="53"/>
      <c r="Q1519" s="53"/>
      <c r="R1519" s="53"/>
      <c r="S1519" s="53"/>
      <c r="T1519" s="53"/>
      <c r="U1519" s="53"/>
      <c r="V1519" s="53"/>
      <c r="W1519" s="53"/>
      <c r="X1519" s="53"/>
      <c r="Y1519" s="53"/>
      <c r="Z1519" s="53"/>
      <c r="AA1519" s="53"/>
      <c r="AB1519" s="53"/>
      <c r="AC1519" s="53"/>
      <c r="AD1519" s="53"/>
      <c r="AE1519" s="53"/>
      <c r="AF1519" s="53"/>
      <c r="AG1519" s="53"/>
      <c r="AH1519" s="53"/>
      <c r="AI1519" s="53"/>
      <c r="AJ1519" s="53"/>
      <c r="AK1519" s="53"/>
      <c r="AL1519" s="53"/>
      <c r="AM1519" s="53"/>
      <c r="AN1519" s="53"/>
      <c r="AO1519" s="53"/>
      <c r="AP1519" s="53"/>
      <c r="AQ1519" s="53"/>
      <c r="AR1519" s="53"/>
      <c r="AS1519" s="53"/>
      <c r="AT1519" s="53"/>
      <c r="AU1519" s="53"/>
      <c r="AV1519" s="53"/>
      <c r="AW1519" s="53"/>
      <c r="AX1519" s="53"/>
      <c r="AY1519" s="53"/>
      <c r="AZ1519" s="53"/>
      <c r="BA1519" s="53"/>
      <c r="BB1519" s="53"/>
      <c r="BC1519" s="53"/>
      <c r="BD1519" s="53"/>
      <c r="BE1519" s="53"/>
      <c r="BF1519" s="53"/>
      <c r="BG1519" s="53"/>
      <c r="BH1519" s="53"/>
      <c r="BI1519" s="53"/>
      <c r="BJ1519" s="53"/>
      <c r="BK1519" s="53"/>
      <c r="BL1519" s="53"/>
      <c r="BM1519" s="53"/>
      <c r="BN1519" s="53"/>
      <c r="BO1519" s="53"/>
      <c r="BP1519" s="53"/>
      <c r="BQ1519" s="53"/>
      <c r="BR1519" s="53"/>
      <c r="BS1519" s="53"/>
      <c r="BT1519" s="53"/>
      <c r="BU1519" s="53"/>
      <c r="BV1519" s="53"/>
      <c r="BW1519" s="53"/>
      <c r="BX1519" s="53"/>
      <c r="BY1519" s="53"/>
      <c r="BZ1519" s="53"/>
      <c r="CA1519" s="53"/>
      <c r="CB1519" s="53"/>
      <c r="CC1519" s="53"/>
      <c r="CD1519" s="53"/>
      <c r="CE1519" s="53"/>
      <c r="CF1519" s="53"/>
      <c r="CG1519" s="53"/>
      <c r="CH1519" s="53"/>
      <c r="CI1519" s="53"/>
      <c r="CJ1519" s="53"/>
      <c r="CK1519" s="53"/>
    </row>
    <row r="1520" spans="10:89" x14ac:dyDescent="0.2">
      <c r="J1520" s="53"/>
      <c r="K1520" s="53"/>
      <c r="L1520" s="53"/>
      <c r="M1520" s="53"/>
      <c r="N1520" s="53"/>
      <c r="O1520" s="53"/>
      <c r="P1520" s="53"/>
      <c r="Q1520" s="53"/>
      <c r="R1520" s="53"/>
      <c r="S1520" s="53"/>
      <c r="T1520" s="53"/>
      <c r="U1520" s="53"/>
      <c r="V1520" s="53"/>
      <c r="W1520" s="53"/>
      <c r="X1520" s="53"/>
      <c r="Y1520" s="53"/>
      <c r="Z1520" s="53"/>
      <c r="AA1520" s="53"/>
      <c r="AB1520" s="53"/>
      <c r="AC1520" s="53"/>
      <c r="AD1520" s="53"/>
      <c r="AE1520" s="53"/>
      <c r="AF1520" s="53"/>
      <c r="AG1520" s="53"/>
      <c r="AH1520" s="53"/>
      <c r="AI1520" s="53"/>
      <c r="AJ1520" s="53"/>
      <c r="AK1520" s="53"/>
      <c r="AL1520" s="53"/>
      <c r="AM1520" s="53"/>
      <c r="AN1520" s="53"/>
      <c r="AO1520" s="53"/>
      <c r="AP1520" s="53"/>
      <c r="AQ1520" s="53"/>
      <c r="AR1520" s="53"/>
      <c r="AS1520" s="53"/>
      <c r="AT1520" s="53"/>
      <c r="AU1520" s="53"/>
      <c r="AV1520" s="53"/>
      <c r="AW1520" s="53"/>
      <c r="AX1520" s="53"/>
      <c r="AY1520" s="53"/>
      <c r="AZ1520" s="53"/>
      <c r="BA1520" s="53"/>
      <c r="BB1520" s="53"/>
      <c r="BC1520" s="53"/>
      <c r="BD1520" s="53"/>
      <c r="BE1520" s="53"/>
      <c r="BF1520" s="53"/>
      <c r="BG1520" s="53"/>
      <c r="BH1520" s="53"/>
      <c r="BI1520" s="53"/>
      <c r="BJ1520" s="53"/>
      <c r="BK1520" s="53"/>
      <c r="BL1520" s="53"/>
      <c r="BM1520" s="53"/>
      <c r="BN1520" s="53"/>
      <c r="BO1520" s="53"/>
      <c r="BP1520" s="53"/>
      <c r="BQ1520" s="53"/>
      <c r="BR1520" s="53"/>
      <c r="BS1520" s="53"/>
      <c r="BT1520" s="53"/>
      <c r="BU1520" s="53"/>
      <c r="BV1520" s="53"/>
      <c r="BW1520" s="53"/>
      <c r="BX1520" s="53"/>
      <c r="BY1520" s="53"/>
      <c r="BZ1520" s="53"/>
      <c r="CA1520" s="53"/>
      <c r="CB1520" s="53"/>
      <c r="CC1520" s="53"/>
      <c r="CD1520" s="53"/>
      <c r="CE1520" s="53"/>
      <c r="CF1520" s="53"/>
      <c r="CG1520" s="53"/>
      <c r="CH1520" s="53"/>
      <c r="CI1520" s="53"/>
      <c r="CJ1520" s="53"/>
      <c r="CK1520" s="53"/>
    </row>
    <row r="1521" spans="10:89" x14ac:dyDescent="0.2">
      <c r="J1521" s="53"/>
      <c r="K1521" s="53"/>
      <c r="L1521" s="53"/>
      <c r="M1521" s="53"/>
      <c r="N1521" s="53"/>
      <c r="O1521" s="53"/>
      <c r="P1521" s="53"/>
      <c r="Q1521" s="53"/>
      <c r="R1521" s="53"/>
      <c r="S1521" s="53"/>
      <c r="T1521" s="53"/>
      <c r="U1521" s="53"/>
      <c r="V1521" s="53"/>
      <c r="W1521" s="53"/>
      <c r="X1521" s="53"/>
      <c r="Y1521" s="53"/>
      <c r="Z1521" s="53"/>
      <c r="AA1521" s="53"/>
      <c r="AB1521" s="53"/>
      <c r="AC1521" s="53"/>
      <c r="AD1521" s="53"/>
      <c r="AE1521" s="53"/>
      <c r="AF1521" s="53"/>
      <c r="AG1521" s="53"/>
      <c r="AH1521" s="53"/>
      <c r="AI1521" s="53"/>
      <c r="AJ1521" s="53"/>
      <c r="AK1521" s="53"/>
      <c r="AL1521" s="53"/>
      <c r="AM1521" s="53"/>
      <c r="AN1521" s="53"/>
      <c r="AO1521" s="53"/>
      <c r="AP1521" s="53"/>
      <c r="AQ1521" s="53"/>
      <c r="AR1521" s="53"/>
      <c r="AS1521" s="53"/>
      <c r="AT1521" s="53"/>
      <c r="AU1521" s="53"/>
      <c r="AV1521" s="53"/>
      <c r="AW1521" s="53"/>
      <c r="AX1521" s="53"/>
      <c r="AY1521" s="53"/>
      <c r="AZ1521" s="53"/>
      <c r="BA1521" s="53"/>
      <c r="BB1521" s="53"/>
      <c r="BC1521" s="53"/>
      <c r="BD1521" s="53"/>
      <c r="BE1521" s="53"/>
      <c r="BF1521" s="53"/>
      <c r="BG1521" s="53"/>
      <c r="BH1521" s="53"/>
      <c r="BI1521" s="53"/>
      <c r="BJ1521" s="53"/>
      <c r="BK1521" s="53"/>
      <c r="BL1521" s="53"/>
      <c r="BM1521" s="53"/>
      <c r="BN1521" s="53"/>
      <c r="BO1521" s="53"/>
      <c r="BP1521" s="53"/>
      <c r="BQ1521" s="53"/>
      <c r="BR1521" s="53"/>
      <c r="BS1521" s="53"/>
      <c r="BT1521" s="53"/>
      <c r="BU1521" s="53"/>
      <c r="BV1521" s="53"/>
      <c r="BW1521" s="53"/>
      <c r="BX1521" s="53"/>
      <c r="BY1521" s="53"/>
      <c r="BZ1521" s="53"/>
      <c r="CA1521" s="53"/>
      <c r="CB1521" s="53"/>
      <c r="CC1521" s="53"/>
      <c r="CD1521" s="53"/>
      <c r="CE1521" s="53"/>
      <c r="CF1521" s="53"/>
      <c r="CG1521" s="53"/>
      <c r="CH1521" s="53"/>
      <c r="CI1521" s="53"/>
      <c r="CJ1521" s="53"/>
      <c r="CK1521" s="53"/>
    </row>
    <row r="1522" spans="10:89" x14ac:dyDescent="0.2">
      <c r="J1522" s="53"/>
      <c r="K1522" s="53"/>
      <c r="L1522" s="53"/>
      <c r="M1522" s="53"/>
      <c r="N1522" s="53"/>
      <c r="O1522" s="53"/>
      <c r="P1522" s="53"/>
      <c r="Q1522" s="53"/>
      <c r="R1522" s="53"/>
      <c r="S1522" s="53"/>
      <c r="T1522" s="53"/>
      <c r="U1522" s="53"/>
      <c r="V1522" s="53"/>
      <c r="W1522" s="53"/>
      <c r="X1522" s="53"/>
      <c r="Y1522" s="53"/>
      <c r="Z1522" s="53"/>
      <c r="AA1522" s="53"/>
      <c r="AB1522" s="53"/>
      <c r="AC1522" s="53"/>
      <c r="AD1522" s="53"/>
      <c r="AE1522" s="53"/>
      <c r="AF1522" s="53"/>
      <c r="AG1522" s="53"/>
      <c r="AH1522" s="53"/>
      <c r="AI1522" s="53"/>
      <c r="AJ1522" s="53"/>
      <c r="AK1522" s="53"/>
      <c r="AL1522" s="53"/>
      <c r="AM1522" s="53"/>
      <c r="AN1522" s="53"/>
      <c r="AO1522" s="53"/>
      <c r="AP1522" s="53"/>
      <c r="AQ1522" s="53"/>
      <c r="AR1522" s="53"/>
      <c r="AS1522" s="53"/>
      <c r="AT1522" s="53"/>
      <c r="AU1522" s="53"/>
      <c r="AV1522" s="53"/>
      <c r="AW1522" s="53"/>
      <c r="AX1522" s="53"/>
      <c r="AY1522" s="53"/>
      <c r="AZ1522" s="53"/>
      <c r="BA1522" s="53"/>
      <c r="BB1522" s="53"/>
      <c r="BC1522" s="53"/>
      <c r="BD1522" s="53"/>
      <c r="BE1522" s="53"/>
      <c r="BF1522" s="53"/>
      <c r="BG1522" s="53"/>
      <c r="BH1522" s="53"/>
      <c r="BI1522" s="53"/>
      <c r="BJ1522" s="53"/>
      <c r="BK1522" s="53"/>
      <c r="BL1522" s="53"/>
      <c r="BM1522" s="53"/>
      <c r="BN1522" s="53"/>
      <c r="BO1522" s="53"/>
      <c r="BP1522" s="53"/>
      <c r="BQ1522" s="53"/>
      <c r="BR1522" s="53"/>
      <c r="BS1522" s="53"/>
      <c r="BT1522" s="53"/>
      <c r="BU1522" s="53"/>
      <c r="BV1522" s="53"/>
      <c r="BW1522" s="53"/>
      <c r="BX1522" s="53"/>
      <c r="BY1522" s="53"/>
      <c r="BZ1522" s="53"/>
      <c r="CA1522" s="53"/>
      <c r="CB1522" s="53"/>
      <c r="CC1522" s="53"/>
      <c r="CD1522" s="53"/>
      <c r="CE1522" s="53"/>
      <c r="CF1522" s="53"/>
      <c r="CG1522" s="53"/>
      <c r="CH1522" s="53"/>
      <c r="CI1522" s="53"/>
      <c r="CJ1522" s="53"/>
      <c r="CK1522" s="53"/>
    </row>
    <row r="1523" spans="10:89" x14ac:dyDescent="0.2">
      <c r="J1523" s="53"/>
      <c r="K1523" s="53"/>
      <c r="L1523" s="53"/>
      <c r="M1523" s="53"/>
      <c r="N1523" s="53"/>
      <c r="O1523" s="53"/>
      <c r="P1523" s="53"/>
      <c r="Q1523" s="53"/>
      <c r="R1523" s="53"/>
      <c r="S1523" s="53"/>
      <c r="T1523" s="53"/>
      <c r="U1523" s="53"/>
      <c r="V1523" s="53"/>
      <c r="W1523" s="53"/>
      <c r="X1523" s="53"/>
      <c r="Y1523" s="53"/>
      <c r="Z1523" s="53"/>
      <c r="AA1523" s="53"/>
      <c r="AB1523" s="53"/>
      <c r="AC1523" s="53"/>
      <c r="AD1523" s="53"/>
      <c r="AE1523" s="53"/>
      <c r="AF1523" s="53"/>
      <c r="AG1523" s="53"/>
      <c r="AH1523" s="53"/>
      <c r="AI1523" s="53"/>
      <c r="AJ1523" s="53"/>
      <c r="AK1523" s="53"/>
      <c r="AL1523" s="53"/>
      <c r="AM1523" s="53"/>
      <c r="AN1523" s="53"/>
      <c r="AO1523" s="53"/>
      <c r="AP1523" s="53"/>
      <c r="AQ1523" s="53"/>
      <c r="AR1523" s="53"/>
      <c r="AS1523" s="53"/>
      <c r="AT1523" s="53"/>
      <c r="AU1523" s="53"/>
      <c r="AV1523" s="53"/>
      <c r="AW1523" s="53"/>
      <c r="AX1523" s="53"/>
      <c r="AY1523" s="53"/>
      <c r="AZ1523" s="53"/>
      <c r="BA1523" s="53"/>
      <c r="BB1523" s="53"/>
      <c r="BC1523" s="53"/>
      <c r="BD1523" s="53"/>
      <c r="BE1523" s="53"/>
      <c r="BF1523" s="53"/>
      <c r="BG1523" s="53"/>
      <c r="BH1523" s="53"/>
      <c r="BI1523" s="53"/>
      <c r="BJ1523" s="53"/>
      <c r="BK1523" s="53"/>
      <c r="BL1523" s="53"/>
      <c r="BM1523" s="53"/>
      <c r="BN1523" s="53"/>
      <c r="BO1523" s="53"/>
      <c r="BP1523" s="53"/>
      <c r="BQ1523" s="53"/>
      <c r="BR1523" s="53"/>
      <c r="BS1523" s="53"/>
      <c r="BT1523" s="53"/>
      <c r="BU1523" s="53"/>
      <c r="BV1523" s="53"/>
      <c r="BW1523" s="53"/>
      <c r="BX1523" s="53"/>
      <c r="BY1523" s="53"/>
      <c r="BZ1523" s="53"/>
      <c r="CA1523" s="53"/>
      <c r="CB1523" s="53"/>
      <c r="CC1523" s="53"/>
      <c r="CD1523" s="53"/>
      <c r="CE1523" s="53"/>
      <c r="CF1523" s="53"/>
      <c r="CG1523" s="53"/>
      <c r="CH1523" s="53"/>
      <c r="CI1523" s="53"/>
      <c r="CJ1523" s="53"/>
      <c r="CK1523" s="53"/>
    </row>
    <row r="1524" spans="10:89" x14ac:dyDescent="0.2">
      <c r="J1524" s="53"/>
      <c r="K1524" s="53"/>
      <c r="L1524" s="53"/>
      <c r="M1524" s="53"/>
      <c r="N1524" s="53"/>
      <c r="O1524" s="53"/>
      <c r="P1524" s="53"/>
      <c r="Q1524" s="53"/>
      <c r="R1524" s="53"/>
      <c r="S1524" s="53"/>
      <c r="T1524" s="53"/>
      <c r="U1524" s="53"/>
      <c r="V1524" s="53"/>
      <c r="W1524" s="53"/>
      <c r="X1524" s="53"/>
      <c r="Y1524" s="53"/>
      <c r="Z1524" s="53"/>
      <c r="AA1524" s="53"/>
      <c r="AB1524" s="53"/>
      <c r="AC1524" s="53"/>
      <c r="AD1524" s="53"/>
      <c r="AE1524" s="53"/>
      <c r="AF1524" s="53"/>
      <c r="AG1524" s="53"/>
      <c r="AH1524" s="53"/>
      <c r="AI1524" s="53"/>
      <c r="AJ1524" s="53"/>
      <c r="AK1524" s="53"/>
      <c r="AL1524" s="53"/>
      <c r="AM1524" s="53"/>
      <c r="AN1524" s="53"/>
      <c r="AO1524" s="53"/>
      <c r="AP1524" s="53"/>
      <c r="AQ1524" s="53"/>
      <c r="AR1524" s="53"/>
      <c r="AS1524" s="53"/>
      <c r="AT1524" s="53"/>
      <c r="AU1524" s="53"/>
      <c r="AV1524" s="53"/>
      <c r="AW1524" s="53"/>
      <c r="AX1524" s="53"/>
      <c r="AY1524" s="53"/>
      <c r="AZ1524" s="53"/>
      <c r="BA1524" s="53"/>
      <c r="BB1524" s="53"/>
      <c r="BC1524" s="53"/>
      <c r="BD1524" s="53"/>
      <c r="BE1524" s="53"/>
      <c r="BF1524" s="53"/>
      <c r="BG1524" s="53"/>
      <c r="BH1524" s="53"/>
      <c r="BI1524" s="53"/>
      <c r="BJ1524" s="53"/>
      <c r="BK1524" s="53"/>
      <c r="BL1524" s="53"/>
      <c r="BM1524" s="53"/>
      <c r="BN1524" s="53"/>
      <c r="BO1524" s="53"/>
      <c r="BP1524" s="53"/>
      <c r="BQ1524" s="53"/>
      <c r="BR1524" s="53"/>
      <c r="BS1524" s="53"/>
      <c r="BT1524" s="53"/>
      <c r="BU1524" s="53"/>
      <c r="BV1524" s="53"/>
      <c r="BW1524" s="53"/>
      <c r="BX1524" s="53"/>
      <c r="BY1524" s="53"/>
      <c r="BZ1524" s="53"/>
      <c r="CA1524" s="53"/>
      <c r="CB1524" s="53"/>
      <c r="CC1524" s="53"/>
      <c r="CD1524" s="53"/>
      <c r="CE1524" s="53"/>
      <c r="CF1524" s="53"/>
      <c r="CG1524" s="53"/>
      <c r="CH1524" s="53"/>
      <c r="CI1524" s="53"/>
      <c r="CJ1524" s="53"/>
      <c r="CK1524" s="53"/>
    </row>
    <row r="1525" spans="10:89" x14ac:dyDescent="0.2">
      <c r="J1525" s="53"/>
      <c r="K1525" s="53"/>
      <c r="L1525" s="53"/>
      <c r="M1525" s="53"/>
      <c r="N1525" s="53"/>
      <c r="O1525" s="53"/>
      <c r="P1525" s="53"/>
      <c r="Q1525" s="53"/>
      <c r="R1525" s="53"/>
      <c r="S1525" s="53"/>
      <c r="T1525" s="53"/>
      <c r="U1525" s="53"/>
      <c r="V1525" s="53"/>
      <c r="W1525" s="53"/>
      <c r="X1525" s="53"/>
      <c r="Y1525" s="53"/>
      <c r="Z1525" s="53"/>
      <c r="AA1525" s="53"/>
      <c r="AB1525" s="53"/>
      <c r="AC1525" s="53"/>
      <c r="AD1525" s="53"/>
      <c r="AE1525" s="53"/>
      <c r="AF1525" s="53"/>
      <c r="AG1525" s="53"/>
      <c r="AH1525" s="53"/>
      <c r="AI1525" s="53"/>
      <c r="AJ1525" s="53"/>
      <c r="AK1525" s="53"/>
      <c r="AL1525" s="53"/>
      <c r="AM1525" s="53"/>
      <c r="AN1525" s="53"/>
      <c r="AO1525" s="53"/>
      <c r="AP1525" s="53"/>
      <c r="AQ1525" s="53"/>
      <c r="AR1525" s="53"/>
      <c r="AS1525" s="53"/>
      <c r="AT1525" s="53"/>
      <c r="AU1525" s="53"/>
      <c r="AV1525" s="53"/>
      <c r="AW1525" s="53"/>
      <c r="AX1525" s="53"/>
      <c r="AY1525" s="53"/>
      <c r="AZ1525" s="53"/>
      <c r="BA1525" s="53"/>
      <c r="BB1525" s="53"/>
      <c r="BC1525" s="53"/>
      <c r="BD1525" s="53"/>
      <c r="BE1525" s="53"/>
      <c r="BF1525" s="53"/>
      <c r="BG1525" s="53"/>
      <c r="BH1525" s="53"/>
      <c r="BI1525" s="53"/>
      <c r="BJ1525" s="53"/>
      <c r="BK1525" s="53"/>
      <c r="BL1525" s="53"/>
      <c r="BM1525" s="53"/>
      <c r="BN1525" s="53"/>
      <c r="BO1525" s="53"/>
      <c r="BP1525" s="53"/>
      <c r="BQ1525" s="53"/>
      <c r="BR1525" s="53"/>
      <c r="BS1525" s="53"/>
      <c r="BT1525" s="53"/>
      <c r="BU1525" s="53"/>
      <c r="BV1525" s="53"/>
      <c r="BW1525" s="53"/>
      <c r="BX1525" s="53"/>
      <c r="BY1525" s="53"/>
      <c r="BZ1525" s="53"/>
      <c r="CA1525" s="53"/>
      <c r="CB1525" s="53"/>
      <c r="CC1525" s="53"/>
      <c r="CD1525" s="53"/>
      <c r="CE1525" s="53"/>
      <c r="CF1525" s="53"/>
      <c r="CG1525" s="53"/>
      <c r="CH1525" s="53"/>
      <c r="CI1525" s="53"/>
      <c r="CJ1525" s="53"/>
      <c r="CK1525" s="53"/>
    </row>
    <row r="1526" spans="10:89" x14ac:dyDescent="0.2">
      <c r="J1526" s="53"/>
      <c r="K1526" s="53"/>
      <c r="L1526" s="53"/>
      <c r="M1526" s="53"/>
      <c r="N1526" s="53"/>
      <c r="O1526" s="53"/>
      <c r="P1526" s="53"/>
      <c r="Q1526" s="53"/>
      <c r="R1526" s="53"/>
      <c r="S1526" s="53"/>
      <c r="T1526" s="53"/>
      <c r="U1526" s="53"/>
      <c r="V1526" s="53"/>
      <c r="W1526" s="53"/>
      <c r="X1526" s="53"/>
      <c r="Y1526" s="53"/>
      <c r="Z1526" s="53"/>
      <c r="AA1526" s="53"/>
      <c r="AB1526" s="53"/>
      <c r="AC1526" s="53"/>
      <c r="AD1526" s="53"/>
      <c r="AE1526" s="53"/>
      <c r="AF1526" s="53"/>
      <c r="AG1526" s="53"/>
      <c r="AH1526" s="53"/>
      <c r="AI1526" s="53"/>
      <c r="AJ1526" s="53"/>
      <c r="AK1526" s="53"/>
      <c r="AL1526" s="53"/>
      <c r="AM1526" s="53"/>
      <c r="AN1526" s="53"/>
      <c r="AO1526" s="53"/>
      <c r="AP1526" s="53"/>
      <c r="AQ1526" s="53"/>
      <c r="AR1526" s="53"/>
      <c r="AS1526" s="53"/>
      <c r="AT1526" s="53"/>
      <c r="AU1526" s="53"/>
      <c r="AV1526" s="53"/>
      <c r="AW1526" s="53"/>
      <c r="AX1526" s="53"/>
      <c r="AY1526" s="53"/>
      <c r="AZ1526" s="53"/>
      <c r="BA1526" s="53"/>
      <c r="BB1526" s="53"/>
      <c r="BC1526" s="53"/>
      <c r="BD1526" s="53"/>
      <c r="BE1526" s="53"/>
      <c r="BF1526" s="53"/>
      <c r="BG1526" s="53"/>
      <c r="BH1526" s="53"/>
      <c r="BI1526" s="53"/>
      <c r="BJ1526" s="53"/>
      <c r="BK1526" s="53"/>
      <c r="BL1526" s="53"/>
      <c r="BM1526" s="53"/>
      <c r="BN1526" s="53"/>
      <c r="BO1526" s="53"/>
      <c r="BP1526" s="53"/>
      <c r="BQ1526" s="53"/>
      <c r="BR1526" s="53"/>
      <c r="BS1526" s="53"/>
      <c r="BT1526" s="53"/>
      <c r="BU1526" s="53"/>
      <c r="BV1526" s="53"/>
      <c r="BW1526" s="53"/>
      <c r="BX1526" s="53"/>
      <c r="BY1526" s="53"/>
      <c r="BZ1526" s="53"/>
      <c r="CA1526" s="53"/>
      <c r="CB1526" s="53"/>
      <c r="CC1526" s="53"/>
      <c r="CD1526" s="53"/>
      <c r="CE1526" s="53"/>
      <c r="CF1526" s="53"/>
      <c r="CG1526" s="53"/>
      <c r="CH1526" s="53"/>
      <c r="CI1526" s="53"/>
      <c r="CJ1526" s="53"/>
      <c r="CK1526" s="53"/>
    </row>
    <row r="1527" spans="10:89" x14ac:dyDescent="0.2">
      <c r="J1527" s="53"/>
      <c r="K1527" s="53"/>
      <c r="L1527" s="53"/>
      <c r="M1527" s="53"/>
      <c r="N1527" s="53"/>
      <c r="O1527" s="53"/>
      <c r="P1527" s="53"/>
      <c r="Q1527" s="53"/>
      <c r="R1527" s="53"/>
      <c r="S1527" s="53"/>
      <c r="T1527" s="53"/>
      <c r="U1527" s="53"/>
      <c r="V1527" s="53"/>
      <c r="W1527" s="53"/>
      <c r="X1527" s="53"/>
      <c r="Y1527" s="53"/>
      <c r="Z1527" s="53"/>
      <c r="AA1527" s="53"/>
      <c r="AB1527" s="53"/>
      <c r="AC1527" s="53"/>
      <c r="AD1527" s="53"/>
      <c r="AE1527" s="53"/>
      <c r="AF1527" s="53"/>
      <c r="AG1527" s="53"/>
      <c r="AH1527" s="53"/>
      <c r="AI1527" s="53"/>
      <c r="AJ1527" s="53"/>
      <c r="AK1527" s="53"/>
      <c r="AL1527" s="53"/>
      <c r="AM1527" s="53"/>
      <c r="AN1527" s="53"/>
      <c r="AO1527" s="53"/>
      <c r="AP1527" s="53"/>
      <c r="AQ1527" s="53"/>
      <c r="AR1527" s="53"/>
      <c r="AS1527" s="53"/>
      <c r="AT1527" s="53"/>
      <c r="AU1527" s="53"/>
      <c r="AV1527" s="53"/>
      <c r="AW1527" s="53"/>
      <c r="AX1527" s="53"/>
      <c r="AY1527" s="53"/>
      <c r="AZ1527" s="53"/>
      <c r="BA1527" s="53"/>
      <c r="BB1527" s="53"/>
      <c r="BC1527" s="53"/>
      <c r="BD1527" s="53"/>
      <c r="BE1527" s="53"/>
      <c r="BF1527" s="53"/>
      <c r="BG1527" s="53"/>
      <c r="BH1527" s="53"/>
      <c r="BI1527" s="53"/>
      <c r="BJ1527" s="53"/>
      <c r="BK1527" s="53"/>
      <c r="BL1527" s="53"/>
      <c r="BM1527" s="53"/>
      <c r="BN1527" s="53"/>
      <c r="BO1527" s="53"/>
      <c r="BP1527" s="53"/>
      <c r="BQ1527" s="53"/>
      <c r="BR1527" s="53"/>
      <c r="BS1527" s="53"/>
      <c r="BT1527" s="53"/>
      <c r="BU1527" s="53"/>
      <c r="BV1527" s="53"/>
      <c r="BW1527" s="53"/>
      <c r="BX1527" s="53"/>
      <c r="BY1527" s="53"/>
      <c r="BZ1527" s="53"/>
      <c r="CA1527" s="53"/>
      <c r="CB1527" s="53"/>
      <c r="CC1527" s="53"/>
      <c r="CD1527" s="53"/>
      <c r="CE1527" s="53"/>
      <c r="CF1527" s="53"/>
      <c r="CG1527" s="53"/>
      <c r="CH1527" s="53"/>
      <c r="CI1527" s="53"/>
      <c r="CJ1527" s="53"/>
      <c r="CK1527" s="53"/>
    </row>
    <row r="1528" spans="10:89" x14ac:dyDescent="0.2">
      <c r="J1528" s="53"/>
      <c r="K1528" s="53"/>
      <c r="L1528" s="53"/>
      <c r="M1528" s="53"/>
      <c r="N1528" s="53"/>
      <c r="O1528" s="53"/>
      <c r="P1528" s="53"/>
      <c r="Q1528" s="53"/>
      <c r="R1528" s="53"/>
      <c r="S1528" s="53"/>
      <c r="T1528" s="53"/>
      <c r="U1528" s="53"/>
      <c r="V1528" s="53"/>
      <c r="W1528" s="53"/>
      <c r="X1528" s="53"/>
      <c r="Y1528" s="53"/>
      <c r="Z1528" s="53"/>
      <c r="AA1528" s="53"/>
      <c r="AB1528" s="53"/>
      <c r="AC1528" s="53"/>
      <c r="AD1528" s="53"/>
      <c r="AE1528" s="53"/>
      <c r="AF1528" s="53"/>
      <c r="AG1528" s="53"/>
      <c r="AH1528" s="53"/>
      <c r="AI1528" s="53"/>
      <c r="AJ1528" s="53"/>
      <c r="AK1528" s="53"/>
      <c r="AL1528" s="53"/>
      <c r="AM1528" s="53"/>
      <c r="AN1528" s="53"/>
      <c r="AO1528" s="53"/>
      <c r="AP1528" s="53"/>
      <c r="AQ1528" s="53"/>
      <c r="AR1528" s="53"/>
      <c r="AS1528" s="53"/>
      <c r="AT1528" s="53"/>
      <c r="AU1528" s="53"/>
      <c r="AV1528" s="53"/>
      <c r="AW1528" s="53"/>
      <c r="AX1528" s="53"/>
      <c r="AY1528" s="53"/>
      <c r="AZ1528" s="53"/>
      <c r="BA1528" s="53"/>
      <c r="BB1528" s="53"/>
      <c r="BC1528" s="53"/>
      <c r="BD1528" s="53"/>
      <c r="BE1528" s="53"/>
      <c r="BF1528" s="53"/>
      <c r="BG1528" s="53"/>
      <c r="BH1528" s="53"/>
      <c r="BI1528" s="53"/>
      <c r="BJ1528" s="53"/>
      <c r="BK1528" s="53"/>
      <c r="BL1528" s="53"/>
      <c r="BM1528" s="53"/>
      <c r="BN1528" s="53"/>
      <c r="BO1528" s="53"/>
      <c r="BP1528" s="53"/>
      <c r="BQ1528" s="53"/>
      <c r="BR1528" s="53"/>
      <c r="BS1528" s="53"/>
      <c r="BT1528" s="53"/>
      <c r="BU1528" s="53"/>
      <c r="BV1528" s="53"/>
      <c r="BW1528" s="53"/>
      <c r="BX1528" s="53"/>
      <c r="BY1528" s="53"/>
      <c r="BZ1528" s="53"/>
      <c r="CA1528" s="53"/>
      <c r="CB1528" s="53"/>
      <c r="CC1528" s="53"/>
      <c r="CD1528" s="53"/>
      <c r="CE1528" s="53"/>
      <c r="CF1528" s="53"/>
      <c r="CG1528" s="53"/>
      <c r="CH1528" s="53"/>
      <c r="CI1528" s="53"/>
      <c r="CJ1528" s="53"/>
      <c r="CK1528" s="53"/>
    </row>
    <row r="1529" spans="10:89" x14ac:dyDescent="0.2">
      <c r="J1529" s="53"/>
      <c r="K1529" s="53"/>
      <c r="L1529" s="53"/>
      <c r="M1529" s="53"/>
      <c r="N1529" s="53"/>
      <c r="O1529" s="53"/>
      <c r="P1529" s="53"/>
      <c r="Q1529" s="53"/>
      <c r="R1529" s="53"/>
      <c r="S1529" s="53"/>
      <c r="T1529" s="53"/>
      <c r="U1529" s="53"/>
      <c r="V1529" s="53"/>
      <c r="W1529" s="53"/>
      <c r="X1529" s="53"/>
      <c r="Y1529" s="53"/>
      <c r="Z1529" s="53"/>
      <c r="AA1529" s="53"/>
      <c r="AB1529" s="53"/>
      <c r="AC1529" s="53"/>
      <c r="AD1529" s="53"/>
      <c r="AE1529" s="53"/>
      <c r="AF1529" s="53"/>
      <c r="AG1529" s="53"/>
      <c r="AH1529" s="53"/>
      <c r="AI1529" s="53"/>
      <c r="AJ1529" s="53"/>
      <c r="AK1529" s="53"/>
      <c r="AL1529" s="53"/>
      <c r="AM1529" s="53"/>
      <c r="AN1529" s="53"/>
      <c r="AO1529" s="53"/>
      <c r="AP1529" s="53"/>
      <c r="AQ1529" s="53"/>
      <c r="AR1529" s="53"/>
      <c r="AS1529" s="53"/>
      <c r="AT1529" s="53"/>
      <c r="AU1529" s="53"/>
      <c r="AV1529" s="53"/>
      <c r="AW1529" s="53"/>
      <c r="AX1529" s="53"/>
      <c r="AY1529" s="53"/>
      <c r="AZ1529" s="53"/>
      <c r="BA1529" s="53"/>
      <c r="BB1529" s="53"/>
      <c r="BC1529" s="53"/>
      <c r="BD1529" s="53"/>
      <c r="BE1529" s="53"/>
      <c r="BF1529" s="53"/>
      <c r="BG1529" s="53"/>
      <c r="BH1529" s="53"/>
      <c r="BI1529" s="53"/>
      <c r="BJ1529" s="53"/>
      <c r="BK1529" s="53"/>
      <c r="BL1529" s="53"/>
      <c r="BM1529" s="53"/>
      <c r="BN1529" s="53"/>
      <c r="BO1529" s="53"/>
      <c r="BP1529" s="53"/>
      <c r="BQ1529" s="53"/>
      <c r="BR1529" s="53"/>
      <c r="BS1529" s="53"/>
      <c r="BT1529" s="53"/>
      <c r="BU1529" s="53"/>
      <c r="BV1529" s="53"/>
      <c r="BW1529" s="53"/>
      <c r="BX1529" s="53"/>
      <c r="BY1529" s="53"/>
      <c r="BZ1529" s="53"/>
      <c r="CA1529" s="53"/>
      <c r="CB1529" s="53"/>
      <c r="CC1529" s="53"/>
      <c r="CD1529" s="53"/>
      <c r="CE1529" s="53"/>
      <c r="CF1529" s="53"/>
      <c r="CG1529" s="53"/>
      <c r="CH1529" s="53"/>
      <c r="CI1529" s="53"/>
      <c r="CJ1529" s="53"/>
      <c r="CK1529" s="53"/>
    </row>
    <row r="1530" spans="10:89" x14ac:dyDescent="0.2">
      <c r="J1530" s="53"/>
      <c r="K1530" s="53"/>
      <c r="L1530" s="53"/>
      <c r="M1530" s="53"/>
      <c r="N1530" s="53"/>
      <c r="O1530" s="53"/>
      <c r="P1530" s="53"/>
      <c r="Q1530" s="53"/>
      <c r="R1530" s="53"/>
      <c r="S1530" s="53"/>
      <c r="T1530" s="53"/>
      <c r="U1530" s="53"/>
      <c r="V1530" s="53"/>
      <c r="W1530" s="53"/>
      <c r="X1530" s="53"/>
      <c r="Y1530" s="53"/>
      <c r="Z1530" s="53"/>
      <c r="AA1530" s="53"/>
      <c r="AB1530" s="53"/>
      <c r="AC1530" s="53"/>
      <c r="AD1530" s="53"/>
      <c r="AE1530" s="53"/>
      <c r="AF1530" s="53"/>
      <c r="AG1530" s="53"/>
      <c r="AH1530" s="53"/>
      <c r="AI1530" s="53"/>
      <c r="AJ1530" s="53"/>
      <c r="AK1530" s="53"/>
      <c r="AL1530" s="53"/>
      <c r="AM1530" s="53"/>
      <c r="AN1530" s="53"/>
      <c r="AO1530" s="53"/>
      <c r="AP1530" s="53"/>
      <c r="AQ1530" s="53"/>
      <c r="AR1530" s="53"/>
      <c r="AS1530" s="53"/>
      <c r="AT1530" s="53"/>
      <c r="AU1530" s="53"/>
      <c r="AV1530" s="53"/>
      <c r="AW1530" s="53"/>
      <c r="AX1530" s="53"/>
      <c r="AY1530" s="53"/>
      <c r="AZ1530" s="53"/>
      <c r="BA1530" s="53"/>
      <c r="BB1530" s="53"/>
      <c r="BC1530" s="53"/>
      <c r="BD1530" s="53"/>
      <c r="BE1530" s="53"/>
      <c r="BF1530" s="53"/>
      <c r="BG1530" s="53"/>
      <c r="BH1530" s="53"/>
      <c r="BI1530" s="53"/>
      <c r="BJ1530" s="53"/>
      <c r="BK1530" s="53"/>
      <c r="BL1530" s="53"/>
      <c r="BM1530" s="53"/>
      <c r="BN1530" s="53"/>
      <c r="BO1530" s="53"/>
      <c r="BP1530" s="53"/>
      <c r="BQ1530" s="53"/>
      <c r="BR1530" s="53"/>
      <c r="BS1530" s="53"/>
      <c r="BT1530" s="53"/>
      <c r="BU1530" s="53"/>
      <c r="BV1530" s="53"/>
      <c r="BW1530" s="53"/>
      <c r="BX1530" s="53"/>
      <c r="BY1530" s="53"/>
      <c r="BZ1530" s="53"/>
      <c r="CA1530" s="53"/>
      <c r="CB1530" s="53"/>
      <c r="CC1530" s="53"/>
      <c r="CD1530" s="53"/>
      <c r="CE1530" s="53"/>
      <c r="CF1530" s="53"/>
      <c r="CG1530" s="53"/>
      <c r="CH1530" s="53"/>
      <c r="CI1530" s="53"/>
      <c r="CJ1530" s="53"/>
      <c r="CK1530" s="53"/>
    </row>
    <row r="1531" spans="10:89" x14ac:dyDescent="0.2">
      <c r="J1531" s="53"/>
      <c r="K1531" s="53"/>
      <c r="L1531" s="53"/>
      <c r="M1531" s="53"/>
      <c r="N1531" s="53"/>
      <c r="O1531" s="53"/>
      <c r="P1531" s="53"/>
      <c r="Q1531" s="53"/>
      <c r="R1531" s="53"/>
      <c r="S1531" s="53"/>
      <c r="T1531" s="53"/>
      <c r="U1531" s="53"/>
      <c r="V1531" s="53"/>
      <c r="W1531" s="53"/>
      <c r="X1531" s="53"/>
      <c r="Y1531" s="53"/>
      <c r="Z1531" s="53"/>
      <c r="AA1531" s="53"/>
      <c r="AB1531" s="53"/>
      <c r="AC1531" s="53"/>
      <c r="AD1531" s="53"/>
      <c r="AE1531" s="53"/>
      <c r="AF1531" s="53"/>
      <c r="AG1531" s="53"/>
      <c r="AH1531" s="53"/>
      <c r="AI1531" s="53"/>
      <c r="AJ1531" s="53"/>
      <c r="AK1531" s="53"/>
      <c r="AL1531" s="53"/>
      <c r="AM1531" s="53"/>
      <c r="AN1531" s="53"/>
      <c r="AO1531" s="53"/>
      <c r="AP1531" s="53"/>
      <c r="AQ1531" s="53"/>
      <c r="AR1531" s="53"/>
      <c r="AS1531" s="53"/>
      <c r="AT1531" s="53"/>
      <c r="AU1531" s="53"/>
      <c r="AV1531" s="53"/>
      <c r="AW1531" s="53"/>
      <c r="AX1531" s="53"/>
      <c r="AY1531" s="53"/>
      <c r="AZ1531" s="53"/>
      <c r="BA1531" s="53"/>
      <c r="BB1531" s="53"/>
      <c r="BC1531" s="53"/>
      <c r="BD1531" s="53"/>
      <c r="BE1531" s="53"/>
      <c r="BF1531" s="53"/>
      <c r="BG1531" s="53"/>
      <c r="BH1531" s="53"/>
      <c r="BI1531" s="53"/>
      <c r="BJ1531" s="53"/>
      <c r="BK1531" s="53"/>
      <c r="BL1531" s="53"/>
      <c r="BM1531" s="53"/>
      <c r="BN1531" s="53"/>
      <c r="BO1531" s="53"/>
      <c r="BP1531" s="53"/>
      <c r="BQ1531" s="53"/>
      <c r="BR1531" s="53"/>
      <c r="BS1531" s="53"/>
      <c r="BT1531" s="53"/>
      <c r="BU1531" s="53"/>
      <c r="BV1531" s="53"/>
      <c r="BW1531" s="53"/>
      <c r="BX1531" s="53"/>
      <c r="BY1531" s="53"/>
      <c r="BZ1531" s="53"/>
      <c r="CA1531" s="53"/>
      <c r="CB1531" s="53"/>
      <c r="CC1531" s="53"/>
      <c r="CD1531" s="53"/>
      <c r="CE1531" s="53"/>
      <c r="CF1531" s="53"/>
      <c r="CG1531" s="53"/>
      <c r="CH1531" s="53"/>
      <c r="CI1531" s="53"/>
      <c r="CJ1531" s="53"/>
      <c r="CK1531" s="53"/>
    </row>
    <row r="1532" spans="10:89" x14ac:dyDescent="0.2">
      <c r="J1532" s="53"/>
      <c r="K1532" s="53"/>
      <c r="L1532" s="53"/>
      <c r="M1532" s="53"/>
      <c r="N1532" s="53"/>
      <c r="O1532" s="53"/>
      <c r="P1532" s="53"/>
      <c r="Q1532" s="53"/>
      <c r="R1532" s="53"/>
      <c r="S1532" s="53"/>
      <c r="T1532" s="53"/>
      <c r="U1532" s="53"/>
      <c r="V1532" s="53"/>
      <c r="W1532" s="53"/>
      <c r="X1532" s="53"/>
      <c r="Y1532" s="53"/>
      <c r="Z1532" s="53"/>
      <c r="AA1532" s="53"/>
      <c r="AB1532" s="53"/>
      <c r="AC1532" s="53"/>
      <c r="AD1532" s="53"/>
      <c r="AE1532" s="53"/>
      <c r="AF1532" s="53"/>
      <c r="AG1532" s="53"/>
      <c r="AH1532" s="53"/>
      <c r="AI1532" s="53"/>
      <c r="AJ1532" s="53"/>
      <c r="AK1532" s="53"/>
      <c r="AL1532" s="53"/>
      <c r="AM1532" s="53"/>
      <c r="AN1532" s="53"/>
      <c r="AO1532" s="53"/>
      <c r="AP1532" s="53"/>
      <c r="AQ1532" s="53"/>
      <c r="AR1532" s="53"/>
      <c r="AS1532" s="53"/>
      <c r="AT1532" s="53"/>
      <c r="AU1532" s="53"/>
      <c r="AV1532" s="53"/>
      <c r="AW1532" s="53"/>
      <c r="AX1532" s="53"/>
      <c r="AY1532" s="53"/>
      <c r="AZ1532" s="53"/>
      <c r="BA1532" s="53"/>
      <c r="BB1532" s="53"/>
      <c r="BC1532" s="53"/>
      <c r="BD1532" s="53"/>
      <c r="BE1532" s="53"/>
      <c r="BF1532" s="53"/>
      <c r="BG1532" s="53"/>
      <c r="BH1532" s="53"/>
      <c r="BI1532" s="53"/>
      <c r="BJ1532" s="53"/>
      <c r="BK1532" s="53"/>
      <c r="BL1532" s="53"/>
      <c r="BM1532" s="53"/>
      <c r="BN1532" s="53"/>
      <c r="BO1532" s="53"/>
      <c r="BP1532" s="53"/>
      <c r="BQ1532" s="53"/>
      <c r="BR1532" s="53"/>
      <c r="BS1532" s="53"/>
      <c r="BT1532" s="53"/>
      <c r="BU1532" s="53"/>
      <c r="BV1532" s="53"/>
      <c r="BW1532" s="53"/>
      <c r="BX1532" s="53"/>
      <c r="BY1532" s="53"/>
      <c r="BZ1532" s="53"/>
      <c r="CA1532" s="53"/>
      <c r="CB1532" s="53"/>
      <c r="CC1532" s="53"/>
      <c r="CD1532" s="53"/>
      <c r="CE1532" s="53"/>
      <c r="CF1532" s="53"/>
      <c r="CG1532" s="53"/>
      <c r="CH1532" s="53"/>
      <c r="CI1532" s="53"/>
      <c r="CJ1532" s="53"/>
      <c r="CK1532" s="53"/>
    </row>
    <row r="1533" spans="10:89" x14ac:dyDescent="0.2">
      <c r="J1533" s="53"/>
      <c r="K1533" s="53"/>
      <c r="L1533" s="53"/>
      <c r="M1533" s="53"/>
      <c r="N1533" s="53"/>
      <c r="O1533" s="53"/>
      <c r="P1533" s="53"/>
      <c r="Q1533" s="53"/>
      <c r="R1533" s="53"/>
      <c r="S1533" s="53"/>
      <c r="T1533" s="53"/>
      <c r="U1533" s="53"/>
      <c r="V1533" s="53"/>
      <c r="W1533" s="53"/>
      <c r="X1533" s="53"/>
      <c r="Y1533" s="53"/>
      <c r="Z1533" s="53"/>
      <c r="AA1533" s="53"/>
      <c r="AB1533" s="53"/>
      <c r="AC1533" s="53"/>
      <c r="AD1533" s="53"/>
      <c r="AE1533" s="53"/>
      <c r="AF1533" s="53"/>
      <c r="AG1533" s="53"/>
      <c r="AH1533" s="53"/>
      <c r="AI1533" s="53"/>
      <c r="AJ1533" s="53"/>
      <c r="AK1533" s="53"/>
      <c r="AL1533" s="53"/>
      <c r="AM1533" s="53"/>
      <c r="AN1533" s="53"/>
      <c r="AO1533" s="53"/>
      <c r="AP1533" s="53"/>
      <c r="AQ1533" s="53"/>
      <c r="AR1533" s="53"/>
      <c r="AS1533" s="53"/>
      <c r="AT1533" s="53"/>
      <c r="AU1533" s="53"/>
      <c r="AV1533" s="53"/>
      <c r="AW1533" s="53"/>
      <c r="AX1533" s="53"/>
      <c r="AY1533" s="53"/>
      <c r="AZ1533" s="53"/>
      <c r="BA1533" s="53"/>
      <c r="BB1533" s="53"/>
      <c r="BC1533" s="53"/>
      <c r="BD1533" s="53"/>
      <c r="BE1533" s="53"/>
      <c r="BF1533" s="53"/>
      <c r="BG1533" s="53"/>
      <c r="BH1533" s="53"/>
      <c r="BI1533" s="53"/>
      <c r="BJ1533" s="53"/>
      <c r="BK1533" s="53"/>
      <c r="BL1533" s="53"/>
      <c r="BM1533" s="53"/>
      <c r="BN1533" s="53"/>
      <c r="BO1533" s="53"/>
      <c r="BP1533" s="53"/>
      <c r="BQ1533" s="53"/>
      <c r="BR1533" s="53"/>
      <c r="BS1533" s="53"/>
      <c r="BT1533" s="53"/>
      <c r="BU1533" s="53"/>
      <c r="BV1533" s="53"/>
      <c r="BW1533" s="53"/>
      <c r="BX1533" s="53"/>
      <c r="BY1533" s="53"/>
      <c r="BZ1533" s="53"/>
      <c r="CA1533" s="53"/>
      <c r="CB1533" s="53"/>
      <c r="CC1533" s="53"/>
      <c r="CD1533" s="53"/>
      <c r="CE1533" s="53"/>
      <c r="CF1533" s="53"/>
      <c r="CG1533" s="53"/>
      <c r="CH1533" s="53"/>
      <c r="CI1533" s="53"/>
      <c r="CJ1533" s="53"/>
      <c r="CK1533" s="53"/>
    </row>
    <row r="1534" spans="10:89" x14ac:dyDescent="0.2">
      <c r="J1534" s="53"/>
      <c r="K1534" s="53"/>
      <c r="L1534" s="53"/>
      <c r="M1534" s="53"/>
      <c r="N1534" s="53"/>
      <c r="O1534" s="53"/>
      <c r="P1534" s="53"/>
      <c r="Q1534" s="53"/>
      <c r="R1534" s="53"/>
      <c r="S1534" s="53"/>
      <c r="T1534" s="53"/>
      <c r="U1534" s="53"/>
      <c r="V1534" s="53"/>
      <c r="W1534" s="53"/>
      <c r="X1534" s="53"/>
      <c r="Y1534" s="53"/>
      <c r="Z1534" s="53"/>
      <c r="AA1534" s="53"/>
      <c r="AB1534" s="53"/>
      <c r="AC1534" s="53"/>
      <c r="AD1534" s="53"/>
      <c r="AE1534" s="53"/>
      <c r="AF1534" s="53"/>
      <c r="AG1534" s="53"/>
      <c r="AH1534" s="53"/>
      <c r="AI1534" s="53"/>
      <c r="AJ1534" s="53"/>
      <c r="AK1534" s="53"/>
      <c r="AL1534" s="53"/>
      <c r="AM1534" s="53"/>
      <c r="AN1534" s="53"/>
      <c r="AO1534" s="53"/>
      <c r="AP1534" s="53"/>
      <c r="AQ1534" s="53"/>
      <c r="AR1534" s="53"/>
      <c r="AS1534" s="53"/>
      <c r="AT1534" s="53"/>
      <c r="AU1534" s="53"/>
      <c r="AV1534" s="53"/>
      <c r="AW1534" s="53"/>
      <c r="AX1534" s="53"/>
      <c r="AY1534" s="53"/>
      <c r="AZ1534" s="53"/>
      <c r="BA1534" s="53"/>
      <c r="BB1534" s="53"/>
      <c r="BC1534" s="53"/>
      <c r="BD1534" s="53"/>
      <c r="BE1534" s="53"/>
      <c r="BF1534" s="53"/>
      <c r="BG1534" s="53"/>
      <c r="BH1534" s="53"/>
      <c r="BI1534" s="53"/>
      <c r="BJ1534" s="53"/>
      <c r="BK1534" s="53"/>
      <c r="BL1534" s="53"/>
      <c r="BM1534" s="53"/>
      <c r="BN1534" s="53"/>
      <c r="BO1534" s="53"/>
      <c r="BP1534" s="53"/>
      <c r="BQ1534" s="53"/>
      <c r="BR1534" s="53"/>
      <c r="BS1534" s="53"/>
      <c r="BT1534" s="53"/>
      <c r="BU1534" s="53"/>
      <c r="BV1534" s="53"/>
      <c r="BW1534" s="53"/>
      <c r="BX1534" s="53"/>
      <c r="BY1534" s="53"/>
      <c r="BZ1534" s="53"/>
      <c r="CA1534" s="53"/>
      <c r="CB1534" s="53"/>
      <c r="CC1534" s="53"/>
      <c r="CD1534" s="53"/>
      <c r="CE1534" s="53"/>
      <c r="CF1534" s="53"/>
      <c r="CG1534" s="53"/>
      <c r="CH1534" s="53"/>
      <c r="CI1534" s="53"/>
      <c r="CJ1534" s="53"/>
      <c r="CK1534" s="53"/>
    </row>
    <row r="1535" spans="10:89" x14ac:dyDescent="0.2">
      <c r="J1535" s="53"/>
      <c r="K1535" s="53"/>
      <c r="L1535" s="53"/>
      <c r="M1535" s="53"/>
      <c r="N1535" s="53"/>
      <c r="O1535" s="53"/>
      <c r="P1535" s="53"/>
      <c r="Q1535" s="53"/>
      <c r="R1535" s="53"/>
      <c r="S1535" s="53"/>
      <c r="T1535" s="53"/>
      <c r="U1535" s="53"/>
      <c r="V1535" s="53"/>
      <c r="W1535" s="53"/>
      <c r="X1535" s="53"/>
      <c r="Y1535" s="53"/>
      <c r="Z1535" s="53"/>
      <c r="AA1535" s="53"/>
      <c r="AB1535" s="53"/>
      <c r="AC1535" s="53"/>
      <c r="AD1535" s="53"/>
      <c r="AE1535" s="53"/>
      <c r="AF1535" s="53"/>
      <c r="AG1535" s="53"/>
      <c r="AH1535" s="53"/>
      <c r="AI1535" s="53"/>
      <c r="AJ1535" s="53"/>
      <c r="AK1535" s="53"/>
      <c r="AL1535" s="53"/>
      <c r="AM1535" s="53"/>
      <c r="AN1535" s="53"/>
      <c r="AO1535" s="53"/>
      <c r="AP1535" s="53"/>
      <c r="AQ1535" s="53"/>
      <c r="AR1535" s="53"/>
      <c r="AS1535" s="53"/>
      <c r="AT1535" s="53"/>
      <c r="AU1535" s="53"/>
      <c r="AV1535" s="53"/>
      <c r="AW1535" s="53"/>
      <c r="AX1535" s="53"/>
      <c r="AY1535" s="53"/>
      <c r="AZ1535" s="53"/>
      <c r="BA1535" s="53"/>
      <c r="BB1535" s="53"/>
      <c r="BC1535" s="53"/>
      <c r="BD1535" s="53"/>
      <c r="BE1535" s="53"/>
      <c r="BF1535" s="53"/>
      <c r="BG1535" s="53"/>
      <c r="BH1535" s="53"/>
      <c r="BI1535" s="53"/>
      <c r="BJ1535" s="53"/>
      <c r="BK1535" s="53"/>
      <c r="BL1535" s="53"/>
      <c r="BM1535" s="53"/>
      <c r="BN1535" s="53"/>
      <c r="BO1535" s="53"/>
      <c r="BP1535" s="53"/>
      <c r="BQ1535" s="53"/>
      <c r="BR1535" s="53"/>
      <c r="BS1535" s="53"/>
      <c r="BT1535" s="53"/>
      <c r="BU1535" s="53"/>
      <c r="BV1535" s="53"/>
      <c r="BW1535" s="53"/>
      <c r="BX1535" s="53"/>
      <c r="BY1535" s="53"/>
      <c r="BZ1535" s="53"/>
      <c r="CA1535" s="53"/>
      <c r="CB1535" s="53"/>
      <c r="CC1535" s="53"/>
      <c r="CD1535" s="53"/>
      <c r="CE1535" s="53"/>
      <c r="CF1535" s="53"/>
      <c r="CG1535" s="53"/>
      <c r="CH1535" s="53"/>
      <c r="CI1535" s="53"/>
      <c r="CJ1535" s="53"/>
      <c r="CK1535" s="53"/>
    </row>
    <row r="1536" spans="10:89" x14ac:dyDescent="0.2">
      <c r="J1536" s="53"/>
      <c r="K1536" s="53"/>
      <c r="L1536" s="53"/>
      <c r="M1536" s="53"/>
      <c r="N1536" s="53"/>
      <c r="O1536" s="53"/>
      <c r="P1536" s="53"/>
      <c r="Q1536" s="53"/>
      <c r="R1536" s="53"/>
      <c r="S1536" s="53"/>
      <c r="T1536" s="53"/>
      <c r="U1536" s="53"/>
      <c r="V1536" s="53"/>
      <c r="W1536" s="53"/>
      <c r="X1536" s="53"/>
      <c r="Y1536" s="53"/>
      <c r="Z1536" s="53"/>
      <c r="AA1536" s="53"/>
      <c r="AB1536" s="53"/>
      <c r="AC1536" s="53"/>
      <c r="AD1536" s="53"/>
      <c r="AE1536" s="53"/>
      <c r="AF1536" s="53"/>
      <c r="AG1536" s="53"/>
      <c r="AH1536" s="53"/>
      <c r="AI1536" s="53"/>
      <c r="AJ1536" s="53"/>
      <c r="AK1536" s="53"/>
      <c r="AL1536" s="53"/>
      <c r="AM1536" s="53"/>
      <c r="AN1536" s="53"/>
      <c r="AO1536" s="53"/>
      <c r="AP1536" s="53"/>
      <c r="AQ1536" s="53"/>
      <c r="AR1536" s="53"/>
      <c r="AS1536" s="53"/>
      <c r="AT1536" s="53"/>
      <c r="AU1536" s="53"/>
      <c r="AV1536" s="53"/>
      <c r="AW1536" s="53"/>
      <c r="AX1536" s="53"/>
      <c r="AY1536" s="53"/>
      <c r="AZ1536" s="53"/>
      <c r="BA1536" s="53"/>
      <c r="BB1536" s="53"/>
      <c r="BC1536" s="53"/>
      <c r="BD1536" s="53"/>
      <c r="BE1536" s="53"/>
      <c r="BF1536" s="53"/>
      <c r="BG1536" s="53"/>
      <c r="BH1536" s="53"/>
      <c r="BI1536" s="53"/>
      <c r="BJ1536" s="53"/>
      <c r="BK1536" s="53"/>
      <c r="BL1536" s="53"/>
      <c r="BM1536" s="53"/>
      <c r="BN1536" s="53"/>
      <c r="BO1536" s="53"/>
      <c r="BP1536" s="53"/>
      <c r="BQ1536" s="53"/>
      <c r="BR1536" s="53"/>
      <c r="BS1536" s="53"/>
      <c r="BT1536" s="53"/>
      <c r="BU1536" s="53"/>
      <c r="BV1536" s="53"/>
      <c r="BW1536" s="53"/>
      <c r="BX1536" s="53"/>
      <c r="BY1536" s="53"/>
      <c r="BZ1536" s="53"/>
      <c r="CA1536" s="53"/>
      <c r="CB1536" s="53"/>
      <c r="CC1536" s="53"/>
      <c r="CD1536" s="53"/>
      <c r="CE1536" s="53"/>
      <c r="CF1536" s="53"/>
      <c r="CG1536" s="53"/>
      <c r="CH1536" s="53"/>
      <c r="CI1536" s="53"/>
      <c r="CJ1536" s="53"/>
      <c r="CK1536" s="53"/>
    </row>
    <row r="1537" spans="10:89" x14ac:dyDescent="0.2">
      <c r="J1537" s="53"/>
      <c r="K1537" s="53"/>
      <c r="L1537" s="53"/>
      <c r="M1537" s="53"/>
      <c r="N1537" s="53"/>
      <c r="O1537" s="53"/>
      <c r="P1537" s="53"/>
      <c r="Q1537" s="53"/>
      <c r="R1537" s="53"/>
      <c r="S1537" s="53"/>
      <c r="T1537" s="53"/>
      <c r="U1537" s="53"/>
      <c r="V1537" s="53"/>
      <c r="W1537" s="53"/>
      <c r="X1537" s="53"/>
      <c r="Y1537" s="53"/>
      <c r="Z1537" s="53"/>
      <c r="AA1537" s="53"/>
      <c r="AB1537" s="53"/>
      <c r="AC1537" s="53"/>
      <c r="AD1537" s="53"/>
      <c r="AE1537" s="53"/>
      <c r="AF1537" s="53"/>
      <c r="AG1537" s="53"/>
      <c r="AH1537" s="53"/>
      <c r="AI1537" s="53"/>
      <c r="AJ1537" s="53"/>
      <c r="AK1537" s="53"/>
      <c r="AL1537" s="53"/>
      <c r="AM1537" s="53"/>
      <c r="AN1537" s="53"/>
      <c r="AO1537" s="53"/>
      <c r="AP1537" s="53"/>
      <c r="AQ1537" s="53"/>
      <c r="AR1537" s="53"/>
      <c r="AS1537" s="53"/>
      <c r="AT1537" s="53"/>
      <c r="AU1537" s="53"/>
      <c r="AV1537" s="53"/>
      <c r="AW1537" s="53"/>
      <c r="AX1537" s="53"/>
      <c r="AY1537" s="53"/>
      <c r="AZ1537" s="53"/>
      <c r="BA1537" s="53"/>
      <c r="BB1537" s="53"/>
      <c r="BC1537" s="53"/>
      <c r="BD1537" s="53"/>
      <c r="BE1537" s="53"/>
      <c r="BF1537" s="53"/>
      <c r="BG1537" s="53"/>
      <c r="BH1537" s="53"/>
      <c r="BI1537" s="53"/>
      <c r="BJ1537" s="53"/>
      <c r="BK1537" s="53"/>
      <c r="BL1537" s="53"/>
      <c r="BM1537" s="53"/>
      <c r="BN1537" s="53"/>
      <c r="BO1537" s="53"/>
      <c r="BP1537" s="53"/>
      <c r="BQ1537" s="53"/>
      <c r="BR1537" s="53"/>
      <c r="BS1537" s="53"/>
      <c r="BT1537" s="53"/>
      <c r="BU1537" s="53"/>
      <c r="BV1537" s="53"/>
      <c r="BW1537" s="53"/>
      <c r="BX1537" s="53"/>
      <c r="BY1537" s="53"/>
      <c r="BZ1537" s="53"/>
      <c r="CA1537" s="53"/>
      <c r="CB1537" s="53"/>
      <c r="CC1537" s="53"/>
      <c r="CD1537" s="53"/>
      <c r="CE1537" s="53"/>
      <c r="CF1537" s="53"/>
      <c r="CG1537" s="53"/>
      <c r="CH1537" s="53"/>
      <c r="CI1537" s="53"/>
      <c r="CJ1537" s="53"/>
      <c r="CK1537" s="53"/>
    </row>
    <row r="1538" spans="10:89" x14ac:dyDescent="0.2">
      <c r="J1538" s="53"/>
      <c r="K1538" s="53"/>
      <c r="L1538" s="53"/>
      <c r="M1538" s="53"/>
      <c r="N1538" s="53"/>
      <c r="O1538" s="53"/>
      <c r="P1538" s="53"/>
      <c r="Q1538" s="53"/>
      <c r="R1538" s="53"/>
      <c r="S1538" s="53"/>
      <c r="T1538" s="53"/>
      <c r="U1538" s="53"/>
      <c r="V1538" s="53"/>
      <c r="W1538" s="53"/>
      <c r="X1538" s="53"/>
      <c r="Y1538" s="53"/>
      <c r="Z1538" s="53"/>
      <c r="AA1538" s="53"/>
      <c r="AB1538" s="53"/>
      <c r="AC1538" s="53"/>
      <c r="AD1538" s="53"/>
      <c r="AE1538" s="53"/>
      <c r="AF1538" s="53"/>
      <c r="AG1538" s="53"/>
      <c r="AH1538" s="53"/>
      <c r="AI1538" s="53"/>
      <c r="AJ1538" s="53"/>
      <c r="AK1538" s="53"/>
      <c r="AL1538" s="53"/>
      <c r="AM1538" s="53"/>
      <c r="AN1538" s="53"/>
      <c r="AO1538" s="53"/>
      <c r="AP1538" s="53"/>
      <c r="AQ1538" s="53"/>
      <c r="AR1538" s="53"/>
      <c r="AS1538" s="53"/>
      <c r="AT1538" s="53"/>
      <c r="AU1538" s="53"/>
      <c r="AV1538" s="53"/>
      <c r="AW1538" s="53"/>
      <c r="AX1538" s="53"/>
      <c r="AY1538" s="53"/>
      <c r="AZ1538" s="53"/>
      <c r="BA1538" s="53"/>
      <c r="BB1538" s="53"/>
      <c r="BC1538" s="53"/>
      <c r="BD1538" s="53"/>
      <c r="BE1538" s="53"/>
      <c r="BF1538" s="53"/>
      <c r="BG1538" s="53"/>
      <c r="BH1538" s="53"/>
      <c r="BI1538" s="53"/>
      <c r="BJ1538" s="53"/>
      <c r="BK1538" s="53"/>
      <c r="BL1538" s="53"/>
      <c r="BM1538" s="53"/>
      <c r="BN1538" s="53"/>
      <c r="BO1538" s="53"/>
      <c r="BP1538" s="53"/>
      <c r="BQ1538" s="53"/>
      <c r="BR1538" s="53"/>
      <c r="BS1538" s="53"/>
      <c r="BT1538" s="53"/>
      <c r="BU1538" s="53"/>
      <c r="BV1538" s="53"/>
      <c r="BW1538" s="53"/>
      <c r="BX1538" s="53"/>
      <c r="BY1538" s="53"/>
      <c r="BZ1538" s="53"/>
      <c r="CA1538" s="53"/>
      <c r="CB1538" s="53"/>
      <c r="CC1538" s="53"/>
      <c r="CD1538" s="53"/>
      <c r="CE1538" s="53"/>
      <c r="CF1538" s="53"/>
      <c r="CG1538" s="53"/>
      <c r="CH1538" s="53"/>
      <c r="CI1538" s="53"/>
      <c r="CJ1538" s="53"/>
      <c r="CK1538" s="53"/>
    </row>
    <row r="1539" spans="10:89" x14ac:dyDescent="0.2">
      <c r="J1539" s="53"/>
      <c r="K1539" s="53"/>
      <c r="L1539" s="53"/>
      <c r="M1539" s="53"/>
      <c r="N1539" s="53"/>
      <c r="O1539" s="53"/>
      <c r="P1539" s="53"/>
      <c r="Q1539" s="53"/>
      <c r="R1539" s="53"/>
      <c r="S1539" s="53"/>
      <c r="T1539" s="53"/>
      <c r="U1539" s="53"/>
      <c r="V1539" s="53"/>
      <c r="W1539" s="53"/>
      <c r="X1539" s="53"/>
      <c r="Y1539" s="53"/>
      <c r="Z1539" s="53"/>
      <c r="AA1539" s="53"/>
      <c r="AB1539" s="53"/>
      <c r="AC1539" s="53"/>
      <c r="AD1539" s="53"/>
      <c r="AE1539" s="53"/>
      <c r="AF1539" s="53"/>
      <c r="AG1539" s="53"/>
      <c r="AH1539" s="53"/>
      <c r="AI1539" s="53"/>
      <c r="AJ1539" s="53"/>
      <c r="AK1539" s="53"/>
      <c r="AL1539" s="53"/>
      <c r="AM1539" s="53"/>
      <c r="AN1539" s="53"/>
      <c r="AO1539" s="53"/>
      <c r="AP1539" s="53"/>
      <c r="AQ1539" s="53"/>
      <c r="AR1539" s="53"/>
      <c r="AS1539" s="53"/>
      <c r="AT1539" s="53"/>
      <c r="AU1539" s="53"/>
      <c r="AV1539" s="53"/>
      <c r="AW1539" s="53"/>
      <c r="AX1539" s="53"/>
      <c r="AY1539" s="53"/>
      <c r="AZ1539" s="53"/>
      <c r="BA1539" s="53"/>
      <c r="BB1539" s="53"/>
      <c r="BC1539" s="53"/>
      <c r="BD1539" s="53"/>
      <c r="BE1539" s="53"/>
      <c r="BF1539" s="53"/>
      <c r="BG1539" s="53"/>
      <c r="BH1539" s="53"/>
      <c r="BI1539" s="53"/>
      <c r="BJ1539" s="53"/>
      <c r="BK1539" s="53"/>
      <c r="BL1539" s="53"/>
      <c r="BM1539" s="53"/>
      <c r="BN1539" s="53"/>
      <c r="BO1539" s="53"/>
      <c r="BP1539" s="53"/>
      <c r="BQ1539" s="53"/>
      <c r="BR1539" s="53"/>
      <c r="BS1539" s="53"/>
      <c r="BT1539" s="53"/>
      <c r="BU1539" s="53"/>
      <c r="BV1539" s="53"/>
      <c r="BW1539" s="53"/>
      <c r="BX1539" s="53"/>
      <c r="BY1539" s="53"/>
      <c r="BZ1539" s="53"/>
      <c r="CA1539" s="53"/>
      <c r="CB1539" s="53"/>
      <c r="CC1539" s="53"/>
      <c r="CD1539" s="53"/>
      <c r="CE1539" s="53"/>
      <c r="CF1539" s="53"/>
      <c r="CG1539" s="53"/>
      <c r="CH1539" s="53"/>
      <c r="CI1539" s="53"/>
      <c r="CJ1539" s="53"/>
      <c r="CK1539" s="53"/>
    </row>
    <row r="1540" spans="10:89" x14ac:dyDescent="0.2">
      <c r="J1540" s="53"/>
      <c r="K1540" s="53"/>
      <c r="L1540" s="53"/>
      <c r="M1540" s="53"/>
      <c r="N1540" s="53"/>
      <c r="O1540" s="53"/>
      <c r="P1540" s="53"/>
      <c r="Q1540" s="53"/>
      <c r="R1540" s="53"/>
      <c r="S1540" s="53"/>
      <c r="T1540" s="53"/>
      <c r="U1540" s="53"/>
      <c r="V1540" s="53"/>
      <c r="W1540" s="53"/>
      <c r="X1540" s="53"/>
      <c r="Y1540" s="53"/>
      <c r="Z1540" s="53"/>
      <c r="AA1540" s="53"/>
      <c r="AB1540" s="53"/>
      <c r="AC1540" s="53"/>
      <c r="AD1540" s="53"/>
      <c r="AE1540" s="53"/>
      <c r="AF1540" s="53"/>
      <c r="AG1540" s="53"/>
      <c r="AH1540" s="53"/>
      <c r="AI1540" s="53"/>
      <c r="AJ1540" s="53"/>
      <c r="AK1540" s="53"/>
      <c r="AL1540" s="53"/>
      <c r="AM1540" s="53"/>
      <c r="AN1540" s="53"/>
      <c r="AO1540" s="53"/>
      <c r="AP1540" s="53"/>
      <c r="AQ1540" s="53"/>
      <c r="AR1540" s="53"/>
      <c r="AS1540" s="53"/>
      <c r="AT1540" s="53"/>
      <c r="AU1540" s="53"/>
      <c r="AV1540" s="53"/>
      <c r="AW1540" s="53"/>
      <c r="AX1540" s="53"/>
      <c r="AY1540" s="53"/>
      <c r="AZ1540" s="53"/>
      <c r="BA1540" s="53"/>
      <c r="BB1540" s="53"/>
      <c r="BC1540" s="53"/>
      <c r="BD1540" s="53"/>
      <c r="BE1540" s="53"/>
      <c r="BF1540" s="53"/>
      <c r="BG1540" s="53"/>
      <c r="BH1540" s="53"/>
      <c r="BI1540" s="53"/>
      <c r="BJ1540" s="53"/>
      <c r="BK1540" s="53"/>
      <c r="BL1540" s="53"/>
      <c r="BM1540" s="53"/>
      <c r="BN1540" s="53"/>
      <c r="BO1540" s="53"/>
      <c r="BP1540" s="53"/>
      <c r="BQ1540" s="53"/>
      <c r="BR1540" s="53"/>
      <c r="BS1540" s="53"/>
      <c r="BT1540" s="53"/>
      <c r="BU1540" s="53"/>
      <c r="BV1540" s="53"/>
      <c r="BW1540" s="53"/>
      <c r="BX1540" s="53"/>
      <c r="BY1540" s="53"/>
      <c r="BZ1540" s="53"/>
      <c r="CA1540" s="53"/>
      <c r="CB1540" s="53"/>
      <c r="CC1540" s="53"/>
      <c r="CD1540" s="53"/>
      <c r="CE1540" s="53"/>
      <c r="CF1540" s="53"/>
      <c r="CG1540" s="53"/>
      <c r="CH1540" s="53"/>
      <c r="CI1540" s="53"/>
      <c r="CJ1540" s="53"/>
      <c r="CK1540" s="53"/>
    </row>
    <row r="1541" spans="10:89" x14ac:dyDescent="0.2">
      <c r="J1541" s="53"/>
      <c r="K1541" s="53"/>
      <c r="L1541" s="53"/>
      <c r="M1541" s="53"/>
      <c r="N1541" s="53"/>
      <c r="O1541" s="53"/>
      <c r="P1541" s="53"/>
      <c r="Q1541" s="53"/>
      <c r="R1541" s="53"/>
      <c r="S1541" s="53"/>
      <c r="T1541" s="53"/>
      <c r="U1541" s="53"/>
      <c r="V1541" s="53"/>
      <c r="W1541" s="53"/>
      <c r="X1541" s="53"/>
      <c r="Y1541" s="53"/>
      <c r="Z1541" s="53"/>
      <c r="AA1541" s="53"/>
      <c r="AB1541" s="53"/>
      <c r="AC1541" s="53"/>
      <c r="AD1541" s="53"/>
      <c r="AE1541" s="53"/>
      <c r="AF1541" s="53"/>
      <c r="AG1541" s="53"/>
      <c r="AH1541" s="53"/>
      <c r="AI1541" s="53"/>
      <c r="AJ1541" s="53"/>
      <c r="AK1541" s="53"/>
      <c r="AL1541" s="53"/>
      <c r="AM1541" s="53"/>
      <c r="AN1541" s="53"/>
      <c r="AO1541" s="53"/>
      <c r="AP1541" s="53"/>
      <c r="AQ1541" s="53"/>
      <c r="AR1541" s="53"/>
      <c r="AS1541" s="53"/>
      <c r="AT1541" s="53"/>
      <c r="AU1541" s="53"/>
      <c r="AV1541" s="53"/>
      <c r="AW1541" s="53"/>
      <c r="AX1541" s="53"/>
      <c r="AY1541" s="53"/>
      <c r="AZ1541" s="53"/>
      <c r="BA1541" s="53"/>
      <c r="BB1541" s="53"/>
      <c r="BC1541" s="53"/>
      <c r="BD1541" s="53"/>
      <c r="BE1541" s="53"/>
      <c r="BF1541" s="53"/>
      <c r="BG1541" s="53"/>
      <c r="BH1541" s="53"/>
      <c r="BI1541" s="53"/>
      <c r="BJ1541" s="53"/>
      <c r="BK1541" s="53"/>
      <c r="BL1541" s="53"/>
      <c r="BM1541" s="53"/>
      <c r="BN1541" s="53"/>
      <c r="BO1541" s="53"/>
      <c r="BP1541" s="53"/>
      <c r="BQ1541" s="53"/>
      <c r="BR1541" s="53"/>
      <c r="BS1541" s="53"/>
      <c r="BT1541" s="53"/>
      <c r="BU1541" s="53"/>
      <c r="BV1541" s="53"/>
      <c r="BW1541" s="53"/>
      <c r="BX1541" s="53"/>
      <c r="BY1541" s="53"/>
      <c r="BZ1541" s="53"/>
      <c r="CA1541" s="53"/>
      <c r="CB1541" s="53"/>
      <c r="CC1541" s="53"/>
      <c r="CD1541" s="53"/>
      <c r="CE1541" s="53"/>
      <c r="CF1541" s="53"/>
      <c r="CG1541" s="53"/>
      <c r="CH1541" s="53"/>
      <c r="CI1541" s="53"/>
      <c r="CJ1541" s="53"/>
      <c r="CK1541" s="53"/>
    </row>
    <row r="1542" spans="10:89" x14ac:dyDescent="0.2">
      <c r="J1542" s="53"/>
      <c r="K1542" s="53"/>
      <c r="L1542" s="53"/>
      <c r="M1542" s="53"/>
      <c r="N1542" s="53"/>
      <c r="O1542" s="53"/>
      <c r="P1542" s="53"/>
      <c r="Q1542" s="53"/>
      <c r="R1542" s="53"/>
      <c r="S1542" s="53"/>
      <c r="T1542" s="53"/>
      <c r="U1542" s="53"/>
      <c r="V1542" s="53"/>
      <c r="W1542" s="53"/>
      <c r="X1542" s="53"/>
      <c r="Y1542" s="53"/>
      <c r="Z1542" s="53"/>
      <c r="AA1542" s="53"/>
      <c r="AB1542" s="53"/>
      <c r="AC1542" s="53"/>
      <c r="AD1542" s="53"/>
      <c r="AE1542" s="53"/>
      <c r="AF1542" s="53"/>
      <c r="AG1542" s="53"/>
      <c r="AH1542" s="53"/>
      <c r="AI1542" s="53"/>
      <c r="AJ1542" s="53"/>
      <c r="AK1542" s="53"/>
      <c r="AL1542" s="53"/>
      <c r="AM1542" s="53"/>
      <c r="AN1542" s="53"/>
      <c r="AO1542" s="53"/>
      <c r="AP1542" s="53"/>
      <c r="AQ1542" s="53"/>
      <c r="AR1542" s="53"/>
      <c r="AS1542" s="53"/>
      <c r="AT1542" s="53"/>
      <c r="AU1542" s="53"/>
      <c r="AV1542" s="53"/>
      <c r="AW1542" s="53"/>
      <c r="AX1542" s="53"/>
      <c r="AY1542" s="53"/>
      <c r="AZ1542" s="53"/>
      <c r="BA1542" s="53"/>
      <c r="BB1542" s="53"/>
      <c r="BC1542" s="53"/>
      <c r="BD1542" s="53"/>
      <c r="BE1542" s="53"/>
      <c r="BF1542" s="53"/>
      <c r="BG1542" s="53"/>
      <c r="BH1542" s="53"/>
      <c r="BI1542" s="53"/>
      <c r="BJ1542" s="53"/>
      <c r="BK1542" s="53"/>
      <c r="BL1542" s="53"/>
      <c r="BM1542" s="53"/>
      <c r="BN1542" s="53"/>
      <c r="BO1542" s="53"/>
      <c r="BP1542" s="53"/>
      <c r="BQ1542" s="53"/>
      <c r="BR1542" s="53"/>
      <c r="BS1542" s="53"/>
      <c r="BT1542" s="53"/>
      <c r="BU1542" s="53"/>
      <c r="BV1542" s="53"/>
      <c r="BW1542" s="53"/>
      <c r="BX1542" s="53"/>
      <c r="BY1542" s="53"/>
      <c r="BZ1542" s="53"/>
      <c r="CA1542" s="53"/>
      <c r="CB1542" s="53"/>
      <c r="CC1542" s="53"/>
      <c r="CD1542" s="53"/>
      <c r="CE1542" s="53"/>
      <c r="CF1542" s="53"/>
      <c r="CG1542" s="53"/>
      <c r="CH1542" s="53"/>
      <c r="CI1542" s="53"/>
      <c r="CJ1542" s="53"/>
      <c r="CK1542" s="53"/>
    </row>
    <row r="1543" spans="10:89" x14ac:dyDescent="0.2">
      <c r="J1543" s="53"/>
      <c r="K1543" s="53"/>
      <c r="L1543" s="53"/>
      <c r="M1543" s="53"/>
      <c r="N1543" s="53"/>
      <c r="O1543" s="53"/>
      <c r="P1543" s="53"/>
      <c r="Q1543" s="53"/>
      <c r="R1543" s="53"/>
      <c r="S1543" s="53"/>
      <c r="T1543" s="53"/>
      <c r="U1543" s="53"/>
      <c r="V1543" s="53"/>
      <c r="W1543" s="53"/>
      <c r="X1543" s="53"/>
      <c r="Y1543" s="53"/>
      <c r="Z1543" s="53"/>
      <c r="AA1543" s="53"/>
      <c r="AB1543" s="53"/>
      <c r="AC1543" s="53"/>
      <c r="AD1543" s="53"/>
      <c r="AE1543" s="53"/>
      <c r="AF1543" s="53"/>
      <c r="AG1543" s="53"/>
      <c r="AH1543" s="53"/>
      <c r="AI1543" s="53"/>
      <c r="AJ1543" s="53"/>
      <c r="AK1543" s="53"/>
      <c r="AL1543" s="53"/>
      <c r="AM1543" s="53"/>
      <c r="AN1543" s="53"/>
      <c r="AO1543" s="53"/>
      <c r="AP1543" s="53"/>
      <c r="AQ1543" s="53"/>
      <c r="AR1543" s="53"/>
      <c r="AS1543" s="53"/>
      <c r="AT1543" s="53"/>
      <c r="AU1543" s="53"/>
      <c r="AV1543" s="53"/>
      <c r="AW1543" s="53"/>
      <c r="AX1543" s="53"/>
      <c r="AY1543" s="53"/>
      <c r="AZ1543" s="53"/>
      <c r="BA1543" s="53"/>
      <c r="BB1543" s="53"/>
      <c r="BC1543" s="53"/>
      <c r="BD1543" s="53"/>
      <c r="BE1543" s="53"/>
      <c r="BF1543" s="53"/>
      <c r="BG1543" s="53"/>
      <c r="BH1543" s="53"/>
      <c r="BI1543" s="53"/>
      <c r="BJ1543" s="53"/>
      <c r="BK1543" s="53"/>
      <c r="BL1543" s="53"/>
      <c r="BM1543" s="53"/>
      <c r="BN1543" s="53"/>
      <c r="BO1543" s="53"/>
      <c r="BP1543" s="53"/>
      <c r="BQ1543" s="53"/>
      <c r="BR1543" s="53"/>
      <c r="BS1543" s="53"/>
      <c r="BT1543" s="53"/>
      <c r="BU1543" s="53"/>
      <c r="BV1543" s="53"/>
      <c r="BW1543" s="53"/>
      <c r="BX1543" s="53"/>
      <c r="BY1543" s="53"/>
      <c r="BZ1543" s="53"/>
      <c r="CA1543" s="53"/>
      <c r="CB1543" s="53"/>
      <c r="CC1543" s="53"/>
      <c r="CD1543" s="53"/>
      <c r="CE1543" s="53"/>
      <c r="CF1543" s="53"/>
      <c r="CG1543" s="53"/>
      <c r="CH1543" s="53"/>
      <c r="CI1543" s="53"/>
      <c r="CJ1543" s="53"/>
      <c r="CK1543" s="53"/>
    </row>
    <row r="1544" spans="10:89" x14ac:dyDescent="0.2">
      <c r="J1544" s="53"/>
      <c r="K1544" s="53"/>
      <c r="L1544" s="53"/>
      <c r="M1544" s="53"/>
      <c r="N1544" s="53"/>
      <c r="O1544" s="53"/>
      <c r="P1544" s="53"/>
      <c r="Q1544" s="53"/>
      <c r="R1544" s="53"/>
      <c r="S1544" s="53"/>
      <c r="T1544" s="53"/>
      <c r="U1544" s="53"/>
      <c r="V1544" s="53"/>
      <c r="W1544" s="53"/>
      <c r="X1544" s="53"/>
      <c r="Y1544" s="53"/>
      <c r="Z1544" s="53"/>
      <c r="AA1544" s="53"/>
      <c r="AB1544" s="53"/>
      <c r="AC1544" s="53"/>
      <c r="AD1544" s="53"/>
      <c r="AE1544" s="53"/>
      <c r="AF1544" s="53"/>
      <c r="AG1544" s="53"/>
      <c r="AH1544" s="53"/>
      <c r="AI1544" s="53"/>
      <c r="AJ1544" s="53"/>
      <c r="AK1544" s="53"/>
      <c r="AL1544" s="53"/>
      <c r="AM1544" s="53"/>
      <c r="AN1544" s="53"/>
      <c r="AO1544" s="53"/>
      <c r="AP1544" s="53"/>
      <c r="AQ1544" s="53"/>
      <c r="AR1544" s="53"/>
      <c r="AS1544" s="53"/>
      <c r="AT1544" s="53"/>
      <c r="AU1544" s="53"/>
      <c r="AV1544" s="53"/>
      <c r="AW1544" s="53"/>
      <c r="AX1544" s="53"/>
      <c r="AY1544" s="53"/>
      <c r="AZ1544" s="53"/>
      <c r="BA1544" s="53"/>
      <c r="BB1544" s="53"/>
      <c r="BC1544" s="53"/>
      <c r="BD1544" s="53"/>
      <c r="BE1544" s="53"/>
      <c r="BF1544" s="53"/>
      <c r="BG1544" s="53"/>
      <c r="BH1544" s="53"/>
      <c r="BI1544" s="53"/>
      <c r="BJ1544" s="53"/>
      <c r="BK1544" s="53"/>
      <c r="BL1544" s="53"/>
      <c r="BM1544" s="53"/>
      <c r="BN1544" s="53"/>
      <c r="BO1544" s="53"/>
      <c r="BP1544" s="53"/>
      <c r="BQ1544" s="53"/>
      <c r="BR1544" s="53"/>
      <c r="BS1544" s="53"/>
      <c r="BT1544" s="53"/>
      <c r="BU1544" s="53"/>
      <c r="BV1544" s="53"/>
      <c r="BW1544" s="53"/>
      <c r="BX1544" s="53"/>
      <c r="BY1544" s="53"/>
      <c r="BZ1544" s="53"/>
      <c r="CA1544" s="53"/>
      <c r="CB1544" s="53"/>
      <c r="CC1544" s="53"/>
      <c r="CD1544" s="53"/>
      <c r="CE1544" s="53"/>
      <c r="CF1544" s="53"/>
      <c r="CG1544" s="53"/>
      <c r="CH1544" s="53"/>
      <c r="CI1544" s="53"/>
      <c r="CJ1544" s="53"/>
      <c r="CK1544" s="53"/>
    </row>
    <row r="1545" spans="10:89" x14ac:dyDescent="0.2">
      <c r="J1545" s="53"/>
      <c r="K1545" s="53"/>
      <c r="L1545" s="53"/>
      <c r="M1545" s="53"/>
      <c r="N1545" s="53"/>
      <c r="O1545" s="53"/>
      <c r="P1545" s="53"/>
      <c r="Q1545" s="53"/>
      <c r="R1545" s="53"/>
      <c r="S1545" s="53"/>
      <c r="T1545" s="53"/>
      <c r="U1545" s="53"/>
      <c r="V1545" s="53"/>
      <c r="W1545" s="53"/>
      <c r="X1545" s="53"/>
      <c r="Y1545" s="53"/>
      <c r="Z1545" s="53"/>
      <c r="AA1545" s="53"/>
      <c r="AB1545" s="53"/>
      <c r="AC1545" s="53"/>
      <c r="AD1545" s="53"/>
      <c r="AE1545" s="53"/>
      <c r="AF1545" s="53"/>
      <c r="AG1545" s="53"/>
      <c r="AH1545" s="53"/>
      <c r="AI1545" s="53"/>
      <c r="AJ1545" s="53"/>
      <c r="AK1545" s="53"/>
      <c r="AL1545" s="53"/>
      <c r="AM1545" s="53"/>
      <c r="AN1545" s="53"/>
      <c r="AO1545" s="53"/>
      <c r="AP1545" s="53"/>
      <c r="AQ1545" s="53"/>
      <c r="AR1545" s="53"/>
      <c r="AS1545" s="53"/>
      <c r="AT1545" s="53"/>
      <c r="AU1545" s="53"/>
      <c r="AV1545" s="53"/>
      <c r="AW1545" s="53"/>
      <c r="AX1545" s="53"/>
      <c r="AY1545" s="53"/>
      <c r="AZ1545" s="53"/>
      <c r="BA1545" s="53"/>
      <c r="BB1545" s="53"/>
      <c r="BC1545" s="53"/>
      <c r="BD1545" s="53"/>
      <c r="BE1545" s="53"/>
      <c r="BF1545" s="53"/>
      <c r="BG1545" s="53"/>
      <c r="BH1545" s="53"/>
      <c r="BI1545" s="53"/>
      <c r="BJ1545" s="53"/>
      <c r="BK1545" s="53"/>
      <c r="BL1545" s="53"/>
      <c r="BM1545" s="53"/>
      <c r="BN1545" s="53"/>
      <c r="BO1545" s="53"/>
      <c r="BP1545" s="53"/>
      <c r="BQ1545" s="53"/>
      <c r="BR1545" s="53"/>
      <c r="BS1545" s="53"/>
      <c r="BT1545" s="53"/>
      <c r="BU1545" s="53"/>
      <c r="BV1545" s="53"/>
      <c r="BW1545" s="53"/>
      <c r="BX1545" s="53"/>
      <c r="BY1545" s="53"/>
      <c r="BZ1545" s="53"/>
      <c r="CA1545" s="53"/>
      <c r="CB1545" s="53"/>
      <c r="CC1545" s="53"/>
      <c r="CD1545" s="53"/>
      <c r="CE1545" s="53"/>
      <c r="CF1545" s="53"/>
      <c r="CG1545" s="53"/>
      <c r="CH1545" s="53"/>
      <c r="CI1545" s="53"/>
      <c r="CJ1545" s="53"/>
      <c r="CK1545" s="53"/>
    </row>
    <row r="1546" spans="10:89" x14ac:dyDescent="0.2">
      <c r="J1546" s="53"/>
      <c r="K1546" s="53"/>
      <c r="L1546" s="53"/>
      <c r="M1546" s="53"/>
      <c r="N1546" s="53"/>
      <c r="O1546" s="53"/>
      <c r="P1546" s="53"/>
      <c r="Q1546" s="53"/>
      <c r="R1546" s="53"/>
      <c r="S1546" s="53"/>
      <c r="T1546" s="53"/>
      <c r="U1546" s="53"/>
      <c r="V1546" s="53"/>
      <c r="W1546" s="53"/>
      <c r="X1546" s="53"/>
      <c r="Y1546" s="53"/>
      <c r="Z1546" s="53"/>
      <c r="AA1546" s="53"/>
      <c r="AB1546" s="53"/>
      <c r="AC1546" s="53"/>
      <c r="AD1546" s="53"/>
      <c r="AE1546" s="53"/>
      <c r="AF1546" s="53"/>
      <c r="AG1546" s="53"/>
      <c r="AH1546" s="53"/>
      <c r="AI1546" s="53"/>
      <c r="AJ1546" s="53"/>
      <c r="AK1546" s="53"/>
      <c r="AL1546" s="53"/>
      <c r="AM1546" s="53"/>
      <c r="AN1546" s="53"/>
      <c r="AO1546" s="53"/>
      <c r="AP1546" s="53"/>
      <c r="AQ1546" s="53"/>
      <c r="AR1546" s="53"/>
      <c r="AS1546" s="53"/>
      <c r="AT1546" s="53"/>
      <c r="AU1546" s="53"/>
      <c r="AV1546" s="53"/>
      <c r="AW1546" s="53"/>
      <c r="AX1546" s="53"/>
      <c r="AY1546" s="53"/>
      <c r="AZ1546" s="53"/>
      <c r="BA1546" s="53"/>
      <c r="BB1546" s="53"/>
      <c r="BC1546" s="53"/>
      <c r="BD1546" s="53"/>
      <c r="BE1546" s="53"/>
      <c r="BF1546" s="53"/>
      <c r="BG1546" s="53"/>
      <c r="BH1546" s="53"/>
      <c r="BI1546" s="53"/>
      <c r="BJ1546" s="53"/>
      <c r="BK1546" s="53"/>
      <c r="BL1546" s="53"/>
      <c r="BM1546" s="53"/>
      <c r="BN1546" s="53"/>
      <c r="BO1546" s="53"/>
      <c r="BP1546" s="53"/>
      <c r="BQ1546" s="53"/>
      <c r="BR1546" s="53"/>
      <c r="BS1546" s="53"/>
      <c r="BT1546" s="53"/>
      <c r="BU1546" s="53"/>
      <c r="BV1546" s="53"/>
      <c r="BW1546" s="53"/>
      <c r="BX1546" s="53"/>
      <c r="BY1546" s="53"/>
      <c r="BZ1546" s="53"/>
      <c r="CA1546" s="53"/>
      <c r="CB1546" s="53"/>
      <c r="CC1546" s="53"/>
      <c r="CD1546" s="53"/>
      <c r="CE1546" s="53"/>
      <c r="CF1546" s="53"/>
      <c r="CG1546" s="53"/>
      <c r="CH1546" s="53"/>
      <c r="CI1546" s="53"/>
      <c r="CJ1546" s="53"/>
      <c r="CK1546" s="53"/>
    </row>
    <row r="1547" spans="10:89" x14ac:dyDescent="0.2">
      <c r="J1547" s="53"/>
      <c r="K1547" s="53"/>
      <c r="L1547" s="53"/>
      <c r="M1547" s="53"/>
      <c r="N1547" s="53"/>
      <c r="O1547" s="53"/>
      <c r="P1547" s="53"/>
      <c r="Q1547" s="53"/>
      <c r="R1547" s="53"/>
      <c r="S1547" s="53"/>
      <c r="T1547" s="53"/>
      <c r="U1547" s="53"/>
      <c r="V1547" s="53"/>
      <c r="W1547" s="53"/>
      <c r="X1547" s="53"/>
      <c r="Y1547" s="53"/>
      <c r="Z1547" s="53"/>
      <c r="AA1547" s="53"/>
      <c r="AB1547" s="53"/>
      <c r="AC1547" s="53"/>
      <c r="AD1547" s="53"/>
      <c r="AE1547" s="53"/>
      <c r="AF1547" s="53"/>
      <c r="AG1547" s="53"/>
      <c r="AH1547" s="53"/>
      <c r="AI1547" s="53"/>
      <c r="AJ1547" s="53"/>
      <c r="AK1547" s="53"/>
      <c r="AL1547" s="53"/>
      <c r="AM1547" s="53"/>
      <c r="AN1547" s="53"/>
      <c r="AO1547" s="53"/>
      <c r="AP1547" s="53"/>
      <c r="AQ1547" s="53"/>
      <c r="AR1547" s="53"/>
      <c r="AS1547" s="53"/>
      <c r="AT1547" s="53"/>
      <c r="AU1547" s="53"/>
      <c r="AV1547" s="53"/>
      <c r="AW1547" s="53"/>
      <c r="AX1547" s="53"/>
      <c r="AY1547" s="53"/>
      <c r="AZ1547" s="53"/>
      <c r="BA1547" s="53"/>
      <c r="BB1547" s="53"/>
      <c r="BC1547" s="53"/>
      <c r="BD1547" s="53"/>
      <c r="BE1547" s="53"/>
      <c r="BF1547" s="53"/>
      <c r="BG1547" s="53"/>
      <c r="BH1547" s="53"/>
      <c r="BI1547" s="53"/>
      <c r="BJ1547" s="53"/>
      <c r="BK1547" s="53"/>
      <c r="BL1547" s="53"/>
      <c r="BM1547" s="53"/>
      <c r="BN1547" s="53"/>
      <c r="BO1547" s="53"/>
      <c r="BP1547" s="53"/>
      <c r="BQ1547" s="53"/>
      <c r="BR1547" s="53"/>
      <c r="BS1547" s="53"/>
      <c r="BT1547" s="53"/>
      <c r="BU1547" s="53"/>
      <c r="BV1547" s="53"/>
      <c r="BW1547" s="53"/>
      <c r="BX1547" s="53"/>
      <c r="BY1547" s="53"/>
      <c r="BZ1547" s="53"/>
      <c r="CA1547" s="53"/>
      <c r="CB1547" s="53"/>
      <c r="CC1547" s="53"/>
      <c r="CD1547" s="53"/>
      <c r="CE1547" s="53"/>
      <c r="CF1547" s="53"/>
      <c r="CG1547" s="53"/>
      <c r="CH1547" s="53"/>
      <c r="CI1547" s="53"/>
      <c r="CJ1547" s="53"/>
      <c r="CK1547" s="53"/>
    </row>
    <row r="1548" spans="10:89" x14ac:dyDescent="0.2">
      <c r="J1548" s="53"/>
      <c r="K1548" s="53"/>
      <c r="L1548" s="53"/>
      <c r="M1548" s="53"/>
      <c r="N1548" s="53"/>
      <c r="O1548" s="53"/>
      <c r="P1548" s="53"/>
      <c r="Q1548" s="53"/>
      <c r="R1548" s="53"/>
      <c r="S1548" s="53"/>
      <c r="T1548" s="53"/>
      <c r="U1548" s="53"/>
      <c r="V1548" s="53"/>
      <c r="W1548" s="53"/>
      <c r="X1548" s="53"/>
      <c r="Y1548" s="53"/>
      <c r="Z1548" s="53"/>
      <c r="AA1548" s="53"/>
      <c r="AB1548" s="53"/>
      <c r="AC1548" s="53"/>
      <c r="AD1548" s="53"/>
      <c r="AE1548" s="53"/>
      <c r="AF1548" s="53"/>
      <c r="AG1548" s="53"/>
      <c r="AH1548" s="53"/>
      <c r="AI1548" s="53"/>
      <c r="AJ1548" s="53"/>
      <c r="AK1548" s="53"/>
      <c r="AL1548" s="53"/>
      <c r="AM1548" s="53"/>
      <c r="AN1548" s="53"/>
      <c r="AO1548" s="53"/>
      <c r="AP1548" s="53"/>
      <c r="AQ1548" s="53"/>
      <c r="AR1548" s="53"/>
      <c r="AS1548" s="53"/>
      <c r="AT1548" s="53"/>
      <c r="AU1548" s="53"/>
      <c r="AV1548" s="53"/>
      <c r="AW1548" s="53"/>
      <c r="AX1548" s="53"/>
      <c r="AY1548" s="53"/>
      <c r="AZ1548" s="53"/>
      <c r="BA1548" s="53"/>
      <c r="BB1548" s="53"/>
      <c r="BC1548" s="53"/>
      <c r="BD1548" s="53"/>
      <c r="BE1548" s="53"/>
      <c r="BF1548" s="53"/>
      <c r="BG1548" s="53"/>
      <c r="BH1548" s="53"/>
      <c r="BI1548" s="53"/>
      <c r="BJ1548" s="53"/>
      <c r="BK1548" s="53"/>
      <c r="BL1548" s="53"/>
      <c r="BM1548" s="53"/>
      <c r="BN1548" s="53"/>
      <c r="BO1548" s="53"/>
      <c r="BP1548" s="53"/>
      <c r="BQ1548" s="53"/>
      <c r="BR1548" s="53"/>
      <c r="BS1548" s="53"/>
      <c r="BT1548" s="53"/>
      <c r="BU1548" s="53"/>
      <c r="BV1548" s="53"/>
      <c r="BW1548" s="53"/>
      <c r="BX1548" s="53"/>
      <c r="BY1548" s="53"/>
      <c r="BZ1548" s="53"/>
      <c r="CA1548" s="53"/>
      <c r="CB1548" s="53"/>
      <c r="CC1548" s="53"/>
      <c r="CD1548" s="53"/>
      <c r="CE1548" s="53"/>
      <c r="CF1548" s="53"/>
      <c r="CG1548" s="53"/>
      <c r="CH1548" s="53"/>
      <c r="CI1548" s="53"/>
      <c r="CJ1548" s="53"/>
      <c r="CK1548" s="53"/>
    </row>
    <row r="1549" spans="10:89" x14ac:dyDescent="0.2">
      <c r="J1549" s="53"/>
      <c r="K1549" s="53"/>
      <c r="L1549" s="53"/>
      <c r="M1549" s="53"/>
      <c r="N1549" s="53"/>
      <c r="O1549" s="53"/>
      <c r="P1549" s="53"/>
      <c r="Q1549" s="53"/>
      <c r="R1549" s="53"/>
      <c r="S1549" s="53"/>
      <c r="T1549" s="53"/>
      <c r="U1549" s="53"/>
      <c r="V1549" s="53"/>
      <c r="W1549" s="53"/>
      <c r="X1549" s="53"/>
      <c r="Y1549" s="53"/>
      <c r="Z1549" s="53"/>
      <c r="AA1549" s="53"/>
      <c r="AB1549" s="53"/>
      <c r="AC1549" s="53"/>
      <c r="AD1549" s="53"/>
      <c r="AE1549" s="53"/>
      <c r="AF1549" s="53"/>
      <c r="AG1549" s="53"/>
      <c r="AH1549" s="53"/>
      <c r="AI1549" s="53"/>
      <c r="AJ1549" s="53"/>
      <c r="AK1549" s="53"/>
      <c r="AL1549" s="53"/>
      <c r="AM1549" s="53"/>
      <c r="AN1549" s="53"/>
      <c r="AO1549" s="53"/>
      <c r="AP1549" s="53"/>
      <c r="AQ1549" s="53"/>
      <c r="AR1549" s="53"/>
      <c r="AS1549" s="53"/>
      <c r="AT1549" s="53"/>
      <c r="AU1549" s="53"/>
      <c r="AV1549" s="53"/>
      <c r="AW1549" s="53"/>
      <c r="AX1549" s="53"/>
      <c r="AY1549" s="53"/>
      <c r="AZ1549" s="53"/>
      <c r="BA1549" s="53"/>
      <c r="BB1549" s="53"/>
      <c r="BC1549" s="53"/>
      <c r="BD1549" s="53"/>
      <c r="BE1549" s="53"/>
      <c r="BF1549" s="53"/>
      <c r="BG1549" s="53"/>
      <c r="BH1549" s="53"/>
      <c r="BI1549" s="53"/>
      <c r="BJ1549" s="53"/>
      <c r="BK1549" s="53"/>
      <c r="BL1549" s="53"/>
      <c r="BM1549" s="53"/>
      <c r="BN1549" s="53"/>
      <c r="BO1549" s="53"/>
      <c r="BP1549" s="53"/>
      <c r="BQ1549" s="53"/>
      <c r="BR1549" s="53"/>
      <c r="BS1549" s="53"/>
      <c r="BT1549" s="53"/>
      <c r="BU1549" s="53"/>
      <c r="BV1549" s="53"/>
      <c r="BW1549" s="53"/>
      <c r="BX1549" s="53"/>
      <c r="BY1549" s="53"/>
      <c r="BZ1549" s="53"/>
      <c r="CA1549" s="53"/>
      <c r="CB1549" s="53"/>
      <c r="CC1549" s="53"/>
      <c r="CD1549" s="53"/>
      <c r="CE1549" s="53"/>
      <c r="CF1549" s="53"/>
      <c r="CG1549" s="53"/>
      <c r="CH1549" s="53"/>
      <c r="CI1549" s="53"/>
      <c r="CJ1549" s="53"/>
      <c r="CK1549" s="53"/>
    </row>
    <row r="1550" spans="10:89" x14ac:dyDescent="0.2">
      <c r="J1550" s="53"/>
      <c r="K1550" s="53"/>
      <c r="L1550" s="53"/>
      <c r="M1550" s="53"/>
      <c r="N1550" s="53"/>
      <c r="O1550" s="53"/>
      <c r="P1550" s="53"/>
      <c r="Q1550" s="53"/>
      <c r="R1550" s="53"/>
      <c r="S1550" s="53"/>
      <c r="T1550" s="53"/>
      <c r="U1550" s="53"/>
      <c r="V1550" s="53"/>
      <c r="W1550" s="53"/>
      <c r="X1550" s="53"/>
      <c r="Y1550" s="53"/>
      <c r="Z1550" s="53"/>
      <c r="AA1550" s="53"/>
      <c r="AB1550" s="53"/>
      <c r="AC1550" s="53"/>
      <c r="AD1550" s="53"/>
      <c r="AE1550" s="53"/>
      <c r="AF1550" s="53"/>
      <c r="AG1550" s="53"/>
      <c r="AH1550" s="53"/>
      <c r="AI1550" s="53"/>
      <c r="AJ1550" s="53"/>
      <c r="AK1550" s="53"/>
      <c r="AL1550" s="53"/>
      <c r="AM1550" s="53"/>
      <c r="AN1550" s="53"/>
      <c r="AO1550" s="53"/>
      <c r="AP1550" s="53"/>
      <c r="AQ1550" s="53"/>
      <c r="AR1550" s="53"/>
      <c r="AS1550" s="53"/>
      <c r="AT1550" s="53"/>
      <c r="AU1550" s="53"/>
      <c r="AV1550" s="53"/>
      <c r="AW1550" s="53"/>
      <c r="AX1550" s="53"/>
      <c r="AY1550" s="53"/>
      <c r="AZ1550" s="53"/>
      <c r="BA1550" s="53"/>
      <c r="BB1550" s="53"/>
      <c r="BC1550" s="53"/>
      <c r="BD1550" s="53"/>
      <c r="BE1550" s="53"/>
      <c r="BF1550" s="53"/>
      <c r="BG1550" s="53"/>
      <c r="BH1550" s="53"/>
      <c r="BI1550" s="53"/>
      <c r="BJ1550" s="53"/>
      <c r="BK1550" s="53"/>
      <c r="BL1550" s="53"/>
      <c r="BM1550" s="53"/>
      <c r="BN1550" s="53"/>
      <c r="BO1550" s="53"/>
      <c r="BP1550" s="53"/>
      <c r="BQ1550" s="53"/>
      <c r="BR1550" s="53"/>
      <c r="BS1550" s="53"/>
      <c r="BT1550" s="53"/>
      <c r="BU1550" s="53"/>
      <c r="BV1550" s="53"/>
      <c r="BW1550" s="53"/>
      <c r="BX1550" s="53"/>
      <c r="BY1550" s="53"/>
      <c r="BZ1550" s="53"/>
      <c r="CA1550" s="53"/>
      <c r="CB1550" s="53"/>
      <c r="CC1550" s="53"/>
      <c r="CD1550" s="53"/>
      <c r="CE1550" s="53"/>
      <c r="CF1550" s="53"/>
      <c r="CG1550" s="53"/>
      <c r="CH1550" s="53"/>
      <c r="CI1550" s="53"/>
      <c r="CJ1550" s="53"/>
      <c r="CK1550" s="53"/>
    </row>
    <row r="1551" spans="10:89" x14ac:dyDescent="0.2">
      <c r="J1551" s="53"/>
      <c r="K1551" s="53"/>
      <c r="L1551" s="53"/>
      <c r="M1551" s="53"/>
      <c r="N1551" s="53"/>
      <c r="O1551" s="53"/>
      <c r="P1551" s="53"/>
      <c r="Q1551" s="53"/>
      <c r="R1551" s="53"/>
      <c r="S1551" s="53"/>
      <c r="T1551" s="53"/>
      <c r="U1551" s="53"/>
      <c r="V1551" s="53"/>
      <c r="W1551" s="53"/>
      <c r="X1551" s="53"/>
      <c r="Y1551" s="53"/>
      <c r="Z1551" s="53"/>
      <c r="AA1551" s="53"/>
      <c r="AB1551" s="53"/>
      <c r="AC1551" s="53"/>
      <c r="AD1551" s="53"/>
      <c r="AE1551" s="53"/>
      <c r="AF1551" s="53"/>
      <c r="AG1551" s="53"/>
      <c r="AH1551" s="53"/>
      <c r="AI1551" s="53"/>
      <c r="AJ1551" s="53"/>
      <c r="AK1551" s="53"/>
      <c r="AL1551" s="53"/>
      <c r="AM1551" s="53"/>
      <c r="AN1551" s="53"/>
      <c r="AO1551" s="53"/>
      <c r="AP1551" s="53"/>
      <c r="AQ1551" s="53"/>
      <c r="AR1551" s="53"/>
      <c r="AS1551" s="53"/>
      <c r="AT1551" s="53"/>
      <c r="AU1551" s="53"/>
      <c r="AV1551" s="53"/>
      <c r="AW1551" s="53"/>
      <c r="AX1551" s="53"/>
      <c r="AY1551" s="53"/>
      <c r="AZ1551" s="53"/>
      <c r="BA1551" s="53"/>
      <c r="BB1551" s="53"/>
      <c r="BC1551" s="53"/>
      <c r="BD1551" s="53"/>
      <c r="BE1551" s="53"/>
      <c r="BF1551" s="53"/>
      <c r="BG1551" s="53"/>
      <c r="BH1551" s="53"/>
      <c r="BI1551" s="53"/>
      <c r="BJ1551" s="53"/>
      <c r="BK1551" s="53"/>
      <c r="BL1551" s="53"/>
      <c r="BM1551" s="53"/>
      <c r="BN1551" s="53"/>
      <c r="BO1551" s="53"/>
      <c r="BP1551" s="53"/>
      <c r="BQ1551" s="53"/>
      <c r="BR1551" s="53"/>
      <c r="BS1551" s="53"/>
      <c r="BT1551" s="53"/>
      <c r="BU1551" s="53"/>
      <c r="BV1551" s="53"/>
      <c r="BW1551" s="53"/>
      <c r="BX1551" s="53"/>
      <c r="BY1551" s="53"/>
      <c r="BZ1551" s="53"/>
      <c r="CA1551" s="53"/>
      <c r="CB1551" s="53"/>
      <c r="CC1551" s="53"/>
      <c r="CD1551" s="53"/>
      <c r="CE1551" s="53"/>
      <c r="CF1551" s="53"/>
      <c r="CG1551" s="53"/>
      <c r="CH1551" s="53"/>
      <c r="CI1551" s="53"/>
      <c r="CJ1551" s="53"/>
      <c r="CK1551" s="53"/>
    </row>
    <row r="1552" spans="10:89" x14ac:dyDescent="0.2">
      <c r="J1552" s="53"/>
      <c r="K1552" s="53"/>
      <c r="L1552" s="53"/>
      <c r="M1552" s="53"/>
      <c r="N1552" s="53"/>
      <c r="O1552" s="53"/>
      <c r="P1552" s="53"/>
      <c r="Q1552" s="53"/>
      <c r="R1552" s="53"/>
      <c r="S1552" s="53"/>
      <c r="T1552" s="53"/>
      <c r="U1552" s="53"/>
      <c r="V1552" s="53"/>
      <c r="W1552" s="53"/>
      <c r="X1552" s="53"/>
      <c r="Y1552" s="53"/>
      <c r="Z1552" s="53"/>
      <c r="AA1552" s="53"/>
      <c r="AB1552" s="53"/>
      <c r="AC1552" s="53"/>
      <c r="AD1552" s="53"/>
      <c r="AE1552" s="53"/>
      <c r="AF1552" s="53"/>
      <c r="AG1552" s="53"/>
      <c r="AH1552" s="53"/>
      <c r="AI1552" s="53"/>
      <c r="AJ1552" s="53"/>
      <c r="AK1552" s="53"/>
      <c r="AL1552" s="53"/>
      <c r="AM1552" s="53"/>
      <c r="AN1552" s="53"/>
      <c r="AO1552" s="53"/>
      <c r="AP1552" s="53"/>
      <c r="AQ1552" s="53"/>
      <c r="AR1552" s="53"/>
      <c r="AS1552" s="53"/>
      <c r="AT1552" s="53"/>
      <c r="AU1552" s="53"/>
      <c r="AV1552" s="53"/>
      <c r="AW1552" s="53"/>
      <c r="AX1552" s="53"/>
      <c r="AY1552" s="53"/>
      <c r="AZ1552" s="53"/>
      <c r="BA1552" s="53"/>
      <c r="BB1552" s="53"/>
      <c r="BC1552" s="53"/>
      <c r="BD1552" s="53"/>
      <c r="BE1552" s="53"/>
      <c r="BF1552" s="53"/>
      <c r="BG1552" s="53"/>
      <c r="BH1552" s="53"/>
      <c r="BI1552" s="53"/>
      <c r="BJ1552" s="53"/>
      <c r="BK1552" s="53"/>
      <c r="BL1552" s="53"/>
      <c r="BM1552" s="53"/>
      <c r="BN1552" s="53"/>
      <c r="BO1552" s="53"/>
      <c r="BP1552" s="53"/>
      <c r="BQ1552" s="53"/>
      <c r="BR1552" s="53"/>
      <c r="BS1552" s="53"/>
      <c r="BT1552" s="53"/>
      <c r="BU1552" s="53"/>
      <c r="BV1552" s="53"/>
      <c r="BW1552" s="53"/>
      <c r="BX1552" s="53"/>
      <c r="BY1552" s="53"/>
      <c r="BZ1552" s="53"/>
      <c r="CA1552" s="53"/>
      <c r="CB1552" s="53"/>
      <c r="CC1552" s="53"/>
      <c r="CD1552" s="53"/>
      <c r="CE1552" s="53"/>
      <c r="CF1552" s="53"/>
      <c r="CG1552" s="53"/>
      <c r="CH1552" s="53"/>
      <c r="CI1552" s="53"/>
      <c r="CJ1552" s="53"/>
      <c r="CK1552" s="53"/>
    </row>
    <row r="1553" spans="10:89" x14ac:dyDescent="0.2">
      <c r="J1553" s="53"/>
      <c r="K1553" s="53"/>
      <c r="L1553" s="53"/>
      <c r="M1553" s="53"/>
      <c r="N1553" s="53"/>
      <c r="O1553" s="53"/>
      <c r="P1553" s="53"/>
      <c r="Q1553" s="53"/>
      <c r="R1553" s="53"/>
      <c r="S1553" s="53"/>
      <c r="T1553" s="53"/>
      <c r="U1553" s="53"/>
      <c r="V1553" s="53"/>
      <c r="W1553" s="53"/>
      <c r="X1553" s="53"/>
      <c r="Y1553" s="53"/>
      <c r="Z1553" s="53"/>
      <c r="AA1553" s="53"/>
      <c r="AB1553" s="53"/>
      <c r="AC1553" s="53"/>
      <c r="AD1553" s="53"/>
      <c r="AE1553" s="53"/>
      <c r="AF1553" s="53"/>
      <c r="AG1553" s="53"/>
      <c r="AH1553" s="53"/>
      <c r="AI1553" s="53"/>
      <c r="AJ1553" s="53"/>
      <c r="AK1553" s="53"/>
      <c r="AL1553" s="53"/>
      <c r="AM1553" s="53"/>
      <c r="AN1553" s="53"/>
      <c r="AO1553" s="53"/>
      <c r="AP1553" s="53"/>
      <c r="AQ1553" s="53"/>
      <c r="AR1553" s="53"/>
      <c r="AS1553" s="53"/>
      <c r="AT1553" s="53"/>
      <c r="AU1553" s="53"/>
      <c r="AV1553" s="53"/>
      <c r="AW1553" s="53"/>
      <c r="AX1553" s="53"/>
      <c r="AY1553" s="53"/>
      <c r="AZ1553" s="53"/>
      <c r="BA1553" s="53"/>
      <c r="BB1553" s="53"/>
      <c r="BC1553" s="53"/>
      <c r="BD1553" s="53"/>
      <c r="BE1553" s="53"/>
      <c r="BF1553" s="53"/>
      <c r="BG1553" s="53"/>
      <c r="BH1553" s="53"/>
      <c r="BI1553" s="53"/>
      <c r="BJ1553" s="53"/>
      <c r="BK1553" s="53"/>
      <c r="BL1553" s="53"/>
      <c r="BM1553" s="53"/>
      <c r="BN1553" s="53"/>
      <c r="BO1553" s="53"/>
      <c r="BP1553" s="53"/>
      <c r="BQ1553" s="53"/>
      <c r="BR1553" s="53"/>
      <c r="BS1553" s="53"/>
      <c r="BT1553" s="53"/>
      <c r="BU1553" s="53"/>
      <c r="BV1553" s="53"/>
      <c r="BW1553" s="53"/>
      <c r="BX1553" s="53"/>
      <c r="BY1553" s="53"/>
      <c r="BZ1553" s="53"/>
      <c r="CA1553" s="53"/>
      <c r="CB1553" s="53"/>
      <c r="CC1553" s="53"/>
      <c r="CD1553" s="53"/>
      <c r="CE1553" s="53"/>
      <c r="CF1553" s="53"/>
      <c r="CG1553" s="53"/>
      <c r="CH1553" s="53"/>
      <c r="CI1553" s="53"/>
      <c r="CJ1553" s="53"/>
      <c r="CK1553" s="53"/>
    </row>
    <row r="1554" spans="10:89" x14ac:dyDescent="0.2">
      <c r="J1554" s="53"/>
      <c r="K1554" s="53"/>
      <c r="L1554" s="53"/>
      <c r="M1554" s="53"/>
      <c r="N1554" s="53"/>
      <c r="O1554" s="53"/>
      <c r="P1554" s="53"/>
      <c r="Q1554" s="53"/>
      <c r="R1554" s="53"/>
      <c r="S1554" s="53"/>
      <c r="T1554" s="53"/>
      <c r="U1554" s="53"/>
      <c r="V1554" s="53"/>
      <c r="W1554" s="53"/>
      <c r="X1554" s="53"/>
      <c r="Y1554" s="53"/>
      <c r="Z1554" s="53"/>
      <c r="AA1554" s="53"/>
      <c r="AB1554" s="53"/>
      <c r="AC1554" s="53"/>
      <c r="AD1554" s="53"/>
      <c r="AE1554" s="53"/>
      <c r="AF1554" s="53"/>
      <c r="AG1554" s="53"/>
      <c r="AH1554" s="53"/>
      <c r="AI1554" s="53"/>
      <c r="AJ1554" s="53"/>
      <c r="AK1554" s="53"/>
      <c r="AL1554" s="53"/>
      <c r="AM1554" s="53"/>
      <c r="AN1554" s="53"/>
      <c r="AO1554" s="53"/>
      <c r="AP1554" s="53"/>
      <c r="AQ1554" s="53"/>
      <c r="AR1554" s="53"/>
      <c r="AS1554" s="53"/>
      <c r="AT1554" s="53"/>
      <c r="AU1554" s="53"/>
      <c r="AV1554" s="53"/>
      <c r="AW1554" s="53"/>
      <c r="AX1554" s="53"/>
      <c r="AY1554" s="53"/>
      <c r="AZ1554" s="53"/>
      <c r="BA1554" s="53"/>
      <c r="BB1554" s="53"/>
      <c r="BC1554" s="53"/>
      <c r="BD1554" s="53"/>
      <c r="BE1554" s="53"/>
      <c r="BF1554" s="53"/>
      <c r="BG1554" s="53"/>
      <c r="BH1554" s="53"/>
      <c r="BI1554" s="53"/>
      <c r="BJ1554" s="53"/>
      <c r="BK1554" s="53"/>
      <c r="BL1554" s="53"/>
      <c r="BM1554" s="53"/>
      <c r="BN1554" s="53"/>
      <c r="BO1554" s="53"/>
      <c r="BP1554" s="53"/>
      <c r="BQ1554" s="53"/>
      <c r="BR1554" s="53"/>
      <c r="BS1554" s="53"/>
      <c r="BT1554" s="53"/>
      <c r="BU1554" s="53"/>
      <c r="BV1554" s="53"/>
      <c r="BW1554" s="53"/>
      <c r="BX1554" s="53"/>
      <c r="BY1554" s="53"/>
      <c r="BZ1554" s="53"/>
      <c r="CA1554" s="53"/>
      <c r="CB1554" s="53"/>
      <c r="CC1554" s="53"/>
      <c r="CD1554" s="53"/>
      <c r="CE1554" s="53"/>
      <c r="CF1554" s="53"/>
      <c r="CG1554" s="53"/>
      <c r="CH1554" s="53"/>
      <c r="CI1554" s="53"/>
      <c r="CJ1554" s="53"/>
      <c r="CK1554" s="53"/>
    </row>
    <row r="1555" spans="10:89" x14ac:dyDescent="0.2">
      <c r="J1555" s="53"/>
      <c r="K1555" s="53"/>
      <c r="L1555" s="53"/>
      <c r="M1555" s="53"/>
      <c r="N1555" s="53"/>
      <c r="O1555" s="53"/>
      <c r="P1555" s="53"/>
      <c r="Q1555" s="53"/>
      <c r="R1555" s="53"/>
      <c r="S1555" s="53"/>
      <c r="T1555" s="53"/>
      <c r="U1555" s="53"/>
      <c r="V1555" s="53"/>
      <c r="W1555" s="53"/>
      <c r="X1555" s="53"/>
      <c r="Y1555" s="53"/>
      <c r="Z1555" s="53"/>
      <c r="AA1555" s="53"/>
      <c r="AB1555" s="53"/>
      <c r="AC1555" s="53"/>
      <c r="AD1555" s="53"/>
      <c r="AE1555" s="53"/>
      <c r="AF1555" s="53"/>
      <c r="AG1555" s="53"/>
      <c r="AH1555" s="53"/>
      <c r="AI1555" s="53"/>
      <c r="AJ1555" s="53"/>
      <c r="AK1555" s="53"/>
      <c r="AL1555" s="53"/>
      <c r="AM1555" s="53"/>
      <c r="AN1555" s="53"/>
      <c r="AO1555" s="53"/>
      <c r="AP1555" s="53"/>
      <c r="AQ1555" s="53"/>
      <c r="AR1555" s="53"/>
      <c r="AS1555" s="53"/>
      <c r="AT1555" s="53"/>
      <c r="AU1555" s="53"/>
      <c r="AV1555" s="53"/>
      <c r="AW1555" s="53"/>
      <c r="AX1555" s="53"/>
      <c r="AY1555" s="53"/>
      <c r="AZ1555" s="53"/>
      <c r="BA1555" s="53"/>
      <c r="BB1555" s="53"/>
      <c r="BC1555" s="53"/>
      <c r="BD1555" s="53"/>
      <c r="BE1555" s="53"/>
      <c r="BF1555" s="53"/>
      <c r="BG1555" s="53"/>
      <c r="BH1555" s="53"/>
      <c r="BI1555" s="53"/>
      <c r="BJ1555" s="53"/>
      <c r="BK1555" s="53"/>
      <c r="BL1555" s="53"/>
      <c r="BM1555" s="53"/>
      <c r="BN1555" s="53"/>
      <c r="BO1555" s="53"/>
      <c r="BP1555" s="53"/>
      <c r="BQ1555" s="53"/>
      <c r="BR1555" s="53"/>
      <c r="BS1555" s="53"/>
      <c r="BT1555" s="53"/>
      <c r="BU1555" s="53"/>
      <c r="BV1555" s="53"/>
      <c r="BW1555" s="53"/>
      <c r="BX1555" s="53"/>
      <c r="BY1555" s="53"/>
      <c r="BZ1555" s="53"/>
      <c r="CA1555" s="53"/>
      <c r="CB1555" s="53"/>
      <c r="CC1555" s="53"/>
      <c r="CD1555" s="53"/>
      <c r="CE1555" s="53"/>
      <c r="CF1555" s="53"/>
      <c r="CG1555" s="53"/>
      <c r="CH1555" s="53"/>
      <c r="CI1555" s="53"/>
      <c r="CJ1555" s="53"/>
      <c r="CK1555" s="53"/>
    </row>
    <row r="1556" spans="10:89" x14ac:dyDescent="0.2">
      <c r="J1556" s="53"/>
      <c r="K1556" s="53"/>
      <c r="L1556" s="53"/>
      <c r="M1556" s="53"/>
      <c r="N1556" s="53"/>
      <c r="O1556" s="53"/>
      <c r="P1556" s="53"/>
      <c r="Q1556" s="53"/>
      <c r="R1556" s="53"/>
      <c r="S1556" s="53"/>
      <c r="T1556" s="53"/>
      <c r="U1556" s="53"/>
      <c r="V1556" s="53"/>
      <c r="W1556" s="53"/>
      <c r="X1556" s="53"/>
      <c r="Y1556" s="53"/>
      <c r="Z1556" s="53"/>
      <c r="AA1556" s="53"/>
      <c r="AB1556" s="53"/>
      <c r="AC1556" s="53"/>
      <c r="AD1556" s="53"/>
      <c r="AE1556" s="53"/>
      <c r="AF1556" s="53"/>
      <c r="AG1556" s="53"/>
      <c r="AH1556" s="53"/>
      <c r="AI1556" s="53"/>
      <c r="AJ1556" s="53"/>
      <c r="AK1556" s="53"/>
      <c r="AL1556" s="53"/>
      <c r="AM1556" s="53"/>
      <c r="AN1556" s="53"/>
      <c r="AO1556" s="53"/>
      <c r="AP1556" s="53"/>
      <c r="AQ1556" s="53"/>
      <c r="AR1556" s="53"/>
      <c r="AS1556" s="53"/>
      <c r="AT1556" s="53"/>
      <c r="AU1556" s="53"/>
      <c r="AV1556" s="53"/>
      <c r="AW1556" s="53"/>
      <c r="AX1556" s="53"/>
      <c r="AY1556" s="53"/>
      <c r="AZ1556" s="53"/>
      <c r="BA1556" s="53"/>
      <c r="BB1556" s="53"/>
      <c r="BC1556" s="53"/>
      <c r="BD1556" s="53"/>
      <c r="BE1556" s="53"/>
      <c r="BF1556" s="53"/>
      <c r="BG1556" s="53"/>
      <c r="BH1556" s="53"/>
      <c r="BI1556" s="53"/>
      <c r="BJ1556" s="53"/>
      <c r="BK1556" s="53"/>
      <c r="BL1556" s="53"/>
      <c r="BM1556" s="53"/>
      <c r="BN1556" s="53"/>
      <c r="BO1556" s="53"/>
      <c r="BP1556" s="53"/>
      <c r="BQ1556" s="53"/>
      <c r="BR1556" s="53"/>
      <c r="BS1556" s="53"/>
      <c r="BT1556" s="53"/>
      <c r="BU1556" s="53"/>
      <c r="BV1556" s="53"/>
      <c r="BW1556" s="53"/>
      <c r="BX1556" s="53"/>
      <c r="BY1556" s="53"/>
      <c r="BZ1556" s="53"/>
      <c r="CA1556" s="53"/>
      <c r="CB1556" s="53"/>
      <c r="CC1556" s="53"/>
      <c r="CD1556" s="53"/>
      <c r="CE1556" s="53"/>
      <c r="CF1556" s="53"/>
      <c r="CG1556" s="53"/>
      <c r="CH1556" s="53"/>
      <c r="CI1556" s="53"/>
      <c r="CJ1556" s="53"/>
      <c r="CK1556" s="53"/>
    </row>
    <row r="1557" spans="10:89" x14ac:dyDescent="0.2">
      <c r="J1557" s="53"/>
      <c r="K1557" s="53"/>
      <c r="L1557" s="53"/>
      <c r="M1557" s="53"/>
      <c r="N1557" s="53"/>
      <c r="O1557" s="53"/>
      <c r="P1557" s="53"/>
      <c r="Q1557" s="53"/>
      <c r="R1557" s="53"/>
      <c r="S1557" s="53"/>
      <c r="T1557" s="53"/>
      <c r="U1557" s="53"/>
      <c r="V1557" s="53"/>
      <c r="W1557" s="53"/>
      <c r="X1557" s="53"/>
      <c r="Y1557" s="53"/>
      <c r="Z1557" s="53"/>
      <c r="AA1557" s="53"/>
      <c r="AB1557" s="53"/>
      <c r="AC1557" s="53"/>
      <c r="AD1557" s="53"/>
      <c r="AE1557" s="53"/>
      <c r="AF1557" s="53"/>
      <c r="AG1557" s="53"/>
      <c r="AH1557" s="53"/>
      <c r="AI1557" s="53"/>
      <c r="AJ1557" s="53"/>
      <c r="AK1557" s="53"/>
      <c r="AL1557" s="53"/>
      <c r="AM1557" s="53"/>
      <c r="AN1557" s="53"/>
      <c r="AO1557" s="53"/>
      <c r="AP1557" s="53"/>
      <c r="AQ1557" s="53"/>
      <c r="AR1557" s="53"/>
      <c r="AS1557" s="53"/>
      <c r="AT1557" s="53"/>
      <c r="AU1557" s="53"/>
      <c r="AV1557" s="53"/>
      <c r="AW1557" s="53"/>
      <c r="AX1557" s="53"/>
      <c r="AY1557" s="53"/>
      <c r="AZ1557" s="53"/>
      <c r="BA1557" s="53"/>
      <c r="BB1557" s="53"/>
      <c r="BC1557" s="53"/>
      <c r="BD1557" s="53"/>
      <c r="BE1557" s="53"/>
      <c r="BF1557" s="53"/>
      <c r="BG1557" s="53"/>
      <c r="BH1557" s="53"/>
      <c r="BI1557" s="53"/>
      <c r="BJ1557" s="53"/>
      <c r="BK1557" s="53"/>
      <c r="BL1557" s="53"/>
      <c r="BM1557" s="53"/>
      <c r="BN1557" s="53"/>
      <c r="BO1557" s="53"/>
      <c r="BP1557" s="53"/>
      <c r="BQ1557" s="53"/>
      <c r="BR1557" s="53"/>
      <c r="BS1557" s="53"/>
      <c r="BT1557" s="53"/>
      <c r="BU1557" s="53"/>
      <c r="BV1557" s="53"/>
      <c r="BW1557" s="53"/>
      <c r="BX1557" s="53"/>
      <c r="BY1557" s="53"/>
      <c r="BZ1557" s="53"/>
      <c r="CA1557" s="53"/>
      <c r="CB1557" s="53"/>
      <c r="CC1557" s="53"/>
      <c r="CD1557" s="53"/>
      <c r="CE1557" s="53"/>
      <c r="CF1557" s="53"/>
      <c r="CG1557" s="53"/>
      <c r="CH1557" s="53"/>
      <c r="CI1557" s="53"/>
      <c r="CJ1557" s="53"/>
      <c r="CK1557" s="53"/>
    </row>
    <row r="1558" spans="10:89" x14ac:dyDescent="0.2">
      <c r="J1558" s="53"/>
      <c r="K1558" s="53"/>
      <c r="L1558" s="53"/>
      <c r="M1558" s="53"/>
      <c r="N1558" s="53"/>
      <c r="O1558" s="53"/>
      <c r="P1558" s="53"/>
      <c r="Q1558" s="53"/>
      <c r="R1558" s="53"/>
      <c r="S1558" s="53"/>
      <c r="T1558" s="53"/>
      <c r="U1558" s="53"/>
      <c r="V1558" s="53"/>
      <c r="W1558" s="53"/>
      <c r="X1558" s="53"/>
      <c r="Y1558" s="53"/>
      <c r="Z1558" s="53"/>
      <c r="AA1558" s="53"/>
      <c r="AB1558" s="53"/>
      <c r="AC1558" s="53"/>
      <c r="AD1558" s="53"/>
      <c r="AE1558" s="53"/>
      <c r="AF1558" s="53"/>
      <c r="AG1558" s="53"/>
      <c r="AH1558" s="53"/>
      <c r="AI1558" s="53"/>
      <c r="AJ1558" s="53"/>
      <c r="AK1558" s="53"/>
      <c r="AL1558" s="53"/>
      <c r="AM1558" s="53"/>
      <c r="AN1558" s="53"/>
      <c r="AO1558" s="53"/>
      <c r="AP1558" s="53"/>
      <c r="AQ1558" s="53"/>
      <c r="AR1558" s="53"/>
      <c r="AS1558" s="53"/>
      <c r="AT1558" s="53"/>
      <c r="AU1558" s="53"/>
      <c r="AV1558" s="53"/>
      <c r="AW1558" s="53"/>
      <c r="AX1558" s="53"/>
      <c r="AY1558" s="53"/>
      <c r="AZ1558" s="53"/>
      <c r="BA1558" s="53"/>
      <c r="BB1558" s="53"/>
      <c r="BC1558" s="53"/>
      <c r="BD1558" s="53"/>
      <c r="BE1558" s="53"/>
      <c r="BF1558" s="53"/>
      <c r="BG1558" s="53"/>
      <c r="BH1558" s="53"/>
      <c r="BI1558" s="53"/>
      <c r="BJ1558" s="53"/>
      <c r="BK1558" s="53"/>
      <c r="BL1558" s="53"/>
      <c r="BM1558" s="53"/>
      <c r="BN1558" s="53"/>
      <c r="BO1558" s="53"/>
      <c r="BP1558" s="53"/>
      <c r="BQ1558" s="53"/>
      <c r="BR1558" s="53"/>
      <c r="BS1558" s="53"/>
      <c r="BT1558" s="53"/>
      <c r="BU1558" s="53"/>
      <c r="BV1558" s="53"/>
      <c r="BW1558" s="53"/>
      <c r="BX1558" s="53"/>
      <c r="BY1558" s="53"/>
      <c r="BZ1558" s="53"/>
      <c r="CA1558" s="53"/>
      <c r="CB1558" s="53"/>
      <c r="CC1558" s="53"/>
      <c r="CD1558" s="53"/>
      <c r="CE1558" s="53"/>
      <c r="CF1558" s="53"/>
      <c r="CG1558" s="53"/>
      <c r="CH1558" s="53"/>
      <c r="CI1558" s="53"/>
      <c r="CJ1558" s="53"/>
      <c r="CK1558" s="53"/>
    </row>
    <row r="1559" spans="10:89" x14ac:dyDescent="0.2">
      <c r="J1559" s="53"/>
      <c r="K1559" s="53"/>
      <c r="L1559" s="53"/>
      <c r="M1559" s="53"/>
      <c r="N1559" s="53"/>
      <c r="O1559" s="53"/>
      <c r="P1559" s="53"/>
      <c r="Q1559" s="53"/>
      <c r="R1559" s="53"/>
      <c r="S1559" s="53"/>
      <c r="T1559" s="53"/>
      <c r="U1559" s="53"/>
      <c r="V1559" s="53"/>
      <c r="W1559" s="53"/>
      <c r="X1559" s="53"/>
      <c r="Y1559" s="53"/>
      <c r="Z1559" s="53"/>
      <c r="AA1559" s="53"/>
      <c r="AB1559" s="53"/>
      <c r="AC1559" s="53"/>
      <c r="AD1559" s="53"/>
      <c r="AE1559" s="53"/>
      <c r="AF1559" s="53"/>
      <c r="AG1559" s="53"/>
      <c r="AH1559" s="53"/>
      <c r="AI1559" s="53"/>
      <c r="AJ1559" s="53"/>
      <c r="AK1559" s="53"/>
      <c r="AL1559" s="53"/>
      <c r="AM1559" s="53"/>
      <c r="AN1559" s="53"/>
      <c r="AO1559" s="53"/>
      <c r="AP1559" s="53"/>
      <c r="AQ1559" s="53"/>
      <c r="AR1559" s="53"/>
      <c r="AS1559" s="53"/>
      <c r="AT1559" s="53"/>
      <c r="AU1559" s="53"/>
      <c r="AV1559" s="53"/>
      <c r="AW1559" s="53"/>
      <c r="AX1559" s="53"/>
      <c r="AY1559" s="53"/>
      <c r="AZ1559" s="53"/>
      <c r="BA1559" s="53"/>
      <c r="BB1559" s="53"/>
      <c r="BC1559" s="53"/>
      <c r="BD1559" s="53"/>
      <c r="BE1559" s="53"/>
      <c r="BF1559" s="53"/>
      <c r="BG1559" s="53"/>
      <c r="BH1559" s="53"/>
      <c r="BI1559" s="53"/>
      <c r="BJ1559" s="53"/>
      <c r="BK1559" s="53"/>
      <c r="BL1559" s="53"/>
      <c r="BM1559" s="53"/>
      <c r="BN1559" s="53"/>
      <c r="BO1559" s="53"/>
      <c r="BP1559" s="53"/>
      <c r="BQ1559" s="53"/>
      <c r="BR1559" s="53"/>
      <c r="BS1559" s="53"/>
      <c r="BT1559" s="53"/>
      <c r="BU1559" s="53"/>
      <c r="BV1559" s="53"/>
      <c r="BW1559" s="53"/>
      <c r="BX1559" s="53"/>
      <c r="BY1559" s="53"/>
      <c r="BZ1559" s="53"/>
      <c r="CA1559" s="53"/>
      <c r="CB1559" s="53"/>
      <c r="CC1559" s="53"/>
      <c r="CD1559" s="53"/>
      <c r="CE1559" s="53"/>
      <c r="CF1559" s="53"/>
      <c r="CG1559" s="53"/>
      <c r="CH1559" s="53"/>
      <c r="CI1559" s="53"/>
      <c r="CJ1559" s="53"/>
      <c r="CK1559" s="53"/>
    </row>
    <row r="1560" spans="10:89" x14ac:dyDescent="0.2">
      <c r="J1560" s="53"/>
      <c r="K1560" s="53"/>
      <c r="L1560" s="53"/>
      <c r="M1560" s="53"/>
      <c r="N1560" s="53"/>
      <c r="O1560" s="53"/>
      <c r="P1560" s="53"/>
      <c r="Q1560" s="53"/>
      <c r="R1560" s="53"/>
      <c r="S1560" s="53"/>
      <c r="T1560" s="53"/>
      <c r="U1560" s="53"/>
      <c r="V1560" s="53"/>
      <c r="W1560" s="53"/>
      <c r="X1560" s="53"/>
      <c r="Y1560" s="53"/>
      <c r="Z1560" s="53"/>
      <c r="AA1560" s="53"/>
      <c r="AB1560" s="53"/>
      <c r="AC1560" s="53"/>
      <c r="AD1560" s="53"/>
      <c r="AE1560" s="53"/>
      <c r="AF1560" s="53"/>
      <c r="AG1560" s="53"/>
      <c r="AH1560" s="53"/>
      <c r="AI1560" s="53"/>
      <c r="AJ1560" s="53"/>
      <c r="AK1560" s="53"/>
      <c r="AL1560" s="53"/>
      <c r="AM1560" s="53"/>
      <c r="AN1560" s="53"/>
      <c r="AO1560" s="53"/>
      <c r="AP1560" s="53"/>
      <c r="AQ1560" s="53"/>
      <c r="AR1560" s="53"/>
      <c r="AS1560" s="53"/>
      <c r="AT1560" s="53"/>
      <c r="AU1560" s="53"/>
      <c r="AV1560" s="53"/>
      <c r="AW1560" s="53"/>
      <c r="AX1560" s="53"/>
      <c r="AY1560" s="53"/>
      <c r="AZ1560" s="53"/>
      <c r="BA1560" s="53"/>
      <c r="BB1560" s="53"/>
      <c r="BC1560" s="53"/>
      <c r="BD1560" s="53"/>
      <c r="BE1560" s="53"/>
      <c r="BF1560" s="53"/>
      <c r="BG1560" s="53"/>
      <c r="BH1560" s="53"/>
      <c r="BI1560" s="53"/>
      <c r="BJ1560" s="53"/>
      <c r="BK1560" s="53"/>
      <c r="BL1560" s="53"/>
      <c r="BM1560" s="53"/>
      <c r="BN1560" s="53"/>
      <c r="BO1560" s="53"/>
      <c r="BP1560" s="53"/>
      <c r="BQ1560" s="53"/>
      <c r="BR1560" s="53"/>
      <c r="BS1560" s="53"/>
      <c r="BT1560" s="53"/>
      <c r="BU1560" s="53"/>
      <c r="BV1560" s="53"/>
      <c r="BW1560" s="53"/>
      <c r="BX1560" s="53"/>
      <c r="BY1560" s="53"/>
      <c r="BZ1560" s="53"/>
      <c r="CA1560" s="53"/>
      <c r="CB1560" s="53"/>
      <c r="CC1560" s="53"/>
      <c r="CD1560" s="53"/>
      <c r="CE1560" s="53"/>
      <c r="CF1560" s="53"/>
      <c r="CG1560" s="53"/>
      <c r="CH1560" s="53"/>
      <c r="CI1560" s="53"/>
      <c r="CJ1560" s="53"/>
      <c r="CK1560" s="53"/>
    </row>
    <row r="1561" spans="10:89" x14ac:dyDescent="0.2">
      <c r="J1561" s="53"/>
      <c r="K1561" s="53"/>
      <c r="L1561" s="53"/>
      <c r="M1561" s="53"/>
      <c r="N1561" s="53"/>
      <c r="O1561" s="53"/>
      <c r="P1561" s="53"/>
      <c r="Q1561" s="53"/>
      <c r="R1561" s="53"/>
      <c r="S1561" s="53"/>
      <c r="T1561" s="53"/>
      <c r="U1561" s="53"/>
      <c r="V1561" s="53"/>
      <c r="W1561" s="53"/>
      <c r="X1561" s="53"/>
      <c r="Y1561" s="53"/>
      <c r="Z1561" s="53"/>
      <c r="AA1561" s="53"/>
      <c r="AB1561" s="53"/>
      <c r="AC1561" s="53"/>
      <c r="AD1561" s="53"/>
      <c r="AE1561" s="53"/>
      <c r="AF1561" s="53"/>
      <c r="AG1561" s="53"/>
      <c r="AH1561" s="53"/>
      <c r="AI1561" s="53"/>
      <c r="AJ1561" s="53"/>
      <c r="AK1561" s="53"/>
      <c r="AL1561" s="53"/>
      <c r="AM1561" s="53"/>
      <c r="AN1561" s="53"/>
      <c r="AO1561" s="53"/>
      <c r="AP1561" s="53"/>
      <c r="AQ1561" s="53"/>
      <c r="AR1561" s="53"/>
      <c r="AS1561" s="53"/>
      <c r="AT1561" s="53"/>
      <c r="AU1561" s="53"/>
      <c r="AV1561" s="53"/>
      <c r="AW1561" s="53"/>
      <c r="AX1561" s="53"/>
      <c r="AY1561" s="53"/>
      <c r="AZ1561" s="53"/>
      <c r="BA1561" s="53"/>
      <c r="BB1561" s="53"/>
      <c r="BC1561" s="53"/>
      <c r="BD1561" s="53"/>
      <c r="BE1561" s="53"/>
      <c r="BF1561" s="53"/>
      <c r="BG1561" s="53"/>
      <c r="BH1561" s="53"/>
      <c r="BI1561" s="53"/>
      <c r="BJ1561" s="53"/>
      <c r="BK1561" s="53"/>
      <c r="BL1561" s="53"/>
      <c r="BM1561" s="53"/>
      <c r="BN1561" s="53"/>
      <c r="BO1561" s="53"/>
      <c r="BP1561" s="53"/>
      <c r="BQ1561" s="53"/>
      <c r="BR1561" s="53"/>
      <c r="BS1561" s="53"/>
      <c r="BT1561" s="53"/>
      <c r="BU1561" s="53"/>
      <c r="BV1561" s="53"/>
      <c r="BW1561" s="53"/>
      <c r="BX1561" s="53"/>
      <c r="BY1561" s="53"/>
      <c r="BZ1561" s="53"/>
      <c r="CA1561" s="53"/>
      <c r="CB1561" s="53"/>
      <c r="CC1561" s="53"/>
      <c r="CD1561" s="53"/>
      <c r="CE1561" s="53"/>
      <c r="CF1561" s="53"/>
      <c r="CG1561" s="53"/>
      <c r="CH1561" s="53"/>
      <c r="CI1561" s="53"/>
      <c r="CJ1561" s="53"/>
      <c r="CK1561" s="53"/>
    </row>
    <row r="1562" spans="10:89" x14ac:dyDescent="0.2">
      <c r="J1562" s="53"/>
      <c r="K1562" s="53"/>
      <c r="L1562" s="53"/>
      <c r="M1562" s="53"/>
      <c r="N1562" s="53"/>
      <c r="O1562" s="53"/>
      <c r="P1562" s="53"/>
      <c r="Q1562" s="53"/>
      <c r="R1562" s="53"/>
      <c r="S1562" s="53"/>
      <c r="T1562" s="53"/>
      <c r="U1562" s="53"/>
      <c r="V1562" s="53"/>
      <c r="W1562" s="53"/>
      <c r="X1562" s="53"/>
      <c r="Y1562" s="53"/>
      <c r="Z1562" s="53"/>
      <c r="AA1562" s="53"/>
      <c r="AB1562" s="53"/>
      <c r="AC1562" s="53"/>
      <c r="AD1562" s="53"/>
      <c r="AE1562" s="53"/>
      <c r="AF1562" s="53"/>
      <c r="AG1562" s="53"/>
      <c r="AH1562" s="53"/>
      <c r="AI1562" s="53"/>
      <c r="AJ1562" s="53"/>
      <c r="AK1562" s="53"/>
      <c r="AL1562" s="53"/>
      <c r="AM1562" s="53"/>
      <c r="AN1562" s="53"/>
      <c r="AO1562" s="53"/>
      <c r="AP1562" s="53"/>
      <c r="AQ1562" s="53"/>
      <c r="AR1562" s="53"/>
      <c r="AS1562" s="53"/>
      <c r="AT1562" s="53"/>
      <c r="AU1562" s="53"/>
      <c r="AV1562" s="53"/>
      <c r="AW1562" s="53"/>
      <c r="AX1562" s="53"/>
      <c r="AY1562" s="53"/>
      <c r="AZ1562" s="53"/>
      <c r="BA1562" s="53"/>
      <c r="BB1562" s="53"/>
      <c r="BC1562" s="53"/>
      <c r="BD1562" s="53"/>
      <c r="BE1562" s="53"/>
      <c r="BF1562" s="53"/>
      <c r="BG1562" s="53"/>
      <c r="BH1562" s="53"/>
      <c r="BI1562" s="53"/>
      <c r="BJ1562" s="53"/>
      <c r="BK1562" s="53"/>
      <c r="BL1562" s="53"/>
      <c r="BM1562" s="53"/>
      <c r="BN1562" s="53"/>
      <c r="BO1562" s="53"/>
      <c r="BP1562" s="53"/>
      <c r="BQ1562" s="53"/>
      <c r="BR1562" s="53"/>
      <c r="BS1562" s="53"/>
      <c r="BT1562" s="53"/>
      <c r="BU1562" s="53"/>
      <c r="BV1562" s="53"/>
      <c r="BW1562" s="53"/>
      <c r="BX1562" s="53"/>
      <c r="BY1562" s="53"/>
      <c r="BZ1562" s="53"/>
      <c r="CA1562" s="53"/>
      <c r="CB1562" s="53"/>
      <c r="CC1562" s="53"/>
      <c r="CD1562" s="53"/>
      <c r="CE1562" s="53"/>
      <c r="CF1562" s="53"/>
      <c r="CG1562" s="53"/>
      <c r="CH1562" s="53"/>
      <c r="CI1562" s="53"/>
      <c r="CJ1562" s="53"/>
      <c r="CK1562" s="53"/>
    </row>
    <row r="1563" spans="10:89" x14ac:dyDescent="0.2">
      <c r="J1563" s="53"/>
      <c r="K1563" s="53"/>
      <c r="L1563" s="53"/>
      <c r="M1563" s="53"/>
      <c r="N1563" s="53"/>
      <c r="O1563" s="53"/>
      <c r="P1563" s="53"/>
      <c r="Q1563" s="53"/>
      <c r="R1563" s="53"/>
      <c r="S1563" s="53"/>
      <c r="T1563" s="53"/>
      <c r="U1563" s="53"/>
      <c r="V1563" s="53"/>
      <c r="W1563" s="53"/>
      <c r="X1563" s="53"/>
      <c r="Y1563" s="53"/>
      <c r="Z1563" s="53"/>
      <c r="AA1563" s="53"/>
      <c r="AB1563" s="53"/>
      <c r="AC1563" s="53"/>
      <c r="AD1563" s="53"/>
      <c r="AE1563" s="53"/>
      <c r="AF1563" s="53"/>
      <c r="AG1563" s="53"/>
      <c r="AH1563" s="53"/>
      <c r="AI1563" s="53"/>
      <c r="AJ1563" s="53"/>
      <c r="AK1563" s="53"/>
      <c r="AL1563" s="53"/>
      <c r="AM1563" s="53"/>
      <c r="AN1563" s="53"/>
      <c r="AO1563" s="53"/>
      <c r="AP1563" s="53"/>
      <c r="AQ1563" s="53"/>
      <c r="AR1563" s="53"/>
      <c r="AS1563" s="53"/>
      <c r="AT1563" s="53"/>
      <c r="AU1563" s="53"/>
      <c r="AV1563" s="53"/>
      <c r="AW1563" s="53"/>
      <c r="AX1563" s="53"/>
      <c r="AY1563" s="53"/>
      <c r="AZ1563" s="53"/>
      <c r="BA1563" s="53"/>
      <c r="BB1563" s="53"/>
      <c r="BC1563" s="53"/>
      <c r="BD1563" s="53"/>
      <c r="BE1563" s="53"/>
      <c r="BF1563" s="53"/>
      <c r="BG1563" s="53"/>
      <c r="BH1563" s="53"/>
      <c r="BI1563" s="53"/>
      <c r="BJ1563" s="53"/>
      <c r="BK1563" s="53"/>
      <c r="BL1563" s="53"/>
      <c r="BM1563" s="53"/>
      <c r="BN1563" s="53"/>
      <c r="BO1563" s="53"/>
      <c r="BP1563" s="53"/>
      <c r="BQ1563" s="53"/>
      <c r="BR1563" s="53"/>
      <c r="BS1563" s="53"/>
      <c r="BT1563" s="53"/>
      <c r="BU1563" s="53"/>
      <c r="BV1563" s="53"/>
      <c r="BW1563" s="53"/>
      <c r="BX1563" s="53"/>
      <c r="BY1563" s="53"/>
      <c r="BZ1563" s="53"/>
      <c r="CA1563" s="53"/>
      <c r="CB1563" s="53"/>
      <c r="CC1563" s="53"/>
      <c r="CD1563" s="53"/>
      <c r="CE1563" s="53"/>
      <c r="CF1563" s="53"/>
      <c r="CG1563" s="53"/>
      <c r="CH1563" s="53"/>
      <c r="CI1563" s="53"/>
      <c r="CJ1563" s="53"/>
      <c r="CK1563" s="53"/>
    </row>
    <row r="1564" spans="10:89" x14ac:dyDescent="0.2">
      <c r="J1564" s="53"/>
      <c r="K1564" s="53"/>
      <c r="L1564" s="53"/>
      <c r="M1564" s="53"/>
      <c r="N1564" s="53"/>
      <c r="O1564" s="53"/>
      <c r="P1564" s="53"/>
      <c r="Q1564" s="53"/>
      <c r="R1564" s="53"/>
      <c r="S1564" s="53"/>
      <c r="T1564" s="53"/>
      <c r="U1564" s="53"/>
      <c r="V1564" s="53"/>
      <c r="W1564" s="53"/>
      <c r="X1564" s="53"/>
      <c r="Y1564" s="53"/>
      <c r="Z1564" s="53"/>
      <c r="AA1564" s="53"/>
      <c r="AB1564" s="53"/>
      <c r="AC1564" s="53"/>
      <c r="AD1564" s="53"/>
      <c r="AE1564" s="53"/>
      <c r="AF1564" s="53"/>
      <c r="AG1564" s="53"/>
      <c r="AH1564" s="53"/>
      <c r="AI1564" s="53"/>
      <c r="AJ1564" s="53"/>
      <c r="AK1564" s="53"/>
      <c r="AL1564" s="53"/>
      <c r="AM1564" s="53"/>
      <c r="AN1564" s="53"/>
      <c r="AO1564" s="53"/>
      <c r="AP1564" s="53"/>
      <c r="AQ1564" s="53"/>
      <c r="AR1564" s="53"/>
      <c r="AS1564" s="53"/>
      <c r="AT1564" s="53"/>
      <c r="AU1564" s="53"/>
      <c r="AV1564" s="53"/>
      <c r="AW1564" s="53"/>
      <c r="AX1564" s="53"/>
      <c r="AY1564" s="53"/>
      <c r="AZ1564" s="53"/>
      <c r="BA1564" s="53"/>
      <c r="BB1564" s="53"/>
      <c r="BC1564" s="53"/>
      <c r="BD1564" s="53"/>
      <c r="BE1564" s="53"/>
      <c r="BF1564" s="53"/>
      <c r="BG1564" s="53"/>
      <c r="BH1564" s="53"/>
      <c r="BI1564" s="53"/>
      <c r="BJ1564" s="53"/>
      <c r="BK1564" s="53"/>
      <c r="BL1564" s="53"/>
      <c r="BM1564" s="53"/>
      <c r="BN1564" s="53"/>
      <c r="BO1564" s="53"/>
      <c r="BP1564" s="53"/>
      <c r="BQ1564" s="53"/>
      <c r="BR1564" s="53"/>
      <c r="BS1564" s="53"/>
      <c r="BT1564" s="53"/>
      <c r="BU1564" s="53"/>
      <c r="BV1564" s="53"/>
      <c r="BW1564" s="53"/>
      <c r="BX1564" s="53"/>
      <c r="BY1564" s="53"/>
      <c r="BZ1564" s="53"/>
      <c r="CA1564" s="53"/>
      <c r="CB1564" s="53"/>
      <c r="CC1564" s="53"/>
      <c r="CD1564" s="53"/>
      <c r="CE1564" s="53"/>
      <c r="CF1564" s="53"/>
      <c r="CG1564" s="53"/>
      <c r="CH1564" s="53"/>
      <c r="CI1564" s="53"/>
      <c r="CJ1564" s="53"/>
      <c r="CK1564" s="53"/>
    </row>
    <row r="1565" spans="10:89" x14ac:dyDescent="0.2">
      <c r="J1565" s="53"/>
      <c r="K1565" s="53"/>
      <c r="L1565" s="53"/>
      <c r="M1565" s="53"/>
      <c r="N1565" s="53"/>
      <c r="O1565" s="53"/>
      <c r="P1565" s="53"/>
      <c r="Q1565" s="53"/>
      <c r="R1565" s="53"/>
      <c r="S1565" s="53"/>
      <c r="T1565" s="53"/>
      <c r="U1565" s="53"/>
      <c r="V1565" s="53"/>
      <c r="W1565" s="53"/>
      <c r="X1565" s="53"/>
      <c r="Y1565" s="53"/>
      <c r="Z1565" s="53"/>
      <c r="AA1565" s="53"/>
      <c r="AB1565" s="53"/>
      <c r="AC1565" s="53"/>
      <c r="AD1565" s="53"/>
      <c r="AE1565" s="53"/>
      <c r="AF1565" s="53"/>
      <c r="AG1565" s="53"/>
      <c r="AH1565" s="53"/>
      <c r="AI1565" s="53"/>
      <c r="AJ1565" s="53"/>
      <c r="AK1565" s="53"/>
      <c r="AL1565" s="53"/>
      <c r="AM1565" s="53"/>
      <c r="AN1565" s="53"/>
      <c r="AO1565" s="53"/>
      <c r="AP1565" s="53"/>
      <c r="AQ1565" s="53"/>
      <c r="AR1565" s="53"/>
      <c r="AS1565" s="53"/>
      <c r="AT1565" s="53"/>
      <c r="AU1565" s="53"/>
      <c r="AV1565" s="53"/>
      <c r="AW1565" s="53"/>
      <c r="AX1565" s="53"/>
      <c r="AY1565" s="53"/>
      <c r="AZ1565" s="53"/>
      <c r="BA1565" s="53"/>
      <c r="BB1565" s="53"/>
      <c r="BC1565" s="53"/>
      <c r="BD1565" s="53"/>
      <c r="BE1565" s="53"/>
      <c r="BF1565" s="53"/>
      <c r="BG1565" s="53"/>
      <c r="BH1565" s="53"/>
      <c r="BI1565" s="53"/>
      <c r="BJ1565" s="53"/>
      <c r="BK1565" s="53"/>
      <c r="BL1565" s="53"/>
      <c r="BM1565" s="53"/>
      <c r="BN1565" s="53"/>
      <c r="BO1565" s="53"/>
      <c r="BP1565" s="53"/>
      <c r="BQ1565" s="53"/>
      <c r="BR1565" s="53"/>
      <c r="BS1565" s="53"/>
      <c r="BT1565" s="53"/>
      <c r="BU1565" s="53"/>
      <c r="BV1565" s="53"/>
      <c r="BW1565" s="53"/>
      <c r="BX1565" s="53"/>
      <c r="BY1565" s="53"/>
      <c r="BZ1565" s="53"/>
      <c r="CA1565" s="53"/>
      <c r="CB1565" s="53"/>
      <c r="CC1565" s="53"/>
      <c r="CD1565" s="53"/>
      <c r="CE1565" s="53"/>
      <c r="CF1565" s="53"/>
      <c r="CG1565" s="53"/>
      <c r="CH1565" s="53"/>
      <c r="CI1565" s="53"/>
      <c r="CJ1565" s="53"/>
      <c r="CK1565" s="53"/>
    </row>
    <row r="1566" spans="10:89" x14ac:dyDescent="0.2">
      <c r="J1566" s="53"/>
      <c r="K1566" s="53"/>
      <c r="L1566" s="53"/>
      <c r="M1566" s="53"/>
      <c r="N1566" s="53"/>
      <c r="O1566" s="53"/>
      <c r="P1566" s="53"/>
      <c r="Q1566" s="53"/>
      <c r="R1566" s="53"/>
      <c r="S1566" s="53"/>
      <c r="T1566" s="53"/>
      <c r="U1566" s="53"/>
      <c r="V1566" s="53"/>
      <c r="W1566" s="53"/>
      <c r="X1566" s="53"/>
      <c r="Y1566" s="53"/>
      <c r="Z1566" s="53"/>
      <c r="AA1566" s="53"/>
      <c r="AB1566" s="53"/>
      <c r="AC1566" s="53"/>
      <c r="AD1566" s="53"/>
      <c r="AE1566" s="53"/>
      <c r="AF1566" s="53"/>
      <c r="AG1566" s="53"/>
      <c r="AH1566" s="53"/>
      <c r="AI1566" s="53"/>
      <c r="AJ1566" s="53"/>
      <c r="AK1566" s="53"/>
      <c r="AL1566" s="53"/>
      <c r="AM1566" s="53"/>
      <c r="AN1566" s="53"/>
      <c r="AO1566" s="53"/>
      <c r="AP1566" s="53"/>
      <c r="AQ1566" s="53"/>
      <c r="AR1566" s="53"/>
      <c r="AS1566" s="53"/>
      <c r="AT1566" s="53"/>
      <c r="AU1566" s="53"/>
      <c r="AV1566" s="53"/>
      <c r="AW1566" s="53"/>
      <c r="AX1566" s="53"/>
      <c r="AY1566" s="53"/>
      <c r="AZ1566" s="53"/>
      <c r="BA1566" s="53"/>
      <c r="BB1566" s="53"/>
      <c r="BC1566" s="53"/>
      <c r="BD1566" s="53"/>
      <c r="BE1566" s="53"/>
      <c r="BF1566" s="53"/>
      <c r="BG1566" s="53"/>
      <c r="BH1566" s="53"/>
      <c r="BI1566" s="53"/>
      <c r="BJ1566" s="53"/>
      <c r="BK1566" s="53"/>
      <c r="BL1566" s="53"/>
      <c r="BM1566" s="53"/>
      <c r="BN1566" s="53"/>
      <c r="BO1566" s="53"/>
      <c r="BP1566" s="53"/>
      <c r="BQ1566" s="53"/>
      <c r="BR1566" s="53"/>
      <c r="BS1566" s="53"/>
      <c r="BT1566" s="53"/>
      <c r="BU1566" s="53"/>
      <c r="BV1566" s="53"/>
      <c r="BW1566" s="53"/>
      <c r="BX1566" s="53"/>
      <c r="BY1566" s="53"/>
      <c r="BZ1566" s="53"/>
      <c r="CA1566" s="53"/>
      <c r="CB1566" s="53"/>
      <c r="CC1566" s="53"/>
      <c r="CD1566" s="53"/>
      <c r="CE1566" s="53"/>
      <c r="CF1566" s="53"/>
      <c r="CG1566" s="53"/>
      <c r="CH1566" s="53"/>
      <c r="CI1566" s="53"/>
      <c r="CJ1566" s="53"/>
      <c r="CK1566" s="53"/>
    </row>
    <row r="1567" spans="10:89" x14ac:dyDescent="0.2">
      <c r="J1567" s="53"/>
      <c r="K1567" s="53"/>
      <c r="L1567" s="53"/>
      <c r="M1567" s="53"/>
      <c r="N1567" s="53"/>
      <c r="O1567" s="53"/>
      <c r="P1567" s="53"/>
      <c r="Q1567" s="53"/>
      <c r="R1567" s="53"/>
      <c r="S1567" s="53"/>
      <c r="T1567" s="53"/>
      <c r="U1567" s="53"/>
      <c r="V1567" s="53"/>
      <c r="W1567" s="53"/>
      <c r="X1567" s="53"/>
      <c r="Y1567" s="53"/>
      <c r="Z1567" s="53"/>
      <c r="AA1567" s="53"/>
      <c r="AB1567" s="53"/>
      <c r="AC1567" s="53"/>
      <c r="AD1567" s="53"/>
      <c r="AE1567" s="53"/>
      <c r="AF1567" s="53"/>
      <c r="AG1567" s="53"/>
      <c r="AH1567" s="53"/>
      <c r="AI1567" s="53"/>
      <c r="AJ1567" s="53"/>
      <c r="AK1567" s="53"/>
      <c r="AL1567" s="53"/>
      <c r="AM1567" s="53"/>
      <c r="AN1567" s="53"/>
      <c r="AO1567" s="53"/>
      <c r="AP1567" s="53"/>
      <c r="AQ1567" s="53"/>
      <c r="AR1567" s="53"/>
      <c r="AS1567" s="53"/>
      <c r="AT1567" s="53"/>
      <c r="AU1567" s="53"/>
      <c r="AV1567" s="53"/>
      <c r="AW1567" s="53"/>
      <c r="AX1567" s="53"/>
      <c r="AY1567" s="53"/>
      <c r="AZ1567" s="53"/>
      <c r="BA1567" s="53"/>
      <c r="BB1567" s="53"/>
      <c r="BC1567" s="53"/>
      <c r="BD1567" s="53"/>
      <c r="BE1567" s="53"/>
      <c r="BF1567" s="53"/>
      <c r="BG1567" s="53"/>
      <c r="BH1567" s="53"/>
      <c r="BI1567" s="53"/>
      <c r="BJ1567" s="53"/>
      <c r="BK1567" s="53"/>
      <c r="BL1567" s="53"/>
      <c r="BM1567" s="53"/>
      <c r="BN1567" s="53"/>
      <c r="BO1567" s="53"/>
      <c r="BP1567" s="53"/>
      <c r="BQ1567" s="53"/>
      <c r="BR1567" s="53"/>
      <c r="BS1567" s="53"/>
      <c r="BT1567" s="53"/>
      <c r="BU1567" s="53"/>
      <c r="BV1567" s="53"/>
      <c r="BW1567" s="53"/>
      <c r="BX1567" s="53"/>
      <c r="BY1567" s="53"/>
      <c r="BZ1567" s="53"/>
      <c r="CA1567" s="53"/>
      <c r="CB1567" s="53"/>
      <c r="CC1567" s="53"/>
      <c r="CD1567" s="53"/>
      <c r="CE1567" s="53"/>
      <c r="CF1567" s="53"/>
      <c r="CG1567" s="53"/>
      <c r="CH1567" s="53"/>
      <c r="CI1567" s="53"/>
      <c r="CJ1567" s="53"/>
      <c r="CK1567" s="53"/>
    </row>
    <row r="1568" spans="10:89" x14ac:dyDescent="0.2">
      <c r="J1568" s="53"/>
      <c r="K1568" s="53"/>
      <c r="L1568" s="53"/>
      <c r="M1568" s="53"/>
      <c r="N1568" s="53"/>
      <c r="O1568" s="53"/>
      <c r="P1568" s="53"/>
      <c r="Q1568" s="53"/>
      <c r="R1568" s="53"/>
      <c r="S1568" s="53"/>
      <c r="T1568" s="53"/>
      <c r="U1568" s="53"/>
      <c r="V1568" s="53"/>
      <c r="W1568" s="53"/>
      <c r="X1568" s="53"/>
      <c r="Y1568" s="53"/>
      <c r="Z1568" s="53"/>
      <c r="AA1568" s="53"/>
      <c r="AB1568" s="53"/>
      <c r="AC1568" s="53"/>
      <c r="AD1568" s="53"/>
      <c r="AE1568" s="53"/>
      <c r="AF1568" s="53"/>
      <c r="AG1568" s="53"/>
      <c r="AH1568" s="53"/>
      <c r="AI1568" s="53"/>
      <c r="AJ1568" s="53"/>
      <c r="AK1568" s="53"/>
      <c r="AL1568" s="53"/>
      <c r="AM1568" s="53"/>
      <c r="AN1568" s="53"/>
      <c r="AO1568" s="53"/>
      <c r="AP1568" s="53"/>
      <c r="AQ1568" s="53"/>
      <c r="AR1568" s="53"/>
      <c r="AS1568" s="53"/>
      <c r="AT1568" s="53"/>
      <c r="AU1568" s="53"/>
      <c r="AV1568" s="53"/>
      <c r="AW1568" s="53"/>
      <c r="AX1568" s="53"/>
      <c r="AY1568" s="53"/>
      <c r="AZ1568" s="53"/>
      <c r="BA1568" s="53"/>
      <c r="BB1568" s="53"/>
      <c r="BC1568" s="53"/>
      <c r="BD1568" s="53"/>
      <c r="BE1568" s="53"/>
      <c r="BF1568" s="53"/>
      <c r="BG1568" s="53"/>
      <c r="BH1568" s="53"/>
      <c r="BI1568" s="53"/>
      <c r="BJ1568" s="53"/>
      <c r="BK1568" s="53"/>
      <c r="BL1568" s="53"/>
      <c r="BM1568" s="53"/>
      <c r="BN1568" s="53"/>
      <c r="BO1568" s="53"/>
      <c r="BP1568" s="53"/>
      <c r="BQ1568" s="53"/>
      <c r="BR1568" s="53"/>
      <c r="BS1568" s="53"/>
      <c r="BT1568" s="53"/>
      <c r="BU1568" s="53"/>
      <c r="BV1568" s="53"/>
      <c r="BW1568" s="53"/>
      <c r="BX1568" s="53"/>
      <c r="BY1568" s="53"/>
      <c r="BZ1568" s="53"/>
      <c r="CA1568" s="53"/>
      <c r="CB1568" s="53"/>
      <c r="CC1568" s="53"/>
      <c r="CD1568" s="53"/>
      <c r="CE1568" s="53"/>
      <c r="CF1568" s="53"/>
      <c r="CG1568" s="53"/>
      <c r="CH1568" s="53"/>
      <c r="CI1568" s="53"/>
      <c r="CJ1568" s="53"/>
      <c r="CK1568" s="53"/>
    </row>
    <row r="1569" spans="10:89" x14ac:dyDescent="0.2">
      <c r="J1569" s="53"/>
      <c r="K1569" s="53"/>
      <c r="L1569" s="53"/>
      <c r="M1569" s="53"/>
      <c r="N1569" s="53"/>
      <c r="O1569" s="53"/>
      <c r="P1569" s="53"/>
      <c r="Q1569" s="53"/>
      <c r="R1569" s="53"/>
      <c r="S1569" s="53"/>
      <c r="T1569" s="53"/>
      <c r="U1569" s="53"/>
      <c r="V1569" s="53"/>
      <c r="W1569" s="53"/>
      <c r="X1569" s="53"/>
      <c r="Y1569" s="53"/>
      <c r="Z1569" s="53"/>
      <c r="AA1569" s="53"/>
      <c r="AB1569" s="53"/>
      <c r="AC1569" s="53"/>
      <c r="AD1569" s="53"/>
      <c r="AE1569" s="53"/>
      <c r="AF1569" s="53"/>
      <c r="AG1569" s="53"/>
      <c r="AH1569" s="53"/>
      <c r="AI1569" s="53"/>
      <c r="AJ1569" s="53"/>
      <c r="AK1569" s="53"/>
      <c r="AL1569" s="53"/>
      <c r="AM1569" s="53"/>
      <c r="AN1569" s="53"/>
      <c r="AO1569" s="53"/>
      <c r="AP1569" s="53"/>
      <c r="AQ1569" s="53"/>
      <c r="AR1569" s="53"/>
      <c r="AS1569" s="53"/>
      <c r="AT1569" s="53"/>
      <c r="AU1569" s="53"/>
      <c r="AV1569" s="53"/>
      <c r="AW1569" s="53"/>
      <c r="AX1569" s="53"/>
      <c r="AY1569" s="53"/>
      <c r="AZ1569" s="53"/>
      <c r="BA1569" s="53"/>
      <c r="BB1569" s="53"/>
      <c r="BC1569" s="53"/>
      <c r="BD1569" s="53"/>
      <c r="BE1569" s="53"/>
      <c r="BF1569" s="53"/>
      <c r="BG1569" s="53"/>
      <c r="BH1569" s="53"/>
      <c r="BI1569" s="53"/>
      <c r="BJ1569" s="53"/>
      <c r="BK1569" s="53"/>
      <c r="BL1569" s="53"/>
      <c r="BM1569" s="53"/>
      <c r="BN1569" s="53"/>
      <c r="BO1569" s="53"/>
      <c r="BP1569" s="53"/>
      <c r="BQ1569" s="53"/>
      <c r="BR1569" s="53"/>
      <c r="BS1569" s="53"/>
      <c r="BT1569" s="53"/>
      <c r="BU1569" s="53"/>
      <c r="BV1569" s="53"/>
      <c r="BW1569" s="53"/>
      <c r="BX1569" s="53"/>
      <c r="BY1569" s="53"/>
      <c r="BZ1569" s="53"/>
      <c r="CA1569" s="53"/>
      <c r="CB1569" s="53"/>
      <c r="CC1569" s="53"/>
      <c r="CD1569" s="53"/>
      <c r="CE1569" s="53"/>
      <c r="CF1569" s="53"/>
      <c r="CG1569" s="53"/>
      <c r="CH1569" s="53"/>
      <c r="CI1569" s="53"/>
      <c r="CJ1569" s="53"/>
      <c r="CK1569" s="53"/>
    </row>
    <row r="1570" spans="10:89" x14ac:dyDescent="0.2">
      <c r="J1570" s="53"/>
      <c r="K1570" s="53"/>
      <c r="L1570" s="53"/>
      <c r="M1570" s="53"/>
      <c r="N1570" s="53"/>
      <c r="O1570" s="53"/>
      <c r="P1570" s="53"/>
      <c r="Q1570" s="53"/>
      <c r="R1570" s="53"/>
      <c r="S1570" s="53"/>
      <c r="T1570" s="53"/>
      <c r="U1570" s="53"/>
      <c r="V1570" s="53"/>
      <c r="W1570" s="53"/>
      <c r="X1570" s="53"/>
      <c r="Y1570" s="53"/>
      <c r="Z1570" s="53"/>
      <c r="AA1570" s="53"/>
      <c r="AB1570" s="53"/>
      <c r="AC1570" s="53"/>
      <c r="AD1570" s="53"/>
      <c r="AE1570" s="53"/>
      <c r="AF1570" s="53"/>
      <c r="AG1570" s="53"/>
      <c r="AH1570" s="53"/>
      <c r="AI1570" s="53"/>
      <c r="AJ1570" s="53"/>
      <c r="AK1570" s="53"/>
      <c r="AL1570" s="53"/>
      <c r="AM1570" s="53"/>
      <c r="AN1570" s="53"/>
      <c r="AO1570" s="53"/>
      <c r="AP1570" s="53"/>
      <c r="AQ1570" s="53"/>
      <c r="AR1570" s="53"/>
      <c r="AS1570" s="53"/>
      <c r="AT1570" s="53"/>
      <c r="AU1570" s="53"/>
      <c r="AV1570" s="53"/>
      <c r="AW1570" s="53"/>
      <c r="AX1570" s="53"/>
      <c r="AY1570" s="53"/>
      <c r="AZ1570" s="53"/>
      <c r="BA1570" s="53"/>
      <c r="BB1570" s="53"/>
      <c r="BC1570" s="53"/>
      <c r="BD1570" s="53"/>
      <c r="BE1570" s="53"/>
      <c r="BF1570" s="53"/>
      <c r="BG1570" s="53"/>
      <c r="BH1570" s="53"/>
      <c r="BI1570" s="53"/>
      <c r="BJ1570" s="53"/>
      <c r="BK1570" s="53"/>
      <c r="BL1570" s="53"/>
      <c r="BM1570" s="53"/>
      <c r="BN1570" s="53"/>
      <c r="BO1570" s="53"/>
      <c r="BP1570" s="53"/>
      <c r="BQ1570" s="53"/>
      <c r="BR1570" s="53"/>
      <c r="BS1570" s="53"/>
      <c r="BT1570" s="53"/>
      <c r="BU1570" s="53"/>
      <c r="BV1570" s="53"/>
      <c r="BW1570" s="53"/>
      <c r="BX1570" s="53"/>
      <c r="BY1570" s="53"/>
      <c r="BZ1570" s="53"/>
      <c r="CA1570" s="53"/>
      <c r="CB1570" s="53"/>
      <c r="CC1570" s="53"/>
      <c r="CD1570" s="53"/>
      <c r="CE1570" s="53"/>
      <c r="CF1570" s="53"/>
      <c r="CG1570" s="53"/>
      <c r="CH1570" s="53"/>
      <c r="CI1570" s="53"/>
      <c r="CJ1570" s="53"/>
      <c r="CK1570" s="53"/>
    </row>
    <row r="1571" spans="10:89" x14ac:dyDescent="0.2">
      <c r="J1571" s="53"/>
      <c r="K1571" s="53"/>
      <c r="L1571" s="53"/>
      <c r="M1571" s="53"/>
      <c r="N1571" s="53"/>
      <c r="O1571" s="53"/>
      <c r="P1571" s="53"/>
      <c r="Q1571" s="53"/>
      <c r="R1571" s="53"/>
      <c r="S1571" s="53"/>
      <c r="T1571" s="53"/>
      <c r="U1571" s="53"/>
      <c r="V1571" s="53"/>
      <c r="W1571" s="53"/>
      <c r="X1571" s="53"/>
      <c r="Y1571" s="53"/>
      <c r="Z1571" s="53"/>
      <c r="AA1571" s="53"/>
      <c r="AB1571" s="53"/>
      <c r="AC1571" s="53"/>
      <c r="AD1571" s="53"/>
      <c r="AE1571" s="53"/>
      <c r="AF1571" s="53"/>
      <c r="AG1571" s="53"/>
      <c r="AH1571" s="53"/>
      <c r="AI1571" s="53"/>
      <c r="AJ1571" s="53"/>
      <c r="AK1571" s="53"/>
      <c r="AL1571" s="53"/>
      <c r="AM1571" s="53"/>
      <c r="AN1571" s="53"/>
      <c r="AO1571" s="53"/>
      <c r="AP1571" s="53"/>
      <c r="AQ1571" s="53"/>
      <c r="AR1571" s="53"/>
      <c r="AS1571" s="53"/>
      <c r="AT1571" s="53"/>
      <c r="AU1571" s="53"/>
      <c r="AV1571" s="53"/>
      <c r="AW1571" s="53"/>
      <c r="AX1571" s="53"/>
      <c r="AY1571" s="53"/>
      <c r="AZ1571" s="53"/>
      <c r="BA1571" s="53"/>
      <c r="BB1571" s="53"/>
      <c r="BC1571" s="53"/>
      <c r="BD1571" s="53"/>
      <c r="BE1571" s="53"/>
      <c r="BF1571" s="53"/>
      <c r="BG1571" s="53"/>
      <c r="BH1571" s="53"/>
      <c r="BI1571" s="53"/>
      <c r="BJ1571" s="53"/>
      <c r="BK1571" s="53"/>
      <c r="BL1571" s="53"/>
      <c r="BM1571" s="53"/>
      <c r="BN1571" s="53"/>
      <c r="BO1571" s="53"/>
      <c r="BP1571" s="53"/>
      <c r="BQ1571" s="53"/>
      <c r="BR1571" s="53"/>
      <c r="BS1571" s="53"/>
      <c r="BT1571" s="53"/>
      <c r="BU1571" s="53"/>
      <c r="BV1571" s="53"/>
      <c r="BW1571" s="53"/>
      <c r="BX1571" s="53"/>
      <c r="BY1571" s="53"/>
      <c r="BZ1571" s="53"/>
      <c r="CA1571" s="53"/>
      <c r="CB1571" s="53"/>
      <c r="CC1571" s="53"/>
      <c r="CD1571" s="53"/>
      <c r="CE1571" s="53"/>
      <c r="CF1571" s="53"/>
      <c r="CG1571" s="53"/>
      <c r="CH1571" s="53"/>
      <c r="CI1571" s="53"/>
      <c r="CJ1571" s="53"/>
      <c r="CK1571" s="53"/>
    </row>
    <row r="1572" spans="10:89" x14ac:dyDescent="0.2">
      <c r="J1572" s="53"/>
      <c r="K1572" s="53"/>
      <c r="L1572" s="53"/>
      <c r="M1572" s="53"/>
      <c r="N1572" s="53"/>
      <c r="O1572" s="53"/>
      <c r="P1572" s="53"/>
      <c r="Q1572" s="53"/>
      <c r="R1572" s="53"/>
      <c r="S1572" s="53"/>
      <c r="T1572" s="53"/>
      <c r="U1572" s="53"/>
      <c r="V1572" s="53"/>
      <c r="W1572" s="53"/>
      <c r="X1572" s="53"/>
      <c r="Y1572" s="53"/>
      <c r="Z1572" s="53"/>
      <c r="AA1572" s="53"/>
      <c r="AB1572" s="53"/>
      <c r="AC1572" s="53"/>
      <c r="AD1572" s="53"/>
      <c r="AE1572" s="53"/>
      <c r="AF1572" s="53"/>
      <c r="AG1572" s="53"/>
      <c r="AH1572" s="53"/>
      <c r="AI1572" s="53"/>
      <c r="AJ1572" s="53"/>
      <c r="AK1572" s="53"/>
      <c r="AL1572" s="53"/>
      <c r="AM1572" s="53"/>
      <c r="AN1572" s="53"/>
      <c r="AO1572" s="53"/>
      <c r="AP1572" s="53"/>
      <c r="AQ1572" s="53"/>
      <c r="AR1572" s="53"/>
      <c r="AS1572" s="53"/>
      <c r="AT1572" s="53"/>
      <c r="AU1572" s="53"/>
      <c r="AV1572" s="53"/>
      <c r="AW1572" s="53"/>
      <c r="AX1572" s="53"/>
      <c r="AY1572" s="53"/>
      <c r="AZ1572" s="53"/>
      <c r="BA1572" s="53"/>
      <c r="BB1572" s="53"/>
      <c r="BC1572" s="53"/>
      <c r="BD1572" s="53"/>
      <c r="BE1572" s="53"/>
      <c r="BF1572" s="53"/>
      <c r="BG1572" s="53"/>
      <c r="BH1572" s="53"/>
      <c r="BI1572" s="53"/>
      <c r="BJ1572" s="53"/>
      <c r="BK1572" s="53"/>
      <c r="BL1572" s="53"/>
      <c r="BM1572" s="53"/>
      <c r="BN1572" s="53"/>
      <c r="BO1572" s="53"/>
      <c r="BP1572" s="53"/>
      <c r="BQ1572" s="53"/>
      <c r="BR1572" s="53"/>
      <c r="BS1572" s="53"/>
      <c r="BT1572" s="53"/>
      <c r="BU1572" s="53"/>
      <c r="BV1572" s="53"/>
      <c r="BW1572" s="53"/>
      <c r="BX1572" s="53"/>
      <c r="BY1572" s="53"/>
      <c r="BZ1572" s="53"/>
      <c r="CA1572" s="53"/>
      <c r="CB1572" s="53"/>
      <c r="CC1572" s="53"/>
      <c r="CD1572" s="53"/>
      <c r="CE1572" s="53"/>
      <c r="CF1572" s="53"/>
      <c r="CG1572" s="53"/>
      <c r="CH1572" s="53"/>
      <c r="CI1572" s="53"/>
      <c r="CJ1572" s="53"/>
      <c r="CK1572" s="53"/>
    </row>
    <row r="1573" spans="10:89" x14ac:dyDescent="0.2">
      <c r="J1573" s="53"/>
      <c r="K1573" s="53"/>
      <c r="L1573" s="53"/>
      <c r="M1573" s="53"/>
      <c r="N1573" s="53"/>
      <c r="O1573" s="53"/>
      <c r="P1573" s="53"/>
      <c r="Q1573" s="53"/>
      <c r="R1573" s="53"/>
      <c r="S1573" s="53"/>
      <c r="T1573" s="53"/>
      <c r="U1573" s="53"/>
      <c r="V1573" s="53"/>
      <c r="W1573" s="53"/>
      <c r="X1573" s="53"/>
      <c r="Y1573" s="53"/>
      <c r="Z1573" s="53"/>
      <c r="AA1573" s="53"/>
      <c r="AB1573" s="53"/>
      <c r="AC1573" s="53"/>
      <c r="AD1573" s="53"/>
      <c r="AE1573" s="53"/>
      <c r="AF1573" s="53"/>
      <c r="AG1573" s="53"/>
      <c r="AH1573" s="53"/>
      <c r="AI1573" s="53"/>
      <c r="AJ1573" s="53"/>
      <c r="AK1573" s="53"/>
      <c r="AL1573" s="53"/>
      <c r="AM1573" s="53"/>
      <c r="AN1573" s="53"/>
      <c r="AO1573" s="53"/>
      <c r="AP1573" s="53"/>
      <c r="AQ1573" s="53"/>
      <c r="AR1573" s="53"/>
      <c r="AS1573" s="53"/>
      <c r="AT1573" s="53"/>
      <c r="AU1573" s="53"/>
      <c r="AV1573" s="53"/>
      <c r="AW1573" s="53"/>
      <c r="AX1573" s="53"/>
      <c r="AY1573" s="53"/>
      <c r="AZ1573" s="53"/>
      <c r="BA1573" s="53"/>
      <c r="BB1573" s="53"/>
      <c r="BC1573" s="53"/>
      <c r="BD1573" s="53"/>
      <c r="BE1573" s="53"/>
      <c r="BF1573" s="53"/>
      <c r="BG1573" s="53"/>
      <c r="BH1573" s="53"/>
      <c r="BI1573" s="53"/>
      <c r="BJ1573" s="53"/>
      <c r="BK1573" s="53"/>
      <c r="BL1573" s="53"/>
      <c r="BM1573" s="53"/>
      <c r="BN1573" s="53"/>
      <c r="BO1573" s="53"/>
      <c r="BP1573" s="53"/>
      <c r="BQ1573" s="53"/>
      <c r="BR1573" s="53"/>
      <c r="BS1573" s="53"/>
      <c r="BT1573" s="53"/>
      <c r="BU1573" s="53"/>
      <c r="BV1573" s="53"/>
      <c r="BW1573" s="53"/>
      <c r="BX1573" s="53"/>
      <c r="BY1573" s="53"/>
      <c r="BZ1573" s="53"/>
      <c r="CA1573" s="53"/>
      <c r="CB1573" s="53"/>
      <c r="CC1573" s="53"/>
      <c r="CD1573" s="53"/>
      <c r="CE1573" s="53"/>
      <c r="CF1573" s="53"/>
      <c r="CG1573" s="53"/>
      <c r="CH1573" s="53"/>
      <c r="CI1573" s="53"/>
      <c r="CJ1573" s="53"/>
      <c r="CK1573" s="53"/>
    </row>
    <row r="1574" spans="10:89" x14ac:dyDescent="0.2">
      <c r="J1574" s="53"/>
      <c r="K1574" s="53"/>
      <c r="L1574" s="53"/>
      <c r="M1574" s="53"/>
      <c r="N1574" s="53"/>
      <c r="O1574" s="53"/>
      <c r="P1574" s="53"/>
      <c r="Q1574" s="53"/>
      <c r="R1574" s="53"/>
      <c r="S1574" s="53"/>
      <c r="T1574" s="53"/>
      <c r="U1574" s="53"/>
      <c r="V1574" s="53"/>
      <c r="W1574" s="53"/>
      <c r="X1574" s="53"/>
      <c r="Y1574" s="53"/>
      <c r="Z1574" s="53"/>
      <c r="AA1574" s="53"/>
      <c r="AB1574" s="53"/>
      <c r="AC1574" s="53"/>
      <c r="AD1574" s="53"/>
      <c r="AE1574" s="53"/>
      <c r="AF1574" s="53"/>
      <c r="AG1574" s="53"/>
      <c r="AH1574" s="53"/>
      <c r="AI1574" s="53"/>
      <c r="AJ1574" s="53"/>
      <c r="AK1574" s="53"/>
      <c r="AL1574" s="53"/>
      <c r="AM1574" s="53"/>
      <c r="AN1574" s="53"/>
      <c r="AO1574" s="53"/>
      <c r="AP1574" s="53"/>
      <c r="AQ1574" s="53"/>
      <c r="AR1574" s="53"/>
      <c r="AS1574" s="53"/>
      <c r="AT1574" s="53"/>
      <c r="AU1574" s="53"/>
      <c r="AV1574" s="53"/>
      <c r="AW1574" s="53"/>
      <c r="AX1574" s="53"/>
      <c r="AY1574" s="53"/>
      <c r="AZ1574" s="53"/>
      <c r="BA1574" s="53"/>
      <c r="BB1574" s="53"/>
      <c r="BC1574" s="53"/>
      <c r="BD1574" s="53"/>
      <c r="BE1574" s="53"/>
      <c r="BF1574" s="53"/>
      <c r="BG1574" s="53"/>
      <c r="BH1574" s="53"/>
      <c r="BI1574" s="53"/>
      <c r="BJ1574" s="53"/>
      <c r="BK1574" s="53"/>
      <c r="BL1574" s="53"/>
      <c r="BM1574" s="53"/>
      <c r="BN1574" s="53"/>
      <c r="BO1574" s="53"/>
      <c r="BP1574" s="53"/>
      <c r="BQ1574" s="53"/>
      <c r="BR1574" s="53"/>
      <c r="BS1574" s="53"/>
      <c r="BT1574" s="53"/>
      <c r="BU1574" s="53"/>
      <c r="BV1574" s="53"/>
      <c r="BW1574" s="53"/>
      <c r="BX1574" s="53"/>
      <c r="BY1574" s="53"/>
      <c r="BZ1574" s="53"/>
      <c r="CA1574" s="53"/>
      <c r="CB1574" s="53"/>
      <c r="CC1574" s="53"/>
      <c r="CD1574" s="53"/>
      <c r="CE1574" s="53"/>
      <c r="CF1574" s="53"/>
      <c r="CG1574" s="53"/>
      <c r="CH1574" s="53"/>
      <c r="CI1574" s="53"/>
      <c r="CJ1574" s="53"/>
      <c r="CK1574" s="53"/>
    </row>
    <row r="1575" spans="10:89" x14ac:dyDescent="0.2">
      <c r="J1575" s="53"/>
      <c r="K1575" s="53"/>
      <c r="L1575" s="53"/>
      <c r="M1575" s="53"/>
      <c r="N1575" s="53"/>
      <c r="O1575" s="53"/>
      <c r="P1575" s="53"/>
      <c r="Q1575" s="53"/>
      <c r="R1575" s="53"/>
      <c r="S1575" s="53"/>
      <c r="T1575" s="53"/>
      <c r="U1575" s="53"/>
      <c r="V1575" s="53"/>
      <c r="W1575" s="53"/>
      <c r="X1575" s="53"/>
      <c r="Y1575" s="53"/>
      <c r="Z1575" s="53"/>
      <c r="AA1575" s="53"/>
      <c r="AB1575" s="53"/>
      <c r="AC1575" s="53"/>
      <c r="AD1575" s="53"/>
      <c r="AE1575" s="53"/>
      <c r="AF1575" s="53"/>
      <c r="AG1575" s="53"/>
      <c r="AH1575" s="53"/>
      <c r="AI1575" s="53"/>
      <c r="AJ1575" s="53"/>
      <c r="AK1575" s="53"/>
      <c r="AL1575" s="53"/>
      <c r="AM1575" s="53"/>
      <c r="AN1575" s="53"/>
      <c r="AO1575" s="53"/>
      <c r="AP1575" s="53"/>
      <c r="AQ1575" s="53"/>
      <c r="AR1575" s="53"/>
      <c r="AS1575" s="53"/>
      <c r="AT1575" s="53"/>
      <c r="AU1575" s="53"/>
      <c r="AV1575" s="53"/>
      <c r="AW1575" s="53"/>
      <c r="AX1575" s="53"/>
      <c r="AY1575" s="53"/>
      <c r="AZ1575" s="53"/>
      <c r="BA1575" s="53"/>
      <c r="BB1575" s="53"/>
      <c r="BC1575" s="53"/>
      <c r="BD1575" s="53"/>
      <c r="BE1575" s="53"/>
      <c r="BF1575" s="53"/>
      <c r="BG1575" s="53"/>
      <c r="BH1575" s="53"/>
      <c r="BI1575" s="53"/>
      <c r="BJ1575" s="53"/>
      <c r="BK1575" s="53"/>
      <c r="BL1575" s="53"/>
      <c r="BM1575" s="53"/>
      <c r="BN1575" s="53"/>
      <c r="BO1575" s="53"/>
      <c r="BP1575" s="53"/>
      <c r="BQ1575" s="53"/>
      <c r="BR1575" s="53"/>
      <c r="BS1575" s="53"/>
      <c r="BT1575" s="53"/>
      <c r="BU1575" s="53"/>
      <c r="BV1575" s="53"/>
      <c r="BW1575" s="53"/>
      <c r="BX1575" s="53"/>
      <c r="BY1575" s="53"/>
      <c r="BZ1575" s="53"/>
      <c r="CA1575" s="53"/>
      <c r="CB1575" s="53"/>
      <c r="CC1575" s="53"/>
      <c r="CD1575" s="53"/>
      <c r="CE1575" s="53"/>
      <c r="CF1575" s="53"/>
      <c r="CG1575" s="53"/>
      <c r="CH1575" s="53"/>
      <c r="CI1575" s="53"/>
      <c r="CJ1575" s="53"/>
      <c r="CK1575" s="53"/>
    </row>
    <row r="1576" spans="10:89" x14ac:dyDescent="0.2">
      <c r="J1576" s="53"/>
      <c r="K1576" s="53"/>
      <c r="L1576" s="53"/>
      <c r="M1576" s="53"/>
      <c r="N1576" s="53"/>
      <c r="O1576" s="53"/>
      <c r="P1576" s="53"/>
      <c r="Q1576" s="53"/>
      <c r="R1576" s="53"/>
      <c r="S1576" s="53"/>
      <c r="T1576" s="53"/>
      <c r="U1576" s="53"/>
      <c r="V1576" s="53"/>
      <c r="W1576" s="53"/>
      <c r="X1576" s="53"/>
      <c r="Y1576" s="53"/>
      <c r="Z1576" s="53"/>
      <c r="AA1576" s="53"/>
      <c r="AB1576" s="53"/>
      <c r="AC1576" s="53"/>
      <c r="AD1576" s="53"/>
      <c r="AE1576" s="53"/>
      <c r="AF1576" s="53"/>
      <c r="AG1576" s="53"/>
      <c r="AH1576" s="53"/>
      <c r="AI1576" s="53"/>
      <c r="AJ1576" s="53"/>
      <c r="AK1576" s="53"/>
      <c r="AL1576" s="53"/>
      <c r="AM1576" s="53"/>
      <c r="AN1576" s="53"/>
      <c r="AO1576" s="53"/>
      <c r="AP1576" s="53"/>
      <c r="AQ1576" s="53"/>
      <c r="AR1576" s="53"/>
      <c r="AS1576" s="53"/>
      <c r="AT1576" s="53"/>
      <c r="AU1576" s="53"/>
      <c r="AV1576" s="53"/>
      <c r="AW1576" s="53"/>
      <c r="AX1576" s="53"/>
      <c r="AY1576" s="53"/>
      <c r="AZ1576" s="53"/>
      <c r="BA1576" s="53"/>
      <c r="BB1576" s="53"/>
      <c r="BC1576" s="53"/>
      <c r="BD1576" s="53"/>
      <c r="BE1576" s="53"/>
      <c r="BF1576" s="53"/>
      <c r="BG1576" s="53"/>
      <c r="BH1576" s="53"/>
      <c r="BI1576" s="53"/>
      <c r="BJ1576" s="53"/>
      <c r="BK1576" s="53"/>
      <c r="BL1576" s="53"/>
      <c r="BM1576" s="53"/>
      <c r="BN1576" s="53"/>
      <c r="BO1576" s="53"/>
      <c r="BP1576" s="53"/>
      <c r="BQ1576" s="53"/>
      <c r="BR1576" s="53"/>
      <c r="BS1576" s="53"/>
      <c r="BT1576" s="53"/>
      <c r="BU1576" s="53"/>
      <c r="BV1576" s="53"/>
      <c r="BW1576" s="53"/>
      <c r="BX1576" s="53"/>
      <c r="BY1576" s="53"/>
      <c r="BZ1576" s="53"/>
      <c r="CA1576" s="53"/>
      <c r="CB1576" s="53"/>
      <c r="CC1576" s="53"/>
      <c r="CD1576" s="53"/>
      <c r="CE1576" s="53"/>
      <c r="CF1576" s="53"/>
      <c r="CG1576" s="53"/>
      <c r="CH1576" s="53"/>
      <c r="CI1576" s="53"/>
      <c r="CJ1576" s="53"/>
      <c r="CK1576" s="53"/>
    </row>
    <row r="1577" spans="10:89" x14ac:dyDescent="0.2">
      <c r="J1577" s="53"/>
      <c r="K1577" s="53"/>
      <c r="L1577" s="53"/>
      <c r="M1577" s="53"/>
      <c r="N1577" s="53"/>
      <c r="O1577" s="53"/>
      <c r="P1577" s="53"/>
      <c r="Q1577" s="53"/>
      <c r="R1577" s="53"/>
      <c r="S1577" s="53"/>
      <c r="T1577" s="53"/>
      <c r="U1577" s="53"/>
      <c r="V1577" s="53"/>
      <c r="W1577" s="53"/>
      <c r="X1577" s="53"/>
      <c r="Y1577" s="53"/>
      <c r="Z1577" s="53"/>
      <c r="AA1577" s="53"/>
      <c r="AB1577" s="53"/>
      <c r="AC1577" s="53"/>
      <c r="AD1577" s="53"/>
      <c r="AE1577" s="53"/>
      <c r="AF1577" s="53"/>
      <c r="AG1577" s="53"/>
      <c r="AH1577" s="53"/>
      <c r="AI1577" s="53"/>
      <c r="AJ1577" s="53"/>
      <c r="AK1577" s="53"/>
      <c r="AL1577" s="53"/>
      <c r="AM1577" s="53"/>
      <c r="AN1577" s="53"/>
      <c r="AO1577" s="53"/>
      <c r="AP1577" s="53"/>
      <c r="AQ1577" s="53"/>
      <c r="AR1577" s="53"/>
      <c r="AS1577" s="53"/>
      <c r="AT1577" s="53"/>
      <c r="AU1577" s="53"/>
      <c r="AV1577" s="53"/>
      <c r="AW1577" s="53"/>
      <c r="AX1577" s="53"/>
      <c r="AY1577" s="53"/>
      <c r="AZ1577" s="53"/>
      <c r="BA1577" s="53"/>
      <c r="BB1577" s="53"/>
      <c r="BC1577" s="53"/>
      <c r="BD1577" s="53"/>
      <c r="BE1577" s="53"/>
      <c r="BF1577" s="53"/>
      <c r="BG1577" s="53"/>
      <c r="BH1577" s="53"/>
      <c r="BI1577" s="53"/>
      <c r="BJ1577" s="53"/>
      <c r="BK1577" s="53"/>
      <c r="BL1577" s="53"/>
      <c r="BM1577" s="53"/>
      <c r="BN1577" s="53"/>
      <c r="BO1577" s="53"/>
      <c r="BP1577" s="53"/>
      <c r="BQ1577" s="53"/>
      <c r="BR1577" s="53"/>
      <c r="BS1577" s="53"/>
      <c r="BT1577" s="53"/>
      <c r="BU1577" s="53"/>
      <c r="BV1577" s="53"/>
      <c r="BW1577" s="53"/>
      <c r="BX1577" s="53"/>
      <c r="BY1577" s="53"/>
      <c r="BZ1577" s="53"/>
      <c r="CA1577" s="53"/>
      <c r="CB1577" s="53"/>
      <c r="CC1577" s="53"/>
      <c r="CD1577" s="53"/>
      <c r="CE1577" s="53"/>
      <c r="CF1577" s="53"/>
      <c r="CG1577" s="53"/>
      <c r="CH1577" s="53"/>
      <c r="CI1577" s="53"/>
      <c r="CJ1577" s="53"/>
      <c r="CK1577" s="53"/>
    </row>
    <row r="1578" spans="10:89" x14ac:dyDescent="0.2">
      <c r="J1578" s="53"/>
      <c r="K1578" s="53"/>
      <c r="L1578" s="53"/>
      <c r="M1578" s="53"/>
      <c r="N1578" s="53"/>
      <c r="O1578" s="53"/>
      <c r="P1578" s="53"/>
      <c r="Q1578" s="53"/>
      <c r="R1578" s="53"/>
      <c r="S1578" s="53"/>
      <c r="T1578" s="53"/>
      <c r="U1578" s="53"/>
      <c r="V1578" s="53"/>
      <c r="W1578" s="53"/>
      <c r="X1578" s="53"/>
      <c r="Y1578" s="53"/>
      <c r="Z1578" s="53"/>
      <c r="AA1578" s="53"/>
      <c r="AB1578" s="53"/>
      <c r="AC1578" s="53"/>
      <c r="AD1578" s="53"/>
      <c r="AE1578" s="53"/>
      <c r="AF1578" s="53"/>
      <c r="AG1578" s="53"/>
      <c r="AH1578" s="53"/>
      <c r="AI1578" s="53"/>
      <c r="AJ1578" s="53"/>
      <c r="AK1578" s="53"/>
      <c r="AL1578" s="53"/>
      <c r="AM1578" s="53"/>
      <c r="AN1578" s="53"/>
      <c r="AO1578" s="53"/>
      <c r="AP1578" s="53"/>
      <c r="AQ1578" s="53"/>
      <c r="AR1578" s="53"/>
      <c r="AS1578" s="53"/>
      <c r="AT1578" s="53"/>
      <c r="AU1578" s="53"/>
      <c r="AV1578" s="53"/>
      <c r="AW1578" s="53"/>
      <c r="AX1578" s="53"/>
      <c r="AY1578" s="53"/>
      <c r="AZ1578" s="53"/>
      <c r="BA1578" s="53"/>
      <c r="BB1578" s="53"/>
      <c r="BC1578" s="53"/>
      <c r="BD1578" s="53"/>
      <c r="BE1578" s="53"/>
      <c r="BF1578" s="53"/>
      <c r="BG1578" s="53"/>
      <c r="BH1578" s="53"/>
      <c r="BI1578" s="53"/>
      <c r="BJ1578" s="53"/>
      <c r="BK1578" s="53"/>
      <c r="BL1578" s="53"/>
      <c r="BM1578" s="53"/>
      <c r="BN1578" s="53"/>
      <c r="BO1578" s="53"/>
      <c r="BP1578" s="53"/>
      <c r="BQ1578" s="53"/>
      <c r="BR1578" s="53"/>
      <c r="BS1578" s="53"/>
      <c r="BT1578" s="53"/>
      <c r="BU1578" s="53"/>
      <c r="BV1578" s="53"/>
      <c r="BW1578" s="53"/>
      <c r="BX1578" s="53"/>
      <c r="BY1578" s="53"/>
      <c r="BZ1578" s="53"/>
      <c r="CA1578" s="53"/>
      <c r="CB1578" s="53"/>
      <c r="CC1578" s="53"/>
      <c r="CD1578" s="53"/>
      <c r="CE1578" s="53"/>
      <c r="CF1578" s="53"/>
      <c r="CG1578" s="53"/>
      <c r="CH1578" s="53"/>
      <c r="CI1578" s="53"/>
      <c r="CJ1578" s="53"/>
      <c r="CK1578" s="53"/>
    </row>
    <row r="1579" spans="10:89" x14ac:dyDescent="0.2">
      <c r="J1579" s="53"/>
      <c r="K1579" s="53"/>
      <c r="L1579" s="53"/>
      <c r="M1579" s="53"/>
      <c r="N1579" s="53"/>
      <c r="O1579" s="53"/>
      <c r="P1579" s="53"/>
      <c r="Q1579" s="53"/>
      <c r="R1579" s="53"/>
      <c r="S1579" s="53"/>
      <c r="T1579" s="53"/>
      <c r="U1579" s="53"/>
      <c r="V1579" s="53"/>
      <c r="W1579" s="53"/>
      <c r="X1579" s="53"/>
      <c r="Y1579" s="53"/>
      <c r="Z1579" s="53"/>
      <c r="AA1579" s="53"/>
      <c r="AB1579" s="53"/>
      <c r="AC1579" s="53"/>
      <c r="AD1579" s="53"/>
      <c r="AE1579" s="53"/>
      <c r="AF1579" s="53"/>
      <c r="AG1579" s="53"/>
      <c r="AH1579" s="53"/>
      <c r="AI1579" s="53"/>
      <c r="AJ1579" s="53"/>
      <c r="AK1579" s="53"/>
      <c r="AL1579" s="53"/>
      <c r="AM1579" s="53"/>
      <c r="AN1579" s="53"/>
      <c r="AO1579" s="53"/>
      <c r="AP1579" s="53"/>
      <c r="AQ1579" s="53"/>
      <c r="AR1579" s="53"/>
      <c r="AS1579" s="53"/>
      <c r="AT1579" s="53"/>
      <c r="AU1579" s="53"/>
      <c r="AV1579" s="53"/>
      <c r="AW1579" s="53"/>
      <c r="AX1579" s="53"/>
      <c r="AY1579" s="53"/>
      <c r="AZ1579" s="53"/>
      <c r="BA1579" s="53"/>
      <c r="BB1579" s="53"/>
      <c r="BC1579" s="53"/>
      <c r="BD1579" s="53"/>
      <c r="BE1579" s="53"/>
      <c r="BF1579" s="53"/>
      <c r="BG1579" s="53"/>
      <c r="BH1579" s="53"/>
      <c r="BI1579" s="53"/>
      <c r="BJ1579" s="53"/>
      <c r="BK1579" s="53"/>
      <c r="BL1579" s="53"/>
      <c r="BM1579" s="53"/>
      <c r="BN1579" s="53"/>
      <c r="BO1579" s="53"/>
      <c r="BP1579" s="53"/>
      <c r="BQ1579" s="53"/>
      <c r="BR1579" s="53"/>
      <c r="BS1579" s="53"/>
      <c r="BT1579" s="53"/>
      <c r="BU1579" s="53"/>
      <c r="BV1579" s="53"/>
      <c r="BW1579" s="53"/>
      <c r="BX1579" s="53"/>
      <c r="BY1579" s="53"/>
      <c r="BZ1579" s="53"/>
      <c r="CA1579" s="53"/>
      <c r="CB1579" s="53"/>
      <c r="CC1579" s="53"/>
      <c r="CD1579" s="53"/>
      <c r="CE1579" s="53"/>
      <c r="CF1579" s="53"/>
      <c r="CG1579" s="53"/>
      <c r="CH1579" s="53"/>
      <c r="CI1579" s="53"/>
      <c r="CJ1579" s="53"/>
      <c r="CK1579" s="53"/>
    </row>
    <row r="1580" spans="10:89" x14ac:dyDescent="0.2">
      <c r="J1580" s="53"/>
      <c r="K1580" s="53"/>
      <c r="L1580" s="53"/>
      <c r="M1580" s="53"/>
      <c r="N1580" s="53"/>
      <c r="O1580" s="53"/>
      <c r="P1580" s="53"/>
      <c r="Q1580" s="53"/>
      <c r="R1580" s="53"/>
      <c r="S1580" s="53"/>
      <c r="T1580" s="53"/>
      <c r="U1580" s="53"/>
      <c r="V1580" s="53"/>
      <c r="W1580" s="53"/>
      <c r="X1580" s="53"/>
      <c r="Y1580" s="53"/>
      <c r="Z1580" s="53"/>
      <c r="AA1580" s="53"/>
      <c r="AB1580" s="53"/>
      <c r="AC1580" s="53"/>
      <c r="AD1580" s="53"/>
      <c r="AE1580" s="53"/>
      <c r="AF1580" s="53"/>
      <c r="AG1580" s="53"/>
      <c r="AH1580" s="53"/>
      <c r="AI1580" s="53"/>
      <c r="AJ1580" s="53"/>
      <c r="AK1580" s="53"/>
      <c r="AL1580" s="53"/>
      <c r="AM1580" s="53"/>
      <c r="AN1580" s="53"/>
      <c r="AO1580" s="53"/>
      <c r="AP1580" s="53"/>
      <c r="AQ1580" s="53"/>
      <c r="AR1580" s="53"/>
      <c r="AS1580" s="53"/>
      <c r="AT1580" s="53"/>
      <c r="AU1580" s="53"/>
      <c r="AV1580" s="53"/>
      <c r="AW1580" s="53"/>
      <c r="AX1580" s="53"/>
      <c r="AY1580" s="53"/>
      <c r="AZ1580" s="53"/>
      <c r="BA1580" s="53"/>
      <c r="BB1580" s="53"/>
      <c r="BC1580" s="53"/>
      <c r="BD1580" s="53"/>
      <c r="BE1580" s="53"/>
      <c r="BF1580" s="53"/>
      <c r="BG1580" s="53"/>
      <c r="BH1580" s="53"/>
      <c r="BI1580" s="53"/>
      <c r="BJ1580" s="53"/>
      <c r="BK1580" s="53"/>
      <c r="BL1580" s="53"/>
      <c r="BM1580" s="53"/>
      <c r="BN1580" s="53"/>
      <c r="BO1580" s="53"/>
      <c r="BP1580" s="53"/>
      <c r="BQ1580" s="53"/>
      <c r="BR1580" s="53"/>
      <c r="BS1580" s="53"/>
      <c r="BT1580" s="53"/>
      <c r="BU1580" s="53"/>
      <c r="BV1580" s="53"/>
      <c r="BW1580" s="53"/>
      <c r="BX1580" s="53"/>
      <c r="BY1580" s="53"/>
      <c r="BZ1580" s="53"/>
      <c r="CA1580" s="53"/>
      <c r="CB1580" s="53"/>
      <c r="CC1580" s="53"/>
      <c r="CD1580" s="53"/>
      <c r="CE1580" s="53"/>
      <c r="CF1580" s="53"/>
      <c r="CG1580" s="53"/>
      <c r="CH1580" s="53"/>
      <c r="CI1580" s="53"/>
      <c r="CJ1580" s="53"/>
      <c r="CK1580" s="53"/>
    </row>
    <row r="1581" spans="10:89" x14ac:dyDescent="0.2">
      <c r="J1581" s="53"/>
      <c r="K1581" s="53"/>
      <c r="L1581" s="53"/>
      <c r="M1581" s="53"/>
      <c r="N1581" s="53"/>
      <c r="O1581" s="53"/>
      <c r="P1581" s="53"/>
      <c r="Q1581" s="53"/>
      <c r="R1581" s="53"/>
      <c r="S1581" s="53"/>
      <c r="T1581" s="53"/>
      <c r="U1581" s="53"/>
      <c r="V1581" s="53"/>
      <c r="W1581" s="53"/>
      <c r="X1581" s="53"/>
      <c r="Y1581" s="53"/>
      <c r="Z1581" s="53"/>
      <c r="AA1581" s="53"/>
      <c r="AB1581" s="53"/>
      <c r="AC1581" s="53"/>
      <c r="AD1581" s="53"/>
      <c r="AE1581" s="53"/>
      <c r="AF1581" s="53"/>
      <c r="AG1581" s="53"/>
      <c r="AH1581" s="53"/>
      <c r="AI1581" s="53"/>
      <c r="AJ1581" s="53"/>
      <c r="AK1581" s="53"/>
      <c r="AL1581" s="53"/>
      <c r="AM1581" s="53"/>
      <c r="AN1581" s="53"/>
      <c r="AO1581" s="53"/>
      <c r="AP1581" s="53"/>
      <c r="AQ1581" s="53"/>
      <c r="AR1581" s="53"/>
      <c r="AS1581" s="53"/>
      <c r="AT1581" s="53"/>
      <c r="AU1581" s="53"/>
      <c r="AV1581" s="53"/>
      <c r="AW1581" s="53"/>
      <c r="AX1581" s="53"/>
      <c r="AY1581" s="53"/>
      <c r="AZ1581" s="53"/>
      <c r="BA1581" s="53"/>
      <c r="BB1581" s="53"/>
      <c r="BC1581" s="53"/>
      <c r="BD1581" s="53"/>
      <c r="BE1581" s="53"/>
      <c r="BF1581" s="53"/>
      <c r="BG1581" s="53"/>
      <c r="BH1581" s="53"/>
      <c r="BI1581" s="53"/>
      <c r="BJ1581" s="53"/>
      <c r="BK1581" s="53"/>
      <c r="BL1581" s="53"/>
      <c r="BM1581" s="53"/>
      <c r="BN1581" s="53"/>
      <c r="BO1581" s="53"/>
      <c r="BP1581" s="53"/>
      <c r="BQ1581" s="53"/>
      <c r="BR1581" s="53"/>
      <c r="BS1581" s="53"/>
      <c r="BT1581" s="53"/>
      <c r="BU1581" s="53"/>
      <c r="BV1581" s="53"/>
      <c r="BW1581" s="53"/>
      <c r="BX1581" s="53"/>
      <c r="BY1581" s="53"/>
      <c r="BZ1581" s="53"/>
      <c r="CA1581" s="53"/>
      <c r="CB1581" s="53"/>
      <c r="CC1581" s="53"/>
      <c r="CD1581" s="53"/>
      <c r="CE1581" s="53"/>
      <c r="CF1581" s="53"/>
      <c r="CG1581" s="53"/>
      <c r="CH1581" s="53"/>
      <c r="CI1581" s="53"/>
      <c r="CJ1581" s="53"/>
      <c r="CK1581" s="53"/>
    </row>
    <row r="1582" spans="10:89" x14ac:dyDescent="0.2">
      <c r="J1582" s="53"/>
      <c r="K1582" s="53"/>
      <c r="L1582" s="53"/>
      <c r="M1582" s="53"/>
      <c r="N1582" s="53"/>
      <c r="O1582" s="53"/>
      <c r="P1582" s="53"/>
      <c r="Q1582" s="53"/>
      <c r="R1582" s="53"/>
      <c r="S1582" s="53"/>
      <c r="T1582" s="53"/>
      <c r="U1582" s="53"/>
      <c r="V1582" s="53"/>
      <c r="W1582" s="53"/>
      <c r="X1582" s="53"/>
      <c r="Y1582" s="53"/>
      <c r="Z1582" s="53"/>
      <c r="AA1582" s="53"/>
      <c r="AB1582" s="53"/>
      <c r="AC1582" s="53"/>
      <c r="AD1582" s="53"/>
      <c r="AE1582" s="53"/>
      <c r="AF1582" s="53"/>
      <c r="AG1582" s="53"/>
      <c r="AH1582" s="53"/>
      <c r="AI1582" s="53"/>
      <c r="AJ1582" s="53"/>
      <c r="AK1582" s="53"/>
      <c r="AL1582" s="53"/>
      <c r="AM1582" s="53"/>
      <c r="AN1582" s="53"/>
      <c r="AO1582" s="53"/>
      <c r="AP1582" s="53"/>
      <c r="AQ1582" s="53"/>
      <c r="AR1582" s="53"/>
      <c r="AS1582" s="53"/>
      <c r="AT1582" s="53"/>
      <c r="AU1582" s="53"/>
      <c r="AV1582" s="53"/>
      <c r="AW1582" s="53"/>
      <c r="AX1582" s="53"/>
      <c r="AY1582" s="53"/>
      <c r="AZ1582" s="53"/>
      <c r="BA1582" s="53"/>
      <c r="BB1582" s="53"/>
      <c r="BC1582" s="53"/>
      <c r="BD1582" s="53"/>
      <c r="BE1582" s="53"/>
      <c r="BF1582" s="53"/>
      <c r="BG1582" s="53"/>
      <c r="BH1582" s="53"/>
      <c r="BI1582" s="53"/>
      <c r="BJ1582" s="53"/>
      <c r="BK1582" s="53"/>
      <c r="BL1582" s="53"/>
      <c r="BM1582" s="53"/>
      <c r="BN1582" s="53"/>
      <c r="BO1582" s="53"/>
      <c r="BP1582" s="53"/>
      <c r="BQ1582" s="53"/>
      <c r="BR1582" s="53"/>
      <c r="BS1582" s="53"/>
      <c r="BT1582" s="53"/>
      <c r="BU1582" s="53"/>
      <c r="BV1582" s="53"/>
      <c r="BW1582" s="53"/>
      <c r="BX1582" s="53"/>
      <c r="BY1582" s="53"/>
      <c r="BZ1582" s="53"/>
      <c r="CA1582" s="53"/>
      <c r="CB1582" s="53"/>
      <c r="CC1582" s="53"/>
      <c r="CD1582" s="53"/>
      <c r="CE1582" s="53"/>
      <c r="CF1582" s="53"/>
      <c r="CG1582" s="53"/>
      <c r="CH1582" s="53"/>
      <c r="CI1582" s="53"/>
      <c r="CJ1582" s="53"/>
      <c r="CK1582" s="53"/>
    </row>
    <row r="1583" spans="10:89" x14ac:dyDescent="0.2">
      <c r="J1583" s="53"/>
      <c r="K1583" s="53"/>
      <c r="L1583" s="53"/>
      <c r="M1583" s="53"/>
      <c r="N1583" s="53"/>
      <c r="O1583" s="53"/>
      <c r="P1583" s="53"/>
      <c r="Q1583" s="53"/>
      <c r="R1583" s="53"/>
      <c r="S1583" s="53"/>
      <c r="T1583" s="53"/>
      <c r="U1583" s="53"/>
      <c r="V1583" s="53"/>
      <c r="W1583" s="53"/>
      <c r="X1583" s="53"/>
      <c r="Y1583" s="53"/>
      <c r="Z1583" s="53"/>
      <c r="AA1583" s="53"/>
      <c r="AB1583" s="53"/>
      <c r="AC1583" s="53"/>
      <c r="AD1583" s="53"/>
      <c r="AE1583" s="53"/>
      <c r="AF1583" s="53"/>
      <c r="AG1583" s="53"/>
      <c r="AH1583" s="53"/>
      <c r="AI1583" s="53"/>
      <c r="AJ1583" s="53"/>
      <c r="AK1583" s="53"/>
      <c r="AL1583" s="53"/>
      <c r="AM1583" s="53"/>
      <c r="AN1583" s="53"/>
      <c r="AO1583" s="53"/>
      <c r="AP1583" s="53"/>
      <c r="AQ1583" s="53"/>
      <c r="AR1583" s="53"/>
      <c r="AS1583" s="53"/>
      <c r="AT1583" s="53"/>
      <c r="AU1583" s="53"/>
      <c r="AV1583" s="53"/>
      <c r="AW1583" s="53"/>
      <c r="AX1583" s="53"/>
      <c r="AY1583" s="53"/>
      <c r="AZ1583" s="53"/>
      <c r="BA1583" s="53"/>
      <c r="BB1583" s="53"/>
      <c r="BC1583" s="53"/>
      <c r="BD1583" s="53"/>
      <c r="BE1583" s="53"/>
      <c r="BF1583" s="53"/>
      <c r="BG1583" s="53"/>
      <c r="BH1583" s="53"/>
      <c r="BI1583" s="53"/>
      <c r="BJ1583" s="53"/>
      <c r="BK1583" s="53"/>
      <c r="BL1583" s="53"/>
      <c r="BM1583" s="53"/>
      <c r="BN1583" s="53"/>
      <c r="BO1583" s="53"/>
      <c r="BP1583" s="53"/>
      <c r="BQ1583" s="53"/>
      <c r="BR1583" s="53"/>
      <c r="BS1583" s="53"/>
      <c r="BT1583" s="53"/>
      <c r="BU1583" s="53"/>
      <c r="BV1583" s="53"/>
      <c r="BW1583" s="53"/>
      <c r="BX1583" s="53"/>
      <c r="BY1583" s="53"/>
      <c r="BZ1583" s="53"/>
      <c r="CA1583" s="53"/>
      <c r="CB1583" s="53"/>
      <c r="CC1583" s="53"/>
      <c r="CD1583" s="53"/>
      <c r="CE1583" s="53"/>
      <c r="CF1583" s="53"/>
      <c r="CG1583" s="53"/>
      <c r="CH1583" s="53"/>
      <c r="CI1583" s="53"/>
      <c r="CJ1583" s="53"/>
      <c r="CK1583" s="53"/>
    </row>
    <row r="1584" spans="10:89" x14ac:dyDescent="0.2">
      <c r="J1584" s="53"/>
      <c r="K1584" s="53"/>
      <c r="L1584" s="53"/>
      <c r="M1584" s="53"/>
      <c r="N1584" s="53"/>
      <c r="O1584" s="53"/>
      <c r="P1584" s="53"/>
      <c r="Q1584" s="53"/>
      <c r="R1584" s="53"/>
      <c r="S1584" s="53"/>
      <c r="T1584" s="53"/>
      <c r="U1584" s="53"/>
      <c r="V1584" s="53"/>
      <c r="W1584" s="53"/>
      <c r="X1584" s="53"/>
      <c r="Y1584" s="53"/>
      <c r="Z1584" s="53"/>
      <c r="AA1584" s="53"/>
      <c r="AB1584" s="53"/>
      <c r="AC1584" s="53"/>
      <c r="AD1584" s="53"/>
      <c r="AE1584" s="53"/>
      <c r="AF1584" s="53"/>
      <c r="AG1584" s="53"/>
      <c r="AH1584" s="53"/>
      <c r="AI1584" s="53"/>
      <c r="AJ1584" s="53"/>
      <c r="AK1584" s="53"/>
      <c r="AL1584" s="53"/>
      <c r="AM1584" s="53"/>
      <c r="AN1584" s="53"/>
      <c r="AO1584" s="53"/>
      <c r="AP1584" s="53"/>
      <c r="AQ1584" s="53"/>
      <c r="AR1584" s="53"/>
      <c r="AS1584" s="53"/>
      <c r="AT1584" s="53"/>
      <c r="AU1584" s="53"/>
      <c r="AV1584" s="53"/>
      <c r="AW1584" s="53"/>
      <c r="AX1584" s="53"/>
      <c r="AY1584" s="53"/>
      <c r="AZ1584" s="53"/>
      <c r="BA1584" s="53"/>
      <c r="BB1584" s="53"/>
      <c r="BC1584" s="53"/>
      <c r="BD1584" s="53"/>
      <c r="BE1584" s="53"/>
      <c r="BF1584" s="53"/>
      <c r="BG1584" s="53"/>
      <c r="BH1584" s="53"/>
      <c r="BI1584" s="53"/>
      <c r="BJ1584" s="53"/>
      <c r="BK1584" s="53"/>
      <c r="BL1584" s="53"/>
      <c r="BM1584" s="53"/>
      <c r="BN1584" s="53"/>
      <c r="BO1584" s="53"/>
      <c r="BP1584" s="53"/>
      <c r="BQ1584" s="53"/>
      <c r="BR1584" s="53"/>
      <c r="BS1584" s="53"/>
      <c r="BT1584" s="53"/>
      <c r="BU1584" s="53"/>
      <c r="BV1584" s="53"/>
      <c r="BW1584" s="53"/>
      <c r="BX1584" s="53"/>
      <c r="BY1584" s="53"/>
      <c r="BZ1584" s="53"/>
      <c r="CA1584" s="53"/>
      <c r="CB1584" s="53"/>
      <c r="CC1584" s="53"/>
      <c r="CD1584" s="53"/>
      <c r="CE1584" s="53"/>
      <c r="CF1584" s="53"/>
      <c r="CG1584" s="53"/>
      <c r="CH1584" s="53"/>
      <c r="CI1584" s="53"/>
      <c r="CJ1584" s="53"/>
      <c r="CK1584" s="53"/>
    </row>
    <row r="1585" spans="10:89" x14ac:dyDescent="0.2">
      <c r="J1585" s="53"/>
      <c r="K1585" s="53"/>
      <c r="L1585" s="53"/>
      <c r="M1585" s="53"/>
      <c r="N1585" s="53"/>
      <c r="O1585" s="53"/>
      <c r="P1585" s="53"/>
      <c r="Q1585" s="53"/>
      <c r="R1585" s="53"/>
      <c r="S1585" s="53"/>
      <c r="T1585" s="53"/>
      <c r="U1585" s="53"/>
      <c r="V1585" s="53"/>
      <c r="W1585" s="53"/>
      <c r="X1585" s="53"/>
      <c r="Y1585" s="53"/>
      <c r="Z1585" s="53"/>
      <c r="AA1585" s="53"/>
      <c r="AB1585" s="53"/>
      <c r="AC1585" s="53"/>
      <c r="AD1585" s="53"/>
      <c r="AE1585" s="53"/>
      <c r="AF1585" s="53"/>
      <c r="AG1585" s="53"/>
      <c r="AH1585" s="53"/>
      <c r="AI1585" s="53"/>
      <c r="AJ1585" s="53"/>
      <c r="AK1585" s="53"/>
      <c r="AL1585" s="53"/>
      <c r="AM1585" s="53"/>
      <c r="AN1585" s="53"/>
      <c r="AO1585" s="53"/>
      <c r="AP1585" s="53"/>
      <c r="AQ1585" s="53"/>
      <c r="AR1585" s="53"/>
      <c r="AS1585" s="53"/>
      <c r="AT1585" s="53"/>
      <c r="AU1585" s="53"/>
      <c r="AV1585" s="53"/>
      <c r="AW1585" s="53"/>
      <c r="AX1585" s="53"/>
      <c r="AY1585" s="53"/>
      <c r="AZ1585" s="53"/>
      <c r="BA1585" s="53"/>
      <c r="BB1585" s="53"/>
      <c r="BC1585" s="53"/>
      <c r="BD1585" s="53"/>
      <c r="BE1585" s="53"/>
      <c r="BF1585" s="53"/>
      <c r="BG1585" s="53"/>
      <c r="BH1585" s="53"/>
      <c r="BI1585" s="53"/>
      <c r="BJ1585" s="53"/>
      <c r="BK1585" s="53"/>
      <c r="BL1585" s="53"/>
      <c r="BM1585" s="53"/>
      <c r="BN1585" s="53"/>
      <c r="BO1585" s="53"/>
      <c r="BP1585" s="53"/>
      <c r="BQ1585" s="53"/>
      <c r="BR1585" s="53"/>
      <c r="BS1585" s="53"/>
      <c r="BT1585" s="53"/>
      <c r="BU1585" s="53"/>
      <c r="BV1585" s="53"/>
      <c r="BW1585" s="53"/>
      <c r="BX1585" s="53"/>
      <c r="BY1585" s="53"/>
      <c r="BZ1585" s="53"/>
      <c r="CA1585" s="53"/>
      <c r="CB1585" s="53"/>
      <c r="CC1585" s="53"/>
      <c r="CD1585" s="53"/>
      <c r="CE1585" s="53"/>
      <c r="CF1585" s="53"/>
      <c r="CG1585" s="53"/>
      <c r="CH1585" s="53"/>
      <c r="CI1585" s="53"/>
      <c r="CJ1585" s="53"/>
      <c r="CK1585" s="53"/>
    </row>
    <row r="1586" spans="10:89" x14ac:dyDescent="0.2"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3"/>
      <c r="U1586" s="53"/>
      <c r="V1586" s="53"/>
      <c r="W1586" s="53"/>
      <c r="X1586" s="53"/>
      <c r="Y1586" s="53"/>
      <c r="Z1586" s="53"/>
      <c r="AA1586" s="53"/>
      <c r="AB1586" s="53"/>
      <c r="AC1586" s="53"/>
      <c r="AD1586" s="53"/>
      <c r="AE1586" s="53"/>
      <c r="AF1586" s="53"/>
      <c r="AG1586" s="53"/>
      <c r="AH1586" s="53"/>
      <c r="AI1586" s="53"/>
      <c r="AJ1586" s="53"/>
      <c r="AK1586" s="53"/>
      <c r="AL1586" s="53"/>
      <c r="AM1586" s="53"/>
      <c r="AN1586" s="53"/>
      <c r="AO1586" s="53"/>
      <c r="AP1586" s="53"/>
      <c r="AQ1586" s="53"/>
      <c r="AR1586" s="53"/>
      <c r="AS1586" s="53"/>
      <c r="AT1586" s="53"/>
      <c r="AU1586" s="53"/>
      <c r="AV1586" s="53"/>
      <c r="AW1586" s="53"/>
      <c r="AX1586" s="53"/>
      <c r="AY1586" s="53"/>
      <c r="AZ1586" s="53"/>
      <c r="BA1586" s="53"/>
      <c r="BB1586" s="53"/>
      <c r="BC1586" s="53"/>
      <c r="BD1586" s="53"/>
      <c r="BE1586" s="53"/>
      <c r="BF1586" s="53"/>
      <c r="BG1586" s="53"/>
      <c r="BH1586" s="53"/>
      <c r="BI1586" s="53"/>
      <c r="BJ1586" s="53"/>
      <c r="BK1586" s="53"/>
      <c r="BL1586" s="53"/>
      <c r="BM1586" s="53"/>
      <c r="BN1586" s="53"/>
      <c r="BO1586" s="53"/>
      <c r="BP1586" s="53"/>
      <c r="BQ1586" s="53"/>
      <c r="BR1586" s="53"/>
      <c r="BS1586" s="53"/>
      <c r="BT1586" s="53"/>
      <c r="BU1586" s="53"/>
      <c r="BV1586" s="53"/>
      <c r="BW1586" s="53"/>
      <c r="BX1586" s="53"/>
      <c r="BY1586" s="53"/>
      <c r="BZ1586" s="53"/>
      <c r="CA1586" s="53"/>
      <c r="CB1586" s="53"/>
      <c r="CC1586" s="53"/>
      <c r="CD1586" s="53"/>
      <c r="CE1586" s="53"/>
      <c r="CF1586" s="53"/>
      <c r="CG1586" s="53"/>
      <c r="CH1586" s="53"/>
      <c r="CI1586" s="53"/>
      <c r="CJ1586" s="53"/>
      <c r="CK1586" s="53"/>
    </row>
    <row r="1587" spans="10:89" x14ac:dyDescent="0.2">
      <c r="J1587" s="53"/>
      <c r="K1587" s="53"/>
      <c r="L1587" s="53"/>
      <c r="M1587" s="53"/>
      <c r="N1587" s="53"/>
      <c r="O1587" s="53"/>
      <c r="P1587" s="53"/>
      <c r="Q1587" s="53"/>
      <c r="R1587" s="53"/>
      <c r="S1587" s="53"/>
      <c r="T1587" s="53"/>
      <c r="U1587" s="53"/>
      <c r="V1587" s="53"/>
      <c r="W1587" s="53"/>
      <c r="X1587" s="53"/>
      <c r="Y1587" s="53"/>
      <c r="Z1587" s="53"/>
      <c r="AA1587" s="53"/>
      <c r="AB1587" s="53"/>
      <c r="AC1587" s="53"/>
      <c r="AD1587" s="53"/>
      <c r="AE1587" s="53"/>
      <c r="AF1587" s="53"/>
      <c r="AG1587" s="53"/>
      <c r="AH1587" s="53"/>
      <c r="AI1587" s="53"/>
      <c r="AJ1587" s="53"/>
      <c r="AK1587" s="53"/>
      <c r="AL1587" s="53"/>
      <c r="AM1587" s="53"/>
      <c r="AN1587" s="53"/>
      <c r="AO1587" s="53"/>
      <c r="AP1587" s="53"/>
      <c r="AQ1587" s="53"/>
      <c r="AR1587" s="53"/>
      <c r="AS1587" s="53"/>
      <c r="AT1587" s="53"/>
      <c r="AU1587" s="53"/>
      <c r="AV1587" s="53"/>
      <c r="AW1587" s="53"/>
      <c r="AX1587" s="53"/>
      <c r="AY1587" s="53"/>
      <c r="AZ1587" s="53"/>
      <c r="BA1587" s="53"/>
      <c r="BB1587" s="53"/>
      <c r="BC1587" s="53"/>
      <c r="BD1587" s="53"/>
      <c r="BE1587" s="53"/>
      <c r="BF1587" s="53"/>
      <c r="BG1587" s="53"/>
      <c r="BH1587" s="53"/>
      <c r="BI1587" s="53"/>
      <c r="BJ1587" s="53"/>
      <c r="BK1587" s="53"/>
      <c r="BL1587" s="53"/>
      <c r="BM1587" s="53"/>
      <c r="BN1587" s="53"/>
      <c r="BO1587" s="53"/>
      <c r="BP1587" s="53"/>
      <c r="BQ1587" s="53"/>
      <c r="BR1587" s="53"/>
      <c r="BS1587" s="53"/>
      <c r="BT1587" s="53"/>
      <c r="BU1587" s="53"/>
      <c r="BV1587" s="53"/>
      <c r="BW1587" s="53"/>
      <c r="BX1587" s="53"/>
      <c r="BY1587" s="53"/>
      <c r="BZ1587" s="53"/>
      <c r="CA1587" s="53"/>
      <c r="CB1587" s="53"/>
      <c r="CC1587" s="53"/>
      <c r="CD1587" s="53"/>
      <c r="CE1587" s="53"/>
      <c r="CF1587" s="53"/>
      <c r="CG1587" s="53"/>
      <c r="CH1587" s="53"/>
      <c r="CI1587" s="53"/>
      <c r="CJ1587" s="53"/>
      <c r="CK1587" s="53"/>
    </row>
    <row r="1588" spans="10:89" x14ac:dyDescent="0.2"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3"/>
      <c r="U1588" s="53"/>
      <c r="V1588" s="53"/>
      <c r="W1588" s="53"/>
      <c r="X1588" s="53"/>
      <c r="Y1588" s="53"/>
      <c r="Z1588" s="53"/>
      <c r="AA1588" s="53"/>
      <c r="AB1588" s="53"/>
      <c r="AC1588" s="53"/>
      <c r="AD1588" s="53"/>
      <c r="AE1588" s="53"/>
      <c r="AF1588" s="53"/>
      <c r="AG1588" s="53"/>
      <c r="AH1588" s="53"/>
      <c r="AI1588" s="53"/>
      <c r="AJ1588" s="53"/>
      <c r="AK1588" s="53"/>
      <c r="AL1588" s="53"/>
      <c r="AM1588" s="53"/>
      <c r="AN1588" s="53"/>
      <c r="AO1588" s="53"/>
      <c r="AP1588" s="53"/>
      <c r="AQ1588" s="53"/>
      <c r="AR1588" s="53"/>
      <c r="AS1588" s="53"/>
      <c r="AT1588" s="53"/>
      <c r="AU1588" s="53"/>
      <c r="AV1588" s="53"/>
      <c r="AW1588" s="53"/>
      <c r="AX1588" s="53"/>
      <c r="AY1588" s="53"/>
      <c r="AZ1588" s="53"/>
      <c r="BA1588" s="53"/>
      <c r="BB1588" s="53"/>
      <c r="BC1588" s="53"/>
      <c r="BD1588" s="53"/>
      <c r="BE1588" s="53"/>
      <c r="BF1588" s="53"/>
      <c r="BG1588" s="53"/>
      <c r="BH1588" s="53"/>
      <c r="BI1588" s="53"/>
      <c r="BJ1588" s="53"/>
      <c r="BK1588" s="53"/>
      <c r="BL1588" s="53"/>
      <c r="BM1588" s="53"/>
      <c r="BN1588" s="53"/>
      <c r="BO1588" s="53"/>
      <c r="BP1588" s="53"/>
      <c r="BQ1588" s="53"/>
      <c r="BR1588" s="53"/>
      <c r="BS1588" s="53"/>
      <c r="BT1588" s="53"/>
      <c r="BU1588" s="53"/>
      <c r="BV1588" s="53"/>
      <c r="BW1588" s="53"/>
      <c r="BX1588" s="53"/>
      <c r="BY1588" s="53"/>
      <c r="BZ1588" s="53"/>
      <c r="CA1588" s="53"/>
      <c r="CB1588" s="53"/>
      <c r="CC1588" s="53"/>
      <c r="CD1588" s="53"/>
      <c r="CE1588" s="53"/>
      <c r="CF1588" s="53"/>
      <c r="CG1588" s="53"/>
      <c r="CH1588" s="53"/>
      <c r="CI1588" s="53"/>
      <c r="CJ1588" s="53"/>
      <c r="CK1588" s="53"/>
    </row>
    <row r="1589" spans="10:89" x14ac:dyDescent="0.2"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3"/>
      <c r="U1589" s="53"/>
      <c r="V1589" s="53"/>
      <c r="W1589" s="53"/>
      <c r="X1589" s="53"/>
      <c r="Y1589" s="53"/>
      <c r="Z1589" s="53"/>
      <c r="AA1589" s="53"/>
      <c r="AB1589" s="53"/>
      <c r="AC1589" s="53"/>
      <c r="AD1589" s="53"/>
      <c r="AE1589" s="53"/>
      <c r="AF1589" s="53"/>
      <c r="AG1589" s="53"/>
      <c r="AH1589" s="53"/>
      <c r="AI1589" s="53"/>
      <c r="AJ1589" s="53"/>
      <c r="AK1589" s="53"/>
      <c r="AL1589" s="53"/>
      <c r="AM1589" s="53"/>
      <c r="AN1589" s="53"/>
      <c r="AO1589" s="53"/>
      <c r="AP1589" s="53"/>
      <c r="AQ1589" s="53"/>
      <c r="AR1589" s="53"/>
      <c r="AS1589" s="53"/>
      <c r="AT1589" s="53"/>
      <c r="AU1589" s="53"/>
      <c r="AV1589" s="53"/>
      <c r="AW1589" s="53"/>
      <c r="AX1589" s="53"/>
      <c r="AY1589" s="53"/>
      <c r="AZ1589" s="53"/>
      <c r="BA1589" s="53"/>
      <c r="BB1589" s="53"/>
      <c r="BC1589" s="53"/>
      <c r="BD1589" s="53"/>
      <c r="BE1589" s="53"/>
      <c r="BF1589" s="53"/>
      <c r="BG1589" s="53"/>
      <c r="BH1589" s="53"/>
      <c r="BI1589" s="53"/>
      <c r="BJ1589" s="53"/>
      <c r="BK1589" s="53"/>
      <c r="BL1589" s="53"/>
      <c r="BM1589" s="53"/>
      <c r="BN1589" s="53"/>
      <c r="BO1589" s="53"/>
      <c r="BP1589" s="53"/>
      <c r="BQ1589" s="53"/>
      <c r="BR1589" s="53"/>
      <c r="BS1589" s="53"/>
      <c r="BT1589" s="53"/>
      <c r="BU1589" s="53"/>
      <c r="BV1589" s="53"/>
      <c r="BW1589" s="53"/>
      <c r="BX1589" s="53"/>
      <c r="BY1589" s="53"/>
      <c r="BZ1589" s="53"/>
      <c r="CA1589" s="53"/>
      <c r="CB1589" s="53"/>
      <c r="CC1589" s="53"/>
      <c r="CD1589" s="53"/>
      <c r="CE1589" s="53"/>
      <c r="CF1589" s="53"/>
      <c r="CG1589" s="53"/>
      <c r="CH1589" s="53"/>
      <c r="CI1589" s="53"/>
      <c r="CJ1589" s="53"/>
      <c r="CK1589" s="53"/>
    </row>
    <row r="1590" spans="10:89" x14ac:dyDescent="0.2"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3"/>
      <c r="U1590" s="53"/>
      <c r="V1590" s="53"/>
      <c r="W1590" s="53"/>
      <c r="X1590" s="53"/>
      <c r="Y1590" s="53"/>
      <c r="Z1590" s="53"/>
      <c r="AA1590" s="53"/>
      <c r="AB1590" s="53"/>
      <c r="AC1590" s="53"/>
      <c r="AD1590" s="53"/>
      <c r="AE1590" s="53"/>
      <c r="AF1590" s="53"/>
      <c r="AG1590" s="53"/>
      <c r="AH1590" s="53"/>
      <c r="AI1590" s="53"/>
      <c r="AJ1590" s="53"/>
      <c r="AK1590" s="53"/>
      <c r="AL1590" s="53"/>
      <c r="AM1590" s="53"/>
      <c r="AN1590" s="53"/>
      <c r="AO1590" s="53"/>
      <c r="AP1590" s="53"/>
      <c r="AQ1590" s="53"/>
      <c r="AR1590" s="53"/>
      <c r="AS1590" s="53"/>
      <c r="AT1590" s="53"/>
      <c r="AU1590" s="53"/>
      <c r="AV1590" s="53"/>
      <c r="AW1590" s="53"/>
      <c r="AX1590" s="53"/>
      <c r="AY1590" s="53"/>
      <c r="AZ1590" s="53"/>
      <c r="BA1590" s="53"/>
      <c r="BB1590" s="53"/>
      <c r="BC1590" s="53"/>
      <c r="BD1590" s="53"/>
      <c r="BE1590" s="53"/>
      <c r="BF1590" s="53"/>
      <c r="BG1590" s="53"/>
      <c r="BH1590" s="53"/>
      <c r="BI1590" s="53"/>
      <c r="BJ1590" s="53"/>
      <c r="BK1590" s="53"/>
      <c r="BL1590" s="53"/>
      <c r="BM1590" s="53"/>
      <c r="BN1590" s="53"/>
      <c r="BO1590" s="53"/>
      <c r="BP1590" s="53"/>
      <c r="BQ1590" s="53"/>
      <c r="BR1590" s="53"/>
      <c r="BS1590" s="53"/>
      <c r="BT1590" s="53"/>
      <c r="BU1590" s="53"/>
      <c r="BV1590" s="53"/>
      <c r="BW1590" s="53"/>
      <c r="BX1590" s="53"/>
      <c r="BY1590" s="53"/>
      <c r="BZ1590" s="53"/>
      <c r="CA1590" s="53"/>
      <c r="CB1590" s="53"/>
      <c r="CC1590" s="53"/>
      <c r="CD1590" s="53"/>
      <c r="CE1590" s="53"/>
      <c r="CF1590" s="53"/>
      <c r="CG1590" s="53"/>
      <c r="CH1590" s="53"/>
      <c r="CI1590" s="53"/>
      <c r="CJ1590" s="53"/>
      <c r="CK1590" s="53"/>
    </row>
    <row r="1591" spans="10:89" x14ac:dyDescent="0.2">
      <c r="J1591" s="53"/>
      <c r="K1591" s="53"/>
      <c r="L1591" s="53"/>
      <c r="M1591" s="53"/>
      <c r="N1591" s="53"/>
      <c r="O1591" s="53"/>
      <c r="P1591" s="53"/>
      <c r="Q1591" s="53"/>
      <c r="R1591" s="53"/>
      <c r="S1591" s="53"/>
      <c r="T1591" s="53"/>
      <c r="U1591" s="53"/>
      <c r="V1591" s="53"/>
      <c r="W1591" s="53"/>
      <c r="X1591" s="53"/>
      <c r="Y1591" s="53"/>
      <c r="Z1591" s="53"/>
      <c r="AA1591" s="53"/>
      <c r="AB1591" s="53"/>
      <c r="AC1591" s="53"/>
      <c r="AD1591" s="53"/>
      <c r="AE1591" s="53"/>
      <c r="AF1591" s="53"/>
      <c r="AG1591" s="53"/>
      <c r="AH1591" s="53"/>
      <c r="AI1591" s="53"/>
      <c r="AJ1591" s="53"/>
      <c r="AK1591" s="53"/>
      <c r="AL1591" s="53"/>
      <c r="AM1591" s="53"/>
      <c r="AN1591" s="53"/>
      <c r="AO1591" s="53"/>
      <c r="AP1591" s="53"/>
      <c r="AQ1591" s="53"/>
      <c r="AR1591" s="53"/>
      <c r="AS1591" s="53"/>
      <c r="AT1591" s="53"/>
      <c r="AU1591" s="53"/>
      <c r="AV1591" s="53"/>
      <c r="AW1591" s="53"/>
      <c r="AX1591" s="53"/>
      <c r="AY1591" s="53"/>
      <c r="AZ1591" s="53"/>
      <c r="BA1591" s="53"/>
      <c r="BB1591" s="53"/>
      <c r="BC1591" s="53"/>
      <c r="BD1591" s="53"/>
      <c r="BE1591" s="53"/>
      <c r="BF1591" s="53"/>
      <c r="BG1591" s="53"/>
      <c r="BH1591" s="53"/>
      <c r="BI1591" s="53"/>
      <c r="BJ1591" s="53"/>
      <c r="BK1591" s="53"/>
      <c r="BL1591" s="53"/>
      <c r="BM1591" s="53"/>
      <c r="BN1591" s="53"/>
      <c r="BO1591" s="53"/>
      <c r="BP1591" s="53"/>
      <c r="BQ1591" s="53"/>
      <c r="BR1591" s="53"/>
      <c r="BS1591" s="53"/>
      <c r="BT1591" s="53"/>
      <c r="BU1591" s="53"/>
      <c r="BV1591" s="53"/>
      <c r="BW1591" s="53"/>
      <c r="BX1591" s="53"/>
      <c r="BY1591" s="53"/>
      <c r="BZ1591" s="53"/>
      <c r="CA1591" s="53"/>
      <c r="CB1591" s="53"/>
      <c r="CC1591" s="53"/>
      <c r="CD1591" s="53"/>
      <c r="CE1591" s="53"/>
      <c r="CF1591" s="53"/>
      <c r="CG1591" s="53"/>
      <c r="CH1591" s="53"/>
      <c r="CI1591" s="53"/>
      <c r="CJ1591" s="53"/>
      <c r="CK1591" s="53"/>
    </row>
    <row r="1592" spans="10:89" x14ac:dyDescent="0.2">
      <c r="J1592" s="53"/>
      <c r="K1592" s="53"/>
      <c r="L1592" s="53"/>
      <c r="M1592" s="53"/>
      <c r="N1592" s="53"/>
      <c r="O1592" s="53"/>
      <c r="P1592" s="53"/>
      <c r="Q1592" s="53"/>
      <c r="R1592" s="53"/>
      <c r="S1592" s="53"/>
      <c r="T1592" s="53"/>
      <c r="U1592" s="53"/>
      <c r="V1592" s="53"/>
      <c r="W1592" s="53"/>
      <c r="X1592" s="53"/>
      <c r="Y1592" s="53"/>
      <c r="Z1592" s="53"/>
      <c r="AA1592" s="53"/>
      <c r="AB1592" s="53"/>
      <c r="AC1592" s="53"/>
      <c r="AD1592" s="53"/>
      <c r="AE1592" s="53"/>
      <c r="AF1592" s="53"/>
      <c r="AG1592" s="53"/>
      <c r="AH1592" s="53"/>
      <c r="AI1592" s="53"/>
      <c r="AJ1592" s="53"/>
      <c r="AK1592" s="53"/>
      <c r="AL1592" s="53"/>
      <c r="AM1592" s="53"/>
      <c r="AN1592" s="53"/>
      <c r="AO1592" s="53"/>
      <c r="AP1592" s="53"/>
      <c r="AQ1592" s="53"/>
      <c r="AR1592" s="53"/>
      <c r="AS1592" s="53"/>
      <c r="AT1592" s="53"/>
      <c r="AU1592" s="53"/>
      <c r="AV1592" s="53"/>
      <c r="AW1592" s="53"/>
      <c r="AX1592" s="53"/>
      <c r="AY1592" s="53"/>
      <c r="AZ1592" s="53"/>
      <c r="BA1592" s="53"/>
      <c r="BB1592" s="53"/>
      <c r="BC1592" s="53"/>
      <c r="BD1592" s="53"/>
      <c r="BE1592" s="53"/>
      <c r="BF1592" s="53"/>
      <c r="BG1592" s="53"/>
      <c r="BH1592" s="53"/>
      <c r="BI1592" s="53"/>
      <c r="BJ1592" s="53"/>
      <c r="BK1592" s="53"/>
      <c r="BL1592" s="53"/>
      <c r="BM1592" s="53"/>
      <c r="BN1592" s="53"/>
      <c r="BO1592" s="53"/>
      <c r="BP1592" s="53"/>
      <c r="BQ1592" s="53"/>
      <c r="BR1592" s="53"/>
      <c r="BS1592" s="53"/>
      <c r="BT1592" s="53"/>
      <c r="BU1592" s="53"/>
      <c r="BV1592" s="53"/>
      <c r="BW1592" s="53"/>
      <c r="BX1592" s="53"/>
      <c r="BY1592" s="53"/>
      <c r="BZ1592" s="53"/>
      <c r="CA1592" s="53"/>
      <c r="CB1592" s="53"/>
      <c r="CC1592" s="53"/>
      <c r="CD1592" s="53"/>
      <c r="CE1592" s="53"/>
      <c r="CF1592" s="53"/>
      <c r="CG1592" s="53"/>
      <c r="CH1592" s="53"/>
      <c r="CI1592" s="53"/>
      <c r="CJ1592" s="53"/>
      <c r="CK1592" s="53"/>
    </row>
    <row r="1593" spans="10:89" x14ac:dyDescent="0.2">
      <c r="J1593" s="53"/>
      <c r="K1593" s="53"/>
      <c r="L1593" s="53"/>
      <c r="M1593" s="53"/>
      <c r="N1593" s="53"/>
      <c r="O1593" s="53"/>
      <c r="P1593" s="53"/>
      <c r="Q1593" s="53"/>
      <c r="R1593" s="53"/>
      <c r="S1593" s="53"/>
      <c r="T1593" s="53"/>
      <c r="U1593" s="53"/>
      <c r="V1593" s="53"/>
      <c r="W1593" s="53"/>
      <c r="X1593" s="53"/>
      <c r="Y1593" s="53"/>
      <c r="Z1593" s="53"/>
      <c r="AA1593" s="53"/>
      <c r="AB1593" s="53"/>
      <c r="AC1593" s="53"/>
      <c r="AD1593" s="53"/>
      <c r="AE1593" s="53"/>
      <c r="AF1593" s="53"/>
      <c r="AG1593" s="53"/>
      <c r="AH1593" s="53"/>
      <c r="AI1593" s="53"/>
      <c r="AJ1593" s="53"/>
      <c r="AK1593" s="53"/>
      <c r="AL1593" s="53"/>
      <c r="AM1593" s="53"/>
      <c r="AN1593" s="53"/>
      <c r="AO1593" s="53"/>
      <c r="AP1593" s="53"/>
      <c r="AQ1593" s="53"/>
      <c r="AR1593" s="53"/>
      <c r="AS1593" s="53"/>
      <c r="AT1593" s="53"/>
      <c r="AU1593" s="53"/>
      <c r="AV1593" s="53"/>
      <c r="AW1593" s="53"/>
      <c r="AX1593" s="53"/>
      <c r="AY1593" s="53"/>
      <c r="AZ1593" s="53"/>
      <c r="BA1593" s="53"/>
      <c r="BB1593" s="53"/>
      <c r="BC1593" s="53"/>
      <c r="BD1593" s="53"/>
      <c r="BE1593" s="53"/>
      <c r="BF1593" s="53"/>
      <c r="BG1593" s="53"/>
      <c r="BH1593" s="53"/>
      <c r="BI1593" s="53"/>
      <c r="BJ1593" s="53"/>
      <c r="BK1593" s="53"/>
      <c r="BL1593" s="53"/>
      <c r="BM1593" s="53"/>
      <c r="BN1593" s="53"/>
      <c r="BO1593" s="53"/>
      <c r="BP1593" s="53"/>
      <c r="BQ1593" s="53"/>
      <c r="BR1593" s="53"/>
      <c r="BS1593" s="53"/>
      <c r="BT1593" s="53"/>
      <c r="BU1593" s="53"/>
      <c r="BV1593" s="53"/>
      <c r="BW1593" s="53"/>
      <c r="BX1593" s="53"/>
      <c r="BY1593" s="53"/>
      <c r="BZ1593" s="53"/>
      <c r="CA1593" s="53"/>
      <c r="CB1593" s="53"/>
      <c r="CC1593" s="53"/>
      <c r="CD1593" s="53"/>
      <c r="CE1593" s="53"/>
      <c r="CF1593" s="53"/>
      <c r="CG1593" s="53"/>
      <c r="CH1593" s="53"/>
      <c r="CI1593" s="53"/>
      <c r="CJ1593" s="53"/>
      <c r="CK1593" s="53"/>
    </row>
    <row r="1594" spans="10:89" x14ac:dyDescent="0.2">
      <c r="J1594" s="53"/>
      <c r="K1594" s="53"/>
      <c r="L1594" s="53"/>
      <c r="M1594" s="53"/>
      <c r="N1594" s="53"/>
      <c r="O1594" s="53"/>
      <c r="P1594" s="53"/>
      <c r="Q1594" s="53"/>
      <c r="R1594" s="53"/>
      <c r="S1594" s="53"/>
      <c r="T1594" s="53"/>
      <c r="U1594" s="53"/>
      <c r="V1594" s="53"/>
      <c r="W1594" s="53"/>
      <c r="X1594" s="53"/>
      <c r="Y1594" s="53"/>
      <c r="Z1594" s="53"/>
      <c r="AA1594" s="53"/>
      <c r="AB1594" s="53"/>
      <c r="AC1594" s="53"/>
      <c r="AD1594" s="53"/>
      <c r="AE1594" s="53"/>
      <c r="AF1594" s="53"/>
      <c r="AG1594" s="53"/>
      <c r="AH1594" s="53"/>
      <c r="AI1594" s="53"/>
      <c r="AJ1594" s="53"/>
      <c r="AK1594" s="53"/>
      <c r="AL1594" s="53"/>
      <c r="AM1594" s="53"/>
      <c r="AN1594" s="53"/>
      <c r="AO1594" s="53"/>
      <c r="AP1594" s="53"/>
      <c r="AQ1594" s="53"/>
      <c r="AR1594" s="53"/>
      <c r="AS1594" s="53"/>
      <c r="AT1594" s="53"/>
      <c r="AU1594" s="53"/>
      <c r="AV1594" s="53"/>
      <c r="AW1594" s="53"/>
      <c r="AX1594" s="53"/>
      <c r="AY1594" s="53"/>
      <c r="AZ1594" s="53"/>
      <c r="BA1594" s="53"/>
      <c r="BB1594" s="53"/>
      <c r="BC1594" s="53"/>
      <c r="BD1594" s="53"/>
      <c r="BE1594" s="53"/>
      <c r="BF1594" s="53"/>
      <c r="BG1594" s="53"/>
      <c r="BH1594" s="53"/>
      <c r="BI1594" s="53"/>
      <c r="BJ1594" s="53"/>
      <c r="BK1594" s="53"/>
      <c r="BL1594" s="53"/>
      <c r="BM1594" s="53"/>
      <c r="BN1594" s="53"/>
      <c r="BO1594" s="53"/>
      <c r="BP1594" s="53"/>
      <c r="BQ1594" s="53"/>
      <c r="BR1594" s="53"/>
      <c r="BS1594" s="53"/>
      <c r="BT1594" s="53"/>
      <c r="BU1594" s="53"/>
      <c r="BV1594" s="53"/>
      <c r="BW1594" s="53"/>
      <c r="BX1594" s="53"/>
      <c r="BY1594" s="53"/>
      <c r="BZ1594" s="53"/>
      <c r="CA1594" s="53"/>
      <c r="CB1594" s="53"/>
      <c r="CC1594" s="53"/>
      <c r="CD1594" s="53"/>
      <c r="CE1594" s="53"/>
      <c r="CF1594" s="53"/>
      <c r="CG1594" s="53"/>
      <c r="CH1594" s="53"/>
      <c r="CI1594" s="53"/>
      <c r="CJ1594" s="53"/>
      <c r="CK1594" s="53"/>
    </row>
    <row r="1595" spans="10:89" x14ac:dyDescent="0.2">
      <c r="J1595" s="53"/>
      <c r="K1595" s="53"/>
      <c r="L1595" s="53"/>
      <c r="M1595" s="53"/>
      <c r="N1595" s="53"/>
      <c r="O1595" s="53"/>
      <c r="P1595" s="53"/>
      <c r="Q1595" s="53"/>
      <c r="R1595" s="53"/>
      <c r="S1595" s="53"/>
      <c r="T1595" s="53"/>
      <c r="U1595" s="53"/>
      <c r="V1595" s="53"/>
      <c r="W1595" s="53"/>
      <c r="X1595" s="53"/>
      <c r="Y1595" s="53"/>
      <c r="Z1595" s="53"/>
      <c r="AA1595" s="53"/>
      <c r="AB1595" s="53"/>
      <c r="AC1595" s="53"/>
      <c r="AD1595" s="53"/>
      <c r="AE1595" s="53"/>
      <c r="AF1595" s="53"/>
      <c r="AG1595" s="53"/>
      <c r="AH1595" s="53"/>
      <c r="AI1595" s="53"/>
      <c r="AJ1595" s="53"/>
      <c r="AK1595" s="53"/>
      <c r="AL1595" s="53"/>
      <c r="AM1595" s="53"/>
      <c r="AN1595" s="53"/>
      <c r="AO1595" s="53"/>
      <c r="AP1595" s="53"/>
      <c r="AQ1595" s="53"/>
      <c r="AR1595" s="53"/>
      <c r="AS1595" s="53"/>
      <c r="AT1595" s="53"/>
      <c r="AU1595" s="53"/>
      <c r="AV1595" s="53"/>
      <c r="AW1595" s="53"/>
      <c r="AX1595" s="53"/>
      <c r="AY1595" s="53"/>
      <c r="AZ1595" s="53"/>
      <c r="BA1595" s="53"/>
      <c r="BB1595" s="53"/>
      <c r="BC1595" s="53"/>
      <c r="BD1595" s="53"/>
      <c r="BE1595" s="53"/>
      <c r="BF1595" s="53"/>
      <c r="BG1595" s="53"/>
      <c r="BH1595" s="53"/>
      <c r="BI1595" s="53"/>
      <c r="BJ1595" s="53"/>
      <c r="BK1595" s="53"/>
      <c r="BL1595" s="53"/>
      <c r="BM1595" s="53"/>
      <c r="BN1595" s="53"/>
      <c r="BO1595" s="53"/>
      <c r="BP1595" s="53"/>
      <c r="BQ1595" s="53"/>
      <c r="BR1595" s="53"/>
      <c r="BS1595" s="53"/>
      <c r="BT1595" s="53"/>
      <c r="BU1595" s="53"/>
      <c r="BV1595" s="53"/>
      <c r="BW1595" s="53"/>
      <c r="BX1595" s="53"/>
      <c r="BY1595" s="53"/>
      <c r="BZ1595" s="53"/>
      <c r="CA1595" s="53"/>
      <c r="CB1595" s="53"/>
      <c r="CC1595" s="53"/>
      <c r="CD1595" s="53"/>
      <c r="CE1595" s="53"/>
      <c r="CF1595" s="53"/>
      <c r="CG1595" s="53"/>
      <c r="CH1595" s="53"/>
      <c r="CI1595" s="53"/>
      <c r="CJ1595" s="53"/>
      <c r="CK1595" s="53"/>
    </row>
    <row r="1596" spans="10:89" x14ac:dyDescent="0.2">
      <c r="J1596" s="53"/>
      <c r="K1596" s="53"/>
      <c r="L1596" s="53"/>
      <c r="M1596" s="53"/>
      <c r="N1596" s="53"/>
      <c r="O1596" s="53"/>
      <c r="P1596" s="53"/>
      <c r="Q1596" s="53"/>
      <c r="R1596" s="53"/>
      <c r="S1596" s="53"/>
      <c r="T1596" s="53"/>
      <c r="U1596" s="53"/>
      <c r="V1596" s="53"/>
      <c r="W1596" s="53"/>
      <c r="X1596" s="53"/>
      <c r="Y1596" s="53"/>
      <c r="Z1596" s="53"/>
      <c r="AA1596" s="53"/>
      <c r="AB1596" s="53"/>
      <c r="AC1596" s="53"/>
      <c r="AD1596" s="53"/>
      <c r="AE1596" s="53"/>
      <c r="AF1596" s="53"/>
      <c r="AG1596" s="53"/>
      <c r="AH1596" s="53"/>
      <c r="AI1596" s="53"/>
      <c r="AJ1596" s="53"/>
      <c r="AK1596" s="53"/>
      <c r="AL1596" s="53"/>
      <c r="AM1596" s="53"/>
      <c r="AN1596" s="53"/>
      <c r="AO1596" s="53"/>
      <c r="AP1596" s="53"/>
      <c r="AQ1596" s="53"/>
      <c r="AR1596" s="53"/>
      <c r="AS1596" s="53"/>
      <c r="AT1596" s="53"/>
      <c r="AU1596" s="53"/>
      <c r="AV1596" s="53"/>
      <c r="AW1596" s="53"/>
      <c r="AX1596" s="53"/>
      <c r="AY1596" s="53"/>
      <c r="AZ1596" s="53"/>
      <c r="BA1596" s="53"/>
      <c r="BB1596" s="53"/>
      <c r="BC1596" s="53"/>
      <c r="BD1596" s="53"/>
      <c r="BE1596" s="53"/>
      <c r="BF1596" s="53"/>
      <c r="BG1596" s="53"/>
      <c r="BH1596" s="53"/>
      <c r="BI1596" s="53"/>
      <c r="BJ1596" s="53"/>
      <c r="BK1596" s="53"/>
      <c r="BL1596" s="53"/>
      <c r="BM1596" s="53"/>
      <c r="BN1596" s="53"/>
      <c r="BO1596" s="53"/>
      <c r="BP1596" s="53"/>
      <c r="BQ1596" s="53"/>
      <c r="BR1596" s="53"/>
      <c r="BS1596" s="53"/>
      <c r="BT1596" s="53"/>
      <c r="BU1596" s="53"/>
      <c r="BV1596" s="53"/>
      <c r="BW1596" s="53"/>
      <c r="BX1596" s="53"/>
      <c r="BY1596" s="53"/>
      <c r="BZ1596" s="53"/>
      <c r="CA1596" s="53"/>
      <c r="CB1596" s="53"/>
      <c r="CC1596" s="53"/>
      <c r="CD1596" s="53"/>
      <c r="CE1596" s="53"/>
      <c r="CF1596" s="53"/>
      <c r="CG1596" s="53"/>
      <c r="CH1596" s="53"/>
      <c r="CI1596" s="53"/>
      <c r="CJ1596" s="53"/>
      <c r="CK1596" s="53"/>
    </row>
    <row r="1597" spans="10:89" x14ac:dyDescent="0.2">
      <c r="J1597" s="53"/>
      <c r="K1597" s="53"/>
      <c r="L1597" s="53"/>
      <c r="M1597" s="53"/>
      <c r="N1597" s="53"/>
      <c r="O1597" s="53"/>
      <c r="P1597" s="53"/>
      <c r="Q1597" s="53"/>
      <c r="R1597" s="53"/>
      <c r="S1597" s="53"/>
      <c r="T1597" s="53"/>
      <c r="U1597" s="53"/>
      <c r="V1597" s="53"/>
      <c r="W1597" s="53"/>
      <c r="X1597" s="53"/>
      <c r="Y1597" s="53"/>
      <c r="Z1597" s="53"/>
      <c r="AA1597" s="53"/>
      <c r="AB1597" s="53"/>
      <c r="AC1597" s="53"/>
      <c r="AD1597" s="53"/>
      <c r="AE1597" s="53"/>
      <c r="AF1597" s="53"/>
      <c r="AG1597" s="53"/>
      <c r="AH1597" s="53"/>
      <c r="AI1597" s="53"/>
      <c r="AJ1597" s="53"/>
      <c r="AK1597" s="53"/>
      <c r="AL1597" s="53"/>
      <c r="AM1597" s="53"/>
      <c r="AN1597" s="53"/>
      <c r="AO1597" s="53"/>
      <c r="AP1597" s="53"/>
      <c r="AQ1597" s="53"/>
      <c r="AR1597" s="53"/>
      <c r="AS1597" s="53"/>
      <c r="AT1597" s="53"/>
      <c r="AU1597" s="53"/>
      <c r="AV1597" s="53"/>
      <c r="AW1597" s="53"/>
      <c r="AX1597" s="53"/>
      <c r="AY1597" s="53"/>
      <c r="AZ1597" s="53"/>
      <c r="BA1597" s="53"/>
      <c r="BB1597" s="53"/>
      <c r="BC1597" s="53"/>
      <c r="BD1597" s="53"/>
      <c r="BE1597" s="53"/>
      <c r="BF1597" s="53"/>
      <c r="BG1597" s="53"/>
      <c r="BH1597" s="53"/>
      <c r="BI1597" s="53"/>
      <c r="BJ1597" s="53"/>
      <c r="BK1597" s="53"/>
      <c r="BL1597" s="53"/>
      <c r="BM1597" s="53"/>
      <c r="BN1597" s="53"/>
      <c r="BO1597" s="53"/>
      <c r="BP1597" s="53"/>
      <c r="BQ1597" s="53"/>
      <c r="BR1597" s="53"/>
      <c r="BS1597" s="53"/>
      <c r="BT1597" s="53"/>
      <c r="BU1597" s="53"/>
      <c r="BV1597" s="53"/>
      <c r="BW1597" s="53"/>
      <c r="BX1597" s="53"/>
      <c r="BY1597" s="53"/>
      <c r="BZ1597" s="53"/>
      <c r="CA1597" s="53"/>
      <c r="CB1597" s="53"/>
      <c r="CC1597" s="53"/>
      <c r="CD1597" s="53"/>
      <c r="CE1597" s="53"/>
      <c r="CF1597" s="53"/>
      <c r="CG1597" s="53"/>
      <c r="CH1597" s="53"/>
      <c r="CI1597" s="53"/>
      <c r="CJ1597" s="53"/>
      <c r="CK1597" s="53"/>
    </row>
    <row r="1598" spans="10:89" x14ac:dyDescent="0.2">
      <c r="J1598" s="53"/>
      <c r="K1598" s="53"/>
      <c r="L1598" s="53"/>
      <c r="M1598" s="53"/>
      <c r="N1598" s="53"/>
      <c r="O1598" s="53"/>
      <c r="P1598" s="53"/>
      <c r="Q1598" s="53"/>
      <c r="R1598" s="53"/>
      <c r="S1598" s="53"/>
      <c r="T1598" s="53"/>
      <c r="U1598" s="53"/>
      <c r="V1598" s="53"/>
      <c r="W1598" s="53"/>
      <c r="X1598" s="53"/>
      <c r="Y1598" s="53"/>
      <c r="Z1598" s="53"/>
      <c r="AA1598" s="53"/>
      <c r="AB1598" s="53"/>
      <c r="AC1598" s="53"/>
      <c r="AD1598" s="53"/>
      <c r="AE1598" s="53"/>
      <c r="AF1598" s="53"/>
      <c r="AG1598" s="53"/>
      <c r="AH1598" s="53"/>
      <c r="AI1598" s="53"/>
      <c r="AJ1598" s="53"/>
      <c r="AK1598" s="53"/>
      <c r="AL1598" s="53"/>
      <c r="AM1598" s="53"/>
      <c r="AN1598" s="53"/>
      <c r="AO1598" s="53"/>
      <c r="AP1598" s="53"/>
      <c r="AQ1598" s="53"/>
      <c r="AR1598" s="53"/>
      <c r="AS1598" s="53"/>
      <c r="AT1598" s="53"/>
      <c r="AU1598" s="53"/>
      <c r="AV1598" s="53"/>
      <c r="AW1598" s="53"/>
      <c r="AX1598" s="53"/>
      <c r="AY1598" s="53"/>
      <c r="AZ1598" s="53"/>
      <c r="BA1598" s="53"/>
      <c r="BB1598" s="53"/>
      <c r="BC1598" s="53"/>
      <c r="BD1598" s="53"/>
      <c r="BE1598" s="53"/>
      <c r="BF1598" s="53"/>
      <c r="BG1598" s="53"/>
      <c r="BH1598" s="53"/>
      <c r="BI1598" s="53"/>
      <c r="BJ1598" s="53"/>
      <c r="BK1598" s="53"/>
      <c r="BL1598" s="53"/>
      <c r="BM1598" s="53"/>
      <c r="BN1598" s="53"/>
      <c r="BO1598" s="53"/>
      <c r="BP1598" s="53"/>
      <c r="BQ1598" s="53"/>
      <c r="BR1598" s="53"/>
      <c r="BS1598" s="53"/>
      <c r="BT1598" s="53"/>
      <c r="BU1598" s="53"/>
      <c r="BV1598" s="53"/>
      <c r="BW1598" s="53"/>
      <c r="BX1598" s="53"/>
      <c r="BY1598" s="53"/>
      <c r="BZ1598" s="53"/>
      <c r="CA1598" s="53"/>
      <c r="CB1598" s="53"/>
      <c r="CC1598" s="53"/>
      <c r="CD1598" s="53"/>
      <c r="CE1598" s="53"/>
      <c r="CF1598" s="53"/>
      <c r="CG1598" s="53"/>
      <c r="CH1598" s="53"/>
      <c r="CI1598" s="53"/>
      <c r="CJ1598" s="53"/>
      <c r="CK1598" s="53"/>
    </row>
    <row r="1599" spans="10:89" x14ac:dyDescent="0.2">
      <c r="J1599" s="53"/>
      <c r="K1599" s="53"/>
      <c r="L1599" s="53"/>
      <c r="M1599" s="53"/>
      <c r="N1599" s="53"/>
      <c r="O1599" s="53"/>
      <c r="P1599" s="53"/>
      <c r="Q1599" s="53"/>
      <c r="R1599" s="53"/>
      <c r="S1599" s="53"/>
      <c r="T1599" s="53"/>
      <c r="U1599" s="53"/>
      <c r="V1599" s="53"/>
      <c r="W1599" s="53"/>
      <c r="X1599" s="53"/>
      <c r="Y1599" s="53"/>
      <c r="Z1599" s="53"/>
      <c r="AA1599" s="53"/>
      <c r="AB1599" s="53"/>
      <c r="AC1599" s="53"/>
      <c r="AD1599" s="53"/>
      <c r="AE1599" s="53"/>
      <c r="AF1599" s="53"/>
      <c r="AG1599" s="53"/>
      <c r="AH1599" s="53"/>
      <c r="AI1599" s="53"/>
      <c r="AJ1599" s="53"/>
      <c r="AK1599" s="53"/>
      <c r="AL1599" s="53"/>
      <c r="AM1599" s="53"/>
      <c r="AN1599" s="53"/>
      <c r="AO1599" s="53"/>
      <c r="AP1599" s="53"/>
      <c r="AQ1599" s="53"/>
      <c r="AR1599" s="53"/>
      <c r="AS1599" s="53"/>
      <c r="AT1599" s="53"/>
      <c r="AU1599" s="53"/>
      <c r="AV1599" s="53"/>
      <c r="AW1599" s="53"/>
      <c r="AX1599" s="53"/>
      <c r="AY1599" s="53"/>
      <c r="AZ1599" s="53"/>
      <c r="BA1599" s="53"/>
      <c r="BB1599" s="53"/>
      <c r="BC1599" s="53"/>
      <c r="BD1599" s="53"/>
      <c r="BE1599" s="53"/>
      <c r="BF1599" s="53"/>
      <c r="BG1599" s="53"/>
      <c r="BH1599" s="53"/>
      <c r="BI1599" s="53"/>
      <c r="BJ1599" s="53"/>
      <c r="BK1599" s="53"/>
      <c r="BL1599" s="53"/>
      <c r="BM1599" s="53"/>
      <c r="BN1599" s="53"/>
      <c r="BO1599" s="53"/>
      <c r="BP1599" s="53"/>
      <c r="BQ1599" s="53"/>
      <c r="BR1599" s="53"/>
      <c r="BS1599" s="53"/>
      <c r="BT1599" s="53"/>
      <c r="BU1599" s="53"/>
      <c r="BV1599" s="53"/>
      <c r="BW1599" s="53"/>
      <c r="BX1599" s="53"/>
      <c r="BY1599" s="53"/>
      <c r="BZ1599" s="53"/>
      <c r="CA1599" s="53"/>
      <c r="CB1599" s="53"/>
      <c r="CC1599" s="53"/>
      <c r="CD1599" s="53"/>
      <c r="CE1599" s="53"/>
      <c r="CF1599" s="53"/>
      <c r="CG1599" s="53"/>
      <c r="CH1599" s="53"/>
      <c r="CI1599" s="53"/>
      <c r="CJ1599" s="53"/>
      <c r="CK1599" s="53"/>
    </row>
    <row r="1600" spans="10:89" x14ac:dyDescent="0.2">
      <c r="J1600" s="53"/>
      <c r="K1600" s="53"/>
      <c r="L1600" s="53"/>
      <c r="M1600" s="53"/>
      <c r="N1600" s="53"/>
      <c r="O1600" s="53"/>
      <c r="P1600" s="53"/>
      <c r="Q1600" s="53"/>
      <c r="R1600" s="53"/>
      <c r="S1600" s="53"/>
      <c r="T1600" s="53"/>
      <c r="U1600" s="53"/>
      <c r="V1600" s="53"/>
      <c r="W1600" s="53"/>
      <c r="X1600" s="53"/>
      <c r="Y1600" s="53"/>
      <c r="Z1600" s="53"/>
      <c r="AA1600" s="53"/>
      <c r="AB1600" s="53"/>
      <c r="AC1600" s="53"/>
      <c r="AD1600" s="53"/>
      <c r="AE1600" s="53"/>
      <c r="AF1600" s="53"/>
      <c r="AG1600" s="53"/>
      <c r="AH1600" s="53"/>
      <c r="AI1600" s="53"/>
      <c r="AJ1600" s="53"/>
      <c r="AK1600" s="53"/>
      <c r="AL1600" s="53"/>
      <c r="AM1600" s="53"/>
      <c r="AN1600" s="53"/>
      <c r="AO1600" s="53"/>
      <c r="AP1600" s="53"/>
      <c r="AQ1600" s="53"/>
      <c r="AR1600" s="53"/>
      <c r="AS1600" s="53"/>
      <c r="AT1600" s="53"/>
      <c r="AU1600" s="53"/>
      <c r="AV1600" s="53"/>
      <c r="AW1600" s="53"/>
      <c r="AX1600" s="53"/>
      <c r="AY1600" s="53"/>
      <c r="AZ1600" s="53"/>
      <c r="BA1600" s="53"/>
      <c r="BB1600" s="53"/>
      <c r="BC1600" s="53"/>
      <c r="BD1600" s="53"/>
      <c r="BE1600" s="53"/>
      <c r="BF1600" s="53"/>
      <c r="BG1600" s="53"/>
      <c r="BH1600" s="53"/>
      <c r="BI1600" s="53"/>
      <c r="BJ1600" s="53"/>
      <c r="BK1600" s="53"/>
      <c r="BL1600" s="53"/>
      <c r="BM1600" s="53"/>
      <c r="BN1600" s="53"/>
      <c r="BO1600" s="53"/>
      <c r="BP1600" s="53"/>
      <c r="BQ1600" s="53"/>
      <c r="BR1600" s="53"/>
      <c r="BS1600" s="53"/>
      <c r="BT1600" s="53"/>
      <c r="BU1600" s="53"/>
      <c r="BV1600" s="53"/>
      <c r="BW1600" s="53"/>
      <c r="BX1600" s="53"/>
      <c r="BY1600" s="53"/>
      <c r="BZ1600" s="53"/>
      <c r="CA1600" s="53"/>
      <c r="CB1600" s="53"/>
      <c r="CC1600" s="53"/>
      <c r="CD1600" s="53"/>
      <c r="CE1600" s="53"/>
      <c r="CF1600" s="53"/>
      <c r="CG1600" s="53"/>
      <c r="CH1600" s="53"/>
      <c r="CI1600" s="53"/>
      <c r="CJ1600" s="53"/>
      <c r="CK1600" s="53"/>
    </row>
    <row r="1601" spans="10:89" x14ac:dyDescent="0.2">
      <c r="J1601" s="53"/>
      <c r="K1601" s="53"/>
      <c r="L1601" s="53"/>
      <c r="M1601" s="53"/>
      <c r="N1601" s="53"/>
      <c r="O1601" s="53"/>
      <c r="P1601" s="53"/>
      <c r="Q1601" s="53"/>
      <c r="R1601" s="53"/>
      <c r="S1601" s="53"/>
      <c r="T1601" s="53"/>
      <c r="U1601" s="53"/>
      <c r="V1601" s="53"/>
      <c r="W1601" s="53"/>
      <c r="X1601" s="53"/>
      <c r="Y1601" s="53"/>
      <c r="Z1601" s="53"/>
      <c r="AA1601" s="53"/>
      <c r="AB1601" s="53"/>
      <c r="AC1601" s="53"/>
      <c r="AD1601" s="53"/>
      <c r="AE1601" s="53"/>
      <c r="AF1601" s="53"/>
      <c r="AG1601" s="53"/>
      <c r="AH1601" s="53"/>
      <c r="AI1601" s="53"/>
      <c r="AJ1601" s="53"/>
      <c r="AK1601" s="53"/>
      <c r="AL1601" s="53"/>
      <c r="AM1601" s="53"/>
      <c r="AN1601" s="53"/>
      <c r="AO1601" s="53"/>
      <c r="AP1601" s="53"/>
      <c r="AQ1601" s="53"/>
      <c r="AR1601" s="53"/>
      <c r="AS1601" s="53"/>
      <c r="AT1601" s="53"/>
      <c r="AU1601" s="53"/>
      <c r="AV1601" s="53"/>
      <c r="AW1601" s="53"/>
      <c r="AX1601" s="53"/>
      <c r="AY1601" s="53"/>
      <c r="AZ1601" s="53"/>
      <c r="BA1601" s="53"/>
      <c r="BB1601" s="53"/>
      <c r="BC1601" s="53"/>
      <c r="BD1601" s="53"/>
      <c r="BE1601" s="53"/>
      <c r="BF1601" s="53"/>
      <c r="BG1601" s="53"/>
      <c r="BH1601" s="53"/>
      <c r="BI1601" s="53"/>
      <c r="BJ1601" s="53"/>
      <c r="BK1601" s="53"/>
      <c r="BL1601" s="53"/>
      <c r="BM1601" s="53"/>
      <c r="BN1601" s="53"/>
      <c r="BO1601" s="53"/>
      <c r="BP1601" s="53"/>
      <c r="BQ1601" s="53"/>
      <c r="BR1601" s="53"/>
      <c r="BS1601" s="53"/>
      <c r="BT1601" s="53"/>
      <c r="BU1601" s="53"/>
      <c r="BV1601" s="53"/>
      <c r="BW1601" s="53"/>
      <c r="BX1601" s="53"/>
      <c r="BY1601" s="53"/>
      <c r="BZ1601" s="53"/>
      <c r="CA1601" s="53"/>
      <c r="CB1601" s="53"/>
      <c r="CC1601" s="53"/>
      <c r="CD1601" s="53"/>
      <c r="CE1601" s="53"/>
      <c r="CF1601" s="53"/>
      <c r="CG1601" s="53"/>
      <c r="CH1601" s="53"/>
      <c r="CI1601" s="53"/>
      <c r="CJ1601" s="53"/>
      <c r="CK1601" s="53"/>
    </row>
    <row r="1602" spans="10:89" x14ac:dyDescent="0.2">
      <c r="J1602" s="53"/>
      <c r="K1602" s="53"/>
      <c r="L1602" s="53"/>
      <c r="M1602" s="53"/>
      <c r="N1602" s="53"/>
      <c r="O1602" s="53"/>
      <c r="P1602" s="53"/>
      <c r="Q1602" s="53"/>
      <c r="R1602" s="53"/>
      <c r="S1602" s="53"/>
      <c r="T1602" s="53"/>
      <c r="U1602" s="53"/>
      <c r="V1602" s="53"/>
      <c r="W1602" s="53"/>
      <c r="X1602" s="53"/>
      <c r="Y1602" s="53"/>
      <c r="Z1602" s="53"/>
      <c r="AA1602" s="53"/>
      <c r="AB1602" s="53"/>
      <c r="AC1602" s="53"/>
      <c r="AD1602" s="53"/>
      <c r="AE1602" s="53"/>
      <c r="AF1602" s="53"/>
      <c r="AG1602" s="53"/>
      <c r="AH1602" s="53"/>
      <c r="AI1602" s="53"/>
      <c r="AJ1602" s="53"/>
      <c r="AK1602" s="53"/>
      <c r="AL1602" s="53"/>
      <c r="AM1602" s="53"/>
      <c r="AN1602" s="53"/>
      <c r="AO1602" s="53"/>
      <c r="AP1602" s="53"/>
      <c r="AQ1602" s="53"/>
      <c r="AR1602" s="53"/>
      <c r="AS1602" s="53"/>
      <c r="AT1602" s="53"/>
      <c r="AU1602" s="53"/>
      <c r="AV1602" s="53"/>
      <c r="AW1602" s="53"/>
      <c r="AX1602" s="53"/>
      <c r="AY1602" s="53"/>
      <c r="AZ1602" s="53"/>
      <c r="BA1602" s="53"/>
      <c r="BB1602" s="53"/>
      <c r="BC1602" s="53"/>
      <c r="BD1602" s="53"/>
      <c r="BE1602" s="53"/>
      <c r="BF1602" s="53"/>
      <c r="BG1602" s="53"/>
      <c r="BH1602" s="53"/>
      <c r="BI1602" s="53"/>
      <c r="BJ1602" s="53"/>
      <c r="BK1602" s="53"/>
      <c r="BL1602" s="53"/>
      <c r="BM1602" s="53"/>
      <c r="BN1602" s="53"/>
      <c r="BO1602" s="53"/>
      <c r="BP1602" s="53"/>
      <c r="BQ1602" s="53"/>
      <c r="BR1602" s="53"/>
      <c r="BS1602" s="53"/>
      <c r="BT1602" s="53"/>
      <c r="BU1602" s="53"/>
      <c r="BV1602" s="53"/>
      <c r="BW1602" s="53"/>
      <c r="BX1602" s="53"/>
      <c r="BY1602" s="53"/>
      <c r="BZ1602" s="53"/>
      <c r="CA1602" s="53"/>
      <c r="CB1602" s="53"/>
      <c r="CC1602" s="53"/>
      <c r="CD1602" s="53"/>
      <c r="CE1602" s="53"/>
      <c r="CF1602" s="53"/>
      <c r="CG1602" s="53"/>
      <c r="CH1602" s="53"/>
      <c r="CI1602" s="53"/>
      <c r="CJ1602" s="53"/>
      <c r="CK1602" s="53"/>
    </row>
    <row r="1603" spans="10:89" x14ac:dyDescent="0.2">
      <c r="J1603" s="53"/>
      <c r="K1603" s="53"/>
      <c r="L1603" s="53"/>
      <c r="M1603" s="53"/>
      <c r="N1603" s="53"/>
      <c r="O1603" s="53"/>
      <c r="P1603" s="53"/>
      <c r="Q1603" s="53"/>
      <c r="R1603" s="53"/>
      <c r="S1603" s="53"/>
      <c r="T1603" s="53"/>
      <c r="U1603" s="53"/>
      <c r="V1603" s="53"/>
      <c r="W1603" s="53"/>
      <c r="X1603" s="53"/>
      <c r="Y1603" s="53"/>
      <c r="Z1603" s="53"/>
      <c r="AA1603" s="53"/>
      <c r="AB1603" s="53"/>
      <c r="AC1603" s="53"/>
      <c r="AD1603" s="53"/>
      <c r="AE1603" s="53"/>
      <c r="AF1603" s="53"/>
      <c r="AG1603" s="53"/>
      <c r="AH1603" s="53"/>
      <c r="AI1603" s="53"/>
      <c r="AJ1603" s="53"/>
      <c r="AK1603" s="53"/>
      <c r="AL1603" s="53"/>
      <c r="AM1603" s="53"/>
      <c r="AN1603" s="53"/>
      <c r="AO1603" s="53"/>
      <c r="AP1603" s="53"/>
      <c r="AQ1603" s="53"/>
      <c r="AR1603" s="53"/>
      <c r="AS1603" s="53"/>
      <c r="AT1603" s="53"/>
      <c r="AU1603" s="53"/>
      <c r="AV1603" s="53"/>
      <c r="AW1603" s="53"/>
      <c r="AX1603" s="53"/>
      <c r="AY1603" s="53"/>
      <c r="AZ1603" s="53"/>
      <c r="BA1603" s="53"/>
      <c r="BB1603" s="53"/>
      <c r="BC1603" s="53"/>
      <c r="BD1603" s="53"/>
      <c r="BE1603" s="53"/>
      <c r="BF1603" s="53"/>
      <c r="BG1603" s="53"/>
      <c r="BH1603" s="53"/>
      <c r="BI1603" s="53"/>
      <c r="BJ1603" s="53"/>
      <c r="BK1603" s="53"/>
      <c r="BL1603" s="53"/>
      <c r="BM1603" s="53"/>
      <c r="BN1603" s="53"/>
      <c r="BO1603" s="53"/>
      <c r="BP1603" s="53"/>
      <c r="BQ1603" s="53"/>
      <c r="BR1603" s="53"/>
      <c r="BS1603" s="53"/>
      <c r="BT1603" s="53"/>
      <c r="BU1603" s="53"/>
      <c r="BV1603" s="53"/>
      <c r="BW1603" s="53"/>
      <c r="BX1603" s="53"/>
      <c r="BY1603" s="53"/>
      <c r="BZ1603" s="53"/>
      <c r="CA1603" s="53"/>
      <c r="CB1603" s="53"/>
      <c r="CC1603" s="53"/>
      <c r="CD1603" s="53"/>
      <c r="CE1603" s="53"/>
      <c r="CF1603" s="53"/>
      <c r="CG1603" s="53"/>
      <c r="CH1603" s="53"/>
      <c r="CI1603" s="53"/>
      <c r="CJ1603" s="53"/>
      <c r="CK1603" s="53"/>
    </row>
    <row r="1604" spans="10:89" x14ac:dyDescent="0.2">
      <c r="J1604" s="53"/>
      <c r="K1604" s="53"/>
      <c r="L1604" s="53"/>
      <c r="M1604" s="53"/>
      <c r="N1604" s="53"/>
      <c r="O1604" s="53"/>
      <c r="P1604" s="53"/>
      <c r="Q1604" s="53"/>
      <c r="R1604" s="53"/>
      <c r="S1604" s="53"/>
      <c r="T1604" s="53"/>
      <c r="U1604" s="53"/>
      <c r="V1604" s="53"/>
      <c r="W1604" s="53"/>
      <c r="X1604" s="53"/>
      <c r="Y1604" s="53"/>
      <c r="Z1604" s="53"/>
      <c r="AA1604" s="53"/>
      <c r="AB1604" s="53"/>
      <c r="AC1604" s="53"/>
      <c r="AD1604" s="53"/>
      <c r="AE1604" s="53"/>
      <c r="AF1604" s="53"/>
      <c r="AG1604" s="53"/>
      <c r="AH1604" s="53"/>
      <c r="AI1604" s="53"/>
      <c r="AJ1604" s="53"/>
      <c r="AK1604" s="53"/>
      <c r="AL1604" s="53"/>
      <c r="AM1604" s="53"/>
      <c r="AN1604" s="53"/>
      <c r="AO1604" s="53"/>
      <c r="AP1604" s="53"/>
      <c r="AQ1604" s="53"/>
      <c r="AR1604" s="53"/>
      <c r="AS1604" s="53"/>
      <c r="AT1604" s="53"/>
      <c r="AU1604" s="53"/>
      <c r="AV1604" s="53"/>
      <c r="AW1604" s="53"/>
      <c r="AX1604" s="53"/>
      <c r="AY1604" s="53"/>
      <c r="AZ1604" s="53"/>
      <c r="BA1604" s="53"/>
      <c r="BB1604" s="53"/>
      <c r="BC1604" s="53"/>
      <c r="BD1604" s="53"/>
      <c r="BE1604" s="53"/>
      <c r="BF1604" s="53"/>
      <c r="BG1604" s="53"/>
      <c r="BH1604" s="53"/>
      <c r="BI1604" s="53"/>
      <c r="BJ1604" s="53"/>
      <c r="BK1604" s="53"/>
      <c r="BL1604" s="53"/>
      <c r="BM1604" s="53"/>
      <c r="BN1604" s="53"/>
      <c r="BO1604" s="53"/>
      <c r="BP1604" s="53"/>
      <c r="BQ1604" s="53"/>
      <c r="BR1604" s="53"/>
      <c r="BS1604" s="53"/>
      <c r="BT1604" s="53"/>
      <c r="BU1604" s="53"/>
      <c r="BV1604" s="53"/>
      <c r="BW1604" s="53"/>
      <c r="BX1604" s="53"/>
      <c r="BY1604" s="53"/>
      <c r="BZ1604" s="53"/>
      <c r="CA1604" s="53"/>
      <c r="CB1604" s="53"/>
      <c r="CC1604" s="53"/>
      <c r="CD1604" s="53"/>
      <c r="CE1604" s="53"/>
      <c r="CF1604" s="53"/>
      <c r="CG1604" s="53"/>
      <c r="CH1604" s="53"/>
      <c r="CI1604" s="53"/>
      <c r="CJ1604" s="53"/>
      <c r="CK1604" s="53"/>
    </row>
    <row r="1605" spans="10:89" x14ac:dyDescent="0.2">
      <c r="J1605" s="53"/>
      <c r="K1605" s="53"/>
      <c r="L1605" s="53"/>
      <c r="M1605" s="53"/>
      <c r="N1605" s="53"/>
      <c r="O1605" s="53"/>
      <c r="P1605" s="53"/>
      <c r="Q1605" s="53"/>
      <c r="R1605" s="53"/>
      <c r="S1605" s="53"/>
      <c r="T1605" s="53"/>
      <c r="U1605" s="53"/>
      <c r="V1605" s="53"/>
      <c r="W1605" s="53"/>
      <c r="X1605" s="53"/>
      <c r="Y1605" s="53"/>
      <c r="Z1605" s="53"/>
      <c r="AA1605" s="53"/>
      <c r="AB1605" s="53"/>
      <c r="AC1605" s="53"/>
      <c r="AD1605" s="53"/>
      <c r="AE1605" s="53"/>
      <c r="AF1605" s="53"/>
      <c r="AG1605" s="53"/>
      <c r="AH1605" s="53"/>
      <c r="AI1605" s="53"/>
      <c r="AJ1605" s="53"/>
      <c r="AK1605" s="53"/>
      <c r="AL1605" s="53"/>
      <c r="AM1605" s="53"/>
      <c r="AN1605" s="53"/>
      <c r="AO1605" s="53"/>
      <c r="AP1605" s="53"/>
      <c r="AQ1605" s="53"/>
      <c r="AR1605" s="53"/>
      <c r="AS1605" s="53"/>
      <c r="AT1605" s="53"/>
      <c r="AU1605" s="53"/>
      <c r="AV1605" s="53"/>
      <c r="AW1605" s="53"/>
      <c r="AX1605" s="53"/>
      <c r="AY1605" s="53"/>
      <c r="AZ1605" s="53"/>
      <c r="BA1605" s="53"/>
      <c r="BB1605" s="53"/>
      <c r="BC1605" s="53"/>
      <c r="BD1605" s="53"/>
      <c r="BE1605" s="53"/>
      <c r="BF1605" s="53"/>
      <c r="BG1605" s="53"/>
      <c r="BH1605" s="53"/>
      <c r="BI1605" s="53"/>
      <c r="BJ1605" s="53"/>
      <c r="BK1605" s="53"/>
      <c r="BL1605" s="53"/>
      <c r="BM1605" s="53"/>
      <c r="BN1605" s="53"/>
      <c r="BO1605" s="53"/>
      <c r="BP1605" s="53"/>
      <c r="BQ1605" s="53"/>
      <c r="BR1605" s="53"/>
      <c r="BS1605" s="53"/>
      <c r="BT1605" s="53"/>
      <c r="BU1605" s="53"/>
      <c r="BV1605" s="53"/>
      <c r="BW1605" s="53"/>
      <c r="BX1605" s="53"/>
      <c r="BY1605" s="53"/>
      <c r="BZ1605" s="53"/>
      <c r="CA1605" s="53"/>
      <c r="CB1605" s="53"/>
      <c r="CC1605" s="53"/>
      <c r="CD1605" s="53"/>
      <c r="CE1605" s="53"/>
      <c r="CF1605" s="53"/>
      <c r="CG1605" s="53"/>
      <c r="CH1605" s="53"/>
      <c r="CI1605" s="53"/>
      <c r="CJ1605" s="53"/>
      <c r="CK1605" s="53"/>
    </row>
    <row r="1606" spans="10:89" x14ac:dyDescent="0.2">
      <c r="J1606" s="53"/>
      <c r="K1606" s="53"/>
      <c r="L1606" s="53"/>
      <c r="M1606" s="53"/>
      <c r="N1606" s="53"/>
      <c r="O1606" s="53"/>
      <c r="P1606" s="53"/>
      <c r="Q1606" s="53"/>
      <c r="R1606" s="53"/>
      <c r="S1606" s="53"/>
      <c r="T1606" s="53"/>
      <c r="U1606" s="53"/>
      <c r="V1606" s="53"/>
      <c r="W1606" s="53"/>
      <c r="X1606" s="53"/>
      <c r="Y1606" s="53"/>
      <c r="Z1606" s="53"/>
      <c r="AA1606" s="53"/>
      <c r="AB1606" s="53"/>
      <c r="AC1606" s="53"/>
      <c r="AD1606" s="53"/>
      <c r="AE1606" s="53"/>
      <c r="AF1606" s="53"/>
      <c r="AG1606" s="53"/>
      <c r="AH1606" s="53"/>
      <c r="AI1606" s="53"/>
      <c r="AJ1606" s="53"/>
      <c r="AK1606" s="53"/>
      <c r="AL1606" s="53"/>
      <c r="AM1606" s="53"/>
      <c r="AN1606" s="53"/>
      <c r="AO1606" s="53"/>
      <c r="AP1606" s="53"/>
      <c r="AQ1606" s="53"/>
      <c r="AR1606" s="53"/>
      <c r="AS1606" s="53"/>
      <c r="AT1606" s="53"/>
      <c r="AU1606" s="53"/>
      <c r="AV1606" s="53"/>
      <c r="AW1606" s="53"/>
      <c r="AX1606" s="53"/>
      <c r="AY1606" s="53"/>
      <c r="AZ1606" s="53"/>
      <c r="BA1606" s="53"/>
      <c r="BB1606" s="53"/>
      <c r="BC1606" s="53"/>
      <c r="BD1606" s="53"/>
      <c r="BE1606" s="53"/>
      <c r="BF1606" s="53"/>
      <c r="BG1606" s="53"/>
      <c r="BH1606" s="53"/>
      <c r="BI1606" s="53"/>
      <c r="BJ1606" s="53"/>
      <c r="BK1606" s="53"/>
      <c r="BL1606" s="53"/>
      <c r="BM1606" s="53"/>
      <c r="BN1606" s="53"/>
      <c r="BO1606" s="53"/>
      <c r="BP1606" s="53"/>
      <c r="BQ1606" s="53"/>
      <c r="BR1606" s="53"/>
      <c r="BS1606" s="53"/>
      <c r="BT1606" s="53"/>
      <c r="BU1606" s="53"/>
      <c r="BV1606" s="53"/>
      <c r="BW1606" s="53"/>
      <c r="BX1606" s="53"/>
      <c r="BY1606" s="53"/>
      <c r="BZ1606" s="53"/>
      <c r="CA1606" s="53"/>
      <c r="CB1606" s="53"/>
      <c r="CC1606" s="53"/>
      <c r="CD1606" s="53"/>
      <c r="CE1606" s="53"/>
      <c r="CF1606" s="53"/>
      <c r="CG1606" s="53"/>
      <c r="CH1606" s="53"/>
      <c r="CI1606" s="53"/>
      <c r="CJ1606" s="53"/>
      <c r="CK1606" s="53"/>
    </row>
    <row r="1607" spans="10:89" x14ac:dyDescent="0.2">
      <c r="J1607" s="53"/>
      <c r="K1607" s="53"/>
      <c r="L1607" s="53"/>
      <c r="M1607" s="53"/>
      <c r="N1607" s="53"/>
      <c r="O1607" s="53"/>
      <c r="P1607" s="53"/>
      <c r="Q1607" s="53"/>
      <c r="R1607" s="53"/>
      <c r="S1607" s="53"/>
      <c r="T1607" s="53"/>
      <c r="U1607" s="53"/>
      <c r="V1607" s="53"/>
      <c r="W1607" s="53"/>
      <c r="X1607" s="53"/>
      <c r="Y1607" s="53"/>
      <c r="Z1607" s="53"/>
      <c r="AA1607" s="53"/>
      <c r="AB1607" s="53"/>
      <c r="AC1607" s="53"/>
      <c r="AD1607" s="53"/>
      <c r="AE1607" s="53"/>
      <c r="AF1607" s="53"/>
      <c r="AG1607" s="53"/>
      <c r="AH1607" s="53"/>
      <c r="AI1607" s="53"/>
      <c r="AJ1607" s="53"/>
      <c r="AK1607" s="53"/>
      <c r="AL1607" s="53"/>
      <c r="AM1607" s="53"/>
      <c r="AN1607" s="53"/>
      <c r="AO1607" s="53"/>
      <c r="AP1607" s="53"/>
      <c r="AQ1607" s="53"/>
      <c r="AR1607" s="53"/>
      <c r="AS1607" s="53"/>
      <c r="AT1607" s="53"/>
      <c r="AU1607" s="53"/>
      <c r="AV1607" s="53"/>
      <c r="AW1607" s="53"/>
      <c r="AX1607" s="53"/>
      <c r="AY1607" s="53"/>
      <c r="AZ1607" s="53"/>
      <c r="BA1607" s="53"/>
      <c r="BB1607" s="53"/>
      <c r="BC1607" s="53"/>
      <c r="BD1607" s="53"/>
      <c r="BE1607" s="53"/>
      <c r="BF1607" s="53"/>
      <c r="BG1607" s="53"/>
      <c r="BH1607" s="53"/>
      <c r="BI1607" s="53"/>
      <c r="BJ1607" s="53"/>
      <c r="BK1607" s="53"/>
      <c r="BL1607" s="53"/>
      <c r="BM1607" s="53"/>
      <c r="BN1607" s="53"/>
      <c r="BO1607" s="53"/>
      <c r="BP1607" s="53"/>
      <c r="BQ1607" s="53"/>
      <c r="BR1607" s="53"/>
      <c r="BS1607" s="53"/>
      <c r="BT1607" s="53"/>
      <c r="BU1607" s="53"/>
      <c r="BV1607" s="53"/>
      <c r="BW1607" s="53"/>
      <c r="BX1607" s="53"/>
      <c r="BY1607" s="53"/>
      <c r="BZ1607" s="53"/>
      <c r="CA1607" s="53"/>
      <c r="CB1607" s="53"/>
      <c r="CC1607" s="53"/>
      <c r="CD1607" s="53"/>
      <c r="CE1607" s="53"/>
      <c r="CF1607" s="53"/>
      <c r="CG1607" s="53"/>
      <c r="CH1607" s="53"/>
      <c r="CI1607" s="53"/>
      <c r="CJ1607" s="53"/>
      <c r="CK1607" s="53"/>
    </row>
    <row r="1608" spans="10:89" x14ac:dyDescent="0.2">
      <c r="J1608" s="53"/>
      <c r="K1608" s="53"/>
      <c r="L1608" s="53"/>
      <c r="M1608" s="53"/>
      <c r="N1608" s="53"/>
      <c r="O1608" s="53"/>
      <c r="P1608" s="53"/>
      <c r="Q1608" s="53"/>
      <c r="R1608" s="53"/>
      <c r="S1608" s="53"/>
      <c r="T1608" s="53"/>
      <c r="U1608" s="53"/>
      <c r="V1608" s="53"/>
      <c r="W1608" s="53"/>
      <c r="X1608" s="53"/>
      <c r="Y1608" s="53"/>
      <c r="Z1608" s="53"/>
      <c r="AA1608" s="53"/>
      <c r="AB1608" s="53"/>
      <c r="AC1608" s="53"/>
      <c r="AD1608" s="53"/>
      <c r="AE1608" s="53"/>
      <c r="AF1608" s="53"/>
      <c r="AG1608" s="53"/>
      <c r="AH1608" s="53"/>
      <c r="AI1608" s="53"/>
      <c r="AJ1608" s="53"/>
      <c r="AK1608" s="53"/>
      <c r="AL1608" s="53"/>
      <c r="AM1608" s="53"/>
      <c r="AN1608" s="53"/>
      <c r="AO1608" s="53"/>
      <c r="AP1608" s="53"/>
      <c r="AQ1608" s="53"/>
      <c r="AR1608" s="53"/>
      <c r="AS1608" s="53"/>
      <c r="AT1608" s="53"/>
      <c r="AU1608" s="53"/>
      <c r="AV1608" s="53"/>
      <c r="AW1608" s="53"/>
      <c r="AX1608" s="53"/>
      <c r="AY1608" s="53"/>
      <c r="AZ1608" s="53"/>
      <c r="BA1608" s="53"/>
      <c r="BB1608" s="53"/>
      <c r="BC1608" s="53"/>
      <c r="BD1608" s="53"/>
      <c r="BE1608" s="53"/>
      <c r="BF1608" s="53"/>
      <c r="BG1608" s="53"/>
      <c r="BH1608" s="53"/>
      <c r="BI1608" s="53"/>
      <c r="BJ1608" s="53"/>
      <c r="BK1608" s="53"/>
      <c r="BL1608" s="53"/>
      <c r="BM1608" s="53"/>
      <c r="BN1608" s="53"/>
      <c r="BO1608" s="53"/>
      <c r="BP1608" s="53"/>
      <c r="BQ1608" s="53"/>
      <c r="BR1608" s="53"/>
      <c r="BS1608" s="53"/>
      <c r="BT1608" s="53"/>
      <c r="BU1608" s="53"/>
      <c r="BV1608" s="53"/>
      <c r="BW1608" s="53"/>
      <c r="BX1608" s="53"/>
      <c r="BY1608" s="53"/>
      <c r="BZ1608" s="53"/>
      <c r="CA1608" s="53"/>
      <c r="CB1608" s="53"/>
      <c r="CC1608" s="53"/>
      <c r="CD1608" s="53"/>
      <c r="CE1608" s="53"/>
      <c r="CF1608" s="53"/>
      <c r="CG1608" s="53"/>
      <c r="CH1608" s="53"/>
      <c r="CI1608" s="53"/>
      <c r="CJ1608" s="53"/>
      <c r="CK1608" s="53"/>
    </row>
    <row r="1609" spans="10:89" x14ac:dyDescent="0.2">
      <c r="J1609" s="53"/>
      <c r="K1609" s="53"/>
      <c r="L1609" s="53"/>
      <c r="M1609" s="53"/>
      <c r="N1609" s="53"/>
      <c r="O1609" s="53"/>
      <c r="P1609" s="53"/>
      <c r="Q1609" s="53"/>
      <c r="R1609" s="53"/>
      <c r="S1609" s="53"/>
      <c r="T1609" s="53"/>
      <c r="U1609" s="53"/>
      <c r="V1609" s="53"/>
      <c r="W1609" s="53"/>
      <c r="X1609" s="53"/>
      <c r="Y1609" s="53"/>
      <c r="Z1609" s="53"/>
      <c r="AA1609" s="53"/>
      <c r="AB1609" s="53"/>
      <c r="AC1609" s="53"/>
      <c r="AD1609" s="53"/>
      <c r="AE1609" s="53"/>
      <c r="AF1609" s="53"/>
      <c r="AG1609" s="53"/>
      <c r="AH1609" s="53"/>
      <c r="AI1609" s="53"/>
      <c r="AJ1609" s="53"/>
      <c r="AK1609" s="53"/>
      <c r="AL1609" s="53"/>
      <c r="AM1609" s="53"/>
      <c r="AN1609" s="53"/>
      <c r="AO1609" s="53"/>
      <c r="AP1609" s="53"/>
      <c r="AQ1609" s="53"/>
      <c r="AR1609" s="53"/>
      <c r="AS1609" s="53"/>
      <c r="AT1609" s="53"/>
      <c r="AU1609" s="53"/>
      <c r="AV1609" s="53"/>
      <c r="AW1609" s="53"/>
      <c r="AX1609" s="53"/>
      <c r="AY1609" s="53"/>
      <c r="AZ1609" s="53"/>
      <c r="BA1609" s="53"/>
      <c r="BB1609" s="53"/>
      <c r="BC1609" s="53"/>
      <c r="BD1609" s="53"/>
      <c r="BE1609" s="53"/>
      <c r="BF1609" s="53"/>
      <c r="BG1609" s="53"/>
      <c r="BH1609" s="53"/>
      <c r="BI1609" s="53"/>
      <c r="BJ1609" s="53"/>
      <c r="BK1609" s="53"/>
      <c r="BL1609" s="53"/>
      <c r="BM1609" s="53"/>
      <c r="BN1609" s="53"/>
      <c r="BO1609" s="53"/>
      <c r="BP1609" s="53"/>
      <c r="BQ1609" s="53"/>
      <c r="BR1609" s="53"/>
      <c r="BS1609" s="53"/>
      <c r="BT1609" s="53"/>
      <c r="BU1609" s="53"/>
      <c r="BV1609" s="53"/>
      <c r="BW1609" s="53"/>
      <c r="BX1609" s="53"/>
      <c r="BY1609" s="53"/>
      <c r="BZ1609" s="53"/>
      <c r="CA1609" s="53"/>
      <c r="CB1609" s="53"/>
      <c r="CC1609" s="53"/>
      <c r="CD1609" s="53"/>
      <c r="CE1609" s="53"/>
      <c r="CF1609" s="53"/>
      <c r="CG1609" s="53"/>
      <c r="CH1609" s="53"/>
      <c r="CI1609" s="53"/>
      <c r="CJ1609" s="53"/>
      <c r="CK1609" s="53"/>
    </row>
    <row r="1610" spans="10:89" x14ac:dyDescent="0.2">
      <c r="J1610" s="53"/>
      <c r="K1610" s="53"/>
      <c r="L1610" s="53"/>
      <c r="M1610" s="53"/>
      <c r="N1610" s="53"/>
      <c r="O1610" s="53"/>
      <c r="P1610" s="53"/>
      <c r="Q1610" s="53"/>
      <c r="R1610" s="53"/>
      <c r="S1610" s="53"/>
      <c r="T1610" s="53"/>
      <c r="U1610" s="53"/>
      <c r="V1610" s="53"/>
      <c r="W1610" s="53"/>
      <c r="X1610" s="53"/>
      <c r="Y1610" s="53"/>
      <c r="Z1610" s="53"/>
      <c r="AA1610" s="53"/>
      <c r="AB1610" s="53"/>
      <c r="AC1610" s="53"/>
      <c r="AD1610" s="53"/>
      <c r="AE1610" s="53"/>
      <c r="AF1610" s="53"/>
      <c r="AG1610" s="53"/>
      <c r="AH1610" s="53"/>
      <c r="AI1610" s="53"/>
      <c r="AJ1610" s="53"/>
      <c r="AK1610" s="53"/>
      <c r="AL1610" s="53"/>
      <c r="AM1610" s="53"/>
      <c r="AN1610" s="53"/>
      <c r="AO1610" s="53"/>
      <c r="AP1610" s="53"/>
      <c r="AQ1610" s="53"/>
      <c r="AR1610" s="53"/>
      <c r="AS1610" s="53"/>
      <c r="AT1610" s="53"/>
      <c r="AU1610" s="53"/>
      <c r="AV1610" s="53"/>
      <c r="AW1610" s="53"/>
      <c r="AX1610" s="53"/>
      <c r="AY1610" s="53"/>
      <c r="AZ1610" s="53"/>
      <c r="BA1610" s="53"/>
      <c r="BB1610" s="53"/>
      <c r="BC1610" s="53"/>
      <c r="BD1610" s="53"/>
      <c r="BE1610" s="53"/>
      <c r="BF1610" s="53"/>
      <c r="BG1610" s="53"/>
      <c r="BH1610" s="53"/>
      <c r="BI1610" s="53"/>
      <c r="BJ1610" s="53"/>
      <c r="BK1610" s="53"/>
      <c r="BL1610" s="53"/>
      <c r="BM1610" s="53"/>
      <c r="BN1610" s="53"/>
      <c r="BO1610" s="53"/>
      <c r="BP1610" s="53"/>
      <c r="BQ1610" s="53"/>
      <c r="BR1610" s="53"/>
      <c r="BS1610" s="53"/>
      <c r="BT1610" s="53"/>
      <c r="BU1610" s="53"/>
      <c r="BV1610" s="53"/>
      <c r="BW1610" s="53"/>
      <c r="BX1610" s="53"/>
      <c r="BY1610" s="53"/>
      <c r="BZ1610" s="53"/>
      <c r="CA1610" s="53"/>
      <c r="CB1610" s="53"/>
      <c r="CC1610" s="53"/>
      <c r="CD1610" s="53"/>
      <c r="CE1610" s="53"/>
      <c r="CF1610" s="53"/>
      <c r="CG1610" s="53"/>
      <c r="CH1610" s="53"/>
      <c r="CI1610" s="53"/>
      <c r="CJ1610" s="53"/>
      <c r="CK1610" s="53"/>
    </row>
    <row r="1611" spans="10:89" x14ac:dyDescent="0.2">
      <c r="J1611" s="53"/>
      <c r="K1611" s="53"/>
      <c r="L1611" s="53"/>
      <c r="M1611" s="53"/>
      <c r="N1611" s="53"/>
      <c r="O1611" s="53"/>
      <c r="P1611" s="53"/>
      <c r="Q1611" s="53"/>
      <c r="R1611" s="53"/>
      <c r="S1611" s="53"/>
      <c r="T1611" s="53"/>
      <c r="U1611" s="53"/>
      <c r="V1611" s="53"/>
      <c r="W1611" s="53"/>
      <c r="X1611" s="53"/>
      <c r="Y1611" s="53"/>
      <c r="Z1611" s="53"/>
      <c r="AA1611" s="53"/>
      <c r="AB1611" s="53"/>
      <c r="AC1611" s="53"/>
      <c r="AD1611" s="53"/>
      <c r="AE1611" s="53"/>
      <c r="AF1611" s="53"/>
      <c r="AG1611" s="53"/>
      <c r="AH1611" s="53"/>
      <c r="AI1611" s="53"/>
      <c r="AJ1611" s="53"/>
      <c r="AK1611" s="53"/>
      <c r="AL1611" s="53"/>
      <c r="AM1611" s="53"/>
      <c r="AN1611" s="53"/>
      <c r="AO1611" s="53"/>
      <c r="AP1611" s="53"/>
      <c r="AQ1611" s="53"/>
      <c r="AR1611" s="53"/>
      <c r="AS1611" s="53"/>
      <c r="AT1611" s="53"/>
      <c r="AU1611" s="53"/>
      <c r="AV1611" s="53"/>
      <c r="AW1611" s="53"/>
      <c r="AX1611" s="53"/>
      <c r="AY1611" s="53"/>
      <c r="AZ1611" s="53"/>
      <c r="BA1611" s="53"/>
      <c r="BB1611" s="53"/>
      <c r="BC1611" s="53"/>
      <c r="BD1611" s="53"/>
      <c r="BE1611" s="53"/>
      <c r="BF1611" s="53"/>
      <c r="BG1611" s="53"/>
      <c r="BH1611" s="53"/>
      <c r="BI1611" s="53"/>
      <c r="BJ1611" s="53"/>
      <c r="BK1611" s="53"/>
      <c r="BL1611" s="53"/>
      <c r="BM1611" s="53"/>
      <c r="BN1611" s="53"/>
      <c r="BO1611" s="53"/>
      <c r="BP1611" s="53"/>
      <c r="BQ1611" s="53"/>
      <c r="BR1611" s="53"/>
      <c r="BS1611" s="53"/>
      <c r="BT1611" s="53"/>
      <c r="BU1611" s="53"/>
      <c r="BV1611" s="53"/>
      <c r="BW1611" s="53"/>
      <c r="BX1611" s="53"/>
      <c r="BY1611" s="53"/>
      <c r="BZ1611" s="53"/>
      <c r="CA1611" s="53"/>
      <c r="CB1611" s="53"/>
      <c r="CC1611" s="53"/>
      <c r="CD1611" s="53"/>
      <c r="CE1611" s="53"/>
      <c r="CF1611" s="53"/>
      <c r="CG1611" s="53"/>
      <c r="CH1611" s="53"/>
      <c r="CI1611" s="53"/>
      <c r="CJ1611" s="53"/>
      <c r="CK1611" s="53"/>
    </row>
    <row r="1612" spans="10:89" x14ac:dyDescent="0.2">
      <c r="J1612" s="53"/>
      <c r="K1612" s="53"/>
      <c r="L1612" s="53"/>
      <c r="M1612" s="53"/>
      <c r="N1612" s="53"/>
      <c r="O1612" s="53"/>
      <c r="P1612" s="53"/>
      <c r="Q1612" s="53"/>
      <c r="R1612" s="53"/>
      <c r="S1612" s="53"/>
      <c r="T1612" s="53"/>
      <c r="U1612" s="53"/>
      <c r="V1612" s="53"/>
      <c r="W1612" s="53"/>
      <c r="X1612" s="53"/>
      <c r="Y1612" s="53"/>
      <c r="Z1612" s="53"/>
      <c r="AA1612" s="53"/>
      <c r="AB1612" s="53"/>
      <c r="AC1612" s="53"/>
      <c r="AD1612" s="53"/>
      <c r="AE1612" s="53"/>
      <c r="AF1612" s="53"/>
      <c r="AG1612" s="53"/>
      <c r="AH1612" s="53"/>
      <c r="AI1612" s="53"/>
      <c r="AJ1612" s="53"/>
      <c r="AK1612" s="53"/>
      <c r="AL1612" s="53"/>
      <c r="AM1612" s="53"/>
      <c r="AN1612" s="53"/>
      <c r="AO1612" s="53"/>
      <c r="AP1612" s="53"/>
      <c r="AQ1612" s="53"/>
      <c r="AR1612" s="53"/>
      <c r="AS1612" s="53"/>
      <c r="AT1612" s="53"/>
      <c r="AU1612" s="53"/>
      <c r="AV1612" s="53"/>
      <c r="AW1612" s="53"/>
      <c r="AX1612" s="53"/>
      <c r="AY1612" s="53"/>
      <c r="AZ1612" s="53"/>
      <c r="BA1612" s="53"/>
      <c r="BB1612" s="53"/>
      <c r="BC1612" s="53"/>
      <c r="BD1612" s="53"/>
      <c r="BE1612" s="53"/>
      <c r="BF1612" s="53"/>
      <c r="BG1612" s="53"/>
      <c r="BH1612" s="53"/>
      <c r="BI1612" s="53"/>
      <c r="BJ1612" s="53"/>
      <c r="BK1612" s="53"/>
      <c r="BL1612" s="53"/>
      <c r="BM1612" s="53"/>
      <c r="BN1612" s="53"/>
      <c r="BO1612" s="53"/>
      <c r="BP1612" s="53"/>
      <c r="BQ1612" s="53"/>
      <c r="BR1612" s="53"/>
      <c r="BS1612" s="53"/>
      <c r="BT1612" s="53"/>
      <c r="BU1612" s="53"/>
      <c r="BV1612" s="53"/>
      <c r="BW1612" s="53"/>
      <c r="BX1612" s="53"/>
      <c r="BY1612" s="53"/>
      <c r="BZ1612" s="53"/>
      <c r="CA1612" s="53"/>
      <c r="CB1612" s="53"/>
      <c r="CC1612" s="53"/>
      <c r="CD1612" s="53"/>
      <c r="CE1612" s="53"/>
      <c r="CF1612" s="53"/>
      <c r="CG1612" s="53"/>
      <c r="CH1612" s="53"/>
      <c r="CI1612" s="53"/>
      <c r="CJ1612" s="53"/>
      <c r="CK1612" s="53"/>
    </row>
    <row r="1613" spans="10:89" x14ac:dyDescent="0.2">
      <c r="J1613" s="53"/>
      <c r="K1613" s="53"/>
      <c r="L1613" s="53"/>
      <c r="M1613" s="53"/>
      <c r="N1613" s="53"/>
      <c r="O1613" s="53"/>
      <c r="P1613" s="53"/>
      <c r="Q1613" s="53"/>
      <c r="R1613" s="53"/>
      <c r="S1613" s="53"/>
      <c r="T1613" s="53"/>
      <c r="U1613" s="53"/>
      <c r="V1613" s="53"/>
      <c r="W1613" s="53"/>
      <c r="X1613" s="53"/>
      <c r="Y1613" s="53"/>
      <c r="Z1613" s="53"/>
      <c r="AA1613" s="53"/>
      <c r="AB1613" s="53"/>
      <c r="AC1613" s="53"/>
      <c r="AD1613" s="53"/>
      <c r="AE1613" s="53"/>
      <c r="AF1613" s="53"/>
      <c r="AG1613" s="53"/>
      <c r="AH1613" s="53"/>
      <c r="AI1613" s="53"/>
      <c r="AJ1613" s="53"/>
      <c r="AK1613" s="53"/>
      <c r="AL1613" s="53"/>
      <c r="AM1613" s="53"/>
      <c r="AN1613" s="53"/>
      <c r="AO1613" s="53"/>
      <c r="AP1613" s="53"/>
      <c r="AQ1613" s="53"/>
      <c r="AR1613" s="53"/>
      <c r="AS1613" s="53"/>
      <c r="AT1613" s="53"/>
      <c r="AU1613" s="53"/>
      <c r="AV1613" s="53"/>
      <c r="AW1613" s="53"/>
      <c r="AX1613" s="53"/>
      <c r="AY1613" s="53"/>
      <c r="AZ1613" s="53"/>
      <c r="BA1613" s="53"/>
      <c r="BB1613" s="53"/>
      <c r="BC1613" s="53"/>
      <c r="BD1613" s="53"/>
      <c r="BE1613" s="53"/>
      <c r="BF1613" s="53"/>
      <c r="BG1613" s="53"/>
      <c r="BH1613" s="53"/>
      <c r="BI1613" s="53"/>
      <c r="BJ1613" s="53"/>
      <c r="BK1613" s="53"/>
      <c r="BL1613" s="53"/>
      <c r="BM1613" s="53"/>
      <c r="BN1613" s="53"/>
      <c r="BO1613" s="53"/>
      <c r="BP1613" s="53"/>
      <c r="BQ1613" s="53"/>
      <c r="BR1613" s="53"/>
      <c r="BS1613" s="53"/>
      <c r="BT1613" s="53"/>
      <c r="BU1613" s="53"/>
      <c r="BV1613" s="53"/>
      <c r="BW1613" s="53"/>
      <c r="BX1613" s="53"/>
      <c r="BY1613" s="53"/>
      <c r="BZ1613" s="53"/>
      <c r="CA1613" s="53"/>
      <c r="CB1613" s="53"/>
      <c r="CC1613" s="53"/>
      <c r="CD1613" s="53"/>
      <c r="CE1613" s="53"/>
      <c r="CF1613" s="53"/>
      <c r="CG1613" s="53"/>
      <c r="CH1613" s="53"/>
      <c r="CI1613" s="53"/>
      <c r="CJ1613" s="53"/>
      <c r="CK1613" s="53"/>
    </row>
    <row r="1614" spans="10:89" x14ac:dyDescent="0.2">
      <c r="J1614" s="53"/>
      <c r="K1614" s="53"/>
      <c r="L1614" s="53"/>
      <c r="M1614" s="53"/>
      <c r="N1614" s="53"/>
      <c r="O1614" s="53"/>
      <c r="P1614" s="53"/>
      <c r="Q1614" s="53"/>
      <c r="R1614" s="53"/>
      <c r="S1614" s="53"/>
      <c r="T1614" s="53"/>
      <c r="U1614" s="53"/>
      <c r="V1614" s="53"/>
      <c r="W1614" s="53"/>
      <c r="X1614" s="53"/>
      <c r="Y1614" s="53"/>
      <c r="Z1614" s="53"/>
      <c r="AA1614" s="53"/>
      <c r="AB1614" s="53"/>
      <c r="AC1614" s="53"/>
      <c r="AD1614" s="53"/>
      <c r="AE1614" s="53"/>
      <c r="AF1614" s="53"/>
      <c r="AG1614" s="53"/>
      <c r="AH1614" s="53"/>
      <c r="AI1614" s="53"/>
      <c r="AJ1614" s="53"/>
      <c r="AK1614" s="53"/>
      <c r="AL1614" s="53"/>
      <c r="AM1614" s="53"/>
      <c r="AN1614" s="53"/>
      <c r="AO1614" s="53"/>
      <c r="AP1614" s="53"/>
      <c r="AQ1614" s="53"/>
      <c r="AR1614" s="53"/>
      <c r="AS1614" s="53"/>
      <c r="AT1614" s="53"/>
      <c r="AU1614" s="53"/>
      <c r="AV1614" s="53"/>
      <c r="AW1614" s="53"/>
      <c r="AX1614" s="53"/>
      <c r="AY1614" s="53"/>
      <c r="AZ1614" s="53"/>
      <c r="BA1614" s="53"/>
      <c r="BB1614" s="53"/>
      <c r="BC1614" s="53"/>
      <c r="BD1614" s="53"/>
      <c r="BE1614" s="53"/>
      <c r="BF1614" s="53"/>
      <c r="BG1614" s="53"/>
      <c r="BH1614" s="53"/>
      <c r="BI1614" s="53"/>
      <c r="BJ1614" s="53"/>
      <c r="BK1614" s="53"/>
      <c r="BL1614" s="53"/>
      <c r="BM1614" s="53"/>
      <c r="BN1614" s="53"/>
      <c r="BO1614" s="53"/>
      <c r="BP1614" s="53"/>
      <c r="BQ1614" s="53"/>
      <c r="BR1614" s="53"/>
      <c r="BS1614" s="53"/>
      <c r="BT1614" s="53"/>
      <c r="BU1614" s="53"/>
      <c r="BV1614" s="53"/>
      <c r="BW1614" s="53"/>
      <c r="BX1614" s="53"/>
      <c r="BY1614" s="53"/>
      <c r="BZ1614" s="53"/>
      <c r="CA1614" s="53"/>
      <c r="CB1614" s="53"/>
      <c r="CC1614" s="53"/>
      <c r="CD1614" s="53"/>
      <c r="CE1614" s="53"/>
      <c r="CF1614" s="53"/>
      <c r="CG1614" s="53"/>
      <c r="CH1614" s="53"/>
      <c r="CI1614" s="53"/>
      <c r="CJ1614" s="53"/>
      <c r="CK1614" s="53"/>
    </row>
    <row r="1615" spans="10:89" x14ac:dyDescent="0.2">
      <c r="J1615" s="53"/>
      <c r="K1615" s="53"/>
      <c r="L1615" s="53"/>
      <c r="M1615" s="53"/>
      <c r="N1615" s="53"/>
      <c r="O1615" s="53"/>
      <c r="P1615" s="53"/>
      <c r="Q1615" s="53"/>
      <c r="R1615" s="53"/>
      <c r="S1615" s="53"/>
      <c r="T1615" s="53"/>
      <c r="U1615" s="53"/>
      <c r="V1615" s="53"/>
      <c r="W1615" s="53"/>
      <c r="X1615" s="53"/>
      <c r="Y1615" s="53"/>
      <c r="Z1615" s="53"/>
      <c r="AA1615" s="53"/>
      <c r="AB1615" s="53"/>
      <c r="AC1615" s="53"/>
      <c r="AD1615" s="53"/>
      <c r="AE1615" s="53"/>
      <c r="AF1615" s="53"/>
      <c r="AG1615" s="53"/>
      <c r="AH1615" s="53"/>
      <c r="AI1615" s="53"/>
      <c r="AJ1615" s="53"/>
      <c r="AK1615" s="53"/>
      <c r="AL1615" s="53"/>
      <c r="AM1615" s="53"/>
      <c r="AN1615" s="53"/>
      <c r="AO1615" s="53"/>
      <c r="AP1615" s="53"/>
      <c r="AQ1615" s="53"/>
      <c r="AR1615" s="53"/>
      <c r="AS1615" s="53"/>
      <c r="AT1615" s="53"/>
      <c r="AU1615" s="53"/>
      <c r="AV1615" s="53"/>
      <c r="AW1615" s="53"/>
      <c r="AX1615" s="53"/>
      <c r="AY1615" s="53"/>
      <c r="AZ1615" s="53"/>
      <c r="BA1615" s="53"/>
      <c r="BB1615" s="53"/>
      <c r="BC1615" s="53"/>
      <c r="BD1615" s="53"/>
      <c r="BE1615" s="53"/>
      <c r="BF1615" s="53"/>
      <c r="BG1615" s="53"/>
      <c r="BH1615" s="53"/>
      <c r="BI1615" s="53"/>
      <c r="BJ1615" s="53"/>
      <c r="BK1615" s="53"/>
      <c r="BL1615" s="53"/>
      <c r="BM1615" s="53"/>
      <c r="BN1615" s="53"/>
      <c r="BO1615" s="53"/>
      <c r="BP1615" s="53"/>
      <c r="BQ1615" s="53"/>
      <c r="BR1615" s="53"/>
      <c r="BS1615" s="53"/>
      <c r="BT1615" s="53"/>
      <c r="BU1615" s="53"/>
      <c r="BV1615" s="53"/>
      <c r="BW1615" s="53"/>
      <c r="BX1615" s="53"/>
      <c r="BY1615" s="53"/>
      <c r="BZ1615" s="53"/>
      <c r="CA1615" s="53"/>
      <c r="CB1615" s="53"/>
      <c r="CC1615" s="53"/>
      <c r="CD1615" s="53"/>
      <c r="CE1615" s="53"/>
      <c r="CF1615" s="53"/>
      <c r="CG1615" s="53"/>
      <c r="CH1615" s="53"/>
      <c r="CI1615" s="53"/>
      <c r="CJ1615" s="53"/>
      <c r="CK1615" s="53"/>
    </row>
    <row r="1616" spans="10:89" x14ac:dyDescent="0.2">
      <c r="J1616" s="53"/>
      <c r="K1616" s="53"/>
      <c r="L1616" s="53"/>
      <c r="M1616" s="53"/>
      <c r="N1616" s="53"/>
      <c r="O1616" s="53"/>
      <c r="P1616" s="53"/>
      <c r="Q1616" s="53"/>
      <c r="R1616" s="53"/>
      <c r="S1616" s="53"/>
      <c r="T1616" s="53"/>
      <c r="U1616" s="53"/>
      <c r="V1616" s="53"/>
      <c r="W1616" s="53"/>
      <c r="X1616" s="53"/>
      <c r="Y1616" s="53"/>
      <c r="Z1616" s="53"/>
      <c r="AA1616" s="53"/>
      <c r="AB1616" s="53"/>
      <c r="AC1616" s="53"/>
      <c r="AD1616" s="53"/>
      <c r="AE1616" s="53"/>
      <c r="AF1616" s="53"/>
      <c r="AG1616" s="53"/>
      <c r="AH1616" s="53"/>
      <c r="AI1616" s="53"/>
      <c r="AJ1616" s="53"/>
      <c r="AK1616" s="53"/>
      <c r="AL1616" s="53"/>
      <c r="AM1616" s="53"/>
      <c r="AN1616" s="53"/>
      <c r="AO1616" s="53"/>
      <c r="AP1616" s="53"/>
      <c r="AQ1616" s="53"/>
      <c r="AR1616" s="53"/>
      <c r="AS1616" s="53"/>
      <c r="AT1616" s="53"/>
      <c r="AU1616" s="53"/>
      <c r="AV1616" s="53"/>
      <c r="AW1616" s="53"/>
      <c r="AX1616" s="53"/>
      <c r="AY1616" s="53"/>
      <c r="AZ1616" s="53"/>
      <c r="BA1616" s="53"/>
      <c r="BB1616" s="53"/>
      <c r="BC1616" s="53"/>
      <c r="BD1616" s="53"/>
      <c r="BE1616" s="53"/>
      <c r="BF1616" s="53"/>
      <c r="BG1616" s="53"/>
      <c r="BH1616" s="53"/>
      <c r="BI1616" s="53"/>
      <c r="BJ1616" s="53"/>
      <c r="BK1616" s="53"/>
      <c r="BL1616" s="53"/>
      <c r="BM1616" s="53"/>
      <c r="BN1616" s="53"/>
      <c r="BO1616" s="53"/>
      <c r="BP1616" s="53"/>
      <c r="BQ1616" s="53"/>
      <c r="BR1616" s="53"/>
      <c r="BS1616" s="53"/>
      <c r="BT1616" s="53"/>
      <c r="BU1616" s="53"/>
      <c r="BV1616" s="53"/>
      <c r="BW1616" s="53"/>
      <c r="BX1616" s="53"/>
      <c r="BY1616" s="53"/>
      <c r="BZ1616" s="53"/>
      <c r="CA1616" s="53"/>
      <c r="CB1616" s="53"/>
      <c r="CC1616" s="53"/>
      <c r="CD1616" s="53"/>
      <c r="CE1616" s="53"/>
      <c r="CF1616" s="53"/>
      <c r="CG1616" s="53"/>
      <c r="CH1616" s="53"/>
      <c r="CI1616" s="53"/>
      <c r="CJ1616" s="53"/>
      <c r="CK1616" s="53"/>
    </row>
    <row r="1617" spans="10:89" x14ac:dyDescent="0.2">
      <c r="J1617" s="53"/>
      <c r="K1617" s="53"/>
      <c r="L1617" s="53"/>
      <c r="M1617" s="53"/>
      <c r="N1617" s="53"/>
      <c r="O1617" s="53"/>
      <c r="P1617" s="53"/>
      <c r="Q1617" s="53"/>
      <c r="R1617" s="53"/>
      <c r="S1617" s="53"/>
      <c r="T1617" s="53"/>
      <c r="U1617" s="53"/>
      <c r="V1617" s="53"/>
      <c r="W1617" s="53"/>
      <c r="X1617" s="53"/>
      <c r="Y1617" s="53"/>
      <c r="Z1617" s="53"/>
      <c r="AA1617" s="53"/>
      <c r="AB1617" s="53"/>
      <c r="AC1617" s="53"/>
      <c r="AD1617" s="53"/>
      <c r="AE1617" s="53"/>
      <c r="AF1617" s="53"/>
      <c r="AG1617" s="53"/>
      <c r="AH1617" s="53"/>
      <c r="AI1617" s="53"/>
      <c r="AJ1617" s="53"/>
      <c r="AK1617" s="53"/>
      <c r="AL1617" s="53"/>
      <c r="AM1617" s="53"/>
      <c r="AN1617" s="53"/>
      <c r="AO1617" s="53"/>
      <c r="AP1617" s="53"/>
      <c r="AQ1617" s="53"/>
      <c r="AR1617" s="53"/>
      <c r="AS1617" s="53"/>
      <c r="AT1617" s="53"/>
      <c r="AU1617" s="53"/>
      <c r="AV1617" s="53"/>
      <c r="AW1617" s="53"/>
      <c r="AX1617" s="53"/>
      <c r="AY1617" s="53"/>
      <c r="AZ1617" s="53"/>
      <c r="BA1617" s="53"/>
      <c r="BB1617" s="53"/>
      <c r="BC1617" s="53"/>
      <c r="BD1617" s="53"/>
      <c r="BE1617" s="53"/>
      <c r="BF1617" s="53"/>
      <c r="BG1617" s="53"/>
      <c r="BH1617" s="53"/>
      <c r="BI1617" s="53"/>
      <c r="BJ1617" s="53"/>
      <c r="BK1617" s="53"/>
      <c r="BL1617" s="53"/>
      <c r="BM1617" s="53"/>
      <c r="BN1617" s="53"/>
      <c r="BO1617" s="53"/>
      <c r="BP1617" s="53"/>
      <c r="BQ1617" s="53"/>
      <c r="BR1617" s="53"/>
      <c r="BS1617" s="53"/>
      <c r="BT1617" s="53"/>
      <c r="BU1617" s="53"/>
      <c r="BV1617" s="53"/>
      <c r="BW1617" s="53"/>
      <c r="BX1617" s="53"/>
      <c r="BY1617" s="53"/>
      <c r="BZ1617" s="53"/>
      <c r="CA1617" s="53"/>
      <c r="CB1617" s="53"/>
      <c r="CC1617" s="53"/>
      <c r="CD1617" s="53"/>
      <c r="CE1617" s="53"/>
      <c r="CF1617" s="53"/>
      <c r="CG1617" s="53"/>
      <c r="CH1617" s="53"/>
      <c r="CI1617" s="53"/>
      <c r="CJ1617" s="53"/>
      <c r="CK1617" s="53"/>
    </row>
    <row r="1618" spans="10:89" x14ac:dyDescent="0.2">
      <c r="J1618" s="53"/>
      <c r="K1618" s="53"/>
      <c r="L1618" s="53"/>
      <c r="M1618" s="53"/>
      <c r="N1618" s="53"/>
      <c r="O1618" s="53"/>
      <c r="P1618" s="53"/>
      <c r="Q1618" s="53"/>
      <c r="R1618" s="53"/>
      <c r="S1618" s="53"/>
      <c r="T1618" s="53"/>
      <c r="U1618" s="53"/>
      <c r="V1618" s="53"/>
      <c r="W1618" s="53"/>
      <c r="X1618" s="53"/>
      <c r="Y1618" s="53"/>
      <c r="Z1618" s="53"/>
      <c r="AA1618" s="53"/>
      <c r="AB1618" s="53"/>
      <c r="AC1618" s="53"/>
      <c r="AD1618" s="53"/>
      <c r="AE1618" s="53"/>
      <c r="AF1618" s="53"/>
      <c r="AG1618" s="53"/>
      <c r="AH1618" s="53"/>
      <c r="AI1618" s="53"/>
      <c r="AJ1618" s="53"/>
      <c r="AK1618" s="53"/>
      <c r="AL1618" s="53"/>
      <c r="AM1618" s="53"/>
      <c r="AN1618" s="53"/>
      <c r="AO1618" s="53"/>
      <c r="AP1618" s="53"/>
      <c r="AQ1618" s="53"/>
      <c r="AR1618" s="53"/>
      <c r="AS1618" s="53"/>
      <c r="AT1618" s="53"/>
      <c r="AU1618" s="53"/>
      <c r="AV1618" s="53"/>
      <c r="AW1618" s="53"/>
      <c r="AX1618" s="53"/>
      <c r="AY1618" s="53"/>
      <c r="AZ1618" s="53"/>
      <c r="BA1618" s="53"/>
      <c r="BB1618" s="53"/>
      <c r="BC1618" s="53"/>
      <c r="BD1618" s="53"/>
      <c r="BE1618" s="53"/>
      <c r="BF1618" s="53"/>
      <c r="BG1618" s="53"/>
      <c r="BH1618" s="53"/>
      <c r="BI1618" s="53"/>
      <c r="BJ1618" s="53"/>
      <c r="BK1618" s="53"/>
      <c r="BL1618" s="53"/>
      <c r="BM1618" s="53"/>
      <c r="BN1618" s="53"/>
      <c r="BO1618" s="53"/>
      <c r="BP1618" s="53"/>
      <c r="BQ1618" s="53"/>
      <c r="BR1618" s="53"/>
      <c r="BS1618" s="53"/>
      <c r="BT1618" s="53"/>
      <c r="BU1618" s="53"/>
      <c r="BV1618" s="53"/>
      <c r="BW1618" s="53"/>
      <c r="BX1618" s="53"/>
      <c r="BY1618" s="53"/>
      <c r="BZ1618" s="53"/>
      <c r="CA1618" s="53"/>
      <c r="CB1618" s="53"/>
      <c r="CC1618" s="53"/>
      <c r="CD1618" s="53"/>
      <c r="CE1618" s="53"/>
      <c r="CF1618" s="53"/>
      <c r="CG1618" s="53"/>
      <c r="CH1618" s="53"/>
      <c r="CI1618" s="53"/>
      <c r="CJ1618" s="53"/>
      <c r="CK1618" s="53"/>
    </row>
    <row r="1619" spans="10:89" x14ac:dyDescent="0.2">
      <c r="J1619" s="53"/>
      <c r="K1619" s="53"/>
      <c r="L1619" s="53"/>
      <c r="M1619" s="53"/>
      <c r="N1619" s="53"/>
      <c r="O1619" s="53"/>
      <c r="P1619" s="53"/>
      <c r="Q1619" s="53"/>
      <c r="R1619" s="53"/>
      <c r="S1619" s="53"/>
      <c r="T1619" s="53"/>
      <c r="U1619" s="53"/>
      <c r="V1619" s="53"/>
      <c r="W1619" s="53"/>
      <c r="X1619" s="53"/>
      <c r="Y1619" s="53"/>
      <c r="Z1619" s="53"/>
      <c r="AA1619" s="53"/>
      <c r="AB1619" s="53"/>
      <c r="AC1619" s="53"/>
      <c r="AD1619" s="53"/>
      <c r="AE1619" s="53"/>
      <c r="AF1619" s="53"/>
      <c r="AG1619" s="53"/>
      <c r="AH1619" s="53"/>
      <c r="AI1619" s="53"/>
      <c r="AJ1619" s="53"/>
      <c r="AK1619" s="53"/>
      <c r="AL1619" s="53"/>
      <c r="AM1619" s="53"/>
      <c r="AN1619" s="53"/>
      <c r="AO1619" s="53"/>
      <c r="AP1619" s="53"/>
      <c r="AQ1619" s="53"/>
      <c r="AR1619" s="53"/>
      <c r="AS1619" s="53"/>
      <c r="AT1619" s="53"/>
      <c r="AU1619" s="53"/>
      <c r="AV1619" s="53"/>
      <c r="AW1619" s="53"/>
      <c r="AX1619" s="53"/>
      <c r="AY1619" s="53"/>
      <c r="AZ1619" s="53"/>
      <c r="BA1619" s="53"/>
      <c r="BB1619" s="53"/>
      <c r="BC1619" s="53"/>
      <c r="BD1619" s="53"/>
      <c r="BE1619" s="53"/>
      <c r="BF1619" s="53"/>
      <c r="BG1619" s="53"/>
      <c r="BH1619" s="53"/>
      <c r="BI1619" s="53"/>
      <c r="BJ1619" s="53"/>
      <c r="BK1619" s="53"/>
      <c r="BL1619" s="53"/>
      <c r="BM1619" s="53"/>
      <c r="BN1619" s="53"/>
      <c r="BO1619" s="53"/>
      <c r="BP1619" s="53"/>
      <c r="BQ1619" s="53"/>
      <c r="BR1619" s="53"/>
      <c r="BS1619" s="53"/>
      <c r="BT1619" s="53"/>
      <c r="BU1619" s="53"/>
      <c r="BV1619" s="53"/>
      <c r="BW1619" s="53"/>
      <c r="BX1619" s="53"/>
      <c r="BY1619" s="53"/>
      <c r="BZ1619" s="53"/>
      <c r="CA1619" s="53"/>
      <c r="CB1619" s="53"/>
      <c r="CC1619" s="53"/>
      <c r="CD1619" s="53"/>
      <c r="CE1619" s="53"/>
      <c r="CF1619" s="53"/>
      <c r="CG1619" s="53"/>
      <c r="CH1619" s="53"/>
      <c r="CI1619" s="53"/>
      <c r="CJ1619" s="53"/>
      <c r="CK1619" s="53"/>
    </row>
    <row r="1620" spans="10:89" x14ac:dyDescent="0.2">
      <c r="J1620" s="53"/>
      <c r="K1620" s="53"/>
      <c r="L1620" s="53"/>
      <c r="M1620" s="53"/>
      <c r="N1620" s="53"/>
      <c r="O1620" s="53"/>
      <c r="P1620" s="53"/>
      <c r="Q1620" s="53"/>
      <c r="R1620" s="53"/>
      <c r="S1620" s="53"/>
      <c r="T1620" s="53"/>
      <c r="U1620" s="53"/>
      <c r="V1620" s="53"/>
      <c r="W1620" s="53"/>
      <c r="X1620" s="53"/>
      <c r="Y1620" s="53"/>
      <c r="Z1620" s="53"/>
      <c r="AA1620" s="53"/>
      <c r="AB1620" s="53"/>
      <c r="AC1620" s="53"/>
      <c r="AD1620" s="53"/>
      <c r="AE1620" s="53"/>
      <c r="AF1620" s="53"/>
      <c r="AG1620" s="53"/>
      <c r="AH1620" s="53"/>
      <c r="AI1620" s="53"/>
      <c r="AJ1620" s="53"/>
      <c r="AK1620" s="53"/>
      <c r="AL1620" s="53"/>
      <c r="AM1620" s="53"/>
      <c r="AN1620" s="53"/>
      <c r="AO1620" s="53"/>
      <c r="AP1620" s="53"/>
      <c r="AQ1620" s="53"/>
      <c r="AR1620" s="53"/>
      <c r="AS1620" s="53"/>
      <c r="AT1620" s="53"/>
      <c r="AU1620" s="53"/>
      <c r="AV1620" s="53"/>
      <c r="AW1620" s="53"/>
      <c r="AX1620" s="53"/>
      <c r="AY1620" s="53"/>
      <c r="AZ1620" s="53"/>
      <c r="BA1620" s="53"/>
      <c r="BB1620" s="53"/>
      <c r="BC1620" s="53"/>
      <c r="BD1620" s="53"/>
      <c r="BE1620" s="53"/>
      <c r="BF1620" s="53"/>
      <c r="BG1620" s="53"/>
      <c r="BH1620" s="53"/>
      <c r="BI1620" s="53"/>
      <c r="BJ1620" s="53"/>
      <c r="BK1620" s="53"/>
      <c r="BL1620" s="53"/>
      <c r="BM1620" s="53"/>
      <c r="BN1620" s="53"/>
      <c r="BO1620" s="53"/>
      <c r="BP1620" s="53"/>
      <c r="BQ1620" s="53"/>
      <c r="BR1620" s="53"/>
      <c r="BS1620" s="53"/>
      <c r="BT1620" s="53"/>
      <c r="BU1620" s="53"/>
      <c r="BV1620" s="53"/>
      <c r="BW1620" s="53"/>
      <c r="BX1620" s="53"/>
      <c r="BY1620" s="53"/>
      <c r="BZ1620" s="53"/>
      <c r="CA1620" s="53"/>
      <c r="CB1620" s="53"/>
      <c r="CC1620" s="53"/>
      <c r="CD1620" s="53"/>
      <c r="CE1620" s="53"/>
      <c r="CF1620" s="53"/>
      <c r="CG1620" s="53"/>
      <c r="CH1620" s="53"/>
      <c r="CI1620" s="53"/>
      <c r="CJ1620" s="53"/>
      <c r="CK1620" s="53"/>
    </row>
    <row r="1621" spans="10:89" x14ac:dyDescent="0.2">
      <c r="J1621" s="53"/>
      <c r="K1621" s="53"/>
      <c r="L1621" s="53"/>
      <c r="M1621" s="53"/>
      <c r="N1621" s="53"/>
      <c r="O1621" s="53"/>
      <c r="P1621" s="53"/>
      <c r="Q1621" s="53"/>
      <c r="R1621" s="53"/>
      <c r="S1621" s="53"/>
      <c r="T1621" s="53"/>
      <c r="U1621" s="53"/>
      <c r="V1621" s="53"/>
      <c r="W1621" s="53"/>
      <c r="X1621" s="53"/>
      <c r="Y1621" s="53"/>
      <c r="Z1621" s="53"/>
      <c r="AA1621" s="53"/>
      <c r="AB1621" s="53"/>
      <c r="AC1621" s="53"/>
      <c r="AD1621" s="53"/>
      <c r="AE1621" s="53"/>
      <c r="AF1621" s="53"/>
      <c r="AG1621" s="53"/>
      <c r="AH1621" s="53"/>
      <c r="AI1621" s="53"/>
      <c r="AJ1621" s="53"/>
      <c r="AK1621" s="53"/>
      <c r="AL1621" s="53"/>
      <c r="AM1621" s="53"/>
      <c r="AN1621" s="53"/>
      <c r="AO1621" s="53"/>
      <c r="AP1621" s="53"/>
      <c r="AQ1621" s="53"/>
      <c r="AR1621" s="53"/>
      <c r="AS1621" s="53"/>
      <c r="AT1621" s="53"/>
      <c r="AU1621" s="53"/>
      <c r="AV1621" s="53"/>
      <c r="AW1621" s="53"/>
      <c r="AX1621" s="53"/>
      <c r="AY1621" s="53"/>
      <c r="AZ1621" s="53"/>
      <c r="BA1621" s="53"/>
      <c r="BB1621" s="53"/>
      <c r="BC1621" s="53"/>
      <c r="BD1621" s="53"/>
      <c r="BE1621" s="53"/>
      <c r="BF1621" s="53"/>
      <c r="BG1621" s="53"/>
      <c r="BH1621" s="53"/>
      <c r="BI1621" s="53"/>
      <c r="BJ1621" s="53"/>
      <c r="BK1621" s="53"/>
      <c r="BL1621" s="53"/>
      <c r="BM1621" s="53"/>
      <c r="BN1621" s="53"/>
      <c r="BO1621" s="53"/>
      <c r="BP1621" s="53"/>
      <c r="BQ1621" s="53"/>
      <c r="BR1621" s="53"/>
      <c r="BS1621" s="53"/>
      <c r="BT1621" s="53"/>
      <c r="BU1621" s="53"/>
      <c r="BV1621" s="53"/>
      <c r="BW1621" s="53"/>
      <c r="BX1621" s="53"/>
      <c r="BY1621" s="53"/>
      <c r="BZ1621" s="53"/>
      <c r="CA1621" s="53"/>
      <c r="CB1621" s="53"/>
      <c r="CC1621" s="53"/>
      <c r="CD1621" s="53"/>
      <c r="CE1621" s="53"/>
      <c r="CF1621" s="53"/>
      <c r="CG1621" s="53"/>
      <c r="CH1621" s="53"/>
      <c r="CI1621" s="53"/>
      <c r="CJ1621" s="53"/>
      <c r="CK1621" s="53"/>
    </row>
    <row r="1622" spans="10:89" x14ac:dyDescent="0.2">
      <c r="J1622" s="53"/>
      <c r="K1622" s="53"/>
      <c r="L1622" s="53"/>
      <c r="M1622" s="53"/>
      <c r="N1622" s="53"/>
      <c r="O1622" s="53"/>
      <c r="P1622" s="53"/>
      <c r="Q1622" s="53"/>
      <c r="R1622" s="53"/>
      <c r="S1622" s="53"/>
      <c r="T1622" s="53"/>
      <c r="U1622" s="53"/>
      <c r="V1622" s="53"/>
      <c r="W1622" s="53"/>
      <c r="X1622" s="53"/>
      <c r="Y1622" s="53"/>
      <c r="Z1622" s="53"/>
      <c r="AA1622" s="53"/>
      <c r="AB1622" s="53"/>
      <c r="AC1622" s="53"/>
      <c r="AD1622" s="53"/>
      <c r="AE1622" s="53"/>
      <c r="AF1622" s="53"/>
      <c r="AG1622" s="53"/>
      <c r="AH1622" s="53"/>
      <c r="AI1622" s="53"/>
      <c r="AJ1622" s="53"/>
      <c r="AK1622" s="53"/>
      <c r="AL1622" s="53"/>
      <c r="AM1622" s="53"/>
      <c r="AN1622" s="53"/>
      <c r="AO1622" s="53"/>
      <c r="AP1622" s="53"/>
      <c r="AQ1622" s="53"/>
      <c r="AR1622" s="53"/>
      <c r="AS1622" s="53"/>
      <c r="AT1622" s="53"/>
      <c r="AU1622" s="53"/>
      <c r="AV1622" s="53"/>
      <c r="AW1622" s="53"/>
      <c r="AX1622" s="53"/>
      <c r="AY1622" s="53"/>
      <c r="AZ1622" s="53"/>
      <c r="BA1622" s="53"/>
      <c r="BB1622" s="53"/>
      <c r="BC1622" s="53"/>
      <c r="BD1622" s="53"/>
      <c r="BE1622" s="53"/>
      <c r="BF1622" s="53"/>
      <c r="BG1622" s="53"/>
      <c r="BH1622" s="53"/>
      <c r="BI1622" s="53"/>
      <c r="BJ1622" s="53"/>
      <c r="BK1622" s="53"/>
      <c r="BL1622" s="53"/>
      <c r="BM1622" s="53"/>
      <c r="BN1622" s="53"/>
      <c r="BO1622" s="53"/>
      <c r="BP1622" s="53"/>
      <c r="BQ1622" s="53"/>
      <c r="BR1622" s="53"/>
      <c r="BS1622" s="53"/>
      <c r="BT1622" s="53"/>
      <c r="BU1622" s="53"/>
      <c r="BV1622" s="53"/>
      <c r="BW1622" s="53"/>
      <c r="BX1622" s="53"/>
      <c r="BY1622" s="53"/>
      <c r="BZ1622" s="53"/>
      <c r="CA1622" s="53"/>
      <c r="CB1622" s="53"/>
      <c r="CC1622" s="53"/>
      <c r="CD1622" s="53"/>
      <c r="CE1622" s="53"/>
      <c r="CF1622" s="53"/>
      <c r="CG1622" s="53"/>
      <c r="CH1622" s="53"/>
      <c r="CI1622" s="53"/>
      <c r="CJ1622" s="53"/>
      <c r="CK1622" s="53"/>
    </row>
    <row r="1623" spans="10:89" x14ac:dyDescent="0.2">
      <c r="J1623" s="53"/>
      <c r="K1623" s="53"/>
      <c r="L1623" s="53"/>
      <c r="M1623" s="53"/>
      <c r="N1623" s="53"/>
      <c r="O1623" s="53"/>
      <c r="P1623" s="53"/>
      <c r="Q1623" s="53"/>
      <c r="R1623" s="53"/>
      <c r="S1623" s="53"/>
      <c r="T1623" s="53"/>
      <c r="U1623" s="53"/>
      <c r="V1623" s="53"/>
      <c r="W1623" s="53"/>
      <c r="X1623" s="53"/>
      <c r="Y1623" s="53"/>
      <c r="Z1623" s="53"/>
      <c r="AA1623" s="53"/>
      <c r="AB1623" s="53"/>
      <c r="AC1623" s="53"/>
      <c r="AD1623" s="53"/>
      <c r="AE1623" s="53"/>
      <c r="AF1623" s="53"/>
      <c r="AG1623" s="53"/>
      <c r="AH1623" s="53"/>
      <c r="AI1623" s="53"/>
      <c r="AJ1623" s="53"/>
      <c r="AK1623" s="53"/>
      <c r="AL1623" s="53"/>
      <c r="AM1623" s="53"/>
      <c r="AN1623" s="53"/>
      <c r="AO1623" s="53"/>
      <c r="AP1623" s="53"/>
      <c r="AQ1623" s="53"/>
      <c r="AR1623" s="53"/>
      <c r="AS1623" s="53"/>
      <c r="AT1623" s="53"/>
      <c r="AU1623" s="53"/>
      <c r="AV1623" s="53"/>
      <c r="AW1623" s="53"/>
      <c r="AX1623" s="53"/>
      <c r="AY1623" s="53"/>
      <c r="AZ1623" s="53"/>
      <c r="BA1623" s="53"/>
      <c r="BB1623" s="53"/>
      <c r="BC1623" s="53"/>
      <c r="BD1623" s="53"/>
      <c r="BE1623" s="53"/>
      <c r="BF1623" s="53"/>
      <c r="BG1623" s="53"/>
      <c r="BH1623" s="53"/>
      <c r="BI1623" s="53"/>
      <c r="BJ1623" s="53"/>
      <c r="BK1623" s="53"/>
      <c r="BL1623" s="53"/>
      <c r="BM1623" s="53"/>
      <c r="BN1623" s="53"/>
      <c r="BO1623" s="53"/>
      <c r="BP1623" s="53"/>
      <c r="BQ1623" s="53"/>
      <c r="BR1623" s="53"/>
      <c r="BS1623" s="53"/>
      <c r="BT1623" s="53"/>
      <c r="BU1623" s="53"/>
      <c r="BV1623" s="53"/>
      <c r="BW1623" s="53"/>
      <c r="BX1623" s="53"/>
      <c r="BY1623" s="53"/>
      <c r="BZ1623" s="53"/>
      <c r="CA1623" s="53"/>
      <c r="CB1623" s="53"/>
      <c r="CC1623" s="53"/>
      <c r="CD1623" s="53"/>
      <c r="CE1623" s="53"/>
      <c r="CF1623" s="53"/>
      <c r="CG1623" s="53"/>
      <c r="CH1623" s="53"/>
      <c r="CI1623" s="53"/>
      <c r="CJ1623" s="53"/>
      <c r="CK1623" s="53"/>
    </row>
    <row r="1624" spans="10:89" x14ac:dyDescent="0.2">
      <c r="J1624" s="53"/>
      <c r="K1624" s="53"/>
      <c r="L1624" s="53"/>
      <c r="M1624" s="53"/>
      <c r="N1624" s="53"/>
      <c r="O1624" s="53"/>
      <c r="P1624" s="53"/>
      <c r="Q1624" s="53"/>
      <c r="R1624" s="53"/>
      <c r="S1624" s="53"/>
      <c r="T1624" s="53"/>
      <c r="U1624" s="53"/>
      <c r="V1624" s="53"/>
      <c r="W1624" s="53"/>
      <c r="X1624" s="53"/>
      <c r="Y1624" s="53"/>
      <c r="Z1624" s="53"/>
      <c r="AA1624" s="53"/>
      <c r="AB1624" s="53"/>
      <c r="AC1624" s="53"/>
      <c r="AD1624" s="53"/>
      <c r="AE1624" s="53"/>
      <c r="AF1624" s="53"/>
      <c r="AG1624" s="53"/>
      <c r="AH1624" s="53"/>
      <c r="AI1624" s="53"/>
      <c r="AJ1624" s="53"/>
      <c r="AK1624" s="53"/>
      <c r="AL1624" s="53"/>
      <c r="AM1624" s="53"/>
      <c r="AN1624" s="53"/>
      <c r="AO1624" s="53"/>
      <c r="AP1624" s="53"/>
      <c r="AQ1624" s="53"/>
      <c r="AR1624" s="53"/>
      <c r="AS1624" s="53"/>
      <c r="AT1624" s="53"/>
      <c r="AU1624" s="53"/>
      <c r="AV1624" s="53"/>
      <c r="AW1624" s="53"/>
      <c r="AX1624" s="53"/>
      <c r="AY1624" s="53"/>
      <c r="AZ1624" s="53"/>
      <c r="BA1624" s="53"/>
      <c r="BB1624" s="53"/>
      <c r="BC1624" s="53"/>
      <c r="BD1624" s="53"/>
      <c r="BE1624" s="53"/>
      <c r="BF1624" s="53"/>
      <c r="BG1624" s="53"/>
      <c r="BH1624" s="53"/>
      <c r="BI1624" s="53"/>
      <c r="BJ1624" s="53"/>
      <c r="BK1624" s="53"/>
      <c r="BL1624" s="53"/>
      <c r="BM1624" s="53"/>
      <c r="BN1624" s="53"/>
      <c r="BO1624" s="53"/>
      <c r="BP1624" s="53"/>
      <c r="BQ1624" s="53"/>
      <c r="BR1624" s="53"/>
      <c r="BS1624" s="53"/>
      <c r="BT1624" s="53"/>
      <c r="BU1624" s="53"/>
      <c r="BV1624" s="53"/>
      <c r="BW1624" s="53"/>
      <c r="BX1624" s="53"/>
      <c r="BY1624" s="53"/>
      <c r="BZ1624" s="53"/>
      <c r="CA1624" s="53"/>
      <c r="CB1624" s="53"/>
      <c r="CC1624" s="53"/>
      <c r="CD1624" s="53"/>
      <c r="CE1624" s="53"/>
      <c r="CF1624" s="53"/>
      <c r="CG1624" s="53"/>
      <c r="CH1624" s="53"/>
      <c r="CI1624" s="53"/>
      <c r="CJ1624" s="53"/>
      <c r="CK1624" s="53"/>
    </row>
    <row r="1625" spans="10:89" x14ac:dyDescent="0.2">
      <c r="J1625" s="53"/>
      <c r="K1625" s="53"/>
      <c r="L1625" s="53"/>
      <c r="M1625" s="53"/>
      <c r="N1625" s="53"/>
      <c r="O1625" s="53"/>
      <c r="P1625" s="53"/>
      <c r="Q1625" s="53"/>
      <c r="R1625" s="53"/>
      <c r="S1625" s="53"/>
      <c r="T1625" s="53"/>
      <c r="U1625" s="53"/>
      <c r="V1625" s="53"/>
      <c r="W1625" s="53"/>
      <c r="X1625" s="53"/>
      <c r="Y1625" s="53"/>
      <c r="Z1625" s="53"/>
      <c r="AA1625" s="53"/>
      <c r="AB1625" s="53"/>
      <c r="AC1625" s="53"/>
      <c r="AD1625" s="53"/>
      <c r="AE1625" s="53"/>
      <c r="AF1625" s="53"/>
      <c r="AG1625" s="53"/>
      <c r="AH1625" s="53"/>
      <c r="AI1625" s="53"/>
      <c r="AJ1625" s="53"/>
      <c r="AK1625" s="53"/>
      <c r="AL1625" s="53"/>
      <c r="AM1625" s="53"/>
      <c r="AN1625" s="53"/>
      <c r="AO1625" s="53"/>
      <c r="AP1625" s="53"/>
      <c r="AQ1625" s="53"/>
      <c r="AR1625" s="53"/>
      <c r="AS1625" s="53"/>
      <c r="AT1625" s="53"/>
      <c r="AU1625" s="53"/>
      <c r="AV1625" s="53"/>
      <c r="AW1625" s="53"/>
      <c r="AX1625" s="53"/>
      <c r="AY1625" s="53"/>
      <c r="AZ1625" s="53"/>
      <c r="BA1625" s="53"/>
      <c r="BB1625" s="53"/>
      <c r="BC1625" s="53"/>
      <c r="BD1625" s="53"/>
      <c r="BE1625" s="53"/>
      <c r="BF1625" s="53"/>
      <c r="BG1625" s="53"/>
      <c r="BH1625" s="53"/>
      <c r="BI1625" s="53"/>
      <c r="BJ1625" s="53"/>
      <c r="BK1625" s="53"/>
      <c r="BL1625" s="53"/>
      <c r="BM1625" s="53"/>
      <c r="BN1625" s="53"/>
      <c r="BO1625" s="53"/>
      <c r="BP1625" s="53"/>
      <c r="BQ1625" s="53"/>
      <c r="BR1625" s="53"/>
      <c r="BS1625" s="53"/>
      <c r="BT1625" s="53"/>
      <c r="BU1625" s="53"/>
      <c r="BV1625" s="53"/>
      <c r="BW1625" s="53"/>
      <c r="BX1625" s="53"/>
      <c r="BY1625" s="53"/>
      <c r="BZ1625" s="53"/>
      <c r="CA1625" s="53"/>
      <c r="CB1625" s="53"/>
      <c r="CC1625" s="53"/>
      <c r="CD1625" s="53"/>
      <c r="CE1625" s="53"/>
      <c r="CF1625" s="53"/>
      <c r="CG1625" s="53"/>
      <c r="CH1625" s="53"/>
      <c r="CI1625" s="53"/>
      <c r="CJ1625" s="53"/>
      <c r="CK1625" s="53"/>
    </row>
    <row r="1626" spans="10:89" x14ac:dyDescent="0.2">
      <c r="J1626" s="53"/>
      <c r="K1626" s="53"/>
      <c r="L1626" s="53"/>
      <c r="M1626" s="53"/>
      <c r="N1626" s="53"/>
      <c r="O1626" s="53"/>
      <c r="P1626" s="53"/>
      <c r="Q1626" s="53"/>
      <c r="R1626" s="53"/>
      <c r="S1626" s="53"/>
      <c r="T1626" s="53"/>
      <c r="U1626" s="53"/>
      <c r="V1626" s="53"/>
      <c r="W1626" s="53"/>
      <c r="X1626" s="53"/>
      <c r="Y1626" s="53"/>
      <c r="Z1626" s="53"/>
      <c r="AA1626" s="53"/>
      <c r="AB1626" s="53"/>
      <c r="AC1626" s="53"/>
      <c r="AD1626" s="53"/>
      <c r="AE1626" s="53"/>
      <c r="AF1626" s="53"/>
      <c r="AG1626" s="53"/>
      <c r="AH1626" s="53"/>
      <c r="AI1626" s="53"/>
      <c r="AJ1626" s="53"/>
      <c r="AK1626" s="53"/>
      <c r="AL1626" s="53"/>
      <c r="AM1626" s="53"/>
      <c r="AN1626" s="53"/>
      <c r="AO1626" s="53"/>
      <c r="AP1626" s="53"/>
      <c r="AQ1626" s="53"/>
      <c r="AR1626" s="53"/>
      <c r="AS1626" s="53"/>
      <c r="AT1626" s="53"/>
      <c r="AU1626" s="53"/>
      <c r="AV1626" s="53"/>
      <c r="AW1626" s="53"/>
      <c r="AX1626" s="53"/>
      <c r="AY1626" s="53"/>
      <c r="AZ1626" s="53"/>
      <c r="BA1626" s="53"/>
      <c r="BB1626" s="53"/>
      <c r="BC1626" s="53"/>
      <c r="BD1626" s="53"/>
      <c r="BE1626" s="53"/>
      <c r="BF1626" s="53"/>
      <c r="BG1626" s="53"/>
      <c r="BH1626" s="53"/>
      <c r="BI1626" s="53"/>
      <c r="BJ1626" s="53"/>
      <c r="BK1626" s="53"/>
      <c r="BL1626" s="53"/>
      <c r="BM1626" s="53"/>
      <c r="BN1626" s="53"/>
      <c r="BO1626" s="53"/>
      <c r="BP1626" s="53"/>
      <c r="BQ1626" s="53"/>
      <c r="BR1626" s="53"/>
      <c r="BS1626" s="53"/>
      <c r="BT1626" s="53"/>
      <c r="BU1626" s="53"/>
      <c r="BV1626" s="53"/>
      <c r="BW1626" s="53"/>
      <c r="BX1626" s="53"/>
      <c r="BY1626" s="53"/>
      <c r="BZ1626" s="53"/>
      <c r="CA1626" s="53"/>
      <c r="CB1626" s="53"/>
      <c r="CC1626" s="53"/>
      <c r="CD1626" s="53"/>
      <c r="CE1626" s="53"/>
      <c r="CF1626" s="53"/>
      <c r="CG1626" s="53"/>
      <c r="CH1626" s="53"/>
      <c r="CI1626" s="53"/>
      <c r="CJ1626" s="53"/>
      <c r="CK1626" s="53"/>
    </row>
    <row r="1627" spans="10:89" x14ac:dyDescent="0.2">
      <c r="J1627" s="53"/>
      <c r="K1627" s="53"/>
      <c r="L1627" s="53"/>
      <c r="M1627" s="53"/>
      <c r="N1627" s="53"/>
      <c r="O1627" s="53"/>
      <c r="P1627" s="53"/>
      <c r="Q1627" s="53"/>
      <c r="R1627" s="53"/>
      <c r="S1627" s="53"/>
      <c r="T1627" s="53"/>
      <c r="U1627" s="53"/>
      <c r="V1627" s="53"/>
      <c r="W1627" s="53"/>
      <c r="X1627" s="53"/>
      <c r="Y1627" s="53"/>
      <c r="Z1627" s="53"/>
      <c r="AA1627" s="53"/>
      <c r="AB1627" s="53"/>
      <c r="AC1627" s="53"/>
      <c r="AD1627" s="53"/>
      <c r="AE1627" s="53"/>
      <c r="AF1627" s="53"/>
      <c r="AG1627" s="53"/>
      <c r="AH1627" s="53"/>
      <c r="AI1627" s="53"/>
      <c r="AJ1627" s="53"/>
      <c r="AK1627" s="53"/>
      <c r="AL1627" s="53"/>
      <c r="AM1627" s="53"/>
      <c r="AN1627" s="53"/>
      <c r="AO1627" s="53"/>
      <c r="AP1627" s="53"/>
      <c r="AQ1627" s="53"/>
      <c r="AR1627" s="53"/>
      <c r="AS1627" s="53"/>
      <c r="AT1627" s="53"/>
      <c r="AU1627" s="53"/>
      <c r="AV1627" s="53"/>
      <c r="AW1627" s="53"/>
      <c r="AX1627" s="53"/>
      <c r="AY1627" s="53"/>
      <c r="AZ1627" s="53"/>
      <c r="BA1627" s="53"/>
      <c r="BB1627" s="53"/>
      <c r="BC1627" s="53"/>
      <c r="BD1627" s="53"/>
      <c r="BE1627" s="53"/>
      <c r="BF1627" s="53"/>
      <c r="BG1627" s="53"/>
      <c r="BH1627" s="53"/>
      <c r="BI1627" s="53"/>
      <c r="BJ1627" s="53"/>
      <c r="BK1627" s="53"/>
      <c r="BL1627" s="53"/>
      <c r="BM1627" s="53"/>
      <c r="BN1627" s="53"/>
      <c r="BO1627" s="53"/>
      <c r="BP1627" s="53"/>
      <c r="BQ1627" s="53"/>
      <c r="BR1627" s="53"/>
      <c r="BS1627" s="53"/>
      <c r="BT1627" s="53"/>
      <c r="BU1627" s="53"/>
      <c r="BV1627" s="53"/>
      <c r="BW1627" s="53"/>
      <c r="BX1627" s="53"/>
      <c r="BY1627" s="53"/>
      <c r="BZ1627" s="53"/>
      <c r="CA1627" s="53"/>
      <c r="CB1627" s="53"/>
      <c r="CC1627" s="53"/>
      <c r="CD1627" s="53"/>
      <c r="CE1627" s="53"/>
      <c r="CF1627" s="53"/>
      <c r="CG1627" s="53"/>
      <c r="CH1627" s="53"/>
      <c r="CI1627" s="53"/>
      <c r="CJ1627" s="53"/>
      <c r="CK1627" s="53"/>
    </row>
    <row r="1628" spans="10:89" x14ac:dyDescent="0.2">
      <c r="J1628" s="53"/>
      <c r="K1628" s="53"/>
      <c r="L1628" s="53"/>
      <c r="M1628" s="53"/>
      <c r="N1628" s="53"/>
      <c r="O1628" s="53"/>
      <c r="P1628" s="53"/>
      <c r="Q1628" s="53"/>
      <c r="R1628" s="53"/>
      <c r="S1628" s="53"/>
      <c r="T1628" s="53"/>
      <c r="U1628" s="53"/>
      <c r="V1628" s="53"/>
      <c r="W1628" s="53"/>
      <c r="X1628" s="53"/>
      <c r="Y1628" s="53"/>
      <c r="Z1628" s="53"/>
      <c r="AA1628" s="53"/>
      <c r="AB1628" s="53"/>
      <c r="AC1628" s="53"/>
      <c r="AD1628" s="53"/>
      <c r="AE1628" s="53"/>
      <c r="AF1628" s="53"/>
      <c r="AG1628" s="53"/>
      <c r="AH1628" s="53"/>
      <c r="AI1628" s="53"/>
      <c r="AJ1628" s="53"/>
      <c r="AK1628" s="53"/>
      <c r="AL1628" s="53"/>
      <c r="AM1628" s="53"/>
      <c r="AN1628" s="53"/>
      <c r="AO1628" s="53"/>
      <c r="AP1628" s="53"/>
      <c r="AQ1628" s="53"/>
      <c r="AR1628" s="53"/>
      <c r="AS1628" s="53"/>
      <c r="AT1628" s="53"/>
      <c r="AU1628" s="53"/>
      <c r="AV1628" s="53"/>
      <c r="AW1628" s="53"/>
      <c r="AX1628" s="53"/>
      <c r="AY1628" s="53"/>
      <c r="AZ1628" s="53"/>
      <c r="BA1628" s="53"/>
      <c r="BB1628" s="53"/>
      <c r="BC1628" s="53"/>
      <c r="BD1628" s="53"/>
      <c r="BE1628" s="53"/>
      <c r="BF1628" s="53"/>
      <c r="BG1628" s="53"/>
      <c r="BH1628" s="53"/>
      <c r="BI1628" s="53"/>
      <c r="BJ1628" s="53"/>
      <c r="BK1628" s="53"/>
      <c r="BL1628" s="53"/>
      <c r="BM1628" s="53"/>
      <c r="BN1628" s="53"/>
      <c r="BO1628" s="53"/>
      <c r="BP1628" s="53"/>
      <c r="BQ1628" s="53"/>
      <c r="BR1628" s="53"/>
      <c r="BS1628" s="53"/>
      <c r="BT1628" s="53"/>
      <c r="BU1628" s="53"/>
      <c r="BV1628" s="53"/>
      <c r="BW1628" s="53"/>
      <c r="BX1628" s="53"/>
      <c r="BY1628" s="53"/>
      <c r="BZ1628" s="53"/>
      <c r="CA1628" s="53"/>
      <c r="CB1628" s="53"/>
      <c r="CC1628" s="53"/>
      <c r="CD1628" s="53"/>
      <c r="CE1628" s="53"/>
      <c r="CF1628" s="53"/>
      <c r="CG1628" s="53"/>
      <c r="CH1628" s="53"/>
      <c r="CI1628" s="53"/>
      <c r="CJ1628" s="53"/>
      <c r="CK1628" s="53"/>
    </row>
    <row r="1629" spans="10:89" x14ac:dyDescent="0.2">
      <c r="J1629" s="53"/>
      <c r="K1629" s="53"/>
      <c r="L1629" s="53"/>
      <c r="M1629" s="53"/>
      <c r="N1629" s="53"/>
      <c r="O1629" s="53"/>
      <c r="P1629" s="53"/>
      <c r="Q1629" s="53"/>
      <c r="R1629" s="53"/>
      <c r="S1629" s="53"/>
      <c r="T1629" s="53"/>
      <c r="U1629" s="53"/>
      <c r="V1629" s="53"/>
      <c r="W1629" s="53"/>
      <c r="X1629" s="53"/>
      <c r="Y1629" s="53"/>
      <c r="Z1629" s="53"/>
      <c r="AA1629" s="53"/>
      <c r="AB1629" s="53"/>
      <c r="AC1629" s="53"/>
      <c r="AD1629" s="53"/>
      <c r="AE1629" s="53"/>
      <c r="AF1629" s="53"/>
      <c r="AG1629" s="53"/>
      <c r="AH1629" s="53"/>
      <c r="AI1629" s="53"/>
      <c r="AJ1629" s="53"/>
      <c r="AK1629" s="53"/>
      <c r="AL1629" s="53"/>
      <c r="AM1629" s="53"/>
      <c r="AN1629" s="53"/>
      <c r="AO1629" s="53"/>
      <c r="AP1629" s="53"/>
      <c r="AQ1629" s="53"/>
      <c r="AR1629" s="53"/>
      <c r="AS1629" s="53"/>
      <c r="AT1629" s="53"/>
      <c r="AU1629" s="53"/>
      <c r="AV1629" s="53"/>
      <c r="AW1629" s="53"/>
      <c r="AX1629" s="53"/>
      <c r="AY1629" s="53"/>
      <c r="AZ1629" s="53"/>
      <c r="BA1629" s="53"/>
      <c r="BB1629" s="53"/>
      <c r="BC1629" s="53"/>
      <c r="BD1629" s="53"/>
      <c r="BE1629" s="53"/>
      <c r="BF1629" s="53"/>
      <c r="BG1629" s="53"/>
      <c r="BH1629" s="53"/>
      <c r="BI1629" s="53"/>
      <c r="BJ1629" s="53"/>
      <c r="BK1629" s="53"/>
      <c r="BL1629" s="53"/>
      <c r="BM1629" s="53"/>
      <c r="BN1629" s="53"/>
      <c r="BO1629" s="53"/>
      <c r="BP1629" s="53"/>
      <c r="BQ1629" s="53"/>
      <c r="BR1629" s="53"/>
      <c r="BS1629" s="53"/>
      <c r="BT1629" s="53"/>
      <c r="BU1629" s="53"/>
      <c r="BV1629" s="53"/>
      <c r="BW1629" s="53"/>
      <c r="BX1629" s="53"/>
      <c r="BY1629" s="53"/>
      <c r="BZ1629" s="53"/>
      <c r="CA1629" s="53"/>
      <c r="CB1629" s="53"/>
      <c r="CC1629" s="53"/>
      <c r="CD1629" s="53"/>
      <c r="CE1629" s="53"/>
      <c r="CF1629" s="53"/>
      <c r="CG1629" s="53"/>
      <c r="CH1629" s="53"/>
      <c r="CI1629" s="53"/>
      <c r="CJ1629" s="53"/>
      <c r="CK1629" s="53"/>
    </row>
    <row r="1630" spans="10:89" x14ac:dyDescent="0.2">
      <c r="J1630" s="53"/>
      <c r="K1630" s="53"/>
      <c r="L1630" s="53"/>
      <c r="M1630" s="53"/>
      <c r="N1630" s="53"/>
      <c r="O1630" s="53"/>
      <c r="P1630" s="53"/>
      <c r="Q1630" s="53"/>
      <c r="R1630" s="53"/>
      <c r="S1630" s="53"/>
      <c r="T1630" s="53"/>
      <c r="U1630" s="53"/>
      <c r="V1630" s="53"/>
      <c r="W1630" s="53"/>
      <c r="X1630" s="53"/>
      <c r="Y1630" s="53"/>
      <c r="Z1630" s="53"/>
      <c r="AA1630" s="53"/>
      <c r="AB1630" s="53"/>
      <c r="AC1630" s="53"/>
      <c r="AD1630" s="53"/>
      <c r="AE1630" s="53"/>
      <c r="AF1630" s="53"/>
      <c r="AG1630" s="53"/>
      <c r="AH1630" s="53"/>
      <c r="AI1630" s="53"/>
      <c r="AJ1630" s="53"/>
      <c r="AK1630" s="53"/>
      <c r="AL1630" s="53"/>
      <c r="AM1630" s="53"/>
      <c r="AN1630" s="53"/>
      <c r="AO1630" s="53"/>
      <c r="AP1630" s="53"/>
      <c r="AQ1630" s="53"/>
      <c r="AR1630" s="53"/>
      <c r="AS1630" s="53"/>
      <c r="AT1630" s="53"/>
      <c r="AU1630" s="53"/>
      <c r="AV1630" s="53"/>
      <c r="AW1630" s="53"/>
      <c r="AX1630" s="53"/>
      <c r="AY1630" s="53"/>
      <c r="AZ1630" s="53"/>
      <c r="BA1630" s="53"/>
      <c r="BB1630" s="53"/>
      <c r="BC1630" s="53"/>
      <c r="BD1630" s="53"/>
      <c r="BE1630" s="53"/>
      <c r="BF1630" s="53"/>
      <c r="BG1630" s="53"/>
      <c r="BH1630" s="53"/>
      <c r="BI1630" s="53"/>
      <c r="BJ1630" s="53"/>
      <c r="BK1630" s="53"/>
      <c r="BL1630" s="53"/>
      <c r="BM1630" s="53"/>
      <c r="BN1630" s="53"/>
      <c r="BO1630" s="53"/>
      <c r="BP1630" s="53"/>
      <c r="BQ1630" s="53"/>
      <c r="BR1630" s="53"/>
      <c r="BS1630" s="53"/>
      <c r="BT1630" s="53"/>
      <c r="BU1630" s="53"/>
      <c r="BV1630" s="53"/>
      <c r="BW1630" s="53"/>
      <c r="BX1630" s="53"/>
      <c r="BY1630" s="53"/>
      <c r="BZ1630" s="53"/>
      <c r="CA1630" s="53"/>
      <c r="CB1630" s="53"/>
      <c r="CC1630" s="53"/>
      <c r="CD1630" s="53"/>
      <c r="CE1630" s="53"/>
      <c r="CF1630" s="53"/>
      <c r="CG1630" s="53"/>
      <c r="CH1630" s="53"/>
      <c r="CI1630" s="53"/>
      <c r="CJ1630" s="53"/>
      <c r="CK1630" s="53"/>
    </row>
    <row r="1631" spans="10:89" x14ac:dyDescent="0.2">
      <c r="J1631" s="53"/>
      <c r="K1631" s="53"/>
      <c r="L1631" s="53"/>
      <c r="M1631" s="53"/>
      <c r="N1631" s="53"/>
      <c r="O1631" s="53"/>
      <c r="P1631" s="53"/>
      <c r="Q1631" s="53"/>
      <c r="R1631" s="53"/>
      <c r="S1631" s="53"/>
      <c r="T1631" s="53"/>
      <c r="U1631" s="53"/>
      <c r="V1631" s="53"/>
      <c r="W1631" s="53"/>
      <c r="X1631" s="53"/>
      <c r="Y1631" s="53"/>
      <c r="Z1631" s="53"/>
      <c r="AA1631" s="53"/>
      <c r="AB1631" s="53"/>
      <c r="AC1631" s="53"/>
      <c r="AD1631" s="53"/>
      <c r="AE1631" s="53"/>
      <c r="AF1631" s="53"/>
      <c r="AG1631" s="53"/>
      <c r="AH1631" s="53"/>
      <c r="AI1631" s="53"/>
      <c r="AJ1631" s="53"/>
      <c r="AK1631" s="53"/>
      <c r="AL1631" s="53"/>
      <c r="AM1631" s="53"/>
      <c r="AN1631" s="53"/>
      <c r="AO1631" s="53"/>
      <c r="AP1631" s="53"/>
      <c r="AQ1631" s="53"/>
      <c r="AR1631" s="53"/>
      <c r="AS1631" s="53"/>
      <c r="AT1631" s="53"/>
      <c r="AU1631" s="53"/>
      <c r="AV1631" s="53"/>
      <c r="AW1631" s="53"/>
      <c r="AX1631" s="53"/>
      <c r="AY1631" s="53"/>
      <c r="AZ1631" s="53"/>
      <c r="BA1631" s="53"/>
      <c r="BB1631" s="53"/>
      <c r="BC1631" s="53"/>
      <c r="BD1631" s="53"/>
      <c r="BE1631" s="53"/>
      <c r="BF1631" s="53"/>
      <c r="BG1631" s="53"/>
      <c r="BH1631" s="53"/>
      <c r="BI1631" s="53"/>
      <c r="BJ1631" s="53"/>
      <c r="BK1631" s="53"/>
      <c r="BL1631" s="53"/>
      <c r="BM1631" s="53"/>
      <c r="BN1631" s="53"/>
      <c r="BO1631" s="53"/>
      <c r="BP1631" s="53"/>
      <c r="BQ1631" s="53"/>
      <c r="BR1631" s="53"/>
      <c r="BS1631" s="53"/>
      <c r="BT1631" s="53"/>
      <c r="BU1631" s="53"/>
      <c r="BV1631" s="53"/>
      <c r="BW1631" s="53"/>
      <c r="BX1631" s="53"/>
      <c r="BY1631" s="53"/>
      <c r="BZ1631" s="53"/>
      <c r="CA1631" s="53"/>
      <c r="CB1631" s="53"/>
      <c r="CC1631" s="53"/>
      <c r="CD1631" s="53"/>
      <c r="CE1631" s="53"/>
      <c r="CF1631" s="53"/>
      <c r="CG1631" s="53"/>
      <c r="CH1631" s="53"/>
      <c r="CI1631" s="53"/>
      <c r="CJ1631" s="53"/>
      <c r="CK1631" s="53"/>
    </row>
    <row r="1632" spans="10:89" x14ac:dyDescent="0.2">
      <c r="J1632" s="53"/>
      <c r="K1632" s="53"/>
      <c r="L1632" s="53"/>
      <c r="M1632" s="53"/>
      <c r="N1632" s="53"/>
      <c r="O1632" s="53"/>
      <c r="P1632" s="53"/>
      <c r="Q1632" s="53"/>
      <c r="R1632" s="53"/>
      <c r="S1632" s="53"/>
      <c r="T1632" s="53"/>
      <c r="U1632" s="53"/>
      <c r="V1632" s="53"/>
      <c r="W1632" s="53"/>
      <c r="X1632" s="53"/>
      <c r="Y1632" s="53"/>
      <c r="Z1632" s="53"/>
      <c r="AA1632" s="53"/>
      <c r="AB1632" s="53"/>
      <c r="AC1632" s="53"/>
      <c r="AD1632" s="53"/>
      <c r="AE1632" s="53"/>
      <c r="AF1632" s="53"/>
      <c r="AG1632" s="53"/>
      <c r="AH1632" s="53"/>
      <c r="AI1632" s="53"/>
      <c r="AJ1632" s="53"/>
      <c r="AK1632" s="53"/>
      <c r="AL1632" s="53"/>
      <c r="AM1632" s="53"/>
      <c r="AN1632" s="53"/>
      <c r="AO1632" s="53"/>
      <c r="AP1632" s="53"/>
      <c r="AQ1632" s="53"/>
      <c r="AR1632" s="53"/>
      <c r="AS1632" s="53"/>
      <c r="AT1632" s="53"/>
      <c r="AU1632" s="53"/>
      <c r="AV1632" s="53"/>
      <c r="AW1632" s="53"/>
      <c r="AX1632" s="53"/>
      <c r="AY1632" s="53"/>
      <c r="AZ1632" s="53"/>
      <c r="BA1632" s="53"/>
      <c r="BB1632" s="53"/>
      <c r="BC1632" s="53"/>
      <c r="BD1632" s="53"/>
      <c r="BE1632" s="53"/>
      <c r="BF1632" s="53"/>
      <c r="BG1632" s="53"/>
      <c r="BH1632" s="53"/>
      <c r="BI1632" s="53"/>
      <c r="BJ1632" s="53"/>
      <c r="BK1632" s="53"/>
      <c r="BL1632" s="53"/>
      <c r="BM1632" s="53"/>
      <c r="BN1632" s="53"/>
      <c r="BO1632" s="53"/>
      <c r="BP1632" s="53"/>
      <c r="BQ1632" s="53"/>
      <c r="BR1632" s="53"/>
      <c r="BS1632" s="53"/>
      <c r="BT1632" s="53"/>
      <c r="BU1632" s="53"/>
      <c r="BV1632" s="53"/>
      <c r="BW1632" s="53"/>
      <c r="BX1632" s="53"/>
      <c r="BY1632" s="53"/>
      <c r="BZ1632" s="53"/>
      <c r="CA1632" s="53"/>
      <c r="CB1632" s="53"/>
      <c r="CC1632" s="53"/>
      <c r="CD1632" s="53"/>
      <c r="CE1632" s="53"/>
      <c r="CF1632" s="53"/>
      <c r="CG1632" s="53"/>
      <c r="CH1632" s="53"/>
      <c r="CI1632" s="53"/>
      <c r="CJ1632" s="53"/>
      <c r="CK1632" s="53"/>
    </row>
    <row r="1633" spans="10:89" x14ac:dyDescent="0.2">
      <c r="J1633" s="53"/>
      <c r="K1633" s="53"/>
      <c r="L1633" s="53"/>
      <c r="M1633" s="53"/>
      <c r="N1633" s="53"/>
      <c r="O1633" s="53"/>
      <c r="P1633" s="53"/>
      <c r="Q1633" s="53"/>
      <c r="R1633" s="53"/>
      <c r="S1633" s="53"/>
      <c r="T1633" s="53"/>
      <c r="U1633" s="53"/>
      <c r="V1633" s="53"/>
      <c r="W1633" s="53"/>
      <c r="X1633" s="53"/>
      <c r="Y1633" s="53"/>
      <c r="Z1633" s="53"/>
      <c r="AA1633" s="53"/>
      <c r="AB1633" s="53"/>
      <c r="AC1633" s="53"/>
      <c r="AD1633" s="53"/>
      <c r="AE1633" s="53"/>
      <c r="AF1633" s="53"/>
      <c r="AG1633" s="53"/>
      <c r="AH1633" s="53"/>
      <c r="AI1633" s="53"/>
      <c r="AJ1633" s="53"/>
      <c r="AK1633" s="53"/>
      <c r="AL1633" s="53"/>
      <c r="AM1633" s="53"/>
      <c r="AN1633" s="53"/>
      <c r="AO1633" s="53"/>
      <c r="AP1633" s="53"/>
      <c r="AQ1633" s="53"/>
      <c r="AR1633" s="53"/>
      <c r="AS1633" s="53"/>
      <c r="AT1633" s="53"/>
      <c r="AU1633" s="53"/>
      <c r="AV1633" s="53"/>
      <c r="AW1633" s="53"/>
      <c r="AX1633" s="53"/>
      <c r="AY1633" s="53"/>
      <c r="AZ1633" s="53"/>
      <c r="BA1633" s="53"/>
      <c r="BB1633" s="53"/>
      <c r="BC1633" s="53"/>
      <c r="BD1633" s="53"/>
      <c r="BE1633" s="53"/>
      <c r="BF1633" s="53"/>
      <c r="BG1633" s="53"/>
      <c r="BH1633" s="53"/>
      <c r="BI1633" s="53"/>
      <c r="BJ1633" s="53"/>
      <c r="BK1633" s="53"/>
      <c r="BL1633" s="53"/>
      <c r="BM1633" s="53"/>
      <c r="BN1633" s="53"/>
      <c r="BO1633" s="53"/>
      <c r="BP1633" s="53"/>
      <c r="BQ1633" s="53"/>
      <c r="BR1633" s="53"/>
      <c r="BS1633" s="53"/>
      <c r="BT1633" s="53"/>
      <c r="BU1633" s="53"/>
      <c r="BV1633" s="53"/>
      <c r="BW1633" s="53"/>
      <c r="BX1633" s="53"/>
      <c r="BY1633" s="53"/>
      <c r="BZ1633" s="53"/>
      <c r="CA1633" s="53"/>
      <c r="CB1633" s="53"/>
      <c r="CC1633" s="53"/>
      <c r="CD1633" s="53"/>
      <c r="CE1633" s="53"/>
      <c r="CF1633" s="53"/>
      <c r="CG1633" s="53"/>
      <c r="CH1633" s="53"/>
      <c r="CI1633" s="53"/>
      <c r="CJ1633" s="53"/>
      <c r="CK1633" s="53"/>
    </row>
    <row r="1634" spans="10:89" x14ac:dyDescent="0.2">
      <c r="J1634" s="53"/>
      <c r="K1634" s="53"/>
      <c r="L1634" s="53"/>
      <c r="M1634" s="53"/>
      <c r="N1634" s="53"/>
      <c r="O1634" s="53"/>
      <c r="P1634" s="53"/>
      <c r="Q1634" s="53"/>
      <c r="R1634" s="53"/>
      <c r="S1634" s="53"/>
      <c r="T1634" s="53"/>
      <c r="U1634" s="53"/>
      <c r="V1634" s="53"/>
      <c r="W1634" s="53"/>
      <c r="X1634" s="53"/>
      <c r="Y1634" s="53"/>
      <c r="Z1634" s="53"/>
      <c r="AA1634" s="53"/>
      <c r="AB1634" s="53"/>
      <c r="AC1634" s="53"/>
      <c r="AD1634" s="53"/>
      <c r="AE1634" s="53"/>
      <c r="AF1634" s="53"/>
      <c r="AG1634" s="53"/>
      <c r="AH1634" s="53"/>
      <c r="AI1634" s="53"/>
      <c r="AJ1634" s="53"/>
      <c r="AK1634" s="53"/>
      <c r="AL1634" s="53"/>
      <c r="AM1634" s="53"/>
      <c r="AN1634" s="53"/>
      <c r="AO1634" s="53"/>
      <c r="AP1634" s="53"/>
      <c r="AQ1634" s="53"/>
      <c r="AR1634" s="53"/>
      <c r="AS1634" s="53"/>
      <c r="AT1634" s="53"/>
      <c r="AU1634" s="53"/>
      <c r="AV1634" s="53"/>
      <c r="AW1634" s="53"/>
      <c r="AX1634" s="53"/>
      <c r="AY1634" s="53"/>
      <c r="AZ1634" s="53"/>
      <c r="BA1634" s="53"/>
      <c r="BB1634" s="53"/>
      <c r="BC1634" s="53"/>
      <c r="BD1634" s="53"/>
      <c r="BE1634" s="53"/>
      <c r="BF1634" s="53"/>
      <c r="BG1634" s="53"/>
      <c r="BH1634" s="53"/>
      <c r="BI1634" s="53"/>
      <c r="BJ1634" s="53"/>
      <c r="BK1634" s="53"/>
      <c r="BL1634" s="53"/>
      <c r="BM1634" s="53"/>
      <c r="BN1634" s="53"/>
      <c r="BO1634" s="53"/>
      <c r="BP1634" s="53"/>
      <c r="BQ1634" s="53"/>
      <c r="BR1634" s="53"/>
      <c r="BS1634" s="53"/>
      <c r="BT1634" s="53"/>
      <c r="BU1634" s="53"/>
      <c r="BV1634" s="53"/>
      <c r="BW1634" s="53"/>
      <c r="BX1634" s="53"/>
      <c r="BY1634" s="53"/>
      <c r="BZ1634" s="53"/>
      <c r="CA1634" s="53"/>
      <c r="CB1634" s="53"/>
      <c r="CC1634" s="53"/>
      <c r="CD1634" s="53"/>
      <c r="CE1634" s="53"/>
      <c r="CF1634" s="53"/>
      <c r="CG1634" s="53"/>
      <c r="CH1634" s="53"/>
      <c r="CI1634" s="53"/>
      <c r="CJ1634" s="53"/>
      <c r="CK1634" s="53"/>
    </row>
    <row r="1635" spans="10:89" x14ac:dyDescent="0.2">
      <c r="J1635" s="53"/>
      <c r="K1635" s="53"/>
      <c r="L1635" s="53"/>
      <c r="M1635" s="53"/>
      <c r="N1635" s="53"/>
      <c r="O1635" s="53"/>
      <c r="P1635" s="53"/>
      <c r="Q1635" s="53"/>
      <c r="R1635" s="53"/>
      <c r="S1635" s="53"/>
      <c r="T1635" s="53"/>
      <c r="U1635" s="53"/>
      <c r="V1635" s="53"/>
      <c r="W1635" s="53"/>
      <c r="X1635" s="53"/>
      <c r="Y1635" s="53"/>
      <c r="Z1635" s="53"/>
      <c r="AA1635" s="53"/>
      <c r="AB1635" s="53"/>
      <c r="AC1635" s="53"/>
      <c r="AD1635" s="53"/>
      <c r="AE1635" s="53"/>
      <c r="AF1635" s="53"/>
      <c r="AG1635" s="53"/>
      <c r="AH1635" s="53"/>
      <c r="AI1635" s="53"/>
      <c r="AJ1635" s="53"/>
      <c r="AK1635" s="53"/>
      <c r="AL1635" s="53"/>
      <c r="AM1635" s="53"/>
      <c r="AN1635" s="53"/>
      <c r="AO1635" s="53"/>
      <c r="AP1635" s="53"/>
      <c r="AQ1635" s="53"/>
      <c r="AR1635" s="53"/>
      <c r="AS1635" s="53"/>
      <c r="AT1635" s="53"/>
      <c r="AU1635" s="53"/>
      <c r="AV1635" s="53"/>
      <c r="AW1635" s="53"/>
      <c r="AX1635" s="53"/>
      <c r="AY1635" s="53"/>
      <c r="AZ1635" s="53"/>
      <c r="BA1635" s="53"/>
      <c r="BB1635" s="53"/>
      <c r="BC1635" s="53"/>
      <c r="BD1635" s="53"/>
      <c r="BE1635" s="53"/>
      <c r="BF1635" s="53"/>
      <c r="BG1635" s="53"/>
      <c r="BH1635" s="53"/>
      <c r="BI1635" s="53"/>
      <c r="BJ1635" s="53"/>
      <c r="BK1635" s="53"/>
      <c r="BL1635" s="53"/>
      <c r="BM1635" s="53"/>
      <c r="BN1635" s="53"/>
      <c r="BO1635" s="53"/>
      <c r="BP1635" s="53"/>
      <c r="BQ1635" s="53"/>
      <c r="BR1635" s="53"/>
      <c r="BS1635" s="53"/>
      <c r="BT1635" s="53"/>
      <c r="BU1635" s="53"/>
      <c r="BV1635" s="53"/>
      <c r="BW1635" s="53"/>
      <c r="BX1635" s="53"/>
      <c r="BY1635" s="53"/>
      <c r="BZ1635" s="53"/>
      <c r="CA1635" s="53"/>
      <c r="CB1635" s="53"/>
      <c r="CC1635" s="53"/>
      <c r="CD1635" s="53"/>
      <c r="CE1635" s="53"/>
      <c r="CF1635" s="53"/>
      <c r="CG1635" s="53"/>
      <c r="CH1635" s="53"/>
      <c r="CI1635" s="53"/>
      <c r="CJ1635" s="53"/>
      <c r="CK1635" s="53"/>
    </row>
    <row r="1636" spans="10:89" x14ac:dyDescent="0.2">
      <c r="J1636" s="53"/>
      <c r="K1636" s="53"/>
      <c r="L1636" s="53"/>
      <c r="M1636" s="53"/>
      <c r="N1636" s="53"/>
      <c r="O1636" s="53"/>
      <c r="P1636" s="53"/>
      <c r="Q1636" s="53"/>
      <c r="R1636" s="53"/>
      <c r="S1636" s="53"/>
      <c r="T1636" s="53"/>
      <c r="U1636" s="53"/>
      <c r="V1636" s="53"/>
      <c r="W1636" s="53"/>
      <c r="X1636" s="53"/>
      <c r="Y1636" s="53"/>
      <c r="Z1636" s="53"/>
      <c r="AA1636" s="53"/>
      <c r="AB1636" s="53"/>
      <c r="AC1636" s="53"/>
      <c r="AD1636" s="53"/>
      <c r="AE1636" s="53"/>
      <c r="AF1636" s="53"/>
      <c r="AG1636" s="53"/>
      <c r="AH1636" s="53"/>
      <c r="AI1636" s="53"/>
      <c r="AJ1636" s="53"/>
      <c r="AK1636" s="53"/>
      <c r="AL1636" s="53"/>
      <c r="AM1636" s="53"/>
      <c r="AN1636" s="53"/>
      <c r="AO1636" s="53"/>
      <c r="AP1636" s="53"/>
      <c r="AQ1636" s="53"/>
      <c r="AR1636" s="53"/>
      <c r="AS1636" s="53"/>
      <c r="AT1636" s="53"/>
      <c r="AU1636" s="53"/>
      <c r="AV1636" s="53"/>
      <c r="AW1636" s="53"/>
      <c r="AX1636" s="53"/>
      <c r="AY1636" s="53"/>
      <c r="AZ1636" s="53"/>
      <c r="BA1636" s="53"/>
      <c r="BB1636" s="53"/>
      <c r="BC1636" s="53"/>
      <c r="BD1636" s="53"/>
      <c r="BE1636" s="53"/>
      <c r="BF1636" s="53"/>
      <c r="BG1636" s="53"/>
      <c r="BH1636" s="53"/>
      <c r="BI1636" s="53"/>
      <c r="BJ1636" s="53"/>
      <c r="BK1636" s="53"/>
      <c r="BL1636" s="53"/>
      <c r="BM1636" s="53"/>
      <c r="BN1636" s="53"/>
      <c r="BO1636" s="53"/>
      <c r="BP1636" s="53"/>
      <c r="BQ1636" s="53"/>
      <c r="BR1636" s="53"/>
      <c r="BS1636" s="53"/>
      <c r="BT1636" s="53"/>
      <c r="BU1636" s="53"/>
      <c r="BV1636" s="53"/>
      <c r="BW1636" s="53"/>
      <c r="BX1636" s="53"/>
      <c r="BY1636" s="53"/>
      <c r="BZ1636" s="53"/>
      <c r="CA1636" s="53"/>
      <c r="CB1636" s="53"/>
      <c r="CC1636" s="53"/>
      <c r="CD1636" s="53"/>
      <c r="CE1636" s="53"/>
      <c r="CF1636" s="53"/>
      <c r="CG1636" s="53"/>
      <c r="CH1636" s="53"/>
      <c r="CI1636" s="53"/>
      <c r="CJ1636" s="53"/>
      <c r="CK1636" s="53"/>
    </row>
    <row r="1637" spans="10:89" x14ac:dyDescent="0.2">
      <c r="J1637" s="53"/>
      <c r="K1637" s="53"/>
      <c r="L1637" s="53"/>
      <c r="M1637" s="53"/>
      <c r="N1637" s="53"/>
      <c r="O1637" s="53"/>
      <c r="P1637" s="53"/>
      <c r="Q1637" s="53"/>
      <c r="R1637" s="53"/>
      <c r="S1637" s="53"/>
      <c r="T1637" s="53"/>
      <c r="U1637" s="53"/>
      <c r="V1637" s="53"/>
      <c r="W1637" s="53"/>
      <c r="X1637" s="53"/>
      <c r="Y1637" s="53"/>
      <c r="Z1637" s="53"/>
      <c r="AA1637" s="53"/>
      <c r="AB1637" s="53"/>
      <c r="AC1637" s="53"/>
      <c r="AD1637" s="53"/>
      <c r="AE1637" s="53"/>
      <c r="AF1637" s="53"/>
      <c r="AG1637" s="53"/>
      <c r="AH1637" s="53"/>
      <c r="AI1637" s="53"/>
      <c r="AJ1637" s="53"/>
      <c r="AK1637" s="53"/>
      <c r="AL1637" s="53"/>
      <c r="AM1637" s="53"/>
      <c r="AN1637" s="53"/>
      <c r="AO1637" s="53"/>
      <c r="AP1637" s="53"/>
      <c r="AQ1637" s="53"/>
      <c r="AR1637" s="53"/>
      <c r="AS1637" s="53"/>
      <c r="AT1637" s="53"/>
      <c r="AU1637" s="53"/>
      <c r="AV1637" s="53"/>
      <c r="AW1637" s="53"/>
      <c r="AX1637" s="53"/>
      <c r="AY1637" s="53"/>
      <c r="AZ1637" s="53"/>
      <c r="BA1637" s="53"/>
      <c r="BB1637" s="53"/>
      <c r="BC1637" s="53"/>
      <c r="BD1637" s="53"/>
      <c r="BE1637" s="53"/>
      <c r="BF1637" s="53"/>
      <c r="BG1637" s="53"/>
      <c r="BH1637" s="53"/>
      <c r="BI1637" s="53"/>
      <c r="BJ1637" s="53"/>
      <c r="BK1637" s="53"/>
      <c r="BL1637" s="53"/>
      <c r="BM1637" s="53"/>
      <c r="BN1637" s="53"/>
      <c r="BO1637" s="53"/>
      <c r="BP1637" s="53"/>
      <c r="BQ1637" s="53"/>
      <c r="BR1637" s="53"/>
      <c r="BS1637" s="53"/>
      <c r="BT1637" s="53"/>
      <c r="BU1637" s="53"/>
      <c r="BV1637" s="53"/>
      <c r="BW1637" s="53"/>
      <c r="BX1637" s="53"/>
      <c r="BY1637" s="53"/>
      <c r="BZ1637" s="53"/>
      <c r="CA1637" s="53"/>
      <c r="CB1637" s="53"/>
      <c r="CC1637" s="53"/>
      <c r="CD1637" s="53"/>
      <c r="CE1637" s="53"/>
      <c r="CF1637" s="53"/>
      <c r="CG1637" s="53"/>
      <c r="CH1637" s="53"/>
      <c r="CI1637" s="53"/>
      <c r="CJ1637" s="53"/>
      <c r="CK1637" s="53"/>
    </row>
    <row r="1638" spans="10:89" x14ac:dyDescent="0.2">
      <c r="J1638" s="53"/>
      <c r="K1638" s="53"/>
      <c r="L1638" s="53"/>
      <c r="M1638" s="53"/>
      <c r="N1638" s="53"/>
      <c r="O1638" s="53"/>
      <c r="P1638" s="53"/>
      <c r="Q1638" s="53"/>
      <c r="R1638" s="53"/>
      <c r="S1638" s="53"/>
      <c r="T1638" s="53"/>
      <c r="U1638" s="53"/>
      <c r="V1638" s="53"/>
      <c r="W1638" s="53"/>
      <c r="X1638" s="53"/>
      <c r="Y1638" s="53"/>
      <c r="Z1638" s="53"/>
      <c r="AA1638" s="53"/>
      <c r="AB1638" s="53"/>
      <c r="AC1638" s="53"/>
      <c r="AD1638" s="53"/>
      <c r="AE1638" s="53"/>
      <c r="AF1638" s="53"/>
      <c r="AG1638" s="53"/>
      <c r="AH1638" s="53"/>
      <c r="AI1638" s="53"/>
      <c r="AJ1638" s="53"/>
      <c r="AK1638" s="53"/>
      <c r="AL1638" s="53"/>
      <c r="AM1638" s="53"/>
      <c r="AN1638" s="53"/>
      <c r="AO1638" s="53"/>
      <c r="AP1638" s="53"/>
      <c r="AQ1638" s="53"/>
      <c r="AR1638" s="53"/>
      <c r="AS1638" s="53"/>
      <c r="AT1638" s="53"/>
      <c r="AU1638" s="53"/>
      <c r="AV1638" s="53"/>
      <c r="AW1638" s="53"/>
      <c r="AX1638" s="53"/>
      <c r="AY1638" s="53"/>
      <c r="AZ1638" s="53"/>
      <c r="BA1638" s="53"/>
      <c r="BB1638" s="53"/>
      <c r="BC1638" s="53"/>
      <c r="BD1638" s="53"/>
      <c r="BE1638" s="53"/>
      <c r="BF1638" s="53"/>
      <c r="BG1638" s="53"/>
      <c r="BH1638" s="53"/>
      <c r="BI1638" s="53"/>
      <c r="BJ1638" s="53"/>
      <c r="BK1638" s="53"/>
      <c r="BL1638" s="53"/>
      <c r="BM1638" s="53"/>
      <c r="BN1638" s="53"/>
      <c r="BO1638" s="53"/>
      <c r="BP1638" s="53"/>
      <c r="BQ1638" s="53"/>
      <c r="BR1638" s="53"/>
      <c r="BS1638" s="53"/>
      <c r="BT1638" s="53"/>
      <c r="BU1638" s="53"/>
      <c r="BV1638" s="53"/>
      <c r="BW1638" s="53"/>
      <c r="BX1638" s="53"/>
      <c r="BY1638" s="53"/>
      <c r="BZ1638" s="53"/>
      <c r="CA1638" s="53"/>
      <c r="CB1638" s="53"/>
      <c r="CC1638" s="53"/>
      <c r="CD1638" s="53"/>
      <c r="CE1638" s="53"/>
      <c r="CF1638" s="53"/>
      <c r="CG1638" s="53"/>
      <c r="CH1638" s="53"/>
      <c r="CI1638" s="53"/>
      <c r="CJ1638" s="53"/>
      <c r="CK1638" s="53"/>
    </row>
    <row r="1639" spans="10:89" x14ac:dyDescent="0.2">
      <c r="J1639" s="53"/>
      <c r="K1639" s="53"/>
      <c r="L1639" s="53"/>
      <c r="M1639" s="53"/>
      <c r="N1639" s="53"/>
      <c r="O1639" s="53"/>
      <c r="P1639" s="53"/>
      <c r="Q1639" s="53"/>
      <c r="R1639" s="53"/>
      <c r="S1639" s="53"/>
      <c r="T1639" s="53"/>
      <c r="U1639" s="53"/>
      <c r="V1639" s="53"/>
      <c r="W1639" s="53"/>
      <c r="X1639" s="53"/>
      <c r="Y1639" s="53"/>
      <c r="Z1639" s="53"/>
      <c r="AA1639" s="53"/>
      <c r="AB1639" s="53"/>
      <c r="AC1639" s="53"/>
      <c r="AD1639" s="53"/>
      <c r="AE1639" s="53"/>
      <c r="AF1639" s="53"/>
      <c r="AG1639" s="53"/>
      <c r="AH1639" s="53"/>
      <c r="AI1639" s="53"/>
      <c r="AJ1639" s="53"/>
      <c r="AK1639" s="53"/>
      <c r="AL1639" s="53"/>
      <c r="AM1639" s="53"/>
      <c r="AN1639" s="53"/>
      <c r="AO1639" s="53"/>
      <c r="AP1639" s="53"/>
      <c r="AQ1639" s="53"/>
      <c r="AR1639" s="53"/>
      <c r="AS1639" s="53"/>
      <c r="AT1639" s="53"/>
      <c r="AU1639" s="53"/>
      <c r="AV1639" s="53"/>
      <c r="AW1639" s="53"/>
      <c r="AX1639" s="53"/>
      <c r="AY1639" s="53"/>
      <c r="AZ1639" s="53"/>
      <c r="BA1639" s="53"/>
      <c r="BB1639" s="53"/>
      <c r="BC1639" s="53"/>
      <c r="BD1639" s="53"/>
      <c r="BE1639" s="53"/>
      <c r="BF1639" s="53"/>
      <c r="BG1639" s="53"/>
      <c r="BH1639" s="53"/>
      <c r="BI1639" s="53"/>
      <c r="BJ1639" s="53"/>
      <c r="BK1639" s="53"/>
      <c r="BL1639" s="53"/>
      <c r="BM1639" s="53"/>
      <c r="BN1639" s="53"/>
      <c r="BO1639" s="53"/>
      <c r="BP1639" s="53"/>
      <c r="BQ1639" s="53"/>
      <c r="BR1639" s="53"/>
      <c r="BS1639" s="53"/>
      <c r="BT1639" s="53"/>
      <c r="BU1639" s="53"/>
      <c r="BV1639" s="53"/>
      <c r="BW1639" s="53"/>
      <c r="BX1639" s="53"/>
      <c r="BY1639" s="53"/>
      <c r="BZ1639" s="53"/>
      <c r="CA1639" s="53"/>
      <c r="CB1639" s="53"/>
      <c r="CC1639" s="53"/>
      <c r="CD1639" s="53"/>
      <c r="CE1639" s="53"/>
      <c r="CF1639" s="53"/>
      <c r="CG1639" s="53"/>
      <c r="CH1639" s="53"/>
      <c r="CI1639" s="53"/>
      <c r="CJ1639" s="53"/>
      <c r="CK1639" s="53"/>
    </row>
    <row r="1640" spans="10:89" x14ac:dyDescent="0.2">
      <c r="J1640" s="53"/>
      <c r="K1640" s="53"/>
      <c r="L1640" s="53"/>
      <c r="M1640" s="53"/>
      <c r="N1640" s="53"/>
      <c r="O1640" s="53"/>
      <c r="P1640" s="53"/>
      <c r="Q1640" s="53"/>
      <c r="R1640" s="53"/>
      <c r="S1640" s="53"/>
      <c r="T1640" s="53"/>
      <c r="U1640" s="53"/>
      <c r="V1640" s="53"/>
      <c r="W1640" s="53"/>
      <c r="X1640" s="53"/>
      <c r="Y1640" s="53"/>
      <c r="Z1640" s="53"/>
      <c r="AA1640" s="53"/>
      <c r="AB1640" s="53"/>
      <c r="AC1640" s="53"/>
      <c r="AD1640" s="53"/>
      <c r="AE1640" s="53"/>
      <c r="AF1640" s="53"/>
      <c r="AG1640" s="53"/>
      <c r="AH1640" s="53"/>
      <c r="AI1640" s="53"/>
      <c r="AJ1640" s="53"/>
      <c r="AK1640" s="53"/>
      <c r="AL1640" s="53"/>
      <c r="AM1640" s="53"/>
      <c r="AN1640" s="53"/>
      <c r="AO1640" s="53"/>
      <c r="AP1640" s="53"/>
      <c r="AQ1640" s="53"/>
      <c r="AR1640" s="53"/>
      <c r="AS1640" s="53"/>
      <c r="AT1640" s="53"/>
      <c r="AU1640" s="53"/>
      <c r="AV1640" s="53"/>
      <c r="AW1640" s="53"/>
      <c r="AX1640" s="53"/>
      <c r="AY1640" s="53"/>
      <c r="AZ1640" s="53"/>
      <c r="BA1640" s="53"/>
      <c r="BB1640" s="53"/>
      <c r="BC1640" s="53"/>
      <c r="BD1640" s="53"/>
      <c r="BE1640" s="53"/>
      <c r="BF1640" s="53"/>
      <c r="BG1640" s="53"/>
      <c r="BH1640" s="53"/>
      <c r="BI1640" s="53"/>
      <c r="BJ1640" s="53"/>
      <c r="BK1640" s="53"/>
      <c r="BL1640" s="53"/>
      <c r="BM1640" s="53"/>
      <c r="BN1640" s="53"/>
      <c r="BO1640" s="53"/>
      <c r="BP1640" s="53"/>
      <c r="BQ1640" s="53"/>
      <c r="BR1640" s="53"/>
      <c r="BS1640" s="53"/>
      <c r="BT1640" s="53"/>
      <c r="BU1640" s="53"/>
      <c r="BV1640" s="53"/>
      <c r="BW1640" s="53"/>
      <c r="BX1640" s="53"/>
      <c r="BY1640" s="53"/>
      <c r="BZ1640" s="53"/>
      <c r="CA1640" s="53"/>
      <c r="CB1640" s="53"/>
      <c r="CC1640" s="53"/>
      <c r="CD1640" s="53"/>
      <c r="CE1640" s="53"/>
      <c r="CF1640" s="53"/>
      <c r="CG1640" s="53"/>
      <c r="CH1640" s="53"/>
      <c r="CI1640" s="53"/>
      <c r="CJ1640" s="53"/>
      <c r="CK1640" s="53"/>
    </row>
    <row r="1641" spans="10:89" x14ac:dyDescent="0.2">
      <c r="J1641" s="53"/>
      <c r="K1641" s="53"/>
      <c r="L1641" s="53"/>
      <c r="M1641" s="53"/>
      <c r="N1641" s="53"/>
      <c r="O1641" s="53"/>
      <c r="P1641" s="53"/>
      <c r="Q1641" s="53"/>
      <c r="R1641" s="53"/>
      <c r="S1641" s="53"/>
      <c r="T1641" s="53"/>
      <c r="U1641" s="53"/>
      <c r="V1641" s="53"/>
      <c r="W1641" s="53"/>
      <c r="X1641" s="53"/>
      <c r="Y1641" s="53"/>
      <c r="Z1641" s="53"/>
      <c r="AA1641" s="53"/>
      <c r="AB1641" s="53"/>
      <c r="AC1641" s="53"/>
      <c r="AD1641" s="53"/>
      <c r="AE1641" s="53"/>
      <c r="AF1641" s="53"/>
      <c r="AG1641" s="53"/>
      <c r="AH1641" s="53"/>
      <c r="AI1641" s="53"/>
      <c r="AJ1641" s="53"/>
      <c r="AK1641" s="53"/>
      <c r="AL1641" s="53"/>
      <c r="AM1641" s="53"/>
      <c r="AN1641" s="53"/>
      <c r="AO1641" s="53"/>
      <c r="AP1641" s="53"/>
      <c r="AQ1641" s="53"/>
      <c r="AR1641" s="53"/>
      <c r="AS1641" s="53"/>
      <c r="AT1641" s="53"/>
      <c r="AU1641" s="53"/>
      <c r="AV1641" s="53"/>
      <c r="AW1641" s="53"/>
      <c r="AX1641" s="53"/>
      <c r="AY1641" s="53"/>
      <c r="AZ1641" s="53"/>
      <c r="BA1641" s="53"/>
      <c r="BB1641" s="53"/>
      <c r="BC1641" s="53"/>
      <c r="BD1641" s="53"/>
      <c r="BE1641" s="53"/>
      <c r="BF1641" s="53"/>
      <c r="BG1641" s="53"/>
      <c r="BH1641" s="53"/>
      <c r="BI1641" s="53"/>
      <c r="BJ1641" s="53"/>
      <c r="BK1641" s="53"/>
      <c r="BL1641" s="53"/>
      <c r="BM1641" s="53"/>
      <c r="BN1641" s="53"/>
      <c r="BO1641" s="53"/>
      <c r="BP1641" s="53"/>
      <c r="BQ1641" s="53"/>
      <c r="BR1641" s="53"/>
      <c r="BS1641" s="53"/>
      <c r="BT1641" s="53"/>
      <c r="BU1641" s="53"/>
      <c r="BV1641" s="53"/>
      <c r="BW1641" s="53"/>
      <c r="BX1641" s="53"/>
      <c r="BY1641" s="53"/>
      <c r="BZ1641" s="53"/>
      <c r="CA1641" s="53"/>
      <c r="CB1641" s="53"/>
      <c r="CC1641" s="53"/>
      <c r="CD1641" s="53"/>
      <c r="CE1641" s="53"/>
      <c r="CF1641" s="53"/>
      <c r="CG1641" s="53"/>
      <c r="CH1641" s="53"/>
      <c r="CI1641" s="53"/>
      <c r="CJ1641" s="53"/>
      <c r="CK1641" s="53"/>
    </row>
    <row r="1642" spans="10:89" x14ac:dyDescent="0.2">
      <c r="J1642" s="53"/>
      <c r="K1642" s="53"/>
      <c r="L1642" s="53"/>
      <c r="M1642" s="53"/>
      <c r="N1642" s="53"/>
      <c r="O1642" s="53"/>
      <c r="P1642" s="53"/>
      <c r="Q1642" s="53"/>
      <c r="R1642" s="53"/>
      <c r="S1642" s="53"/>
      <c r="T1642" s="53"/>
      <c r="U1642" s="53"/>
      <c r="V1642" s="53"/>
      <c r="W1642" s="53"/>
      <c r="X1642" s="53"/>
      <c r="Y1642" s="53"/>
      <c r="Z1642" s="53"/>
      <c r="AA1642" s="53"/>
      <c r="AB1642" s="53"/>
      <c r="AC1642" s="53"/>
      <c r="AD1642" s="53"/>
      <c r="AE1642" s="53"/>
      <c r="AF1642" s="53"/>
      <c r="AG1642" s="53"/>
      <c r="AH1642" s="53"/>
      <c r="AI1642" s="53"/>
      <c r="AJ1642" s="53"/>
      <c r="AK1642" s="53"/>
      <c r="AL1642" s="53"/>
      <c r="AM1642" s="53"/>
      <c r="AN1642" s="53"/>
      <c r="AO1642" s="53"/>
      <c r="AP1642" s="53"/>
      <c r="AQ1642" s="53"/>
      <c r="AR1642" s="53"/>
      <c r="AS1642" s="53"/>
      <c r="AT1642" s="53"/>
      <c r="AU1642" s="53"/>
      <c r="AV1642" s="53"/>
      <c r="AW1642" s="53"/>
      <c r="AX1642" s="53"/>
      <c r="AY1642" s="53"/>
      <c r="AZ1642" s="53"/>
      <c r="BA1642" s="53"/>
      <c r="BB1642" s="53"/>
      <c r="BC1642" s="53"/>
      <c r="BD1642" s="53"/>
      <c r="BE1642" s="53"/>
      <c r="BF1642" s="53"/>
      <c r="BG1642" s="53"/>
      <c r="BH1642" s="53"/>
      <c r="BI1642" s="53"/>
      <c r="BJ1642" s="53"/>
      <c r="BK1642" s="53"/>
      <c r="BL1642" s="53"/>
      <c r="BM1642" s="53"/>
      <c r="BN1642" s="53"/>
      <c r="BO1642" s="53"/>
      <c r="BP1642" s="53"/>
      <c r="BQ1642" s="53"/>
      <c r="BR1642" s="53"/>
      <c r="BS1642" s="53"/>
      <c r="BT1642" s="53"/>
      <c r="BU1642" s="53"/>
      <c r="BV1642" s="53"/>
      <c r="BW1642" s="53"/>
      <c r="BX1642" s="53"/>
      <c r="BY1642" s="53"/>
      <c r="BZ1642" s="53"/>
      <c r="CA1642" s="53"/>
      <c r="CB1642" s="53"/>
      <c r="CC1642" s="53"/>
      <c r="CD1642" s="53"/>
      <c r="CE1642" s="53"/>
      <c r="CF1642" s="53"/>
      <c r="CG1642" s="53"/>
      <c r="CH1642" s="53"/>
      <c r="CI1642" s="53"/>
      <c r="CJ1642" s="53"/>
      <c r="CK1642" s="53"/>
    </row>
    <row r="1643" spans="10:89" x14ac:dyDescent="0.2">
      <c r="J1643" s="53"/>
      <c r="K1643" s="53"/>
      <c r="L1643" s="53"/>
      <c r="M1643" s="53"/>
      <c r="N1643" s="53"/>
      <c r="O1643" s="53"/>
      <c r="P1643" s="53"/>
      <c r="Q1643" s="53"/>
      <c r="R1643" s="53"/>
      <c r="S1643" s="53"/>
      <c r="T1643" s="53"/>
      <c r="U1643" s="53"/>
      <c r="V1643" s="53"/>
      <c r="W1643" s="53"/>
      <c r="X1643" s="53"/>
      <c r="Y1643" s="53"/>
      <c r="Z1643" s="53"/>
      <c r="AA1643" s="53"/>
      <c r="AB1643" s="53"/>
      <c r="AC1643" s="53"/>
      <c r="AD1643" s="53"/>
      <c r="AE1643" s="53"/>
      <c r="AF1643" s="53"/>
      <c r="AG1643" s="53"/>
      <c r="AH1643" s="53"/>
      <c r="AI1643" s="53"/>
      <c r="AJ1643" s="53"/>
      <c r="AK1643" s="53"/>
      <c r="AL1643" s="53"/>
      <c r="AM1643" s="53"/>
      <c r="AN1643" s="53"/>
      <c r="AO1643" s="53"/>
      <c r="AP1643" s="53"/>
      <c r="AQ1643" s="53"/>
      <c r="AR1643" s="53"/>
      <c r="AS1643" s="53"/>
      <c r="AT1643" s="53"/>
      <c r="AU1643" s="53"/>
      <c r="AV1643" s="53"/>
      <c r="AW1643" s="53"/>
      <c r="AX1643" s="53"/>
      <c r="AY1643" s="53"/>
      <c r="AZ1643" s="53"/>
      <c r="BA1643" s="53"/>
      <c r="BB1643" s="53"/>
      <c r="BC1643" s="53"/>
      <c r="BD1643" s="53"/>
      <c r="BE1643" s="53"/>
      <c r="BF1643" s="53"/>
      <c r="BG1643" s="53"/>
      <c r="BH1643" s="53"/>
      <c r="BI1643" s="53"/>
      <c r="BJ1643" s="53"/>
      <c r="BK1643" s="53"/>
      <c r="BL1643" s="53"/>
      <c r="BM1643" s="53"/>
      <c r="BN1643" s="53"/>
      <c r="BO1643" s="53"/>
      <c r="BP1643" s="53"/>
      <c r="BQ1643" s="53"/>
      <c r="BR1643" s="53"/>
      <c r="BS1643" s="53"/>
      <c r="BT1643" s="53"/>
      <c r="BU1643" s="53"/>
      <c r="BV1643" s="53"/>
      <c r="BW1643" s="53"/>
      <c r="BX1643" s="53"/>
      <c r="BY1643" s="53"/>
      <c r="BZ1643" s="53"/>
      <c r="CA1643" s="53"/>
      <c r="CB1643" s="53"/>
      <c r="CC1643" s="53"/>
      <c r="CD1643" s="53"/>
      <c r="CE1643" s="53"/>
      <c r="CF1643" s="53"/>
      <c r="CG1643" s="53"/>
      <c r="CH1643" s="53"/>
      <c r="CI1643" s="53"/>
      <c r="CJ1643" s="53"/>
      <c r="CK1643" s="53"/>
    </row>
    <row r="1644" spans="10:89" x14ac:dyDescent="0.2">
      <c r="J1644" s="53"/>
      <c r="K1644" s="53"/>
      <c r="L1644" s="53"/>
      <c r="M1644" s="53"/>
      <c r="N1644" s="53"/>
      <c r="O1644" s="53"/>
      <c r="P1644" s="53"/>
      <c r="Q1644" s="53"/>
      <c r="R1644" s="53"/>
      <c r="S1644" s="53"/>
      <c r="T1644" s="53"/>
      <c r="U1644" s="53"/>
      <c r="V1644" s="53"/>
      <c r="W1644" s="53"/>
      <c r="X1644" s="53"/>
      <c r="Y1644" s="53"/>
      <c r="Z1644" s="53"/>
      <c r="AA1644" s="53"/>
      <c r="AB1644" s="53"/>
      <c r="AC1644" s="53"/>
      <c r="AD1644" s="53"/>
      <c r="AE1644" s="53"/>
      <c r="AF1644" s="53"/>
      <c r="AG1644" s="53"/>
      <c r="AH1644" s="53"/>
      <c r="AI1644" s="53"/>
      <c r="AJ1644" s="53"/>
      <c r="AK1644" s="53"/>
      <c r="AL1644" s="53"/>
      <c r="AM1644" s="53"/>
      <c r="AN1644" s="53"/>
      <c r="AO1644" s="53"/>
      <c r="AP1644" s="53"/>
      <c r="AQ1644" s="53"/>
      <c r="AR1644" s="53"/>
      <c r="AS1644" s="53"/>
      <c r="AT1644" s="53"/>
      <c r="AU1644" s="53"/>
      <c r="AV1644" s="53"/>
      <c r="AW1644" s="53"/>
      <c r="AX1644" s="53"/>
      <c r="AY1644" s="53"/>
      <c r="AZ1644" s="53"/>
      <c r="BA1644" s="53"/>
      <c r="BB1644" s="53"/>
      <c r="BC1644" s="53"/>
      <c r="BD1644" s="53"/>
      <c r="BE1644" s="53"/>
      <c r="BF1644" s="53"/>
      <c r="BG1644" s="53"/>
      <c r="BH1644" s="53"/>
      <c r="BI1644" s="53"/>
      <c r="BJ1644" s="53"/>
      <c r="BK1644" s="53"/>
      <c r="BL1644" s="53"/>
      <c r="BM1644" s="53"/>
      <c r="BN1644" s="53"/>
      <c r="BO1644" s="53"/>
      <c r="BP1644" s="53"/>
      <c r="BQ1644" s="53"/>
      <c r="BR1644" s="53"/>
      <c r="BS1644" s="53"/>
      <c r="BT1644" s="53"/>
      <c r="BU1644" s="53"/>
      <c r="BV1644" s="53"/>
      <c r="BW1644" s="53"/>
      <c r="BX1644" s="53"/>
      <c r="BY1644" s="53"/>
      <c r="BZ1644" s="53"/>
      <c r="CA1644" s="53"/>
      <c r="CB1644" s="53"/>
      <c r="CC1644" s="53"/>
      <c r="CD1644" s="53"/>
      <c r="CE1644" s="53"/>
      <c r="CF1644" s="53"/>
      <c r="CG1644" s="53"/>
      <c r="CH1644" s="53"/>
      <c r="CI1644" s="53"/>
      <c r="CJ1644" s="53"/>
      <c r="CK1644" s="53"/>
    </row>
    <row r="1645" spans="10:89" x14ac:dyDescent="0.2">
      <c r="J1645" s="53"/>
      <c r="K1645" s="53"/>
      <c r="L1645" s="53"/>
      <c r="M1645" s="53"/>
      <c r="N1645" s="53"/>
      <c r="O1645" s="53"/>
      <c r="P1645" s="53"/>
      <c r="Q1645" s="53"/>
      <c r="R1645" s="53"/>
      <c r="S1645" s="53"/>
      <c r="T1645" s="53"/>
      <c r="U1645" s="53"/>
      <c r="V1645" s="53"/>
      <c r="W1645" s="53"/>
      <c r="X1645" s="53"/>
      <c r="Y1645" s="53"/>
      <c r="Z1645" s="53"/>
      <c r="AA1645" s="53"/>
      <c r="AB1645" s="53"/>
      <c r="AC1645" s="53"/>
      <c r="AD1645" s="53"/>
      <c r="AE1645" s="53"/>
      <c r="AF1645" s="53"/>
      <c r="AG1645" s="53"/>
      <c r="AH1645" s="53"/>
      <c r="AI1645" s="53"/>
      <c r="AJ1645" s="53"/>
      <c r="AK1645" s="53"/>
      <c r="AL1645" s="53"/>
      <c r="AM1645" s="53"/>
      <c r="AN1645" s="53"/>
      <c r="AO1645" s="53"/>
      <c r="AP1645" s="53"/>
      <c r="AQ1645" s="53"/>
      <c r="AR1645" s="53"/>
      <c r="AS1645" s="53"/>
      <c r="AT1645" s="53"/>
      <c r="AU1645" s="53"/>
      <c r="AV1645" s="53"/>
      <c r="AW1645" s="53"/>
      <c r="AX1645" s="53"/>
      <c r="AY1645" s="53"/>
      <c r="AZ1645" s="53"/>
      <c r="BA1645" s="53"/>
      <c r="BB1645" s="53"/>
      <c r="BC1645" s="53"/>
      <c r="BD1645" s="53"/>
      <c r="BE1645" s="53"/>
      <c r="BF1645" s="53"/>
      <c r="BG1645" s="53"/>
      <c r="BH1645" s="53"/>
      <c r="BI1645" s="53"/>
      <c r="BJ1645" s="53"/>
      <c r="BK1645" s="53"/>
      <c r="BL1645" s="53"/>
      <c r="BM1645" s="53"/>
      <c r="BN1645" s="53"/>
      <c r="BO1645" s="53"/>
      <c r="BP1645" s="53"/>
      <c r="BQ1645" s="53"/>
      <c r="BR1645" s="53"/>
      <c r="BS1645" s="53"/>
      <c r="BT1645" s="53"/>
      <c r="BU1645" s="53"/>
      <c r="BV1645" s="53"/>
      <c r="BW1645" s="53"/>
      <c r="BX1645" s="53"/>
      <c r="BY1645" s="53"/>
      <c r="BZ1645" s="53"/>
      <c r="CA1645" s="53"/>
      <c r="CB1645" s="53"/>
      <c r="CC1645" s="53"/>
      <c r="CD1645" s="53"/>
      <c r="CE1645" s="53"/>
      <c r="CF1645" s="53"/>
      <c r="CG1645" s="53"/>
      <c r="CH1645" s="53"/>
      <c r="CI1645" s="53"/>
      <c r="CJ1645" s="53"/>
      <c r="CK1645" s="53"/>
    </row>
    <row r="1646" spans="10:89" x14ac:dyDescent="0.2">
      <c r="J1646" s="53"/>
      <c r="K1646" s="53"/>
      <c r="L1646" s="53"/>
      <c r="M1646" s="53"/>
      <c r="N1646" s="53"/>
      <c r="O1646" s="53"/>
      <c r="P1646" s="53"/>
      <c r="Q1646" s="53"/>
      <c r="R1646" s="53"/>
      <c r="S1646" s="53"/>
      <c r="T1646" s="53"/>
      <c r="U1646" s="53"/>
      <c r="V1646" s="53"/>
      <c r="W1646" s="53"/>
      <c r="X1646" s="53"/>
      <c r="Y1646" s="53"/>
      <c r="Z1646" s="53"/>
      <c r="AA1646" s="53"/>
      <c r="AB1646" s="53"/>
      <c r="AC1646" s="53"/>
      <c r="AD1646" s="53"/>
      <c r="AE1646" s="53"/>
      <c r="AF1646" s="53"/>
      <c r="AG1646" s="53"/>
      <c r="AH1646" s="53"/>
      <c r="AI1646" s="53"/>
      <c r="AJ1646" s="53"/>
      <c r="AK1646" s="53"/>
      <c r="AL1646" s="53"/>
      <c r="AM1646" s="53"/>
      <c r="AN1646" s="53"/>
      <c r="AO1646" s="53"/>
      <c r="AP1646" s="53"/>
      <c r="AQ1646" s="53"/>
      <c r="AR1646" s="53"/>
      <c r="AS1646" s="53"/>
      <c r="AT1646" s="53"/>
      <c r="AU1646" s="53"/>
      <c r="AV1646" s="53"/>
      <c r="AW1646" s="53"/>
      <c r="AX1646" s="53"/>
      <c r="AY1646" s="53"/>
      <c r="AZ1646" s="53"/>
      <c r="BA1646" s="53"/>
      <c r="BB1646" s="53"/>
      <c r="BC1646" s="53"/>
      <c r="BD1646" s="53"/>
      <c r="BE1646" s="53"/>
      <c r="BF1646" s="53"/>
      <c r="BG1646" s="53"/>
      <c r="BH1646" s="53"/>
      <c r="BI1646" s="53"/>
      <c r="BJ1646" s="53"/>
      <c r="BK1646" s="53"/>
      <c r="BL1646" s="53"/>
      <c r="BM1646" s="53"/>
      <c r="BN1646" s="53"/>
      <c r="BO1646" s="53"/>
      <c r="BP1646" s="53"/>
      <c r="BQ1646" s="53"/>
      <c r="BR1646" s="53"/>
      <c r="BS1646" s="53"/>
      <c r="BT1646" s="53"/>
      <c r="BU1646" s="53"/>
      <c r="BV1646" s="53"/>
      <c r="BW1646" s="53"/>
      <c r="BX1646" s="53"/>
      <c r="BY1646" s="53"/>
      <c r="BZ1646" s="53"/>
      <c r="CA1646" s="53"/>
      <c r="CB1646" s="53"/>
      <c r="CC1646" s="53"/>
      <c r="CD1646" s="53"/>
      <c r="CE1646" s="53"/>
      <c r="CF1646" s="53"/>
      <c r="CG1646" s="53"/>
      <c r="CH1646" s="53"/>
      <c r="CI1646" s="53"/>
      <c r="CJ1646" s="53"/>
      <c r="CK1646" s="53"/>
    </row>
    <row r="1647" spans="10:89" x14ac:dyDescent="0.2">
      <c r="J1647" s="53"/>
      <c r="K1647" s="53"/>
      <c r="L1647" s="53"/>
      <c r="M1647" s="53"/>
      <c r="N1647" s="53"/>
      <c r="O1647" s="53"/>
      <c r="P1647" s="53"/>
      <c r="Q1647" s="53"/>
      <c r="R1647" s="53"/>
      <c r="S1647" s="53"/>
      <c r="T1647" s="53"/>
      <c r="U1647" s="53"/>
      <c r="V1647" s="53"/>
      <c r="W1647" s="53"/>
      <c r="X1647" s="53"/>
      <c r="Y1647" s="53"/>
      <c r="Z1647" s="53"/>
      <c r="AA1647" s="53"/>
      <c r="AB1647" s="53"/>
      <c r="AC1647" s="53"/>
      <c r="AD1647" s="53"/>
      <c r="AE1647" s="53"/>
      <c r="AF1647" s="53"/>
      <c r="AG1647" s="53"/>
      <c r="AH1647" s="53"/>
      <c r="AI1647" s="53"/>
      <c r="AJ1647" s="53"/>
      <c r="AK1647" s="53"/>
      <c r="AL1647" s="53"/>
      <c r="AM1647" s="53"/>
      <c r="AN1647" s="53"/>
      <c r="AO1647" s="53"/>
      <c r="AP1647" s="53"/>
      <c r="AQ1647" s="53"/>
      <c r="AR1647" s="53"/>
      <c r="AS1647" s="53"/>
      <c r="AT1647" s="53"/>
      <c r="AU1647" s="53"/>
      <c r="AV1647" s="53"/>
      <c r="AW1647" s="53"/>
      <c r="AX1647" s="53"/>
      <c r="AY1647" s="53"/>
      <c r="AZ1647" s="53"/>
      <c r="BA1647" s="53"/>
      <c r="BB1647" s="53"/>
      <c r="BC1647" s="53"/>
      <c r="BD1647" s="53"/>
      <c r="BE1647" s="53"/>
      <c r="BF1647" s="53"/>
      <c r="BG1647" s="53"/>
      <c r="BH1647" s="53"/>
      <c r="BI1647" s="53"/>
      <c r="BJ1647" s="53"/>
      <c r="BK1647" s="53"/>
      <c r="BL1647" s="53"/>
      <c r="BM1647" s="53"/>
      <c r="BN1647" s="53"/>
      <c r="BO1647" s="53"/>
      <c r="BP1647" s="53"/>
      <c r="BQ1647" s="53"/>
      <c r="BR1647" s="53"/>
      <c r="BS1647" s="53"/>
      <c r="BT1647" s="53"/>
      <c r="BU1647" s="53"/>
      <c r="BV1647" s="53"/>
      <c r="BW1647" s="53"/>
      <c r="BX1647" s="53"/>
      <c r="BY1647" s="53"/>
      <c r="BZ1647" s="53"/>
      <c r="CA1647" s="53"/>
      <c r="CB1647" s="53"/>
      <c r="CC1647" s="53"/>
      <c r="CD1647" s="53"/>
      <c r="CE1647" s="53"/>
      <c r="CF1647" s="53"/>
      <c r="CG1647" s="53"/>
      <c r="CH1647" s="53"/>
      <c r="CI1647" s="53"/>
      <c r="CJ1647" s="53"/>
      <c r="CK1647" s="53"/>
    </row>
    <row r="1648" spans="10:89" x14ac:dyDescent="0.2">
      <c r="J1648" s="53"/>
      <c r="K1648" s="53"/>
      <c r="L1648" s="53"/>
      <c r="M1648" s="53"/>
      <c r="N1648" s="53"/>
      <c r="O1648" s="53"/>
      <c r="P1648" s="53"/>
      <c r="Q1648" s="53"/>
      <c r="R1648" s="53"/>
      <c r="S1648" s="53"/>
      <c r="T1648" s="53"/>
      <c r="U1648" s="53"/>
      <c r="V1648" s="53"/>
      <c r="W1648" s="53"/>
      <c r="X1648" s="53"/>
      <c r="Y1648" s="53"/>
      <c r="Z1648" s="53"/>
      <c r="AA1648" s="53"/>
      <c r="AB1648" s="53"/>
      <c r="AC1648" s="53"/>
      <c r="AD1648" s="53"/>
      <c r="AE1648" s="53"/>
      <c r="AF1648" s="53"/>
      <c r="AG1648" s="53"/>
      <c r="AH1648" s="53"/>
      <c r="AI1648" s="53"/>
      <c r="AJ1648" s="53"/>
      <c r="AK1648" s="53"/>
      <c r="AL1648" s="53"/>
      <c r="AM1648" s="53"/>
      <c r="AN1648" s="53"/>
      <c r="AO1648" s="53"/>
      <c r="AP1648" s="53"/>
      <c r="AQ1648" s="53"/>
      <c r="AR1648" s="53"/>
      <c r="AS1648" s="53"/>
      <c r="AT1648" s="53"/>
      <c r="AU1648" s="53"/>
      <c r="AV1648" s="53"/>
      <c r="AW1648" s="53"/>
      <c r="AX1648" s="53"/>
      <c r="AY1648" s="53"/>
      <c r="AZ1648" s="53"/>
      <c r="BA1648" s="53"/>
      <c r="BB1648" s="53"/>
      <c r="BC1648" s="53"/>
      <c r="BD1648" s="53"/>
      <c r="BE1648" s="53"/>
      <c r="BF1648" s="53"/>
      <c r="BG1648" s="53"/>
      <c r="BH1648" s="53"/>
      <c r="BI1648" s="53"/>
      <c r="BJ1648" s="53"/>
      <c r="BK1648" s="53"/>
      <c r="BL1648" s="53"/>
      <c r="BM1648" s="53"/>
      <c r="BN1648" s="53"/>
      <c r="BO1648" s="53"/>
      <c r="BP1648" s="53"/>
      <c r="BQ1648" s="53"/>
      <c r="BR1648" s="53"/>
      <c r="BS1648" s="53"/>
      <c r="BT1648" s="53"/>
      <c r="BU1648" s="53"/>
      <c r="BV1648" s="53"/>
      <c r="BW1648" s="53"/>
      <c r="BX1648" s="53"/>
      <c r="BY1648" s="53"/>
      <c r="BZ1648" s="53"/>
      <c r="CA1648" s="53"/>
      <c r="CB1648" s="53"/>
      <c r="CC1648" s="53"/>
      <c r="CD1648" s="53"/>
      <c r="CE1648" s="53"/>
      <c r="CF1648" s="53"/>
      <c r="CG1648" s="53"/>
      <c r="CH1648" s="53"/>
      <c r="CI1648" s="53"/>
      <c r="CJ1648" s="53"/>
      <c r="CK1648" s="53"/>
    </row>
    <row r="1649" spans="10:89" x14ac:dyDescent="0.2">
      <c r="J1649" s="53"/>
      <c r="K1649" s="53"/>
      <c r="L1649" s="53"/>
      <c r="M1649" s="53"/>
      <c r="N1649" s="53"/>
      <c r="O1649" s="53"/>
      <c r="P1649" s="53"/>
      <c r="Q1649" s="53"/>
      <c r="R1649" s="53"/>
      <c r="S1649" s="53"/>
      <c r="T1649" s="53"/>
      <c r="U1649" s="53"/>
      <c r="V1649" s="53"/>
      <c r="W1649" s="53"/>
      <c r="X1649" s="53"/>
      <c r="Y1649" s="53"/>
      <c r="Z1649" s="53"/>
      <c r="AA1649" s="53"/>
      <c r="AB1649" s="53"/>
      <c r="AC1649" s="53"/>
      <c r="AD1649" s="53"/>
      <c r="AE1649" s="53"/>
      <c r="AF1649" s="53"/>
      <c r="AG1649" s="53"/>
      <c r="AH1649" s="53"/>
      <c r="AI1649" s="53"/>
      <c r="AJ1649" s="53"/>
      <c r="AK1649" s="53"/>
      <c r="AL1649" s="53"/>
      <c r="AM1649" s="53"/>
      <c r="AN1649" s="53"/>
      <c r="AO1649" s="53"/>
      <c r="AP1649" s="53"/>
      <c r="AQ1649" s="53"/>
      <c r="AR1649" s="53"/>
      <c r="AS1649" s="53"/>
      <c r="AT1649" s="53"/>
      <c r="AU1649" s="53"/>
      <c r="AV1649" s="53"/>
      <c r="AW1649" s="53"/>
      <c r="AX1649" s="53"/>
      <c r="AY1649" s="53"/>
      <c r="AZ1649" s="53"/>
      <c r="BA1649" s="53"/>
      <c r="BB1649" s="53"/>
      <c r="BC1649" s="53"/>
      <c r="BD1649" s="53"/>
      <c r="BE1649" s="53"/>
      <c r="BF1649" s="53"/>
      <c r="BG1649" s="53"/>
      <c r="BH1649" s="53"/>
      <c r="BI1649" s="53"/>
      <c r="BJ1649" s="53"/>
      <c r="BK1649" s="53"/>
      <c r="BL1649" s="53"/>
      <c r="BM1649" s="53"/>
      <c r="BN1649" s="53"/>
      <c r="BO1649" s="53"/>
      <c r="BP1649" s="53"/>
      <c r="BQ1649" s="53"/>
      <c r="BR1649" s="53"/>
      <c r="BS1649" s="53"/>
      <c r="BT1649" s="53"/>
      <c r="BU1649" s="53"/>
      <c r="BV1649" s="53"/>
      <c r="BW1649" s="53"/>
      <c r="BX1649" s="53"/>
      <c r="BY1649" s="53"/>
      <c r="BZ1649" s="53"/>
      <c r="CA1649" s="53"/>
      <c r="CB1649" s="53"/>
      <c r="CC1649" s="53"/>
      <c r="CD1649" s="53"/>
      <c r="CE1649" s="53"/>
      <c r="CF1649" s="53"/>
      <c r="CG1649" s="53"/>
      <c r="CH1649" s="53"/>
      <c r="CI1649" s="53"/>
      <c r="CJ1649" s="53"/>
      <c r="CK1649" s="53"/>
    </row>
    <row r="1650" spans="10:89" x14ac:dyDescent="0.2">
      <c r="J1650" s="53"/>
      <c r="K1650" s="53"/>
      <c r="L1650" s="53"/>
      <c r="M1650" s="53"/>
      <c r="N1650" s="53"/>
      <c r="O1650" s="53"/>
      <c r="P1650" s="53"/>
      <c r="Q1650" s="53"/>
      <c r="R1650" s="53"/>
      <c r="S1650" s="53"/>
      <c r="T1650" s="53"/>
      <c r="U1650" s="53"/>
      <c r="V1650" s="53"/>
      <c r="W1650" s="53"/>
      <c r="X1650" s="53"/>
      <c r="Y1650" s="53"/>
      <c r="Z1650" s="53"/>
      <c r="AA1650" s="53"/>
      <c r="AB1650" s="53"/>
      <c r="AC1650" s="53"/>
      <c r="AD1650" s="53"/>
      <c r="AE1650" s="53"/>
      <c r="AF1650" s="53"/>
      <c r="AG1650" s="53"/>
      <c r="AH1650" s="53"/>
      <c r="AI1650" s="53"/>
      <c r="AJ1650" s="53"/>
      <c r="AK1650" s="53"/>
      <c r="AL1650" s="53"/>
      <c r="AM1650" s="53"/>
      <c r="AN1650" s="53"/>
      <c r="AO1650" s="53"/>
      <c r="AP1650" s="53"/>
      <c r="AQ1650" s="53"/>
      <c r="AR1650" s="53"/>
      <c r="AS1650" s="53"/>
      <c r="AT1650" s="53"/>
      <c r="AU1650" s="53"/>
      <c r="AV1650" s="53"/>
      <c r="AW1650" s="53"/>
      <c r="AX1650" s="53"/>
      <c r="AY1650" s="53"/>
      <c r="AZ1650" s="53"/>
      <c r="BA1650" s="53"/>
      <c r="BB1650" s="53"/>
      <c r="BC1650" s="53"/>
      <c r="BD1650" s="53"/>
      <c r="BE1650" s="53"/>
      <c r="BF1650" s="53"/>
      <c r="BG1650" s="53"/>
      <c r="BH1650" s="53"/>
      <c r="BI1650" s="53"/>
      <c r="BJ1650" s="53"/>
      <c r="BK1650" s="53"/>
      <c r="BL1650" s="53"/>
      <c r="BM1650" s="53"/>
      <c r="BN1650" s="53"/>
      <c r="BO1650" s="53"/>
      <c r="BP1650" s="53"/>
      <c r="BQ1650" s="53"/>
      <c r="BR1650" s="53"/>
      <c r="BS1650" s="53"/>
      <c r="BT1650" s="53"/>
      <c r="BU1650" s="53"/>
      <c r="BV1650" s="53"/>
      <c r="BW1650" s="53"/>
      <c r="BX1650" s="53"/>
      <c r="BY1650" s="53"/>
      <c r="BZ1650" s="53"/>
      <c r="CA1650" s="53"/>
      <c r="CB1650" s="53"/>
      <c r="CC1650" s="53"/>
      <c r="CD1650" s="53"/>
      <c r="CE1650" s="53"/>
      <c r="CF1650" s="53"/>
      <c r="CG1650" s="53"/>
      <c r="CH1650" s="53"/>
      <c r="CI1650" s="53"/>
      <c r="CJ1650" s="53"/>
      <c r="CK1650" s="53"/>
    </row>
    <row r="1651" spans="10:89" x14ac:dyDescent="0.2">
      <c r="J1651" s="53"/>
      <c r="K1651" s="53"/>
      <c r="L1651" s="53"/>
      <c r="M1651" s="53"/>
      <c r="N1651" s="53"/>
      <c r="O1651" s="53"/>
      <c r="P1651" s="53"/>
      <c r="Q1651" s="53"/>
      <c r="R1651" s="53"/>
      <c r="S1651" s="53"/>
      <c r="T1651" s="53"/>
      <c r="U1651" s="53"/>
      <c r="V1651" s="53"/>
      <c r="W1651" s="53"/>
      <c r="X1651" s="53"/>
      <c r="Y1651" s="53"/>
      <c r="Z1651" s="53"/>
      <c r="AA1651" s="53"/>
      <c r="AB1651" s="53"/>
      <c r="AC1651" s="53"/>
      <c r="AD1651" s="53"/>
      <c r="AE1651" s="53"/>
      <c r="AF1651" s="53"/>
      <c r="AG1651" s="53"/>
      <c r="AH1651" s="53"/>
      <c r="AI1651" s="53"/>
      <c r="AJ1651" s="53"/>
      <c r="AK1651" s="53"/>
      <c r="AL1651" s="53"/>
      <c r="AM1651" s="53"/>
      <c r="AN1651" s="53"/>
      <c r="AO1651" s="53"/>
      <c r="AP1651" s="53"/>
      <c r="AQ1651" s="53"/>
      <c r="AR1651" s="53"/>
      <c r="AS1651" s="53"/>
      <c r="AT1651" s="53"/>
      <c r="AU1651" s="53"/>
      <c r="AV1651" s="53"/>
      <c r="AW1651" s="53"/>
      <c r="AX1651" s="53"/>
      <c r="AY1651" s="53"/>
      <c r="AZ1651" s="53"/>
      <c r="BA1651" s="53"/>
      <c r="BB1651" s="53"/>
      <c r="BC1651" s="53"/>
      <c r="BD1651" s="53"/>
      <c r="BE1651" s="53"/>
      <c r="BF1651" s="53"/>
      <c r="BG1651" s="53"/>
      <c r="BH1651" s="53"/>
      <c r="BI1651" s="53"/>
      <c r="BJ1651" s="53"/>
      <c r="BK1651" s="53"/>
      <c r="BL1651" s="53"/>
      <c r="BM1651" s="53"/>
      <c r="BN1651" s="53"/>
      <c r="BO1651" s="53"/>
      <c r="BP1651" s="53"/>
      <c r="BQ1651" s="53"/>
      <c r="BR1651" s="53"/>
      <c r="BS1651" s="53"/>
      <c r="BT1651" s="53"/>
      <c r="BU1651" s="53"/>
      <c r="BV1651" s="53"/>
      <c r="BW1651" s="53"/>
      <c r="BX1651" s="53"/>
      <c r="BY1651" s="53"/>
      <c r="BZ1651" s="53"/>
      <c r="CA1651" s="53"/>
      <c r="CB1651" s="53"/>
      <c r="CC1651" s="53"/>
      <c r="CD1651" s="53"/>
      <c r="CE1651" s="53"/>
      <c r="CF1651" s="53"/>
      <c r="CG1651" s="53"/>
      <c r="CH1651" s="53"/>
      <c r="CI1651" s="53"/>
      <c r="CJ1651" s="53"/>
      <c r="CK1651" s="53"/>
    </row>
    <row r="1652" spans="10:89" x14ac:dyDescent="0.2">
      <c r="J1652" s="53"/>
      <c r="K1652" s="53"/>
      <c r="L1652" s="53"/>
      <c r="M1652" s="53"/>
      <c r="N1652" s="53"/>
      <c r="O1652" s="53"/>
      <c r="P1652" s="53"/>
      <c r="Q1652" s="53"/>
      <c r="R1652" s="53"/>
      <c r="S1652" s="53"/>
      <c r="T1652" s="53"/>
      <c r="U1652" s="53"/>
      <c r="V1652" s="53"/>
      <c r="W1652" s="53"/>
      <c r="X1652" s="53"/>
      <c r="Y1652" s="53"/>
      <c r="Z1652" s="53"/>
      <c r="AA1652" s="53"/>
      <c r="AB1652" s="53"/>
      <c r="AC1652" s="53"/>
      <c r="AD1652" s="53"/>
      <c r="AE1652" s="53"/>
      <c r="AF1652" s="53"/>
      <c r="AG1652" s="53"/>
      <c r="AH1652" s="53"/>
      <c r="AI1652" s="53"/>
      <c r="AJ1652" s="53"/>
      <c r="AK1652" s="53"/>
      <c r="AL1652" s="53"/>
      <c r="AM1652" s="53"/>
      <c r="AN1652" s="53"/>
      <c r="AO1652" s="53"/>
      <c r="AP1652" s="53"/>
      <c r="AQ1652" s="53"/>
      <c r="AR1652" s="53"/>
      <c r="AS1652" s="53"/>
      <c r="AT1652" s="53"/>
      <c r="AU1652" s="53"/>
      <c r="AV1652" s="53"/>
      <c r="AW1652" s="53"/>
      <c r="AX1652" s="53"/>
      <c r="AY1652" s="53"/>
      <c r="AZ1652" s="53"/>
      <c r="BA1652" s="53"/>
      <c r="BB1652" s="53"/>
      <c r="BC1652" s="53"/>
      <c r="BD1652" s="53"/>
      <c r="BE1652" s="53"/>
      <c r="BF1652" s="53"/>
      <c r="BG1652" s="53"/>
      <c r="BH1652" s="53"/>
      <c r="BI1652" s="53"/>
      <c r="BJ1652" s="53"/>
      <c r="BK1652" s="53"/>
      <c r="BL1652" s="53"/>
      <c r="BM1652" s="53"/>
      <c r="BN1652" s="53"/>
      <c r="BO1652" s="53"/>
      <c r="BP1652" s="53"/>
      <c r="BQ1652" s="53"/>
      <c r="BR1652" s="53"/>
      <c r="BS1652" s="53"/>
      <c r="BT1652" s="53"/>
      <c r="BU1652" s="53"/>
      <c r="BV1652" s="53"/>
      <c r="BW1652" s="53"/>
      <c r="BX1652" s="53"/>
      <c r="BY1652" s="53"/>
      <c r="BZ1652" s="53"/>
      <c r="CA1652" s="53"/>
      <c r="CB1652" s="53"/>
      <c r="CC1652" s="53"/>
      <c r="CD1652" s="53"/>
      <c r="CE1652" s="53"/>
      <c r="CF1652" s="53"/>
      <c r="CG1652" s="53"/>
      <c r="CH1652" s="53"/>
      <c r="CI1652" s="53"/>
      <c r="CJ1652" s="53"/>
      <c r="CK1652" s="53"/>
    </row>
    <row r="1653" spans="10:89" x14ac:dyDescent="0.2">
      <c r="J1653" s="53"/>
      <c r="K1653" s="53"/>
      <c r="L1653" s="53"/>
      <c r="M1653" s="53"/>
      <c r="N1653" s="53"/>
      <c r="O1653" s="53"/>
      <c r="P1653" s="53"/>
      <c r="Q1653" s="53"/>
      <c r="R1653" s="53"/>
      <c r="S1653" s="53"/>
      <c r="T1653" s="53"/>
      <c r="U1653" s="53"/>
      <c r="V1653" s="53"/>
      <c r="W1653" s="53"/>
      <c r="X1653" s="53"/>
      <c r="Y1653" s="53"/>
      <c r="Z1653" s="53"/>
      <c r="AA1653" s="53"/>
      <c r="AB1653" s="53"/>
      <c r="AC1653" s="53"/>
      <c r="AD1653" s="53"/>
      <c r="AE1653" s="53"/>
      <c r="AF1653" s="53"/>
      <c r="AG1653" s="53"/>
      <c r="AH1653" s="53"/>
      <c r="AI1653" s="53"/>
      <c r="AJ1653" s="53"/>
      <c r="AK1653" s="53"/>
      <c r="AL1653" s="53"/>
      <c r="AM1653" s="53"/>
      <c r="AN1653" s="53"/>
      <c r="AO1653" s="53"/>
      <c r="AP1653" s="53"/>
      <c r="AQ1653" s="53"/>
      <c r="AR1653" s="53"/>
      <c r="AS1653" s="53"/>
      <c r="AT1653" s="53"/>
      <c r="AU1653" s="53"/>
      <c r="AV1653" s="53"/>
      <c r="AW1653" s="53"/>
      <c r="AX1653" s="53"/>
      <c r="AY1653" s="53"/>
      <c r="AZ1653" s="53"/>
      <c r="BA1653" s="53"/>
      <c r="BB1653" s="53"/>
      <c r="BC1653" s="53"/>
      <c r="BD1653" s="53"/>
      <c r="BE1653" s="53"/>
      <c r="BF1653" s="53"/>
      <c r="BG1653" s="53"/>
      <c r="BH1653" s="53"/>
      <c r="BI1653" s="53"/>
      <c r="BJ1653" s="53"/>
      <c r="BK1653" s="53"/>
      <c r="BL1653" s="53"/>
      <c r="BM1653" s="53"/>
      <c r="BN1653" s="53"/>
      <c r="BO1653" s="53"/>
      <c r="BP1653" s="53"/>
      <c r="BQ1653" s="53"/>
      <c r="BR1653" s="53"/>
      <c r="BS1653" s="53"/>
      <c r="BT1653" s="53"/>
      <c r="BU1653" s="53"/>
      <c r="BV1653" s="53"/>
      <c r="BW1653" s="53"/>
      <c r="BX1653" s="53"/>
      <c r="BY1653" s="53"/>
      <c r="BZ1653" s="53"/>
      <c r="CA1653" s="53"/>
      <c r="CB1653" s="53"/>
      <c r="CC1653" s="53"/>
      <c r="CD1653" s="53"/>
      <c r="CE1653" s="53"/>
      <c r="CF1653" s="53"/>
      <c r="CG1653" s="53"/>
      <c r="CH1653" s="53"/>
      <c r="CI1653" s="53"/>
      <c r="CJ1653" s="53"/>
      <c r="CK1653" s="53"/>
    </row>
    <row r="1654" spans="10:89" x14ac:dyDescent="0.2">
      <c r="J1654" s="53"/>
      <c r="K1654" s="53"/>
      <c r="L1654" s="53"/>
      <c r="M1654" s="53"/>
      <c r="N1654" s="53"/>
      <c r="O1654" s="53"/>
      <c r="P1654" s="53"/>
      <c r="Q1654" s="53"/>
      <c r="R1654" s="53"/>
      <c r="S1654" s="53"/>
      <c r="T1654" s="53"/>
      <c r="U1654" s="53"/>
      <c r="V1654" s="53"/>
      <c r="W1654" s="53"/>
      <c r="X1654" s="53"/>
      <c r="Y1654" s="53"/>
      <c r="Z1654" s="53"/>
      <c r="AA1654" s="53"/>
      <c r="AB1654" s="53"/>
      <c r="AC1654" s="53"/>
      <c r="AD1654" s="53"/>
      <c r="AE1654" s="53"/>
      <c r="AF1654" s="53"/>
      <c r="AG1654" s="53"/>
      <c r="AH1654" s="53"/>
      <c r="AI1654" s="53"/>
      <c r="AJ1654" s="53"/>
      <c r="AK1654" s="53"/>
      <c r="AL1654" s="53"/>
      <c r="AM1654" s="53"/>
      <c r="AN1654" s="53"/>
      <c r="AO1654" s="53"/>
      <c r="AP1654" s="53"/>
      <c r="AQ1654" s="53"/>
      <c r="AR1654" s="53"/>
      <c r="AS1654" s="53"/>
      <c r="AT1654" s="53"/>
      <c r="AU1654" s="53"/>
      <c r="AV1654" s="53"/>
      <c r="AW1654" s="53"/>
      <c r="AX1654" s="53"/>
      <c r="AY1654" s="53"/>
      <c r="AZ1654" s="53"/>
      <c r="BA1654" s="53"/>
      <c r="BB1654" s="53"/>
      <c r="BC1654" s="53"/>
      <c r="BD1654" s="53"/>
      <c r="BE1654" s="53"/>
      <c r="BF1654" s="53"/>
      <c r="BG1654" s="53"/>
      <c r="BH1654" s="53"/>
      <c r="BI1654" s="53"/>
      <c r="BJ1654" s="53"/>
      <c r="BK1654" s="53"/>
      <c r="BL1654" s="53"/>
      <c r="BM1654" s="53"/>
      <c r="BN1654" s="53"/>
      <c r="BO1654" s="53"/>
      <c r="BP1654" s="53"/>
      <c r="BQ1654" s="53"/>
      <c r="BR1654" s="53"/>
      <c r="BS1654" s="53"/>
      <c r="BT1654" s="53"/>
      <c r="BU1654" s="53"/>
      <c r="BV1654" s="53"/>
      <c r="BW1654" s="53"/>
      <c r="BX1654" s="53"/>
      <c r="BY1654" s="53"/>
      <c r="BZ1654" s="53"/>
      <c r="CA1654" s="53"/>
      <c r="CB1654" s="53"/>
      <c r="CC1654" s="53"/>
      <c r="CD1654" s="53"/>
      <c r="CE1654" s="53"/>
      <c r="CF1654" s="53"/>
      <c r="CG1654" s="53"/>
      <c r="CH1654" s="53"/>
      <c r="CI1654" s="53"/>
      <c r="CJ1654" s="53"/>
      <c r="CK1654" s="53"/>
    </row>
    <row r="1655" spans="10:89" x14ac:dyDescent="0.2">
      <c r="J1655" s="53"/>
      <c r="K1655" s="53"/>
      <c r="L1655" s="53"/>
      <c r="M1655" s="53"/>
      <c r="N1655" s="53"/>
      <c r="O1655" s="53"/>
      <c r="P1655" s="53"/>
      <c r="Q1655" s="53"/>
      <c r="R1655" s="53"/>
      <c r="S1655" s="53"/>
      <c r="T1655" s="53"/>
      <c r="U1655" s="53"/>
      <c r="V1655" s="53"/>
      <c r="W1655" s="53"/>
      <c r="X1655" s="53"/>
      <c r="Y1655" s="53"/>
      <c r="Z1655" s="53"/>
      <c r="AA1655" s="53"/>
      <c r="AB1655" s="53"/>
      <c r="AC1655" s="53"/>
      <c r="AD1655" s="53"/>
      <c r="AE1655" s="53"/>
      <c r="AF1655" s="53"/>
      <c r="AG1655" s="53"/>
      <c r="AH1655" s="53"/>
      <c r="AI1655" s="53"/>
      <c r="AJ1655" s="53"/>
      <c r="AK1655" s="53"/>
      <c r="AL1655" s="53"/>
      <c r="AM1655" s="53"/>
      <c r="AN1655" s="53"/>
      <c r="AO1655" s="53"/>
      <c r="AP1655" s="53"/>
      <c r="AQ1655" s="53"/>
      <c r="AR1655" s="53"/>
      <c r="AS1655" s="53"/>
      <c r="AT1655" s="53"/>
      <c r="AU1655" s="53"/>
      <c r="AV1655" s="53"/>
      <c r="AW1655" s="53"/>
      <c r="AX1655" s="53"/>
      <c r="AY1655" s="53"/>
      <c r="AZ1655" s="53"/>
      <c r="BA1655" s="53"/>
      <c r="BB1655" s="53"/>
      <c r="BC1655" s="53"/>
      <c r="BD1655" s="53"/>
      <c r="BE1655" s="53"/>
      <c r="BF1655" s="53"/>
      <c r="BG1655" s="53"/>
      <c r="BH1655" s="53"/>
      <c r="BI1655" s="53"/>
      <c r="BJ1655" s="53"/>
      <c r="BK1655" s="53"/>
      <c r="BL1655" s="53"/>
      <c r="BM1655" s="53"/>
      <c r="BN1655" s="53"/>
      <c r="BO1655" s="53"/>
      <c r="BP1655" s="53"/>
      <c r="BQ1655" s="53"/>
      <c r="BR1655" s="53"/>
      <c r="BS1655" s="53"/>
      <c r="BT1655" s="53"/>
      <c r="BU1655" s="53"/>
      <c r="BV1655" s="53"/>
      <c r="BW1655" s="53"/>
      <c r="BX1655" s="53"/>
      <c r="BY1655" s="53"/>
      <c r="BZ1655" s="53"/>
      <c r="CA1655" s="53"/>
      <c r="CB1655" s="53"/>
      <c r="CC1655" s="53"/>
      <c r="CD1655" s="53"/>
      <c r="CE1655" s="53"/>
      <c r="CF1655" s="53"/>
      <c r="CG1655" s="53"/>
      <c r="CH1655" s="53"/>
      <c r="CI1655" s="53"/>
      <c r="CJ1655" s="53"/>
      <c r="CK1655" s="53"/>
    </row>
    <row r="1656" spans="10:89" x14ac:dyDescent="0.2">
      <c r="J1656" s="53"/>
      <c r="K1656" s="53"/>
      <c r="L1656" s="53"/>
      <c r="M1656" s="53"/>
      <c r="N1656" s="53"/>
      <c r="O1656" s="53"/>
      <c r="P1656" s="53"/>
      <c r="Q1656" s="53"/>
      <c r="R1656" s="53"/>
      <c r="S1656" s="53"/>
      <c r="T1656" s="53"/>
      <c r="U1656" s="53"/>
      <c r="V1656" s="53"/>
      <c r="W1656" s="53"/>
      <c r="X1656" s="53"/>
      <c r="Y1656" s="53"/>
      <c r="Z1656" s="53"/>
      <c r="AA1656" s="53"/>
      <c r="AB1656" s="53"/>
      <c r="AC1656" s="53"/>
      <c r="AD1656" s="53"/>
      <c r="AE1656" s="53"/>
      <c r="AF1656" s="53"/>
      <c r="AG1656" s="53"/>
      <c r="AH1656" s="53"/>
      <c r="AI1656" s="53"/>
      <c r="AJ1656" s="53"/>
      <c r="AK1656" s="53"/>
      <c r="AL1656" s="53"/>
      <c r="AM1656" s="53"/>
      <c r="AN1656" s="53"/>
      <c r="AO1656" s="53"/>
      <c r="AP1656" s="53"/>
      <c r="AQ1656" s="53"/>
      <c r="AR1656" s="53"/>
      <c r="AS1656" s="53"/>
      <c r="AT1656" s="53"/>
      <c r="AU1656" s="53"/>
      <c r="AV1656" s="53"/>
      <c r="AW1656" s="53"/>
      <c r="AX1656" s="53"/>
      <c r="AY1656" s="53"/>
      <c r="AZ1656" s="53"/>
      <c r="BA1656" s="53"/>
      <c r="BB1656" s="53"/>
      <c r="BC1656" s="53"/>
      <c r="BD1656" s="53"/>
      <c r="BE1656" s="53"/>
      <c r="BF1656" s="53"/>
      <c r="BG1656" s="53"/>
      <c r="BH1656" s="53"/>
      <c r="BI1656" s="53"/>
      <c r="BJ1656" s="53"/>
      <c r="BK1656" s="53"/>
      <c r="BL1656" s="53"/>
      <c r="BM1656" s="53"/>
      <c r="BN1656" s="53"/>
      <c r="BO1656" s="53"/>
      <c r="BP1656" s="53"/>
      <c r="BQ1656" s="53"/>
      <c r="BR1656" s="53"/>
      <c r="BS1656" s="53"/>
      <c r="BT1656" s="53"/>
      <c r="BU1656" s="53"/>
      <c r="BV1656" s="53"/>
      <c r="BW1656" s="53"/>
      <c r="BX1656" s="53"/>
      <c r="BY1656" s="53"/>
      <c r="BZ1656" s="53"/>
      <c r="CA1656" s="53"/>
      <c r="CB1656" s="53"/>
      <c r="CC1656" s="53"/>
      <c r="CD1656" s="53"/>
      <c r="CE1656" s="53"/>
      <c r="CF1656" s="53"/>
      <c r="CG1656" s="53"/>
      <c r="CH1656" s="53"/>
      <c r="CI1656" s="53"/>
      <c r="CJ1656" s="53"/>
      <c r="CK1656" s="53"/>
    </row>
    <row r="1657" spans="10:89" x14ac:dyDescent="0.2">
      <c r="J1657" s="53"/>
      <c r="K1657" s="53"/>
      <c r="L1657" s="53"/>
      <c r="M1657" s="53"/>
      <c r="N1657" s="53"/>
      <c r="O1657" s="53"/>
      <c r="P1657" s="53"/>
      <c r="Q1657" s="53"/>
      <c r="R1657" s="53"/>
      <c r="S1657" s="53"/>
      <c r="T1657" s="53"/>
      <c r="U1657" s="53"/>
      <c r="V1657" s="53"/>
      <c r="W1657" s="53"/>
      <c r="X1657" s="53"/>
      <c r="Y1657" s="53"/>
      <c r="Z1657" s="53"/>
      <c r="AA1657" s="53"/>
      <c r="AB1657" s="53"/>
      <c r="AC1657" s="53"/>
      <c r="AD1657" s="53"/>
      <c r="AE1657" s="53"/>
      <c r="AF1657" s="53"/>
      <c r="AG1657" s="53"/>
      <c r="AH1657" s="53"/>
      <c r="AI1657" s="53"/>
      <c r="AJ1657" s="53"/>
      <c r="AK1657" s="53"/>
      <c r="AL1657" s="53"/>
      <c r="AM1657" s="53"/>
      <c r="AN1657" s="53"/>
      <c r="AO1657" s="53"/>
      <c r="AP1657" s="53"/>
      <c r="AQ1657" s="53"/>
      <c r="AR1657" s="53"/>
      <c r="AS1657" s="53"/>
      <c r="AT1657" s="53"/>
      <c r="AU1657" s="53"/>
      <c r="AV1657" s="53"/>
      <c r="AW1657" s="53"/>
      <c r="AX1657" s="53"/>
      <c r="AY1657" s="53"/>
      <c r="AZ1657" s="53"/>
      <c r="BA1657" s="53"/>
      <c r="BB1657" s="53"/>
      <c r="BC1657" s="53"/>
      <c r="BD1657" s="53"/>
      <c r="BE1657" s="53"/>
      <c r="BF1657" s="53"/>
      <c r="BG1657" s="53"/>
      <c r="BH1657" s="53"/>
      <c r="BI1657" s="53"/>
      <c r="BJ1657" s="53"/>
      <c r="BK1657" s="53"/>
      <c r="BL1657" s="53"/>
      <c r="BM1657" s="53"/>
      <c r="BN1657" s="53"/>
      <c r="BO1657" s="53"/>
      <c r="BP1657" s="53"/>
      <c r="BQ1657" s="53"/>
      <c r="BR1657" s="53"/>
      <c r="BS1657" s="53"/>
      <c r="BT1657" s="53"/>
      <c r="BU1657" s="53"/>
      <c r="BV1657" s="53"/>
      <c r="BW1657" s="53"/>
      <c r="BX1657" s="53"/>
      <c r="BY1657" s="53"/>
      <c r="BZ1657" s="53"/>
      <c r="CA1657" s="53"/>
      <c r="CB1657" s="53"/>
      <c r="CC1657" s="53"/>
      <c r="CD1657" s="53"/>
      <c r="CE1657" s="53"/>
      <c r="CF1657" s="53"/>
      <c r="CG1657" s="53"/>
      <c r="CH1657" s="53"/>
      <c r="CI1657" s="53"/>
      <c r="CJ1657" s="53"/>
      <c r="CK1657" s="53"/>
    </row>
    <row r="1658" spans="10:89" x14ac:dyDescent="0.2">
      <c r="J1658" s="53"/>
      <c r="K1658" s="53"/>
      <c r="L1658" s="53"/>
      <c r="M1658" s="53"/>
      <c r="N1658" s="53"/>
      <c r="O1658" s="53"/>
      <c r="P1658" s="53"/>
      <c r="Q1658" s="53"/>
      <c r="R1658" s="53"/>
      <c r="S1658" s="53"/>
      <c r="T1658" s="53"/>
      <c r="U1658" s="53"/>
      <c r="V1658" s="53"/>
      <c r="W1658" s="53"/>
      <c r="X1658" s="53"/>
      <c r="Y1658" s="53"/>
      <c r="Z1658" s="53"/>
      <c r="AA1658" s="53"/>
      <c r="AB1658" s="53"/>
      <c r="AC1658" s="53"/>
      <c r="AD1658" s="53"/>
      <c r="AE1658" s="53"/>
      <c r="AF1658" s="53"/>
      <c r="AG1658" s="53"/>
      <c r="AH1658" s="53"/>
      <c r="AI1658" s="53"/>
      <c r="AJ1658" s="53"/>
      <c r="AK1658" s="53"/>
      <c r="AL1658" s="53"/>
      <c r="AM1658" s="53"/>
      <c r="AN1658" s="53"/>
      <c r="AO1658" s="53"/>
      <c r="AP1658" s="53"/>
      <c r="AQ1658" s="53"/>
      <c r="AR1658" s="53"/>
      <c r="AS1658" s="53"/>
      <c r="AT1658" s="53"/>
      <c r="AU1658" s="53"/>
      <c r="AV1658" s="53"/>
      <c r="AW1658" s="53"/>
      <c r="AX1658" s="53"/>
      <c r="AY1658" s="53"/>
      <c r="AZ1658" s="53"/>
      <c r="BA1658" s="53"/>
      <c r="BB1658" s="53"/>
      <c r="BC1658" s="53"/>
      <c r="BD1658" s="53"/>
      <c r="BE1658" s="53"/>
      <c r="BF1658" s="53"/>
      <c r="BG1658" s="53"/>
      <c r="BH1658" s="53"/>
      <c r="BI1658" s="53"/>
      <c r="BJ1658" s="53"/>
      <c r="BK1658" s="53"/>
      <c r="BL1658" s="53"/>
      <c r="BM1658" s="53"/>
      <c r="BN1658" s="53"/>
      <c r="BO1658" s="53"/>
      <c r="BP1658" s="53"/>
      <c r="BQ1658" s="53"/>
      <c r="BR1658" s="53"/>
      <c r="BS1658" s="53"/>
      <c r="BT1658" s="53"/>
      <c r="BU1658" s="53"/>
      <c r="BV1658" s="53"/>
      <c r="BW1658" s="53"/>
      <c r="BX1658" s="53"/>
      <c r="BY1658" s="53"/>
      <c r="BZ1658" s="53"/>
      <c r="CA1658" s="53"/>
      <c r="CB1658" s="53"/>
      <c r="CC1658" s="53"/>
      <c r="CD1658" s="53"/>
      <c r="CE1658" s="53"/>
      <c r="CF1658" s="53"/>
      <c r="CG1658" s="53"/>
      <c r="CH1658" s="53"/>
      <c r="CI1658" s="53"/>
      <c r="CJ1658" s="53"/>
      <c r="CK1658" s="53"/>
    </row>
    <row r="1659" spans="10:89" x14ac:dyDescent="0.2">
      <c r="J1659" s="53"/>
      <c r="K1659" s="53"/>
      <c r="L1659" s="53"/>
      <c r="M1659" s="53"/>
      <c r="N1659" s="53"/>
      <c r="O1659" s="53"/>
      <c r="P1659" s="53"/>
      <c r="Q1659" s="53"/>
      <c r="R1659" s="53"/>
      <c r="S1659" s="53"/>
      <c r="T1659" s="53"/>
      <c r="U1659" s="53"/>
      <c r="V1659" s="53"/>
      <c r="W1659" s="53"/>
      <c r="X1659" s="53"/>
      <c r="Y1659" s="53"/>
      <c r="Z1659" s="53"/>
      <c r="AA1659" s="53"/>
      <c r="AB1659" s="53"/>
      <c r="AC1659" s="53"/>
      <c r="AD1659" s="53"/>
      <c r="AE1659" s="53"/>
      <c r="AF1659" s="53"/>
      <c r="AG1659" s="53"/>
      <c r="AH1659" s="53"/>
      <c r="AI1659" s="53"/>
      <c r="AJ1659" s="53"/>
      <c r="AK1659" s="53"/>
      <c r="AL1659" s="53"/>
      <c r="AM1659" s="53"/>
      <c r="AN1659" s="53"/>
      <c r="AO1659" s="53"/>
      <c r="AP1659" s="53"/>
      <c r="AQ1659" s="53"/>
      <c r="AR1659" s="53"/>
      <c r="AS1659" s="53"/>
      <c r="AT1659" s="53"/>
      <c r="AU1659" s="53"/>
      <c r="AV1659" s="53"/>
      <c r="AW1659" s="53"/>
      <c r="AX1659" s="53"/>
      <c r="AY1659" s="53"/>
      <c r="AZ1659" s="53"/>
      <c r="BA1659" s="53"/>
      <c r="BB1659" s="53"/>
      <c r="BC1659" s="53"/>
      <c r="BD1659" s="53"/>
      <c r="BE1659" s="53"/>
      <c r="BF1659" s="53"/>
      <c r="BG1659" s="53"/>
      <c r="BH1659" s="53"/>
      <c r="BI1659" s="53"/>
      <c r="BJ1659" s="53"/>
      <c r="BK1659" s="53"/>
      <c r="BL1659" s="53"/>
      <c r="BM1659" s="53"/>
      <c r="BN1659" s="53"/>
      <c r="BO1659" s="53"/>
      <c r="BP1659" s="53"/>
      <c r="BQ1659" s="53"/>
      <c r="BR1659" s="53"/>
      <c r="BS1659" s="53"/>
      <c r="BT1659" s="53"/>
      <c r="BU1659" s="53"/>
      <c r="BV1659" s="53"/>
      <c r="BW1659" s="53"/>
      <c r="BX1659" s="53"/>
      <c r="BY1659" s="53"/>
      <c r="BZ1659" s="53"/>
      <c r="CA1659" s="53"/>
      <c r="CB1659" s="53"/>
      <c r="CC1659" s="53"/>
      <c r="CD1659" s="53"/>
      <c r="CE1659" s="53"/>
      <c r="CF1659" s="53"/>
      <c r="CG1659" s="53"/>
      <c r="CH1659" s="53"/>
      <c r="CI1659" s="53"/>
      <c r="CJ1659" s="53"/>
      <c r="CK1659" s="53"/>
    </row>
    <row r="1660" spans="10:89" x14ac:dyDescent="0.2">
      <c r="J1660" s="53"/>
      <c r="K1660" s="53"/>
      <c r="L1660" s="53"/>
      <c r="M1660" s="53"/>
      <c r="N1660" s="53"/>
      <c r="O1660" s="53"/>
      <c r="P1660" s="53"/>
      <c r="Q1660" s="53"/>
      <c r="R1660" s="53"/>
      <c r="S1660" s="53"/>
      <c r="T1660" s="53"/>
      <c r="U1660" s="53"/>
      <c r="V1660" s="53"/>
      <c r="W1660" s="53"/>
      <c r="X1660" s="53"/>
      <c r="Y1660" s="53"/>
      <c r="Z1660" s="53"/>
      <c r="AA1660" s="53"/>
      <c r="AB1660" s="53"/>
      <c r="AC1660" s="53"/>
      <c r="AD1660" s="53"/>
      <c r="AE1660" s="53"/>
      <c r="AF1660" s="53"/>
      <c r="AG1660" s="53"/>
      <c r="AH1660" s="53"/>
      <c r="AI1660" s="53"/>
      <c r="AJ1660" s="53"/>
      <c r="AK1660" s="53"/>
      <c r="AL1660" s="53"/>
      <c r="AM1660" s="53"/>
      <c r="AN1660" s="53"/>
      <c r="AO1660" s="53"/>
      <c r="AP1660" s="53"/>
      <c r="AQ1660" s="53"/>
      <c r="AR1660" s="53"/>
      <c r="AS1660" s="53"/>
      <c r="AT1660" s="53"/>
      <c r="AU1660" s="53"/>
      <c r="AV1660" s="53"/>
      <c r="AW1660" s="53"/>
      <c r="AX1660" s="53"/>
      <c r="AY1660" s="53"/>
      <c r="AZ1660" s="53"/>
      <c r="BA1660" s="53"/>
      <c r="BB1660" s="53"/>
      <c r="BC1660" s="53"/>
      <c r="BD1660" s="53"/>
      <c r="BE1660" s="53"/>
      <c r="BF1660" s="53"/>
      <c r="BG1660" s="53"/>
      <c r="BH1660" s="53"/>
      <c r="BI1660" s="53"/>
      <c r="BJ1660" s="53"/>
      <c r="BK1660" s="53"/>
      <c r="BL1660" s="53"/>
      <c r="BM1660" s="53"/>
      <c r="BN1660" s="53"/>
      <c r="BO1660" s="53"/>
      <c r="BP1660" s="53"/>
      <c r="BQ1660" s="53"/>
      <c r="BR1660" s="53"/>
      <c r="BS1660" s="53"/>
      <c r="BT1660" s="53"/>
      <c r="BU1660" s="53"/>
      <c r="BV1660" s="53"/>
      <c r="BW1660" s="53"/>
      <c r="BX1660" s="53"/>
      <c r="BY1660" s="53"/>
      <c r="BZ1660" s="53"/>
      <c r="CA1660" s="53"/>
      <c r="CB1660" s="53"/>
      <c r="CC1660" s="53"/>
      <c r="CD1660" s="53"/>
      <c r="CE1660" s="53"/>
      <c r="CF1660" s="53"/>
      <c r="CG1660" s="53"/>
      <c r="CH1660" s="53"/>
      <c r="CI1660" s="53"/>
      <c r="CJ1660" s="53"/>
      <c r="CK1660" s="53"/>
    </row>
    <row r="1661" spans="10:89" x14ac:dyDescent="0.2">
      <c r="J1661" s="53"/>
      <c r="K1661" s="53"/>
      <c r="L1661" s="53"/>
      <c r="M1661" s="53"/>
      <c r="N1661" s="53"/>
      <c r="O1661" s="53"/>
      <c r="P1661" s="53"/>
      <c r="Q1661" s="53"/>
      <c r="R1661" s="53"/>
      <c r="S1661" s="53"/>
      <c r="T1661" s="53"/>
      <c r="U1661" s="53"/>
      <c r="V1661" s="53"/>
      <c r="W1661" s="53"/>
      <c r="X1661" s="53"/>
      <c r="Y1661" s="53"/>
      <c r="Z1661" s="53"/>
      <c r="AA1661" s="53"/>
      <c r="AB1661" s="53"/>
      <c r="AC1661" s="53"/>
      <c r="AD1661" s="53"/>
      <c r="AE1661" s="53"/>
      <c r="AF1661" s="53"/>
      <c r="AG1661" s="53"/>
      <c r="AH1661" s="53"/>
      <c r="AI1661" s="53"/>
      <c r="AJ1661" s="53"/>
      <c r="AK1661" s="53"/>
      <c r="AL1661" s="53"/>
      <c r="AM1661" s="53"/>
      <c r="AN1661" s="53"/>
      <c r="AO1661" s="53"/>
      <c r="AP1661" s="53"/>
      <c r="AQ1661" s="53"/>
      <c r="AR1661" s="53"/>
      <c r="AS1661" s="53"/>
      <c r="AT1661" s="53"/>
      <c r="AU1661" s="53"/>
      <c r="AV1661" s="53"/>
      <c r="AW1661" s="53"/>
      <c r="AX1661" s="53"/>
      <c r="AY1661" s="53"/>
      <c r="AZ1661" s="53"/>
      <c r="BA1661" s="53"/>
      <c r="BB1661" s="53"/>
      <c r="BC1661" s="53"/>
      <c r="BD1661" s="53"/>
      <c r="BE1661" s="53"/>
      <c r="BF1661" s="53"/>
      <c r="BG1661" s="53"/>
      <c r="BH1661" s="53"/>
      <c r="BI1661" s="53"/>
      <c r="BJ1661" s="53"/>
      <c r="BK1661" s="53"/>
      <c r="BL1661" s="53"/>
      <c r="BM1661" s="53"/>
      <c r="BN1661" s="53"/>
      <c r="BO1661" s="53"/>
      <c r="BP1661" s="53"/>
      <c r="BQ1661" s="53"/>
      <c r="BR1661" s="53"/>
      <c r="BS1661" s="53"/>
      <c r="BT1661" s="53"/>
      <c r="BU1661" s="53"/>
      <c r="BV1661" s="53"/>
      <c r="BW1661" s="53"/>
      <c r="BX1661" s="53"/>
      <c r="BY1661" s="53"/>
      <c r="BZ1661" s="53"/>
      <c r="CA1661" s="53"/>
      <c r="CB1661" s="53"/>
      <c r="CC1661" s="53"/>
      <c r="CD1661" s="53"/>
      <c r="CE1661" s="53"/>
      <c r="CF1661" s="53"/>
      <c r="CG1661" s="53"/>
      <c r="CH1661" s="53"/>
      <c r="CI1661" s="53"/>
      <c r="CJ1661" s="53"/>
      <c r="CK1661" s="53"/>
    </row>
    <row r="1662" spans="10:89" x14ac:dyDescent="0.2">
      <c r="J1662" s="53"/>
      <c r="K1662" s="53"/>
      <c r="L1662" s="53"/>
      <c r="M1662" s="53"/>
      <c r="N1662" s="53"/>
      <c r="O1662" s="53"/>
      <c r="P1662" s="53"/>
      <c r="Q1662" s="53"/>
      <c r="R1662" s="53"/>
      <c r="S1662" s="53"/>
      <c r="T1662" s="53"/>
      <c r="U1662" s="53"/>
      <c r="V1662" s="53"/>
      <c r="W1662" s="53"/>
      <c r="X1662" s="53"/>
      <c r="Y1662" s="53"/>
      <c r="Z1662" s="53"/>
      <c r="AA1662" s="53"/>
      <c r="AB1662" s="53"/>
      <c r="AC1662" s="53"/>
      <c r="AD1662" s="53"/>
      <c r="AE1662" s="53"/>
      <c r="AF1662" s="53"/>
      <c r="AG1662" s="53"/>
      <c r="AH1662" s="53"/>
      <c r="AI1662" s="53"/>
      <c r="AJ1662" s="53"/>
      <c r="AK1662" s="53"/>
      <c r="AL1662" s="53"/>
      <c r="AM1662" s="53"/>
      <c r="AN1662" s="53"/>
      <c r="AO1662" s="53"/>
      <c r="AP1662" s="53"/>
      <c r="AQ1662" s="53"/>
      <c r="AR1662" s="53"/>
      <c r="AS1662" s="53"/>
      <c r="AT1662" s="53"/>
      <c r="AU1662" s="53"/>
      <c r="AV1662" s="53"/>
      <c r="AW1662" s="53"/>
      <c r="AX1662" s="53"/>
      <c r="AY1662" s="53"/>
      <c r="AZ1662" s="53"/>
      <c r="BA1662" s="53"/>
      <c r="BB1662" s="53"/>
      <c r="BC1662" s="53"/>
      <c r="BD1662" s="53"/>
      <c r="BE1662" s="53"/>
      <c r="BF1662" s="53"/>
      <c r="BG1662" s="53"/>
      <c r="BH1662" s="53"/>
      <c r="BI1662" s="53"/>
      <c r="BJ1662" s="53"/>
      <c r="BK1662" s="53"/>
      <c r="BL1662" s="53"/>
      <c r="BM1662" s="53"/>
      <c r="BN1662" s="53"/>
      <c r="BO1662" s="53"/>
      <c r="BP1662" s="53"/>
      <c r="BQ1662" s="53"/>
      <c r="BR1662" s="53"/>
      <c r="BS1662" s="53"/>
      <c r="BT1662" s="53"/>
      <c r="BU1662" s="53"/>
      <c r="BV1662" s="53"/>
      <c r="BW1662" s="53"/>
      <c r="BX1662" s="53"/>
      <c r="BY1662" s="53"/>
      <c r="BZ1662" s="53"/>
      <c r="CA1662" s="53"/>
      <c r="CB1662" s="53"/>
      <c r="CC1662" s="53"/>
      <c r="CD1662" s="53"/>
      <c r="CE1662" s="53"/>
      <c r="CF1662" s="53"/>
      <c r="CG1662" s="53"/>
      <c r="CH1662" s="53"/>
      <c r="CI1662" s="53"/>
      <c r="CJ1662" s="53"/>
      <c r="CK1662" s="53"/>
    </row>
    <row r="1663" spans="10:89" x14ac:dyDescent="0.2">
      <c r="J1663" s="53"/>
      <c r="K1663" s="53"/>
      <c r="L1663" s="53"/>
      <c r="M1663" s="53"/>
      <c r="N1663" s="53"/>
      <c r="O1663" s="53"/>
      <c r="P1663" s="53"/>
      <c r="Q1663" s="53"/>
      <c r="R1663" s="53"/>
      <c r="S1663" s="53"/>
      <c r="T1663" s="53"/>
      <c r="U1663" s="53"/>
      <c r="V1663" s="53"/>
      <c r="W1663" s="53"/>
      <c r="X1663" s="53"/>
      <c r="Y1663" s="53"/>
      <c r="Z1663" s="53"/>
      <c r="AA1663" s="53"/>
      <c r="AB1663" s="53"/>
      <c r="AC1663" s="53"/>
      <c r="AD1663" s="53"/>
      <c r="AE1663" s="53"/>
      <c r="AF1663" s="53"/>
      <c r="AG1663" s="53"/>
      <c r="AH1663" s="53"/>
      <c r="AI1663" s="53"/>
      <c r="AJ1663" s="53"/>
      <c r="AK1663" s="53"/>
      <c r="AL1663" s="53"/>
      <c r="AM1663" s="53"/>
      <c r="AN1663" s="53"/>
      <c r="AO1663" s="53"/>
      <c r="AP1663" s="53"/>
      <c r="AQ1663" s="53"/>
      <c r="AR1663" s="53"/>
      <c r="AS1663" s="53"/>
      <c r="AT1663" s="53"/>
      <c r="AU1663" s="53"/>
      <c r="AV1663" s="53"/>
      <c r="AW1663" s="53"/>
      <c r="AX1663" s="53"/>
      <c r="AY1663" s="53"/>
      <c r="AZ1663" s="53"/>
      <c r="BA1663" s="53"/>
      <c r="BB1663" s="53"/>
      <c r="BC1663" s="53"/>
      <c r="BD1663" s="53"/>
      <c r="BE1663" s="53"/>
      <c r="BF1663" s="53"/>
      <c r="BG1663" s="53"/>
      <c r="BH1663" s="53"/>
      <c r="BI1663" s="53"/>
      <c r="BJ1663" s="53"/>
      <c r="BK1663" s="53"/>
      <c r="BL1663" s="53"/>
      <c r="BM1663" s="53"/>
      <c r="BN1663" s="53"/>
      <c r="BO1663" s="53"/>
      <c r="BP1663" s="53"/>
      <c r="BQ1663" s="53"/>
      <c r="BR1663" s="53"/>
      <c r="BS1663" s="53"/>
      <c r="BT1663" s="53"/>
      <c r="BU1663" s="53"/>
      <c r="BV1663" s="53"/>
      <c r="BW1663" s="53"/>
      <c r="BX1663" s="53"/>
      <c r="BY1663" s="53"/>
      <c r="BZ1663" s="53"/>
      <c r="CA1663" s="53"/>
      <c r="CB1663" s="53"/>
      <c r="CC1663" s="53"/>
      <c r="CD1663" s="53"/>
      <c r="CE1663" s="53"/>
      <c r="CF1663" s="53"/>
      <c r="CG1663" s="53"/>
      <c r="CH1663" s="53"/>
      <c r="CI1663" s="53"/>
      <c r="CJ1663" s="53"/>
      <c r="CK1663" s="53"/>
    </row>
    <row r="1664" spans="10:89" x14ac:dyDescent="0.2">
      <c r="J1664" s="53"/>
      <c r="K1664" s="53"/>
      <c r="L1664" s="53"/>
      <c r="M1664" s="53"/>
      <c r="N1664" s="53"/>
      <c r="O1664" s="53"/>
      <c r="P1664" s="53"/>
      <c r="Q1664" s="53"/>
      <c r="R1664" s="53"/>
      <c r="S1664" s="53"/>
      <c r="T1664" s="53"/>
      <c r="U1664" s="53"/>
      <c r="V1664" s="53"/>
      <c r="W1664" s="53"/>
      <c r="X1664" s="53"/>
      <c r="Y1664" s="53"/>
      <c r="Z1664" s="53"/>
      <c r="AA1664" s="53"/>
      <c r="AB1664" s="53"/>
      <c r="AC1664" s="53"/>
      <c r="AD1664" s="53"/>
      <c r="AE1664" s="53"/>
      <c r="AF1664" s="53"/>
      <c r="AG1664" s="53"/>
      <c r="AH1664" s="53"/>
      <c r="AI1664" s="53"/>
      <c r="AJ1664" s="53"/>
      <c r="AK1664" s="53"/>
      <c r="AL1664" s="53"/>
      <c r="AM1664" s="53"/>
      <c r="AN1664" s="53"/>
      <c r="AO1664" s="53"/>
      <c r="AP1664" s="53"/>
      <c r="AQ1664" s="53"/>
      <c r="AR1664" s="53"/>
      <c r="AS1664" s="53"/>
      <c r="AT1664" s="53"/>
      <c r="AU1664" s="53"/>
      <c r="AV1664" s="53"/>
      <c r="AW1664" s="53"/>
      <c r="AX1664" s="53"/>
      <c r="AY1664" s="53"/>
      <c r="AZ1664" s="53"/>
      <c r="BA1664" s="53"/>
      <c r="BB1664" s="53"/>
      <c r="BC1664" s="53"/>
      <c r="BD1664" s="53"/>
      <c r="BE1664" s="53"/>
      <c r="BF1664" s="53"/>
      <c r="BG1664" s="53"/>
      <c r="BH1664" s="53"/>
      <c r="BI1664" s="53"/>
      <c r="BJ1664" s="53"/>
      <c r="BK1664" s="53"/>
      <c r="BL1664" s="53"/>
      <c r="BM1664" s="53"/>
      <c r="BN1664" s="53"/>
      <c r="BO1664" s="53"/>
      <c r="BP1664" s="53"/>
      <c r="BQ1664" s="53"/>
      <c r="BR1664" s="53"/>
      <c r="BS1664" s="53"/>
      <c r="BT1664" s="53"/>
      <c r="BU1664" s="53"/>
      <c r="BV1664" s="53"/>
      <c r="BW1664" s="53"/>
      <c r="BX1664" s="53"/>
      <c r="BY1664" s="53"/>
      <c r="BZ1664" s="53"/>
      <c r="CA1664" s="53"/>
      <c r="CB1664" s="53"/>
      <c r="CC1664" s="53"/>
      <c r="CD1664" s="53"/>
      <c r="CE1664" s="53"/>
      <c r="CF1664" s="53"/>
      <c r="CG1664" s="53"/>
      <c r="CH1664" s="53"/>
      <c r="CI1664" s="53"/>
      <c r="CJ1664" s="53"/>
      <c r="CK1664" s="53"/>
    </row>
    <row r="1665" spans="10:89" x14ac:dyDescent="0.2">
      <c r="J1665" s="53"/>
      <c r="K1665" s="53"/>
      <c r="L1665" s="53"/>
      <c r="M1665" s="53"/>
      <c r="N1665" s="53"/>
      <c r="O1665" s="53"/>
      <c r="P1665" s="53"/>
      <c r="Q1665" s="53"/>
      <c r="R1665" s="53"/>
      <c r="S1665" s="53"/>
      <c r="T1665" s="53"/>
      <c r="U1665" s="53"/>
      <c r="V1665" s="53"/>
      <c r="W1665" s="53"/>
      <c r="X1665" s="53"/>
      <c r="Y1665" s="53"/>
      <c r="Z1665" s="53"/>
      <c r="AA1665" s="53"/>
      <c r="AB1665" s="53"/>
      <c r="AC1665" s="53"/>
      <c r="AD1665" s="53"/>
      <c r="AE1665" s="53"/>
      <c r="AF1665" s="53"/>
      <c r="AG1665" s="53"/>
      <c r="AH1665" s="53"/>
      <c r="AI1665" s="53"/>
      <c r="AJ1665" s="53"/>
      <c r="AK1665" s="53"/>
      <c r="AL1665" s="53"/>
      <c r="AM1665" s="53"/>
      <c r="AN1665" s="53"/>
      <c r="AO1665" s="53"/>
      <c r="AP1665" s="53"/>
      <c r="AQ1665" s="53"/>
      <c r="AR1665" s="53"/>
      <c r="AS1665" s="53"/>
      <c r="AT1665" s="53"/>
      <c r="AU1665" s="53"/>
      <c r="AV1665" s="53"/>
      <c r="AW1665" s="53"/>
      <c r="AX1665" s="53"/>
      <c r="AY1665" s="53"/>
      <c r="AZ1665" s="53"/>
      <c r="BA1665" s="53"/>
      <c r="BB1665" s="53"/>
      <c r="BC1665" s="53"/>
      <c r="BD1665" s="53"/>
      <c r="BE1665" s="53"/>
      <c r="BF1665" s="53"/>
      <c r="BG1665" s="53"/>
      <c r="BH1665" s="53"/>
      <c r="BI1665" s="53"/>
      <c r="BJ1665" s="53"/>
      <c r="BK1665" s="53"/>
      <c r="BL1665" s="53"/>
      <c r="BM1665" s="53"/>
      <c r="BN1665" s="53"/>
      <c r="BO1665" s="53"/>
      <c r="BP1665" s="53"/>
      <c r="BQ1665" s="53"/>
      <c r="BR1665" s="53"/>
      <c r="BS1665" s="53"/>
      <c r="BT1665" s="53"/>
      <c r="BU1665" s="53"/>
      <c r="BV1665" s="53"/>
      <c r="BW1665" s="53"/>
      <c r="BX1665" s="53"/>
      <c r="BY1665" s="53"/>
      <c r="BZ1665" s="53"/>
      <c r="CA1665" s="53"/>
      <c r="CB1665" s="53"/>
      <c r="CC1665" s="53"/>
      <c r="CD1665" s="53"/>
      <c r="CE1665" s="53"/>
      <c r="CF1665" s="53"/>
      <c r="CG1665" s="53"/>
      <c r="CH1665" s="53"/>
      <c r="CI1665" s="53"/>
      <c r="CJ1665" s="53"/>
      <c r="CK1665" s="53"/>
    </row>
    <row r="1666" spans="10:89" x14ac:dyDescent="0.2">
      <c r="J1666" s="53"/>
      <c r="K1666" s="53"/>
      <c r="L1666" s="53"/>
      <c r="M1666" s="53"/>
      <c r="N1666" s="53"/>
      <c r="O1666" s="53"/>
      <c r="P1666" s="53"/>
      <c r="Q1666" s="53"/>
      <c r="R1666" s="53"/>
      <c r="S1666" s="53"/>
      <c r="T1666" s="53"/>
      <c r="U1666" s="53"/>
      <c r="V1666" s="53"/>
      <c r="W1666" s="53"/>
      <c r="X1666" s="53"/>
      <c r="Y1666" s="53"/>
      <c r="Z1666" s="53"/>
      <c r="AA1666" s="53"/>
      <c r="AB1666" s="53"/>
      <c r="AC1666" s="53"/>
      <c r="AD1666" s="53"/>
      <c r="AE1666" s="53"/>
      <c r="AF1666" s="53"/>
      <c r="AG1666" s="53"/>
      <c r="AH1666" s="53"/>
      <c r="AI1666" s="53"/>
      <c r="AJ1666" s="53"/>
      <c r="AK1666" s="53"/>
      <c r="AL1666" s="53"/>
      <c r="AM1666" s="53"/>
      <c r="AN1666" s="53"/>
      <c r="AO1666" s="53"/>
      <c r="AP1666" s="53"/>
      <c r="AQ1666" s="53"/>
      <c r="AR1666" s="53"/>
      <c r="AS1666" s="53"/>
      <c r="AT1666" s="53"/>
      <c r="AU1666" s="53"/>
      <c r="AV1666" s="53"/>
      <c r="AW1666" s="53"/>
      <c r="AX1666" s="53"/>
      <c r="AY1666" s="53"/>
      <c r="AZ1666" s="53"/>
      <c r="BA1666" s="53"/>
      <c r="BB1666" s="53"/>
      <c r="BC1666" s="53"/>
      <c r="BD1666" s="53"/>
      <c r="BE1666" s="53"/>
      <c r="BF1666" s="53"/>
      <c r="BG1666" s="53"/>
      <c r="BH1666" s="53"/>
      <c r="BI1666" s="53"/>
      <c r="BJ1666" s="53"/>
      <c r="BK1666" s="53"/>
      <c r="BL1666" s="53"/>
      <c r="BM1666" s="53"/>
      <c r="BN1666" s="53"/>
      <c r="BO1666" s="53"/>
      <c r="BP1666" s="53"/>
      <c r="BQ1666" s="53"/>
      <c r="BR1666" s="53"/>
      <c r="BS1666" s="53"/>
      <c r="BT1666" s="53"/>
      <c r="BU1666" s="53"/>
      <c r="BV1666" s="53"/>
      <c r="BW1666" s="53"/>
      <c r="BX1666" s="53"/>
      <c r="BY1666" s="53"/>
      <c r="BZ1666" s="53"/>
      <c r="CA1666" s="53"/>
      <c r="CB1666" s="53"/>
      <c r="CC1666" s="53"/>
      <c r="CD1666" s="53"/>
      <c r="CE1666" s="53"/>
      <c r="CF1666" s="53"/>
      <c r="CG1666" s="53"/>
      <c r="CH1666" s="53"/>
      <c r="CI1666" s="53"/>
      <c r="CJ1666" s="53"/>
      <c r="CK1666" s="53"/>
    </row>
    <row r="1667" spans="10:89" x14ac:dyDescent="0.2">
      <c r="J1667" s="53"/>
      <c r="K1667" s="53"/>
      <c r="L1667" s="53"/>
      <c r="M1667" s="53"/>
      <c r="N1667" s="53"/>
      <c r="O1667" s="53"/>
      <c r="P1667" s="53"/>
      <c r="Q1667" s="53"/>
      <c r="R1667" s="53"/>
      <c r="S1667" s="53"/>
      <c r="T1667" s="53"/>
      <c r="U1667" s="53"/>
      <c r="V1667" s="53"/>
      <c r="W1667" s="53"/>
      <c r="X1667" s="53"/>
      <c r="Y1667" s="53"/>
      <c r="Z1667" s="53"/>
      <c r="AA1667" s="53"/>
      <c r="AB1667" s="53"/>
      <c r="AC1667" s="53"/>
      <c r="AD1667" s="53"/>
      <c r="AE1667" s="53"/>
      <c r="AF1667" s="53"/>
      <c r="AG1667" s="53"/>
      <c r="AH1667" s="53"/>
      <c r="AI1667" s="53"/>
      <c r="AJ1667" s="53"/>
      <c r="AK1667" s="53"/>
      <c r="AL1667" s="53"/>
      <c r="AM1667" s="53"/>
      <c r="AN1667" s="53"/>
      <c r="AO1667" s="53"/>
      <c r="AP1667" s="53"/>
      <c r="AQ1667" s="53"/>
      <c r="AR1667" s="53"/>
      <c r="AS1667" s="53"/>
      <c r="AT1667" s="53"/>
      <c r="AU1667" s="53"/>
      <c r="AV1667" s="53"/>
      <c r="AW1667" s="53"/>
      <c r="AX1667" s="53"/>
      <c r="AY1667" s="53"/>
      <c r="AZ1667" s="53"/>
      <c r="BA1667" s="53"/>
      <c r="BB1667" s="53"/>
      <c r="BC1667" s="53"/>
      <c r="BD1667" s="53"/>
      <c r="BE1667" s="53"/>
      <c r="BF1667" s="53"/>
      <c r="BG1667" s="53"/>
      <c r="BH1667" s="53"/>
      <c r="BI1667" s="53"/>
      <c r="BJ1667" s="53"/>
      <c r="BK1667" s="53"/>
      <c r="BL1667" s="53"/>
      <c r="BM1667" s="53"/>
      <c r="BN1667" s="53"/>
      <c r="BO1667" s="53"/>
      <c r="BP1667" s="53"/>
      <c r="BQ1667" s="53"/>
      <c r="BR1667" s="53"/>
      <c r="BS1667" s="53"/>
      <c r="BT1667" s="53"/>
      <c r="BU1667" s="53"/>
      <c r="BV1667" s="53"/>
      <c r="BW1667" s="53"/>
      <c r="BX1667" s="53"/>
      <c r="BY1667" s="53"/>
      <c r="BZ1667" s="53"/>
      <c r="CA1667" s="53"/>
      <c r="CB1667" s="53"/>
      <c r="CC1667" s="53"/>
      <c r="CD1667" s="53"/>
      <c r="CE1667" s="53"/>
      <c r="CF1667" s="53"/>
      <c r="CG1667" s="53"/>
      <c r="CH1667" s="53"/>
      <c r="CI1667" s="53"/>
      <c r="CJ1667" s="53"/>
      <c r="CK1667" s="53"/>
    </row>
    <row r="1668" spans="10:89" x14ac:dyDescent="0.2">
      <c r="J1668" s="53"/>
      <c r="K1668" s="53"/>
      <c r="L1668" s="53"/>
      <c r="M1668" s="53"/>
      <c r="N1668" s="53"/>
      <c r="O1668" s="53"/>
      <c r="P1668" s="53"/>
      <c r="Q1668" s="53"/>
      <c r="R1668" s="53"/>
      <c r="S1668" s="53"/>
      <c r="T1668" s="53"/>
      <c r="U1668" s="53"/>
      <c r="V1668" s="53"/>
      <c r="W1668" s="53"/>
      <c r="X1668" s="53"/>
      <c r="Y1668" s="53"/>
      <c r="Z1668" s="53"/>
      <c r="AA1668" s="53"/>
      <c r="AB1668" s="53"/>
      <c r="AC1668" s="53"/>
      <c r="AD1668" s="53"/>
      <c r="AE1668" s="53"/>
      <c r="AF1668" s="53"/>
      <c r="AG1668" s="53"/>
      <c r="AH1668" s="53"/>
      <c r="AI1668" s="53"/>
      <c r="AJ1668" s="53"/>
      <c r="AK1668" s="53"/>
      <c r="AL1668" s="53"/>
      <c r="AM1668" s="53"/>
      <c r="AN1668" s="53"/>
      <c r="AO1668" s="53"/>
      <c r="AP1668" s="53"/>
      <c r="AQ1668" s="53"/>
      <c r="AR1668" s="53"/>
      <c r="AS1668" s="53"/>
      <c r="AT1668" s="53"/>
      <c r="AU1668" s="53"/>
      <c r="AV1668" s="53"/>
      <c r="AW1668" s="53"/>
      <c r="AX1668" s="53"/>
      <c r="AY1668" s="53"/>
      <c r="AZ1668" s="53"/>
      <c r="BA1668" s="53"/>
      <c r="BB1668" s="53"/>
      <c r="BC1668" s="53"/>
      <c r="BD1668" s="53"/>
      <c r="BE1668" s="53"/>
      <c r="BF1668" s="53"/>
      <c r="BG1668" s="53"/>
      <c r="BH1668" s="53"/>
      <c r="BI1668" s="53"/>
      <c r="BJ1668" s="53"/>
      <c r="BK1668" s="53"/>
      <c r="BL1668" s="53"/>
      <c r="BM1668" s="53"/>
      <c r="BN1668" s="53"/>
      <c r="BO1668" s="53"/>
      <c r="BP1668" s="53"/>
      <c r="BQ1668" s="53"/>
      <c r="BR1668" s="53"/>
      <c r="BS1668" s="53"/>
      <c r="BT1668" s="53"/>
      <c r="BU1668" s="53"/>
      <c r="BV1668" s="53"/>
      <c r="BW1668" s="53"/>
      <c r="BX1668" s="53"/>
      <c r="BY1668" s="53"/>
      <c r="BZ1668" s="53"/>
      <c r="CA1668" s="53"/>
      <c r="CB1668" s="53"/>
      <c r="CC1668" s="53"/>
      <c r="CD1668" s="53"/>
      <c r="CE1668" s="53"/>
      <c r="CF1668" s="53"/>
      <c r="CG1668" s="53"/>
      <c r="CH1668" s="53"/>
      <c r="CI1668" s="53"/>
      <c r="CJ1668" s="53"/>
      <c r="CK1668" s="53"/>
    </row>
    <row r="1669" spans="10:89" x14ac:dyDescent="0.2">
      <c r="J1669" s="53"/>
      <c r="K1669" s="53"/>
      <c r="L1669" s="53"/>
      <c r="M1669" s="53"/>
      <c r="N1669" s="53"/>
      <c r="O1669" s="53"/>
      <c r="P1669" s="53"/>
      <c r="Q1669" s="53"/>
      <c r="R1669" s="53"/>
      <c r="S1669" s="53"/>
      <c r="T1669" s="53"/>
      <c r="U1669" s="53"/>
      <c r="V1669" s="53"/>
      <c r="W1669" s="53"/>
      <c r="X1669" s="53"/>
      <c r="Y1669" s="53"/>
      <c r="Z1669" s="53"/>
      <c r="AA1669" s="53"/>
      <c r="AB1669" s="53"/>
      <c r="AC1669" s="53"/>
      <c r="AD1669" s="53"/>
      <c r="AE1669" s="53"/>
      <c r="AF1669" s="53"/>
      <c r="AG1669" s="53"/>
      <c r="AH1669" s="53"/>
      <c r="AI1669" s="53"/>
      <c r="AJ1669" s="53"/>
      <c r="AK1669" s="53"/>
      <c r="AL1669" s="53"/>
      <c r="AM1669" s="53"/>
      <c r="AN1669" s="53"/>
      <c r="AO1669" s="53"/>
      <c r="AP1669" s="53"/>
      <c r="AQ1669" s="53"/>
      <c r="AR1669" s="53"/>
      <c r="AS1669" s="53"/>
      <c r="AT1669" s="53"/>
      <c r="AU1669" s="53"/>
      <c r="AV1669" s="53"/>
      <c r="AW1669" s="53"/>
      <c r="AX1669" s="53"/>
      <c r="AY1669" s="53"/>
      <c r="AZ1669" s="53"/>
      <c r="BA1669" s="53"/>
      <c r="BB1669" s="53"/>
      <c r="BC1669" s="53"/>
      <c r="BD1669" s="53"/>
      <c r="BE1669" s="53"/>
      <c r="BF1669" s="53"/>
      <c r="BG1669" s="53"/>
      <c r="BH1669" s="53"/>
      <c r="BI1669" s="53"/>
      <c r="BJ1669" s="53"/>
      <c r="BK1669" s="53"/>
      <c r="BL1669" s="53"/>
      <c r="BM1669" s="53"/>
      <c r="BN1669" s="53"/>
      <c r="BO1669" s="53"/>
      <c r="BP1669" s="53"/>
      <c r="BQ1669" s="53"/>
      <c r="BR1669" s="53"/>
      <c r="BS1669" s="53"/>
      <c r="BT1669" s="53"/>
      <c r="BU1669" s="53"/>
      <c r="BV1669" s="53"/>
      <c r="BW1669" s="53"/>
      <c r="BX1669" s="53"/>
      <c r="BY1669" s="53"/>
      <c r="BZ1669" s="53"/>
      <c r="CA1669" s="53"/>
      <c r="CB1669" s="53"/>
      <c r="CC1669" s="53"/>
      <c r="CD1669" s="53"/>
      <c r="CE1669" s="53"/>
      <c r="CF1669" s="53"/>
      <c r="CG1669" s="53"/>
      <c r="CH1669" s="53"/>
      <c r="CI1669" s="53"/>
      <c r="CJ1669" s="53"/>
      <c r="CK1669" s="53"/>
    </row>
    <row r="1670" spans="10:89" x14ac:dyDescent="0.2">
      <c r="J1670" s="53"/>
      <c r="K1670" s="53"/>
      <c r="L1670" s="53"/>
      <c r="M1670" s="53"/>
      <c r="N1670" s="53"/>
      <c r="O1670" s="53"/>
      <c r="P1670" s="53"/>
      <c r="Q1670" s="53"/>
      <c r="R1670" s="53"/>
      <c r="S1670" s="53"/>
      <c r="T1670" s="53"/>
      <c r="U1670" s="53"/>
      <c r="V1670" s="53"/>
      <c r="W1670" s="53"/>
      <c r="X1670" s="53"/>
      <c r="Y1670" s="53"/>
      <c r="Z1670" s="53"/>
      <c r="AA1670" s="53"/>
      <c r="AB1670" s="53"/>
      <c r="AC1670" s="53"/>
      <c r="AD1670" s="53"/>
      <c r="AE1670" s="53"/>
      <c r="AF1670" s="53"/>
      <c r="AG1670" s="53"/>
      <c r="AH1670" s="53"/>
      <c r="AI1670" s="53"/>
      <c r="AJ1670" s="53"/>
      <c r="AK1670" s="53"/>
      <c r="AL1670" s="53"/>
      <c r="AM1670" s="53"/>
      <c r="AN1670" s="53"/>
      <c r="AO1670" s="53"/>
      <c r="AP1670" s="53"/>
      <c r="AQ1670" s="53"/>
      <c r="AR1670" s="53"/>
      <c r="AS1670" s="53"/>
      <c r="AT1670" s="53"/>
      <c r="AU1670" s="53"/>
      <c r="AV1670" s="53"/>
      <c r="AW1670" s="53"/>
      <c r="AX1670" s="53"/>
      <c r="AY1670" s="53"/>
      <c r="AZ1670" s="53"/>
      <c r="BA1670" s="53"/>
      <c r="BB1670" s="53"/>
      <c r="BC1670" s="53"/>
      <c r="BD1670" s="53"/>
      <c r="BE1670" s="53"/>
      <c r="BF1670" s="53"/>
      <c r="BG1670" s="53"/>
      <c r="BH1670" s="53"/>
      <c r="BI1670" s="53"/>
      <c r="BJ1670" s="53"/>
      <c r="BK1670" s="53"/>
      <c r="BL1670" s="53"/>
      <c r="BM1670" s="53"/>
      <c r="BN1670" s="53"/>
      <c r="BO1670" s="53"/>
      <c r="BP1670" s="53"/>
      <c r="BQ1670" s="53"/>
      <c r="BR1670" s="53"/>
      <c r="BS1670" s="53"/>
      <c r="BT1670" s="53"/>
      <c r="BU1670" s="53"/>
      <c r="BV1670" s="53"/>
      <c r="BW1670" s="53"/>
      <c r="BX1670" s="53"/>
      <c r="BY1670" s="53"/>
      <c r="BZ1670" s="53"/>
      <c r="CA1670" s="53"/>
      <c r="CB1670" s="53"/>
      <c r="CC1670" s="53"/>
      <c r="CD1670" s="53"/>
      <c r="CE1670" s="53"/>
      <c r="CF1670" s="53"/>
      <c r="CG1670" s="53"/>
      <c r="CH1670" s="53"/>
      <c r="CI1670" s="53"/>
      <c r="CJ1670" s="53"/>
      <c r="CK1670" s="53"/>
    </row>
    <row r="1671" spans="10:89" x14ac:dyDescent="0.2">
      <c r="J1671" s="53"/>
      <c r="K1671" s="53"/>
      <c r="L1671" s="53"/>
      <c r="M1671" s="53"/>
      <c r="N1671" s="53"/>
      <c r="O1671" s="53"/>
      <c r="P1671" s="53"/>
      <c r="Q1671" s="53"/>
      <c r="R1671" s="53"/>
      <c r="S1671" s="53"/>
      <c r="T1671" s="53"/>
      <c r="U1671" s="53"/>
      <c r="V1671" s="53"/>
      <c r="W1671" s="53"/>
      <c r="X1671" s="53"/>
      <c r="Y1671" s="53"/>
      <c r="Z1671" s="53"/>
      <c r="AA1671" s="53"/>
      <c r="AB1671" s="53"/>
      <c r="AC1671" s="53"/>
      <c r="AD1671" s="53"/>
      <c r="AE1671" s="53"/>
      <c r="AF1671" s="53"/>
      <c r="AG1671" s="53"/>
      <c r="AH1671" s="53"/>
      <c r="AI1671" s="53"/>
      <c r="AJ1671" s="53"/>
      <c r="AK1671" s="53"/>
      <c r="AL1671" s="53"/>
      <c r="AM1671" s="53"/>
      <c r="AN1671" s="53"/>
      <c r="AO1671" s="53"/>
      <c r="AP1671" s="53"/>
      <c r="AQ1671" s="53"/>
      <c r="AR1671" s="53"/>
      <c r="AS1671" s="53"/>
      <c r="AT1671" s="53"/>
      <c r="AU1671" s="53"/>
      <c r="AV1671" s="53"/>
      <c r="AW1671" s="53"/>
      <c r="AX1671" s="53"/>
      <c r="AY1671" s="53"/>
      <c r="AZ1671" s="53"/>
      <c r="BA1671" s="53"/>
      <c r="BB1671" s="53"/>
      <c r="BC1671" s="53"/>
      <c r="BD1671" s="53"/>
      <c r="BE1671" s="53"/>
      <c r="BF1671" s="53"/>
      <c r="BG1671" s="53"/>
      <c r="BH1671" s="53"/>
      <c r="BI1671" s="53"/>
      <c r="BJ1671" s="53"/>
      <c r="BK1671" s="53"/>
      <c r="BL1671" s="53"/>
      <c r="BM1671" s="53"/>
      <c r="BN1671" s="53"/>
      <c r="BO1671" s="53"/>
      <c r="BP1671" s="53"/>
      <c r="BQ1671" s="53"/>
      <c r="BR1671" s="53"/>
      <c r="BS1671" s="53"/>
      <c r="BT1671" s="53"/>
      <c r="BU1671" s="53"/>
      <c r="BV1671" s="53"/>
      <c r="BW1671" s="53"/>
      <c r="BX1671" s="53"/>
      <c r="BY1671" s="53"/>
      <c r="BZ1671" s="53"/>
      <c r="CA1671" s="53"/>
      <c r="CB1671" s="53"/>
      <c r="CC1671" s="53"/>
      <c r="CD1671" s="53"/>
      <c r="CE1671" s="53"/>
      <c r="CF1671" s="53"/>
      <c r="CG1671" s="53"/>
      <c r="CH1671" s="53"/>
      <c r="CI1671" s="53"/>
      <c r="CJ1671" s="53"/>
      <c r="CK1671" s="53"/>
    </row>
    <row r="1672" spans="10:89" x14ac:dyDescent="0.2">
      <c r="J1672" s="53"/>
      <c r="K1672" s="53"/>
      <c r="L1672" s="53"/>
      <c r="M1672" s="53"/>
      <c r="N1672" s="53"/>
      <c r="O1672" s="53"/>
      <c r="P1672" s="53"/>
      <c r="Q1672" s="53"/>
      <c r="R1672" s="53"/>
      <c r="S1672" s="53"/>
      <c r="T1672" s="53"/>
      <c r="U1672" s="53"/>
      <c r="V1672" s="53"/>
      <c r="W1672" s="53"/>
      <c r="X1672" s="53"/>
      <c r="Y1672" s="53"/>
      <c r="Z1672" s="53"/>
      <c r="AA1672" s="53"/>
      <c r="AB1672" s="53"/>
      <c r="AC1672" s="53"/>
      <c r="AD1672" s="53"/>
      <c r="AE1672" s="53"/>
      <c r="AF1672" s="53"/>
      <c r="AG1672" s="53"/>
      <c r="AH1672" s="53"/>
      <c r="AI1672" s="53"/>
      <c r="AJ1672" s="53"/>
      <c r="AK1672" s="53"/>
      <c r="AL1672" s="53"/>
      <c r="AM1672" s="53"/>
      <c r="AN1672" s="53"/>
      <c r="AO1672" s="53"/>
      <c r="AP1672" s="53"/>
      <c r="AQ1672" s="53"/>
      <c r="AR1672" s="53"/>
      <c r="AS1672" s="53"/>
      <c r="AT1672" s="53"/>
      <c r="AU1672" s="53"/>
      <c r="AV1672" s="53"/>
      <c r="AW1672" s="53"/>
      <c r="AX1672" s="53"/>
      <c r="AY1672" s="53"/>
      <c r="AZ1672" s="53"/>
      <c r="BA1672" s="53"/>
      <c r="BB1672" s="53"/>
      <c r="BC1672" s="53"/>
      <c r="BD1672" s="53"/>
      <c r="BE1672" s="53"/>
      <c r="BF1672" s="53"/>
      <c r="BG1672" s="53"/>
      <c r="BH1672" s="53"/>
      <c r="BI1672" s="53"/>
      <c r="BJ1672" s="53"/>
      <c r="BK1672" s="53"/>
      <c r="BL1672" s="53"/>
      <c r="BM1672" s="53"/>
      <c r="BN1672" s="53"/>
      <c r="BO1672" s="53"/>
      <c r="BP1672" s="53"/>
      <c r="BQ1672" s="53"/>
      <c r="BR1672" s="53"/>
      <c r="BS1672" s="53"/>
      <c r="BT1672" s="53"/>
      <c r="BU1672" s="53"/>
      <c r="BV1672" s="53"/>
      <c r="BW1672" s="53"/>
      <c r="BX1672" s="53"/>
      <c r="BY1672" s="53"/>
      <c r="BZ1672" s="53"/>
      <c r="CA1672" s="53"/>
      <c r="CB1672" s="53"/>
      <c r="CC1672" s="53"/>
      <c r="CD1672" s="53"/>
      <c r="CE1672" s="53"/>
      <c r="CF1672" s="53"/>
      <c r="CG1672" s="53"/>
      <c r="CH1672" s="53"/>
      <c r="CI1672" s="53"/>
      <c r="CJ1672" s="53"/>
      <c r="CK1672" s="53"/>
    </row>
    <row r="1673" spans="10:89" x14ac:dyDescent="0.2">
      <c r="J1673" s="53"/>
      <c r="K1673" s="53"/>
      <c r="L1673" s="53"/>
      <c r="M1673" s="53"/>
      <c r="N1673" s="53"/>
      <c r="O1673" s="53"/>
      <c r="P1673" s="53"/>
      <c r="Q1673" s="53"/>
      <c r="R1673" s="53"/>
      <c r="S1673" s="53"/>
      <c r="T1673" s="53"/>
      <c r="U1673" s="53"/>
      <c r="V1673" s="53"/>
      <c r="W1673" s="53"/>
      <c r="X1673" s="53"/>
      <c r="Y1673" s="53"/>
      <c r="Z1673" s="53"/>
      <c r="AA1673" s="53"/>
      <c r="AB1673" s="53"/>
      <c r="AC1673" s="53"/>
      <c r="AD1673" s="53"/>
      <c r="AE1673" s="53"/>
      <c r="AF1673" s="53"/>
      <c r="AG1673" s="53"/>
      <c r="AH1673" s="53"/>
      <c r="AI1673" s="53"/>
      <c r="AJ1673" s="53"/>
      <c r="AK1673" s="53"/>
      <c r="AL1673" s="53"/>
      <c r="AM1673" s="53"/>
      <c r="AN1673" s="53"/>
      <c r="AO1673" s="53"/>
      <c r="AP1673" s="53"/>
      <c r="AQ1673" s="53"/>
      <c r="AR1673" s="53"/>
      <c r="AS1673" s="53"/>
      <c r="AT1673" s="53"/>
      <c r="AU1673" s="53"/>
      <c r="AV1673" s="53"/>
      <c r="AW1673" s="53"/>
      <c r="AX1673" s="53"/>
      <c r="AY1673" s="53"/>
      <c r="AZ1673" s="53"/>
      <c r="BA1673" s="53"/>
      <c r="BB1673" s="53"/>
      <c r="BC1673" s="53"/>
      <c r="BD1673" s="53"/>
      <c r="BE1673" s="53"/>
      <c r="BF1673" s="53"/>
      <c r="BG1673" s="53"/>
      <c r="BH1673" s="53"/>
      <c r="BI1673" s="53"/>
      <c r="BJ1673" s="53"/>
      <c r="BK1673" s="53"/>
      <c r="BL1673" s="53"/>
      <c r="BM1673" s="53"/>
      <c r="BN1673" s="53"/>
      <c r="BO1673" s="53"/>
      <c r="BP1673" s="53"/>
      <c r="BQ1673" s="53"/>
      <c r="BR1673" s="53"/>
      <c r="BS1673" s="53"/>
      <c r="BT1673" s="53"/>
      <c r="BU1673" s="53"/>
      <c r="BV1673" s="53"/>
      <c r="BW1673" s="53"/>
      <c r="BX1673" s="53"/>
      <c r="BY1673" s="53"/>
      <c r="BZ1673" s="53"/>
      <c r="CA1673" s="53"/>
      <c r="CB1673" s="53"/>
      <c r="CC1673" s="53"/>
      <c r="CD1673" s="53"/>
      <c r="CE1673" s="53"/>
      <c r="CF1673" s="53"/>
      <c r="CG1673" s="53"/>
      <c r="CH1673" s="53"/>
      <c r="CI1673" s="53"/>
      <c r="CJ1673" s="53"/>
      <c r="CK1673" s="53"/>
    </row>
    <row r="1674" spans="10:89" x14ac:dyDescent="0.2">
      <c r="J1674" s="53"/>
      <c r="K1674" s="53"/>
      <c r="L1674" s="53"/>
      <c r="M1674" s="53"/>
      <c r="N1674" s="53"/>
      <c r="O1674" s="53"/>
      <c r="P1674" s="53"/>
      <c r="Q1674" s="53"/>
      <c r="R1674" s="53"/>
      <c r="S1674" s="53"/>
      <c r="T1674" s="53"/>
      <c r="U1674" s="53"/>
      <c r="V1674" s="53"/>
      <c r="W1674" s="53"/>
      <c r="X1674" s="53"/>
      <c r="Y1674" s="53"/>
      <c r="Z1674" s="53"/>
      <c r="AA1674" s="53"/>
      <c r="AB1674" s="53"/>
      <c r="AC1674" s="53"/>
      <c r="AD1674" s="53"/>
      <c r="AE1674" s="53"/>
      <c r="AF1674" s="53"/>
      <c r="AG1674" s="53"/>
      <c r="AH1674" s="53"/>
      <c r="AI1674" s="53"/>
      <c r="AJ1674" s="53"/>
      <c r="AK1674" s="53"/>
      <c r="AL1674" s="53"/>
      <c r="AM1674" s="53"/>
      <c r="AN1674" s="53"/>
      <c r="AO1674" s="53"/>
      <c r="AP1674" s="53"/>
      <c r="AQ1674" s="53"/>
      <c r="AR1674" s="53"/>
      <c r="AS1674" s="53"/>
      <c r="AT1674" s="53"/>
      <c r="AU1674" s="53"/>
      <c r="AV1674" s="53"/>
      <c r="AW1674" s="53"/>
      <c r="AX1674" s="53"/>
      <c r="AY1674" s="53"/>
      <c r="AZ1674" s="53"/>
      <c r="BA1674" s="53"/>
      <c r="BB1674" s="53"/>
      <c r="BC1674" s="53"/>
      <c r="BD1674" s="53"/>
      <c r="BE1674" s="53"/>
      <c r="BF1674" s="53"/>
      <c r="BG1674" s="53"/>
      <c r="BH1674" s="53"/>
      <c r="BI1674" s="53"/>
      <c r="BJ1674" s="53"/>
      <c r="BK1674" s="53"/>
      <c r="BL1674" s="53"/>
      <c r="BM1674" s="53"/>
      <c r="BN1674" s="53"/>
      <c r="BO1674" s="53"/>
      <c r="BP1674" s="53"/>
      <c r="BQ1674" s="53"/>
      <c r="BR1674" s="53"/>
      <c r="BS1674" s="53"/>
      <c r="BT1674" s="53"/>
      <c r="BU1674" s="53"/>
      <c r="BV1674" s="53"/>
      <c r="BW1674" s="53"/>
      <c r="BX1674" s="53"/>
      <c r="BY1674" s="53"/>
      <c r="BZ1674" s="53"/>
      <c r="CA1674" s="53"/>
      <c r="CB1674" s="53"/>
      <c r="CC1674" s="53"/>
      <c r="CD1674" s="53"/>
      <c r="CE1674" s="53"/>
      <c r="CF1674" s="53"/>
      <c r="CG1674" s="53"/>
      <c r="CH1674" s="53"/>
      <c r="CI1674" s="53"/>
      <c r="CJ1674" s="53"/>
      <c r="CK1674" s="53"/>
    </row>
    <row r="1675" spans="10:89" x14ac:dyDescent="0.2">
      <c r="J1675" s="53"/>
      <c r="K1675" s="53"/>
      <c r="L1675" s="53"/>
      <c r="M1675" s="53"/>
      <c r="N1675" s="53"/>
      <c r="O1675" s="53"/>
      <c r="P1675" s="53"/>
      <c r="Q1675" s="53"/>
      <c r="R1675" s="53"/>
      <c r="S1675" s="53"/>
      <c r="T1675" s="53"/>
      <c r="U1675" s="53"/>
      <c r="V1675" s="53"/>
      <c r="W1675" s="53"/>
      <c r="X1675" s="53"/>
      <c r="Y1675" s="53"/>
      <c r="Z1675" s="53"/>
      <c r="AA1675" s="53"/>
      <c r="AB1675" s="53"/>
      <c r="AC1675" s="53"/>
      <c r="AD1675" s="53"/>
      <c r="AE1675" s="53"/>
      <c r="AF1675" s="53"/>
      <c r="AG1675" s="53"/>
      <c r="AH1675" s="53"/>
      <c r="AI1675" s="53"/>
      <c r="AJ1675" s="53"/>
      <c r="AK1675" s="53"/>
      <c r="AL1675" s="53"/>
      <c r="AM1675" s="53"/>
      <c r="AN1675" s="53"/>
      <c r="AO1675" s="53"/>
      <c r="AP1675" s="53"/>
      <c r="AQ1675" s="53"/>
      <c r="AR1675" s="53"/>
      <c r="AS1675" s="53"/>
      <c r="AT1675" s="53"/>
      <c r="AU1675" s="53"/>
      <c r="AV1675" s="53"/>
      <c r="AW1675" s="53"/>
      <c r="AX1675" s="53"/>
      <c r="AY1675" s="53"/>
      <c r="AZ1675" s="53"/>
      <c r="BA1675" s="53"/>
      <c r="BB1675" s="53"/>
      <c r="BC1675" s="53"/>
      <c r="BD1675" s="53"/>
      <c r="BE1675" s="53"/>
      <c r="BF1675" s="53"/>
      <c r="BG1675" s="53"/>
      <c r="BH1675" s="53"/>
      <c r="BI1675" s="53"/>
      <c r="BJ1675" s="53"/>
      <c r="BK1675" s="53"/>
      <c r="BL1675" s="53"/>
      <c r="BM1675" s="53"/>
      <c r="BN1675" s="53"/>
      <c r="BO1675" s="53"/>
      <c r="BP1675" s="53"/>
      <c r="BQ1675" s="53"/>
      <c r="BR1675" s="53"/>
      <c r="BS1675" s="53"/>
      <c r="BT1675" s="53"/>
      <c r="BU1675" s="53"/>
      <c r="BV1675" s="53"/>
      <c r="BW1675" s="53"/>
      <c r="BX1675" s="53"/>
      <c r="BY1675" s="53"/>
      <c r="BZ1675" s="53"/>
      <c r="CA1675" s="53"/>
      <c r="CB1675" s="53"/>
      <c r="CC1675" s="53"/>
      <c r="CD1675" s="53"/>
      <c r="CE1675" s="53"/>
      <c r="CF1675" s="53"/>
      <c r="CG1675" s="53"/>
      <c r="CH1675" s="53"/>
      <c r="CI1675" s="53"/>
      <c r="CJ1675" s="53"/>
      <c r="CK1675" s="53"/>
    </row>
    <row r="1676" spans="10:89" x14ac:dyDescent="0.2">
      <c r="J1676" s="53"/>
      <c r="K1676" s="53"/>
      <c r="L1676" s="53"/>
      <c r="M1676" s="53"/>
      <c r="N1676" s="53"/>
      <c r="O1676" s="53"/>
      <c r="P1676" s="53"/>
      <c r="Q1676" s="53"/>
      <c r="R1676" s="53"/>
      <c r="S1676" s="53"/>
      <c r="T1676" s="53"/>
      <c r="U1676" s="53"/>
      <c r="V1676" s="53"/>
      <c r="W1676" s="53"/>
      <c r="X1676" s="53"/>
      <c r="Y1676" s="53"/>
      <c r="Z1676" s="53"/>
      <c r="AA1676" s="53"/>
      <c r="AB1676" s="53"/>
      <c r="AC1676" s="53"/>
      <c r="AD1676" s="53"/>
      <c r="AE1676" s="53"/>
      <c r="AF1676" s="53"/>
      <c r="AG1676" s="53"/>
      <c r="AH1676" s="53"/>
      <c r="AI1676" s="53"/>
      <c r="AJ1676" s="53"/>
      <c r="AK1676" s="53"/>
      <c r="AL1676" s="53"/>
      <c r="AM1676" s="53"/>
      <c r="AN1676" s="53"/>
      <c r="AO1676" s="53"/>
      <c r="AP1676" s="53"/>
      <c r="AQ1676" s="53"/>
      <c r="AR1676" s="53"/>
      <c r="AS1676" s="53"/>
      <c r="AT1676" s="53"/>
      <c r="AU1676" s="53"/>
      <c r="AV1676" s="53"/>
      <c r="AW1676" s="53"/>
      <c r="AX1676" s="53"/>
      <c r="AY1676" s="53"/>
      <c r="AZ1676" s="53"/>
      <c r="BA1676" s="53"/>
      <c r="BB1676" s="53"/>
      <c r="BC1676" s="53"/>
      <c r="BD1676" s="53"/>
      <c r="BE1676" s="53"/>
      <c r="BF1676" s="53"/>
      <c r="BG1676" s="53"/>
      <c r="BH1676" s="53"/>
      <c r="BI1676" s="53"/>
      <c r="BJ1676" s="53"/>
      <c r="BK1676" s="53"/>
      <c r="BL1676" s="53"/>
      <c r="BM1676" s="53"/>
      <c r="BN1676" s="53"/>
      <c r="BO1676" s="53"/>
      <c r="BP1676" s="53"/>
      <c r="BQ1676" s="53"/>
      <c r="BR1676" s="53"/>
      <c r="BS1676" s="53"/>
      <c r="BT1676" s="53"/>
      <c r="BU1676" s="53"/>
      <c r="BV1676" s="53"/>
      <c r="BW1676" s="53"/>
      <c r="BX1676" s="53"/>
      <c r="BY1676" s="53"/>
      <c r="BZ1676" s="53"/>
      <c r="CA1676" s="53"/>
      <c r="CB1676" s="53"/>
      <c r="CC1676" s="53"/>
      <c r="CD1676" s="53"/>
      <c r="CE1676" s="53"/>
      <c r="CF1676" s="53"/>
      <c r="CG1676" s="53"/>
      <c r="CH1676" s="53"/>
      <c r="CI1676" s="53"/>
      <c r="CJ1676" s="53"/>
      <c r="CK1676" s="53"/>
    </row>
    <row r="1677" spans="10:89" x14ac:dyDescent="0.2">
      <c r="J1677" s="53"/>
      <c r="K1677" s="53"/>
      <c r="L1677" s="53"/>
      <c r="M1677" s="53"/>
      <c r="N1677" s="53"/>
      <c r="O1677" s="53"/>
      <c r="P1677" s="53"/>
      <c r="Q1677" s="53"/>
      <c r="R1677" s="53"/>
      <c r="S1677" s="53"/>
      <c r="T1677" s="53"/>
      <c r="U1677" s="53"/>
      <c r="V1677" s="53"/>
      <c r="W1677" s="53"/>
      <c r="X1677" s="53"/>
      <c r="Y1677" s="53"/>
      <c r="Z1677" s="53"/>
      <c r="AA1677" s="53"/>
      <c r="AB1677" s="53"/>
      <c r="AC1677" s="53"/>
      <c r="AD1677" s="53"/>
      <c r="AE1677" s="53"/>
      <c r="AF1677" s="53"/>
      <c r="AG1677" s="53"/>
      <c r="AH1677" s="53"/>
      <c r="AI1677" s="53"/>
      <c r="AJ1677" s="53"/>
      <c r="AK1677" s="53"/>
      <c r="AL1677" s="53"/>
      <c r="AM1677" s="53"/>
      <c r="AN1677" s="53"/>
      <c r="AO1677" s="53"/>
      <c r="AP1677" s="53"/>
      <c r="AQ1677" s="53"/>
      <c r="AR1677" s="53"/>
      <c r="AS1677" s="53"/>
      <c r="AT1677" s="53"/>
      <c r="AU1677" s="53"/>
      <c r="AV1677" s="53"/>
      <c r="AW1677" s="53"/>
      <c r="AX1677" s="53"/>
      <c r="AY1677" s="53"/>
      <c r="AZ1677" s="53"/>
      <c r="BA1677" s="53"/>
      <c r="BB1677" s="53"/>
      <c r="BC1677" s="53"/>
      <c r="BD1677" s="53"/>
      <c r="BE1677" s="53"/>
      <c r="BF1677" s="53"/>
      <c r="BG1677" s="53"/>
      <c r="BH1677" s="53"/>
      <c r="BI1677" s="53"/>
      <c r="BJ1677" s="53"/>
      <c r="BK1677" s="53"/>
      <c r="BL1677" s="53"/>
      <c r="BM1677" s="53"/>
      <c r="BN1677" s="53"/>
      <c r="BO1677" s="53"/>
      <c r="BP1677" s="53"/>
      <c r="BQ1677" s="53"/>
      <c r="BR1677" s="53"/>
      <c r="BS1677" s="53"/>
      <c r="BT1677" s="53"/>
      <c r="BU1677" s="53"/>
      <c r="BV1677" s="53"/>
      <c r="BW1677" s="53"/>
      <c r="BX1677" s="53"/>
      <c r="BY1677" s="53"/>
      <c r="BZ1677" s="53"/>
      <c r="CA1677" s="53"/>
      <c r="CB1677" s="53"/>
      <c r="CC1677" s="53"/>
      <c r="CD1677" s="53"/>
      <c r="CE1677" s="53"/>
      <c r="CF1677" s="53"/>
      <c r="CG1677" s="53"/>
      <c r="CH1677" s="53"/>
      <c r="CI1677" s="53"/>
      <c r="CJ1677" s="53"/>
      <c r="CK1677" s="53"/>
    </row>
    <row r="1678" spans="10:89" x14ac:dyDescent="0.2">
      <c r="J1678" s="53"/>
      <c r="K1678" s="53"/>
      <c r="L1678" s="53"/>
      <c r="M1678" s="53"/>
      <c r="N1678" s="53"/>
      <c r="O1678" s="53"/>
      <c r="P1678" s="53"/>
      <c r="Q1678" s="53"/>
      <c r="R1678" s="53"/>
      <c r="S1678" s="53"/>
      <c r="T1678" s="53"/>
      <c r="U1678" s="53"/>
      <c r="V1678" s="53"/>
      <c r="W1678" s="53"/>
      <c r="X1678" s="53"/>
      <c r="Y1678" s="53"/>
      <c r="Z1678" s="53"/>
      <c r="AA1678" s="53"/>
      <c r="AB1678" s="53"/>
      <c r="AC1678" s="53"/>
      <c r="AD1678" s="53"/>
      <c r="AE1678" s="53"/>
      <c r="AF1678" s="53"/>
      <c r="AG1678" s="53"/>
      <c r="AH1678" s="53"/>
      <c r="AI1678" s="53"/>
      <c r="AJ1678" s="53"/>
      <c r="AK1678" s="53"/>
      <c r="AL1678" s="53"/>
      <c r="AM1678" s="53"/>
      <c r="AN1678" s="53"/>
      <c r="AO1678" s="53"/>
      <c r="AP1678" s="53"/>
      <c r="AQ1678" s="53"/>
      <c r="AR1678" s="53"/>
      <c r="AS1678" s="53"/>
      <c r="AT1678" s="53"/>
      <c r="AU1678" s="53"/>
      <c r="AV1678" s="53"/>
      <c r="AW1678" s="53"/>
      <c r="AX1678" s="53"/>
      <c r="AY1678" s="53"/>
      <c r="AZ1678" s="53"/>
      <c r="BA1678" s="53"/>
      <c r="BB1678" s="53"/>
      <c r="BC1678" s="53"/>
      <c r="BD1678" s="53"/>
      <c r="BE1678" s="53"/>
      <c r="BF1678" s="53"/>
      <c r="BG1678" s="53"/>
      <c r="BH1678" s="53"/>
      <c r="BI1678" s="53"/>
      <c r="BJ1678" s="53"/>
      <c r="BK1678" s="53"/>
      <c r="BL1678" s="53"/>
      <c r="BM1678" s="53"/>
      <c r="BN1678" s="53"/>
      <c r="BO1678" s="53"/>
      <c r="BP1678" s="53"/>
      <c r="BQ1678" s="53"/>
      <c r="BR1678" s="53"/>
      <c r="BS1678" s="53"/>
      <c r="BT1678" s="53"/>
      <c r="BU1678" s="53"/>
      <c r="BV1678" s="53"/>
      <c r="BW1678" s="53"/>
      <c r="BX1678" s="53"/>
      <c r="BY1678" s="53"/>
      <c r="BZ1678" s="53"/>
      <c r="CA1678" s="53"/>
      <c r="CB1678" s="53"/>
      <c r="CC1678" s="53"/>
      <c r="CD1678" s="53"/>
      <c r="CE1678" s="53"/>
      <c r="CF1678" s="53"/>
      <c r="CG1678" s="53"/>
      <c r="CH1678" s="53"/>
      <c r="CI1678" s="53"/>
      <c r="CJ1678" s="53"/>
      <c r="CK1678" s="53"/>
    </row>
    <row r="1679" spans="10:89" x14ac:dyDescent="0.2">
      <c r="J1679" s="53"/>
      <c r="K1679" s="53"/>
      <c r="L1679" s="53"/>
      <c r="M1679" s="53"/>
      <c r="N1679" s="53"/>
      <c r="O1679" s="53"/>
      <c r="P1679" s="53"/>
      <c r="Q1679" s="53"/>
      <c r="R1679" s="53"/>
      <c r="S1679" s="53"/>
      <c r="T1679" s="53"/>
      <c r="U1679" s="53"/>
      <c r="V1679" s="53"/>
      <c r="W1679" s="53"/>
      <c r="X1679" s="53"/>
      <c r="Y1679" s="53"/>
      <c r="Z1679" s="53"/>
      <c r="AA1679" s="53"/>
      <c r="AB1679" s="53"/>
      <c r="AC1679" s="53"/>
      <c r="AD1679" s="53"/>
      <c r="AE1679" s="53"/>
      <c r="AF1679" s="53"/>
      <c r="AG1679" s="53"/>
      <c r="AH1679" s="53"/>
      <c r="AI1679" s="53"/>
      <c r="AJ1679" s="53"/>
      <c r="AK1679" s="53"/>
      <c r="AL1679" s="53"/>
      <c r="AM1679" s="53"/>
      <c r="AN1679" s="53"/>
      <c r="AO1679" s="53"/>
      <c r="AP1679" s="53"/>
      <c r="AQ1679" s="53"/>
      <c r="AR1679" s="53"/>
      <c r="AS1679" s="53"/>
      <c r="AT1679" s="53"/>
      <c r="AU1679" s="53"/>
      <c r="AV1679" s="53"/>
      <c r="AW1679" s="53"/>
      <c r="AX1679" s="53"/>
      <c r="AY1679" s="53"/>
      <c r="AZ1679" s="53"/>
      <c r="BA1679" s="53"/>
      <c r="BB1679" s="53"/>
      <c r="BC1679" s="53"/>
      <c r="BD1679" s="53"/>
      <c r="BE1679" s="53"/>
      <c r="BF1679" s="53"/>
      <c r="BG1679" s="53"/>
      <c r="BH1679" s="53"/>
      <c r="BI1679" s="53"/>
      <c r="BJ1679" s="53"/>
      <c r="BK1679" s="53"/>
      <c r="BL1679" s="53"/>
      <c r="BM1679" s="53"/>
      <c r="BN1679" s="53"/>
      <c r="BO1679" s="53"/>
      <c r="BP1679" s="53"/>
      <c r="BQ1679" s="53"/>
      <c r="BR1679" s="53"/>
      <c r="BS1679" s="53"/>
      <c r="BT1679" s="53"/>
      <c r="BU1679" s="53"/>
      <c r="BV1679" s="53"/>
      <c r="BW1679" s="53"/>
      <c r="BX1679" s="53"/>
      <c r="BY1679" s="53"/>
      <c r="BZ1679" s="53"/>
      <c r="CA1679" s="53"/>
      <c r="CB1679" s="53"/>
      <c r="CC1679" s="53"/>
      <c r="CD1679" s="53"/>
      <c r="CE1679" s="53"/>
      <c r="CF1679" s="53"/>
      <c r="CG1679" s="53"/>
      <c r="CH1679" s="53"/>
      <c r="CI1679" s="53"/>
      <c r="CJ1679" s="53"/>
      <c r="CK1679" s="53"/>
    </row>
    <row r="1680" spans="10:89" x14ac:dyDescent="0.2">
      <c r="J1680" s="53"/>
      <c r="K1680" s="53"/>
      <c r="L1680" s="53"/>
      <c r="M1680" s="53"/>
      <c r="N1680" s="53"/>
      <c r="O1680" s="53"/>
      <c r="P1680" s="53"/>
      <c r="Q1680" s="53"/>
      <c r="R1680" s="53"/>
      <c r="S1680" s="53"/>
      <c r="T1680" s="53"/>
      <c r="U1680" s="53"/>
      <c r="V1680" s="53"/>
      <c r="W1680" s="53"/>
      <c r="X1680" s="53"/>
      <c r="Y1680" s="53"/>
      <c r="Z1680" s="53"/>
      <c r="AA1680" s="53"/>
      <c r="AB1680" s="53"/>
      <c r="AC1680" s="53"/>
      <c r="AD1680" s="53"/>
      <c r="AE1680" s="53"/>
      <c r="AF1680" s="53"/>
      <c r="AG1680" s="53"/>
      <c r="AH1680" s="53"/>
      <c r="AI1680" s="53"/>
      <c r="AJ1680" s="53"/>
      <c r="AK1680" s="53"/>
      <c r="AL1680" s="53"/>
      <c r="AM1680" s="53"/>
      <c r="AN1680" s="53"/>
      <c r="AO1680" s="53"/>
      <c r="AP1680" s="53"/>
      <c r="AQ1680" s="53"/>
      <c r="AR1680" s="53"/>
      <c r="AS1680" s="53"/>
      <c r="AT1680" s="53"/>
      <c r="AU1680" s="53"/>
      <c r="AV1680" s="53"/>
      <c r="AW1680" s="53"/>
      <c r="AX1680" s="53"/>
      <c r="AY1680" s="53"/>
      <c r="AZ1680" s="53"/>
      <c r="BA1680" s="53"/>
      <c r="BB1680" s="53"/>
      <c r="BC1680" s="53"/>
      <c r="BD1680" s="53"/>
      <c r="BE1680" s="53"/>
      <c r="BF1680" s="53"/>
      <c r="BG1680" s="53"/>
      <c r="BH1680" s="53"/>
      <c r="BI1680" s="53"/>
      <c r="BJ1680" s="53"/>
      <c r="BK1680" s="53"/>
      <c r="BL1680" s="53"/>
      <c r="BM1680" s="53"/>
      <c r="BN1680" s="53"/>
      <c r="BO1680" s="53"/>
      <c r="BP1680" s="53"/>
      <c r="BQ1680" s="53"/>
      <c r="BR1680" s="53"/>
      <c r="BS1680" s="53"/>
      <c r="BT1680" s="53"/>
      <c r="BU1680" s="53"/>
      <c r="BV1680" s="53"/>
      <c r="BW1680" s="53"/>
      <c r="BX1680" s="53"/>
      <c r="BY1680" s="53"/>
      <c r="BZ1680" s="53"/>
      <c r="CA1680" s="53"/>
      <c r="CB1680" s="53"/>
      <c r="CC1680" s="53"/>
      <c r="CD1680" s="53"/>
      <c r="CE1680" s="53"/>
      <c r="CF1680" s="53"/>
      <c r="CG1680" s="53"/>
      <c r="CH1680" s="53"/>
      <c r="CI1680" s="53"/>
      <c r="CJ1680" s="53"/>
      <c r="CK1680" s="53"/>
    </row>
    <row r="1681" spans="10:89" x14ac:dyDescent="0.2">
      <c r="J1681" s="53"/>
      <c r="K1681" s="53"/>
      <c r="L1681" s="53"/>
      <c r="M1681" s="53"/>
      <c r="N1681" s="53"/>
      <c r="O1681" s="53"/>
      <c r="P1681" s="53"/>
      <c r="Q1681" s="53"/>
      <c r="R1681" s="53"/>
      <c r="S1681" s="53"/>
      <c r="T1681" s="53"/>
      <c r="U1681" s="53"/>
      <c r="V1681" s="53"/>
      <c r="W1681" s="53"/>
      <c r="X1681" s="53"/>
      <c r="Y1681" s="53"/>
      <c r="Z1681" s="53"/>
      <c r="AA1681" s="53"/>
      <c r="AB1681" s="53"/>
      <c r="AC1681" s="53"/>
      <c r="AD1681" s="53"/>
      <c r="AE1681" s="53"/>
      <c r="AF1681" s="53"/>
      <c r="AG1681" s="53"/>
      <c r="AH1681" s="53"/>
      <c r="AI1681" s="53"/>
      <c r="AJ1681" s="53"/>
      <c r="AK1681" s="53"/>
      <c r="AL1681" s="53"/>
      <c r="AM1681" s="53"/>
      <c r="AN1681" s="53"/>
      <c r="AO1681" s="53"/>
      <c r="AP1681" s="53"/>
      <c r="AQ1681" s="53"/>
      <c r="AR1681" s="53"/>
      <c r="AS1681" s="53"/>
      <c r="AT1681" s="53"/>
      <c r="AU1681" s="53"/>
      <c r="AV1681" s="53"/>
      <c r="AW1681" s="53"/>
      <c r="AX1681" s="53"/>
      <c r="AY1681" s="53"/>
      <c r="AZ1681" s="53"/>
      <c r="BA1681" s="53"/>
      <c r="BB1681" s="53"/>
      <c r="BC1681" s="53"/>
      <c r="BD1681" s="53"/>
      <c r="BE1681" s="53"/>
      <c r="BF1681" s="53"/>
      <c r="BG1681" s="53"/>
      <c r="BH1681" s="53"/>
      <c r="BI1681" s="53"/>
      <c r="BJ1681" s="53"/>
      <c r="BK1681" s="53"/>
      <c r="BL1681" s="53"/>
      <c r="BM1681" s="53"/>
      <c r="BN1681" s="53"/>
      <c r="BO1681" s="53"/>
      <c r="BP1681" s="53"/>
      <c r="BQ1681" s="53"/>
      <c r="BR1681" s="53"/>
      <c r="BS1681" s="53"/>
      <c r="BT1681" s="53"/>
      <c r="BU1681" s="53"/>
      <c r="BV1681" s="53"/>
      <c r="BW1681" s="53"/>
      <c r="BX1681" s="53"/>
      <c r="BY1681" s="53"/>
      <c r="BZ1681" s="53"/>
      <c r="CA1681" s="53"/>
      <c r="CB1681" s="53"/>
      <c r="CC1681" s="53"/>
      <c r="CD1681" s="53"/>
      <c r="CE1681" s="53"/>
      <c r="CF1681" s="53"/>
      <c r="CG1681" s="53"/>
      <c r="CH1681" s="53"/>
      <c r="CI1681" s="53"/>
      <c r="CJ1681" s="53"/>
      <c r="CK1681" s="53"/>
    </row>
    <row r="1682" spans="10:89" x14ac:dyDescent="0.2">
      <c r="J1682" s="53"/>
      <c r="K1682" s="53"/>
      <c r="L1682" s="53"/>
      <c r="M1682" s="53"/>
      <c r="N1682" s="53"/>
      <c r="O1682" s="53"/>
      <c r="P1682" s="53"/>
      <c r="Q1682" s="53"/>
      <c r="R1682" s="53"/>
      <c r="S1682" s="53"/>
      <c r="T1682" s="53"/>
      <c r="U1682" s="53"/>
      <c r="V1682" s="53"/>
      <c r="W1682" s="53"/>
      <c r="X1682" s="53"/>
      <c r="Y1682" s="53"/>
      <c r="Z1682" s="53"/>
      <c r="AA1682" s="53"/>
      <c r="AB1682" s="53"/>
      <c r="AC1682" s="53"/>
      <c r="AD1682" s="53"/>
      <c r="AE1682" s="53"/>
      <c r="AF1682" s="53"/>
      <c r="AG1682" s="53"/>
      <c r="AH1682" s="53"/>
      <c r="AI1682" s="53"/>
      <c r="AJ1682" s="53"/>
      <c r="AK1682" s="53"/>
      <c r="AL1682" s="53"/>
      <c r="AM1682" s="53"/>
      <c r="AN1682" s="53"/>
      <c r="AO1682" s="53"/>
      <c r="AP1682" s="53"/>
      <c r="AQ1682" s="53"/>
      <c r="AR1682" s="53"/>
      <c r="AS1682" s="53"/>
      <c r="AT1682" s="53"/>
      <c r="AU1682" s="53"/>
      <c r="AV1682" s="53"/>
      <c r="AW1682" s="53"/>
      <c r="AX1682" s="53"/>
      <c r="AY1682" s="53"/>
      <c r="AZ1682" s="53"/>
      <c r="BA1682" s="53"/>
      <c r="BB1682" s="53"/>
      <c r="BC1682" s="53"/>
      <c r="BD1682" s="53"/>
      <c r="BE1682" s="53"/>
      <c r="BF1682" s="53"/>
      <c r="BG1682" s="53"/>
      <c r="BH1682" s="53"/>
      <c r="BI1682" s="53"/>
      <c r="BJ1682" s="53"/>
      <c r="BK1682" s="53"/>
      <c r="BL1682" s="53"/>
      <c r="BM1682" s="53"/>
      <c r="BN1682" s="53"/>
      <c r="BO1682" s="53"/>
      <c r="BP1682" s="53"/>
      <c r="BQ1682" s="53"/>
      <c r="BR1682" s="53"/>
      <c r="BS1682" s="53"/>
      <c r="BT1682" s="53"/>
      <c r="BU1682" s="53"/>
      <c r="BV1682" s="53"/>
      <c r="BW1682" s="53"/>
      <c r="BX1682" s="53"/>
      <c r="BY1682" s="53"/>
      <c r="BZ1682" s="53"/>
      <c r="CA1682" s="53"/>
      <c r="CB1682" s="53"/>
      <c r="CC1682" s="53"/>
      <c r="CD1682" s="53"/>
      <c r="CE1682" s="53"/>
      <c r="CF1682" s="53"/>
      <c r="CG1682" s="53"/>
      <c r="CH1682" s="53"/>
      <c r="CI1682" s="53"/>
      <c r="CJ1682" s="53"/>
      <c r="CK1682" s="53"/>
    </row>
    <row r="1683" spans="10:89" x14ac:dyDescent="0.2">
      <c r="J1683" s="53"/>
      <c r="K1683" s="53"/>
      <c r="L1683" s="53"/>
      <c r="M1683" s="53"/>
      <c r="N1683" s="53"/>
      <c r="O1683" s="53"/>
      <c r="P1683" s="53"/>
      <c r="Q1683" s="53"/>
      <c r="R1683" s="53"/>
      <c r="S1683" s="53"/>
      <c r="T1683" s="53"/>
      <c r="U1683" s="53"/>
      <c r="V1683" s="53"/>
      <c r="W1683" s="53"/>
      <c r="X1683" s="53"/>
      <c r="Y1683" s="53"/>
      <c r="Z1683" s="53"/>
      <c r="AA1683" s="53"/>
      <c r="AB1683" s="53"/>
      <c r="AC1683" s="53"/>
      <c r="AD1683" s="53"/>
      <c r="AE1683" s="53"/>
      <c r="AF1683" s="53"/>
      <c r="AG1683" s="53"/>
      <c r="AH1683" s="53"/>
      <c r="AI1683" s="53"/>
      <c r="AJ1683" s="53"/>
      <c r="AK1683" s="53"/>
      <c r="AL1683" s="53"/>
      <c r="AM1683" s="53"/>
      <c r="AN1683" s="53"/>
      <c r="AO1683" s="53"/>
      <c r="AP1683" s="53"/>
      <c r="AQ1683" s="53"/>
      <c r="AR1683" s="53"/>
      <c r="AS1683" s="53"/>
      <c r="AT1683" s="53"/>
      <c r="AU1683" s="53"/>
      <c r="AV1683" s="53"/>
      <c r="AW1683" s="53"/>
      <c r="AX1683" s="53"/>
      <c r="AY1683" s="53"/>
      <c r="AZ1683" s="53"/>
      <c r="BA1683" s="53"/>
      <c r="BB1683" s="53"/>
      <c r="BC1683" s="53"/>
      <c r="BD1683" s="53"/>
      <c r="BE1683" s="53"/>
      <c r="BF1683" s="53"/>
      <c r="BG1683" s="53"/>
      <c r="BH1683" s="53"/>
      <c r="BI1683" s="53"/>
      <c r="BJ1683" s="53"/>
      <c r="BK1683" s="53"/>
      <c r="BL1683" s="53"/>
      <c r="BM1683" s="53"/>
      <c r="BN1683" s="53"/>
      <c r="BO1683" s="53"/>
      <c r="BP1683" s="53"/>
      <c r="BQ1683" s="53"/>
      <c r="BR1683" s="53"/>
      <c r="BS1683" s="53"/>
      <c r="BT1683" s="53"/>
      <c r="BU1683" s="53"/>
      <c r="BV1683" s="53"/>
      <c r="BW1683" s="53"/>
      <c r="BX1683" s="53"/>
      <c r="BY1683" s="53"/>
      <c r="BZ1683" s="53"/>
      <c r="CA1683" s="53"/>
      <c r="CB1683" s="53"/>
      <c r="CC1683" s="53"/>
      <c r="CD1683" s="53"/>
      <c r="CE1683" s="53"/>
      <c r="CF1683" s="53"/>
      <c r="CG1683" s="53"/>
      <c r="CH1683" s="53"/>
      <c r="CI1683" s="53"/>
      <c r="CJ1683" s="53"/>
      <c r="CK1683" s="53"/>
    </row>
    <row r="1684" spans="10:89" x14ac:dyDescent="0.2">
      <c r="J1684" s="53"/>
      <c r="K1684" s="53"/>
      <c r="L1684" s="53"/>
      <c r="M1684" s="53"/>
      <c r="N1684" s="53"/>
      <c r="O1684" s="53"/>
      <c r="P1684" s="53"/>
      <c r="Q1684" s="53"/>
      <c r="R1684" s="53"/>
      <c r="S1684" s="53"/>
      <c r="T1684" s="53"/>
      <c r="U1684" s="53"/>
      <c r="V1684" s="53"/>
      <c r="W1684" s="53"/>
      <c r="X1684" s="53"/>
      <c r="Y1684" s="53"/>
      <c r="Z1684" s="53"/>
      <c r="AA1684" s="53"/>
      <c r="AB1684" s="53"/>
      <c r="AC1684" s="53"/>
      <c r="AD1684" s="53"/>
      <c r="AE1684" s="53"/>
      <c r="AF1684" s="53"/>
      <c r="AG1684" s="53"/>
      <c r="AH1684" s="53"/>
      <c r="AI1684" s="53"/>
      <c r="AJ1684" s="53"/>
      <c r="AK1684" s="53"/>
      <c r="AL1684" s="53"/>
      <c r="AM1684" s="53"/>
      <c r="AN1684" s="53"/>
      <c r="AO1684" s="53"/>
      <c r="AP1684" s="53"/>
      <c r="AQ1684" s="53"/>
      <c r="AR1684" s="53"/>
      <c r="AS1684" s="53"/>
      <c r="AT1684" s="53"/>
      <c r="AU1684" s="53"/>
      <c r="AV1684" s="53"/>
      <c r="AW1684" s="53"/>
      <c r="AX1684" s="53"/>
      <c r="AY1684" s="53"/>
      <c r="AZ1684" s="53"/>
      <c r="BA1684" s="53"/>
      <c r="BB1684" s="53"/>
      <c r="BC1684" s="53"/>
      <c r="BD1684" s="53"/>
      <c r="BE1684" s="53"/>
      <c r="BF1684" s="53"/>
      <c r="BG1684" s="53"/>
      <c r="BH1684" s="53"/>
      <c r="BI1684" s="53"/>
      <c r="BJ1684" s="53"/>
      <c r="BK1684" s="53"/>
      <c r="BL1684" s="53"/>
      <c r="BM1684" s="53"/>
      <c r="BN1684" s="53"/>
      <c r="BO1684" s="53"/>
      <c r="BP1684" s="53"/>
      <c r="BQ1684" s="53"/>
      <c r="BR1684" s="53"/>
      <c r="BS1684" s="53"/>
      <c r="BT1684" s="53"/>
      <c r="BU1684" s="53"/>
      <c r="BV1684" s="53"/>
      <c r="BW1684" s="53"/>
      <c r="BX1684" s="53"/>
      <c r="BY1684" s="53"/>
      <c r="BZ1684" s="53"/>
      <c r="CA1684" s="53"/>
      <c r="CB1684" s="53"/>
      <c r="CC1684" s="53"/>
      <c r="CD1684" s="53"/>
      <c r="CE1684" s="53"/>
      <c r="CF1684" s="53"/>
      <c r="CG1684" s="53"/>
      <c r="CH1684" s="53"/>
      <c r="CI1684" s="53"/>
      <c r="CJ1684" s="53"/>
      <c r="CK1684" s="53"/>
    </row>
    <row r="1685" spans="10:89" x14ac:dyDescent="0.2">
      <c r="J1685" s="53"/>
      <c r="K1685" s="53"/>
      <c r="L1685" s="53"/>
      <c r="M1685" s="53"/>
      <c r="N1685" s="53"/>
      <c r="O1685" s="53"/>
      <c r="P1685" s="53"/>
      <c r="Q1685" s="53"/>
      <c r="R1685" s="53"/>
      <c r="S1685" s="53"/>
      <c r="T1685" s="53"/>
      <c r="U1685" s="53"/>
      <c r="V1685" s="53"/>
      <c r="W1685" s="53"/>
      <c r="X1685" s="53"/>
      <c r="Y1685" s="53"/>
      <c r="Z1685" s="53"/>
      <c r="AA1685" s="53"/>
      <c r="AB1685" s="53"/>
      <c r="AC1685" s="53"/>
      <c r="AD1685" s="53"/>
      <c r="AE1685" s="53"/>
      <c r="AF1685" s="53"/>
      <c r="AG1685" s="53"/>
      <c r="AH1685" s="53"/>
      <c r="AI1685" s="53"/>
      <c r="AJ1685" s="53"/>
      <c r="AK1685" s="53"/>
      <c r="AL1685" s="53"/>
      <c r="AM1685" s="53"/>
      <c r="AN1685" s="53"/>
      <c r="AO1685" s="53"/>
      <c r="AP1685" s="53"/>
      <c r="AQ1685" s="53"/>
      <c r="AR1685" s="53"/>
      <c r="AS1685" s="53"/>
      <c r="AT1685" s="53"/>
      <c r="AU1685" s="53"/>
      <c r="AV1685" s="53"/>
      <c r="AW1685" s="53"/>
      <c r="AX1685" s="53"/>
      <c r="AY1685" s="53"/>
      <c r="AZ1685" s="53"/>
      <c r="BA1685" s="53"/>
      <c r="BB1685" s="53"/>
      <c r="BC1685" s="53"/>
      <c r="BD1685" s="53"/>
      <c r="BE1685" s="53"/>
      <c r="BF1685" s="53"/>
      <c r="BG1685" s="53"/>
      <c r="BH1685" s="53"/>
      <c r="BI1685" s="53"/>
      <c r="BJ1685" s="53"/>
      <c r="BK1685" s="53"/>
      <c r="BL1685" s="53"/>
      <c r="BM1685" s="53"/>
      <c r="BN1685" s="53"/>
      <c r="BO1685" s="53"/>
      <c r="BP1685" s="53"/>
      <c r="BQ1685" s="53"/>
      <c r="BR1685" s="53"/>
      <c r="BS1685" s="53"/>
      <c r="BT1685" s="53"/>
      <c r="BU1685" s="53"/>
      <c r="BV1685" s="53"/>
      <c r="BW1685" s="53"/>
      <c r="BX1685" s="53"/>
      <c r="BY1685" s="53"/>
      <c r="BZ1685" s="53"/>
      <c r="CA1685" s="53"/>
      <c r="CB1685" s="53"/>
      <c r="CC1685" s="53"/>
      <c r="CD1685" s="53"/>
      <c r="CE1685" s="53"/>
      <c r="CF1685" s="53"/>
      <c r="CG1685" s="53"/>
      <c r="CH1685" s="53"/>
      <c r="CI1685" s="53"/>
      <c r="CJ1685" s="53"/>
      <c r="CK1685" s="53"/>
    </row>
    <row r="1686" spans="10:89" x14ac:dyDescent="0.2">
      <c r="J1686" s="53"/>
      <c r="K1686" s="53"/>
      <c r="L1686" s="53"/>
      <c r="M1686" s="53"/>
      <c r="N1686" s="53"/>
      <c r="O1686" s="53"/>
      <c r="P1686" s="53"/>
      <c r="Q1686" s="53"/>
      <c r="R1686" s="53"/>
      <c r="S1686" s="53"/>
      <c r="T1686" s="53"/>
      <c r="U1686" s="53"/>
      <c r="V1686" s="53"/>
      <c r="W1686" s="53"/>
      <c r="X1686" s="53"/>
      <c r="Y1686" s="53"/>
      <c r="Z1686" s="53"/>
      <c r="AA1686" s="53"/>
      <c r="AB1686" s="53"/>
      <c r="AC1686" s="53"/>
      <c r="AD1686" s="53"/>
      <c r="AE1686" s="53"/>
      <c r="AF1686" s="53"/>
      <c r="AG1686" s="53"/>
      <c r="AH1686" s="53"/>
      <c r="AI1686" s="53"/>
      <c r="AJ1686" s="53"/>
      <c r="AK1686" s="53"/>
      <c r="AL1686" s="53"/>
      <c r="AM1686" s="53"/>
      <c r="AN1686" s="53"/>
      <c r="AO1686" s="53"/>
      <c r="AP1686" s="53"/>
      <c r="AQ1686" s="53"/>
      <c r="AR1686" s="53"/>
      <c r="AS1686" s="53"/>
      <c r="AT1686" s="53"/>
      <c r="AU1686" s="53"/>
      <c r="AV1686" s="53"/>
      <c r="AW1686" s="53"/>
      <c r="AX1686" s="53"/>
      <c r="AY1686" s="53"/>
      <c r="AZ1686" s="53"/>
      <c r="BA1686" s="53"/>
      <c r="BB1686" s="53"/>
      <c r="BC1686" s="53"/>
      <c r="BD1686" s="53"/>
      <c r="BE1686" s="53"/>
      <c r="BF1686" s="53"/>
      <c r="BG1686" s="53"/>
      <c r="BH1686" s="53"/>
      <c r="BI1686" s="53"/>
      <c r="BJ1686" s="53"/>
      <c r="BK1686" s="53"/>
      <c r="BL1686" s="53"/>
      <c r="BM1686" s="53"/>
      <c r="BN1686" s="53"/>
      <c r="BO1686" s="53"/>
      <c r="BP1686" s="53"/>
      <c r="BQ1686" s="53"/>
      <c r="BR1686" s="53"/>
      <c r="BS1686" s="53"/>
      <c r="BT1686" s="53"/>
      <c r="BU1686" s="53"/>
      <c r="BV1686" s="53"/>
      <c r="BW1686" s="53"/>
      <c r="BX1686" s="53"/>
      <c r="BY1686" s="53"/>
      <c r="BZ1686" s="53"/>
      <c r="CA1686" s="53"/>
      <c r="CB1686" s="53"/>
      <c r="CC1686" s="53"/>
      <c r="CD1686" s="53"/>
      <c r="CE1686" s="53"/>
      <c r="CF1686" s="53"/>
      <c r="CG1686" s="53"/>
      <c r="CH1686" s="53"/>
      <c r="CI1686" s="53"/>
      <c r="CJ1686" s="53"/>
      <c r="CK1686" s="53"/>
    </row>
    <row r="1687" spans="10:89" x14ac:dyDescent="0.2">
      <c r="J1687" s="53"/>
      <c r="K1687" s="53"/>
      <c r="L1687" s="53"/>
      <c r="M1687" s="53"/>
      <c r="N1687" s="53"/>
      <c r="O1687" s="53"/>
      <c r="P1687" s="53"/>
      <c r="Q1687" s="53"/>
      <c r="R1687" s="53"/>
      <c r="S1687" s="53"/>
      <c r="T1687" s="53"/>
      <c r="U1687" s="53"/>
      <c r="V1687" s="53"/>
      <c r="W1687" s="53"/>
      <c r="X1687" s="53"/>
      <c r="Y1687" s="53"/>
      <c r="Z1687" s="53"/>
      <c r="AA1687" s="53"/>
      <c r="AB1687" s="53"/>
      <c r="AC1687" s="53"/>
      <c r="AD1687" s="53"/>
      <c r="AE1687" s="53"/>
      <c r="AF1687" s="53"/>
      <c r="AG1687" s="53"/>
      <c r="AH1687" s="53"/>
      <c r="AI1687" s="53"/>
      <c r="AJ1687" s="53"/>
      <c r="AK1687" s="53"/>
      <c r="AL1687" s="53"/>
      <c r="AM1687" s="53"/>
      <c r="AN1687" s="53"/>
      <c r="AO1687" s="53"/>
      <c r="AP1687" s="53"/>
      <c r="AQ1687" s="53"/>
      <c r="AR1687" s="53"/>
      <c r="AS1687" s="53"/>
      <c r="AT1687" s="53"/>
      <c r="AU1687" s="53"/>
      <c r="AV1687" s="53"/>
      <c r="AW1687" s="53"/>
      <c r="AX1687" s="53"/>
      <c r="AY1687" s="53"/>
      <c r="AZ1687" s="53"/>
      <c r="BA1687" s="53"/>
      <c r="BB1687" s="53"/>
      <c r="BC1687" s="53"/>
      <c r="BD1687" s="53"/>
      <c r="BE1687" s="53"/>
      <c r="BF1687" s="53"/>
      <c r="BG1687" s="53"/>
      <c r="BH1687" s="53"/>
      <c r="BI1687" s="53"/>
      <c r="BJ1687" s="53"/>
      <c r="BK1687" s="53"/>
      <c r="BL1687" s="53"/>
      <c r="BM1687" s="53"/>
      <c r="BN1687" s="53"/>
      <c r="BO1687" s="53"/>
      <c r="BP1687" s="53"/>
      <c r="BQ1687" s="53"/>
      <c r="BR1687" s="53"/>
      <c r="BS1687" s="53"/>
      <c r="BT1687" s="53"/>
      <c r="BU1687" s="53"/>
      <c r="BV1687" s="53"/>
      <c r="BW1687" s="53"/>
      <c r="BX1687" s="53"/>
      <c r="BY1687" s="53"/>
      <c r="BZ1687" s="53"/>
      <c r="CA1687" s="53"/>
      <c r="CB1687" s="53"/>
      <c r="CC1687" s="53"/>
      <c r="CD1687" s="53"/>
      <c r="CE1687" s="53"/>
      <c r="CF1687" s="53"/>
      <c r="CG1687" s="53"/>
      <c r="CH1687" s="53"/>
      <c r="CI1687" s="53"/>
      <c r="CJ1687" s="53"/>
      <c r="CK1687" s="53"/>
    </row>
    <row r="1688" spans="10:89" x14ac:dyDescent="0.2">
      <c r="J1688" s="53"/>
      <c r="K1688" s="53"/>
      <c r="L1688" s="53"/>
      <c r="M1688" s="53"/>
      <c r="N1688" s="53"/>
      <c r="O1688" s="53"/>
      <c r="P1688" s="53"/>
      <c r="Q1688" s="53"/>
      <c r="R1688" s="53"/>
      <c r="S1688" s="53"/>
      <c r="T1688" s="53"/>
      <c r="U1688" s="53"/>
      <c r="V1688" s="53"/>
      <c r="W1688" s="53"/>
      <c r="X1688" s="53"/>
      <c r="Y1688" s="53"/>
      <c r="Z1688" s="53"/>
      <c r="AA1688" s="53"/>
      <c r="AB1688" s="53"/>
      <c r="AC1688" s="53"/>
      <c r="AD1688" s="53"/>
      <c r="AE1688" s="53"/>
      <c r="AF1688" s="53"/>
      <c r="AG1688" s="53"/>
      <c r="AH1688" s="53"/>
      <c r="AI1688" s="53"/>
      <c r="AJ1688" s="53"/>
      <c r="AK1688" s="53"/>
      <c r="AL1688" s="53"/>
      <c r="AM1688" s="53"/>
      <c r="AN1688" s="53"/>
      <c r="AO1688" s="53"/>
      <c r="AP1688" s="53"/>
      <c r="AQ1688" s="53"/>
      <c r="AR1688" s="53"/>
      <c r="AS1688" s="53"/>
      <c r="AT1688" s="53"/>
      <c r="AU1688" s="53"/>
      <c r="AV1688" s="53"/>
      <c r="AW1688" s="53"/>
      <c r="AX1688" s="53"/>
      <c r="AY1688" s="53"/>
      <c r="AZ1688" s="53"/>
      <c r="BA1688" s="53"/>
      <c r="BB1688" s="53"/>
      <c r="BC1688" s="53"/>
      <c r="BD1688" s="53"/>
      <c r="BE1688" s="53"/>
      <c r="BF1688" s="53"/>
      <c r="BG1688" s="53"/>
      <c r="BH1688" s="53"/>
      <c r="BI1688" s="53"/>
      <c r="BJ1688" s="53"/>
      <c r="BK1688" s="53"/>
      <c r="BL1688" s="53"/>
      <c r="BM1688" s="53"/>
      <c r="BN1688" s="53"/>
      <c r="BO1688" s="53"/>
      <c r="BP1688" s="53"/>
      <c r="BQ1688" s="53"/>
      <c r="BR1688" s="53"/>
      <c r="BS1688" s="53"/>
      <c r="BT1688" s="53"/>
      <c r="BU1688" s="53"/>
      <c r="BV1688" s="53"/>
      <c r="BW1688" s="53"/>
      <c r="BX1688" s="53"/>
      <c r="BY1688" s="53"/>
      <c r="BZ1688" s="53"/>
      <c r="CA1688" s="53"/>
      <c r="CB1688" s="53"/>
      <c r="CC1688" s="53"/>
      <c r="CD1688" s="53"/>
      <c r="CE1688" s="53"/>
      <c r="CF1688" s="53"/>
      <c r="CG1688" s="53"/>
      <c r="CH1688" s="53"/>
      <c r="CI1688" s="53"/>
      <c r="CJ1688" s="53"/>
      <c r="CK1688" s="53"/>
    </row>
    <row r="1689" spans="10:89" x14ac:dyDescent="0.2">
      <c r="J1689" s="53"/>
      <c r="K1689" s="53"/>
      <c r="L1689" s="53"/>
      <c r="M1689" s="53"/>
      <c r="N1689" s="53"/>
      <c r="O1689" s="53"/>
      <c r="P1689" s="53"/>
      <c r="Q1689" s="53"/>
      <c r="R1689" s="53"/>
      <c r="S1689" s="53"/>
      <c r="T1689" s="53"/>
      <c r="U1689" s="53"/>
      <c r="V1689" s="53"/>
      <c r="W1689" s="53"/>
      <c r="X1689" s="53"/>
      <c r="Y1689" s="53"/>
      <c r="Z1689" s="53"/>
      <c r="AA1689" s="53"/>
      <c r="AB1689" s="53"/>
      <c r="AC1689" s="53"/>
      <c r="AD1689" s="53"/>
      <c r="AE1689" s="53"/>
      <c r="AF1689" s="53"/>
      <c r="AG1689" s="53"/>
      <c r="AH1689" s="53"/>
      <c r="AI1689" s="53"/>
      <c r="AJ1689" s="53"/>
      <c r="AK1689" s="53"/>
      <c r="AL1689" s="53"/>
      <c r="AM1689" s="53"/>
      <c r="AN1689" s="53"/>
      <c r="AO1689" s="53"/>
      <c r="AP1689" s="53"/>
      <c r="AQ1689" s="53"/>
      <c r="AR1689" s="53"/>
      <c r="AS1689" s="53"/>
      <c r="AT1689" s="53"/>
      <c r="AU1689" s="53"/>
      <c r="AV1689" s="53"/>
      <c r="AW1689" s="53"/>
      <c r="AX1689" s="53"/>
      <c r="AY1689" s="53"/>
      <c r="AZ1689" s="53"/>
      <c r="BA1689" s="53"/>
      <c r="BB1689" s="53"/>
      <c r="BC1689" s="53"/>
      <c r="BD1689" s="53"/>
      <c r="BE1689" s="53"/>
      <c r="BF1689" s="53"/>
      <c r="BG1689" s="53"/>
      <c r="BH1689" s="53"/>
      <c r="BI1689" s="53"/>
      <c r="BJ1689" s="53"/>
      <c r="BK1689" s="53"/>
      <c r="BL1689" s="53"/>
      <c r="BM1689" s="53"/>
      <c r="BN1689" s="53"/>
      <c r="BO1689" s="53"/>
      <c r="BP1689" s="53"/>
      <c r="BQ1689" s="53"/>
      <c r="BR1689" s="53"/>
      <c r="BS1689" s="53"/>
      <c r="BT1689" s="53"/>
      <c r="BU1689" s="53"/>
      <c r="BV1689" s="53"/>
      <c r="BW1689" s="53"/>
      <c r="BX1689" s="53"/>
      <c r="BY1689" s="53"/>
      <c r="BZ1689" s="53"/>
      <c r="CA1689" s="53"/>
      <c r="CB1689" s="53"/>
      <c r="CC1689" s="53"/>
      <c r="CD1689" s="53"/>
      <c r="CE1689" s="53"/>
      <c r="CF1689" s="53"/>
      <c r="CG1689" s="53"/>
      <c r="CH1689" s="53"/>
      <c r="CI1689" s="53"/>
      <c r="CJ1689" s="53"/>
      <c r="CK1689" s="53"/>
    </row>
    <row r="1690" spans="10:89" x14ac:dyDescent="0.2">
      <c r="J1690" s="53"/>
      <c r="K1690" s="53"/>
      <c r="L1690" s="53"/>
      <c r="M1690" s="53"/>
      <c r="N1690" s="53"/>
      <c r="O1690" s="53"/>
      <c r="P1690" s="53"/>
      <c r="Q1690" s="53"/>
      <c r="R1690" s="53"/>
      <c r="S1690" s="53"/>
      <c r="T1690" s="53"/>
      <c r="U1690" s="53"/>
      <c r="V1690" s="53"/>
      <c r="W1690" s="53"/>
      <c r="X1690" s="53"/>
      <c r="Y1690" s="53"/>
      <c r="Z1690" s="53"/>
      <c r="AA1690" s="53"/>
      <c r="AB1690" s="53"/>
      <c r="AC1690" s="53"/>
      <c r="AD1690" s="53"/>
      <c r="AE1690" s="53"/>
      <c r="AF1690" s="53"/>
      <c r="AG1690" s="53"/>
      <c r="AH1690" s="53"/>
      <c r="AI1690" s="53"/>
      <c r="AJ1690" s="53"/>
      <c r="AK1690" s="53"/>
      <c r="AL1690" s="53"/>
      <c r="AM1690" s="53"/>
      <c r="AN1690" s="53"/>
      <c r="AO1690" s="53"/>
      <c r="AP1690" s="53"/>
      <c r="AQ1690" s="53"/>
      <c r="AR1690" s="53"/>
      <c r="AS1690" s="53"/>
      <c r="AT1690" s="53"/>
      <c r="AU1690" s="53"/>
      <c r="AV1690" s="53"/>
      <c r="AW1690" s="53"/>
      <c r="AX1690" s="53"/>
      <c r="AY1690" s="53"/>
      <c r="AZ1690" s="53"/>
      <c r="BA1690" s="53"/>
      <c r="BB1690" s="53"/>
      <c r="BC1690" s="53"/>
      <c r="BD1690" s="53"/>
      <c r="BE1690" s="53"/>
      <c r="BF1690" s="53"/>
      <c r="BG1690" s="53"/>
      <c r="BH1690" s="53"/>
      <c r="BI1690" s="53"/>
      <c r="BJ1690" s="53"/>
      <c r="BK1690" s="53"/>
      <c r="BL1690" s="53"/>
      <c r="BM1690" s="53"/>
      <c r="BN1690" s="53"/>
      <c r="BO1690" s="53"/>
      <c r="BP1690" s="53"/>
      <c r="BQ1690" s="53"/>
      <c r="BR1690" s="53"/>
      <c r="BS1690" s="53"/>
      <c r="BT1690" s="53"/>
      <c r="BU1690" s="53"/>
      <c r="BV1690" s="53"/>
      <c r="BW1690" s="53"/>
      <c r="BX1690" s="53"/>
      <c r="BY1690" s="53"/>
      <c r="BZ1690" s="53"/>
      <c r="CA1690" s="53"/>
      <c r="CB1690" s="53"/>
      <c r="CC1690" s="53"/>
      <c r="CD1690" s="53"/>
      <c r="CE1690" s="53"/>
      <c r="CF1690" s="53"/>
      <c r="CG1690" s="53"/>
      <c r="CH1690" s="53"/>
      <c r="CI1690" s="53"/>
      <c r="CJ1690" s="53"/>
      <c r="CK1690" s="53"/>
    </row>
    <row r="1691" spans="10:89" x14ac:dyDescent="0.2">
      <c r="J1691" s="53"/>
      <c r="K1691" s="53"/>
      <c r="L1691" s="53"/>
      <c r="M1691" s="53"/>
      <c r="N1691" s="53"/>
      <c r="O1691" s="53"/>
      <c r="P1691" s="53"/>
      <c r="Q1691" s="53"/>
      <c r="R1691" s="53"/>
      <c r="S1691" s="53"/>
      <c r="T1691" s="53"/>
      <c r="U1691" s="53"/>
      <c r="V1691" s="53"/>
      <c r="W1691" s="53"/>
      <c r="X1691" s="53"/>
      <c r="Y1691" s="53"/>
      <c r="Z1691" s="53"/>
      <c r="AA1691" s="53"/>
      <c r="AB1691" s="53"/>
      <c r="AC1691" s="53"/>
      <c r="AD1691" s="53"/>
      <c r="AE1691" s="53"/>
      <c r="AF1691" s="53"/>
      <c r="AG1691" s="53"/>
      <c r="AH1691" s="53"/>
      <c r="AI1691" s="53"/>
      <c r="AJ1691" s="53"/>
      <c r="AK1691" s="53"/>
      <c r="AL1691" s="53"/>
      <c r="AM1691" s="53"/>
      <c r="AN1691" s="53"/>
      <c r="AO1691" s="53"/>
      <c r="AP1691" s="53"/>
      <c r="AQ1691" s="53"/>
      <c r="AR1691" s="53"/>
      <c r="AS1691" s="53"/>
      <c r="AT1691" s="53"/>
      <c r="AU1691" s="53"/>
      <c r="AV1691" s="53"/>
      <c r="AW1691" s="53"/>
      <c r="AX1691" s="53"/>
      <c r="AY1691" s="53"/>
      <c r="AZ1691" s="53"/>
      <c r="BA1691" s="53"/>
      <c r="BB1691" s="53"/>
      <c r="BC1691" s="53"/>
      <c r="BD1691" s="53"/>
      <c r="BE1691" s="53"/>
      <c r="BF1691" s="53"/>
      <c r="BG1691" s="53"/>
      <c r="BH1691" s="53"/>
      <c r="BI1691" s="53"/>
      <c r="BJ1691" s="53"/>
      <c r="BK1691" s="53"/>
      <c r="BL1691" s="53"/>
      <c r="BM1691" s="53"/>
      <c r="BN1691" s="53"/>
      <c r="BO1691" s="53"/>
      <c r="BP1691" s="53"/>
      <c r="BQ1691" s="53"/>
      <c r="BR1691" s="53"/>
      <c r="BS1691" s="53"/>
      <c r="BT1691" s="53"/>
      <c r="BU1691" s="53"/>
      <c r="BV1691" s="53"/>
      <c r="BW1691" s="53"/>
      <c r="BX1691" s="53"/>
      <c r="BY1691" s="53"/>
      <c r="BZ1691" s="53"/>
      <c r="CA1691" s="53"/>
      <c r="CB1691" s="53"/>
      <c r="CC1691" s="53"/>
      <c r="CD1691" s="53"/>
      <c r="CE1691" s="53"/>
      <c r="CF1691" s="53"/>
      <c r="CG1691" s="53"/>
      <c r="CH1691" s="53"/>
      <c r="CI1691" s="53"/>
      <c r="CJ1691" s="53"/>
      <c r="CK1691" s="53"/>
    </row>
    <row r="1692" spans="10:89" x14ac:dyDescent="0.2">
      <c r="J1692" s="53"/>
      <c r="K1692" s="53"/>
      <c r="L1692" s="53"/>
      <c r="M1692" s="53"/>
      <c r="N1692" s="53"/>
      <c r="O1692" s="53"/>
      <c r="P1692" s="53"/>
      <c r="Q1692" s="53"/>
      <c r="R1692" s="53"/>
      <c r="S1692" s="53"/>
      <c r="T1692" s="53"/>
      <c r="U1692" s="53"/>
      <c r="V1692" s="53"/>
      <c r="W1692" s="53"/>
      <c r="X1692" s="53"/>
      <c r="Y1692" s="53"/>
      <c r="Z1692" s="53"/>
      <c r="AA1692" s="53"/>
      <c r="AB1692" s="53"/>
      <c r="AC1692" s="53"/>
      <c r="AD1692" s="53"/>
      <c r="AE1692" s="53"/>
      <c r="AF1692" s="53"/>
      <c r="AG1692" s="53"/>
      <c r="AH1692" s="53"/>
      <c r="AI1692" s="53"/>
      <c r="AJ1692" s="53"/>
      <c r="AK1692" s="53"/>
      <c r="AL1692" s="53"/>
      <c r="AM1692" s="53"/>
      <c r="AN1692" s="53"/>
      <c r="AO1692" s="53"/>
      <c r="AP1692" s="53"/>
      <c r="AQ1692" s="53"/>
      <c r="AR1692" s="53"/>
      <c r="AS1692" s="53"/>
      <c r="AT1692" s="53"/>
      <c r="AU1692" s="53"/>
      <c r="AV1692" s="53"/>
      <c r="AW1692" s="53"/>
      <c r="AX1692" s="53"/>
      <c r="AY1692" s="53"/>
      <c r="AZ1692" s="53"/>
      <c r="BA1692" s="53"/>
      <c r="BB1692" s="53"/>
      <c r="BC1692" s="53"/>
      <c r="BD1692" s="53"/>
      <c r="BE1692" s="53"/>
      <c r="BF1692" s="53"/>
      <c r="BG1692" s="53"/>
      <c r="BH1692" s="53"/>
      <c r="BI1692" s="53"/>
      <c r="BJ1692" s="53"/>
      <c r="BK1692" s="53"/>
      <c r="BL1692" s="53"/>
      <c r="BM1692" s="53"/>
      <c r="BN1692" s="53"/>
      <c r="BO1692" s="53"/>
      <c r="BP1692" s="53"/>
      <c r="BQ1692" s="53"/>
      <c r="BR1692" s="53"/>
      <c r="BS1692" s="53"/>
      <c r="BT1692" s="53"/>
      <c r="BU1692" s="53"/>
      <c r="BV1692" s="53"/>
      <c r="BW1692" s="53"/>
      <c r="BX1692" s="53"/>
      <c r="BY1692" s="53"/>
      <c r="BZ1692" s="53"/>
      <c r="CA1692" s="53"/>
      <c r="CB1692" s="53"/>
      <c r="CC1692" s="53"/>
      <c r="CD1692" s="53"/>
      <c r="CE1692" s="53"/>
      <c r="CF1692" s="53"/>
      <c r="CG1692" s="53"/>
      <c r="CH1692" s="53"/>
      <c r="CI1692" s="53"/>
      <c r="CJ1692" s="53"/>
      <c r="CK1692" s="53"/>
    </row>
    <row r="1693" spans="10:89" x14ac:dyDescent="0.2">
      <c r="J1693" s="53"/>
      <c r="K1693" s="53"/>
      <c r="L1693" s="53"/>
      <c r="M1693" s="53"/>
      <c r="N1693" s="53"/>
      <c r="O1693" s="53"/>
      <c r="P1693" s="53"/>
      <c r="Q1693" s="53"/>
      <c r="R1693" s="53"/>
      <c r="S1693" s="53"/>
      <c r="T1693" s="53"/>
      <c r="U1693" s="53"/>
      <c r="V1693" s="53"/>
      <c r="W1693" s="53"/>
      <c r="X1693" s="53"/>
      <c r="Y1693" s="53"/>
      <c r="Z1693" s="53"/>
      <c r="AA1693" s="53"/>
      <c r="AB1693" s="53"/>
      <c r="AC1693" s="53"/>
      <c r="AD1693" s="53"/>
      <c r="AE1693" s="53"/>
      <c r="AF1693" s="53"/>
      <c r="AG1693" s="53"/>
      <c r="AH1693" s="53"/>
      <c r="AI1693" s="53"/>
      <c r="AJ1693" s="53"/>
      <c r="AK1693" s="53"/>
      <c r="AL1693" s="53"/>
      <c r="AM1693" s="53"/>
      <c r="AN1693" s="53"/>
      <c r="AO1693" s="53"/>
      <c r="AP1693" s="53"/>
      <c r="AQ1693" s="53"/>
      <c r="AR1693" s="53"/>
      <c r="AS1693" s="53"/>
      <c r="AT1693" s="53"/>
      <c r="AU1693" s="53"/>
      <c r="AV1693" s="53"/>
      <c r="AW1693" s="53"/>
      <c r="AX1693" s="53"/>
      <c r="AY1693" s="53"/>
      <c r="AZ1693" s="53"/>
      <c r="BA1693" s="53"/>
      <c r="BB1693" s="53"/>
      <c r="BC1693" s="53"/>
      <c r="BD1693" s="53"/>
      <c r="BE1693" s="53"/>
      <c r="BF1693" s="53"/>
      <c r="BG1693" s="53"/>
      <c r="BH1693" s="53"/>
      <c r="BI1693" s="53"/>
      <c r="BJ1693" s="53"/>
      <c r="BK1693" s="53"/>
      <c r="BL1693" s="53"/>
      <c r="BM1693" s="53"/>
      <c r="BN1693" s="53"/>
      <c r="BO1693" s="53"/>
      <c r="BP1693" s="53"/>
      <c r="BQ1693" s="53"/>
      <c r="BR1693" s="53"/>
      <c r="BS1693" s="53"/>
      <c r="BT1693" s="53"/>
      <c r="BU1693" s="53"/>
      <c r="BV1693" s="53"/>
      <c r="BW1693" s="53"/>
      <c r="BX1693" s="53"/>
      <c r="BY1693" s="53"/>
      <c r="BZ1693" s="53"/>
      <c r="CA1693" s="53"/>
      <c r="CB1693" s="53"/>
      <c r="CC1693" s="53"/>
      <c r="CD1693" s="53"/>
      <c r="CE1693" s="53"/>
      <c r="CF1693" s="53"/>
      <c r="CG1693" s="53"/>
      <c r="CH1693" s="53"/>
      <c r="CI1693" s="53"/>
      <c r="CJ1693" s="53"/>
      <c r="CK1693" s="53"/>
    </row>
    <row r="1694" spans="10:89" x14ac:dyDescent="0.2">
      <c r="J1694" s="53"/>
      <c r="K1694" s="53"/>
      <c r="L1694" s="53"/>
      <c r="M1694" s="53"/>
      <c r="N1694" s="53"/>
      <c r="O1694" s="53"/>
      <c r="P1694" s="53"/>
      <c r="Q1694" s="53"/>
      <c r="R1694" s="53"/>
      <c r="S1694" s="53"/>
      <c r="T1694" s="53"/>
      <c r="U1694" s="53"/>
      <c r="V1694" s="53"/>
      <c r="W1694" s="53"/>
      <c r="X1694" s="53"/>
      <c r="Y1694" s="53"/>
      <c r="Z1694" s="53"/>
      <c r="AA1694" s="53"/>
      <c r="AB1694" s="53"/>
      <c r="AC1694" s="53"/>
      <c r="AD1694" s="53"/>
      <c r="AE1694" s="53"/>
      <c r="AF1694" s="53"/>
      <c r="AG1694" s="53"/>
      <c r="AH1694" s="53"/>
      <c r="AI1694" s="53"/>
      <c r="AJ1694" s="53"/>
      <c r="AK1694" s="53"/>
      <c r="AL1694" s="53"/>
      <c r="AM1694" s="53"/>
      <c r="AN1694" s="53"/>
      <c r="AO1694" s="53"/>
      <c r="AP1694" s="53"/>
      <c r="AQ1694" s="53"/>
      <c r="AR1694" s="53"/>
      <c r="AS1694" s="53"/>
      <c r="AT1694" s="53"/>
      <c r="AU1694" s="53"/>
      <c r="AV1694" s="53"/>
      <c r="AW1694" s="53"/>
      <c r="AX1694" s="53"/>
      <c r="AY1694" s="53"/>
      <c r="AZ1694" s="53"/>
      <c r="BA1694" s="53"/>
      <c r="BB1694" s="53"/>
      <c r="BC1694" s="53"/>
      <c r="BD1694" s="53"/>
      <c r="BE1694" s="53"/>
      <c r="BF1694" s="53"/>
      <c r="BG1694" s="53"/>
      <c r="BH1694" s="53"/>
      <c r="BI1694" s="53"/>
      <c r="BJ1694" s="53"/>
      <c r="BK1694" s="53"/>
      <c r="BL1694" s="53"/>
      <c r="BM1694" s="53"/>
      <c r="BN1694" s="53"/>
      <c r="BO1694" s="53"/>
      <c r="BP1694" s="53"/>
      <c r="BQ1694" s="53"/>
      <c r="BR1694" s="53"/>
      <c r="BS1694" s="53"/>
      <c r="BT1694" s="53"/>
      <c r="BU1694" s="53"/>
      <c r="BV1694" s="53"/>
      <c r="BW1694" s="53"/>
      <c r="BX1694" s="53"/>
      <c r="BY1694" s="53"/>
      <c r="BZ1694" s="53"/>
      <c r="CA1694" s="53"/>
      <c r="CB1694" s="53"/>
      <c r="CC1694" s="53"/>
      <c r="CD1694" s="53"/>
      <c r="CE1694" s="53"/>
      <c r="CF1694" s="53"/>
      <c r="CG1694" s="53"/>
      <c r="CH1694" s="53"/>
      <c r="CI1694" s="53"/>
      <c r="CJ1694" s="53"/>
      <c r="CK1694" s="53"/>
    </row>
    <row r="1695" spans="10:89" x14ac:dyDescent="0.2">
      <c r="J1695" s="53"/>
      <c r="K1695" s="53"/>
      <c r="L1695" s="53"/>
      <c r="M1695" s="53"/>
      <c r="N1695" s="53"/>
      <c r="O1695" s="53"/>
      <c r="P1695" s="53"/>
      <c r="Q1695" s="53"/>
      <c r="R1695" s="53"/>
      <c r="S1695" s="53"/>
      <c r="T1695" s="53"/>
      <c r="U1695" s="53"/>
      <c r="V1695" s="53"/>
      <c r="W1695" s="53"/>
      <c r="X1695" s="53"/>
      <c r="Y1695" s="53"/>
      <c r="Z1695" s="53"/>
      <c r="AA1695" s="53"/>
      <c r="AB1695" s="53"/>
      <c r="AC1695" s="53"/>
      <c r="AD1695" s="53"/>
      <c r="AE1695" s="53"/>
      <c r="AF1695" s="53"/>
      <c r="AG1695" s="53"/>
      <c r="AH1695" s="53"/>
      <c r="AI1695" s="53"/>
      <c r="AJ1695" s="53"/>
      <c r="AK1695" s="53"/>
      <c r="AL1695" s="53"/>
      <c r="AM1695" s="53"/>
      <c r="AN1695" s="53"/>
      <c r="AO1695" s="53"/>
      <c r="AP1695" s="53"/>
      <c r="AQ1695" s="53"/>
      <c r="AR1695" s="53"/>
      <c r="AS1695" s="53"/>
      <c r="AT1695" s="53"/>
      <c r="AU1695" s="53"/>
      <c r="AV1695" s="53"/>
      <c r="AW1695" s="53"/>
      <c r="AX1695" s="53"/>
      <c r="AY1695" s="53"/>
      <c r="AZ1695" s="53"/>
      <c r="BA1695" s="53"/>
      <c r="BB1695" s="53"/>
      <c r="BC1695" s="53"/>
      <c r="BD1695" s="53"/>
      <c r="BE1695" s="53"/>
      <c r="BF1695" s="53"/>
      <c r="BG1695" s="53"/>
      <c r="BH1695" s="53"/>
      <c r="BI1695" s="53"/>
      <c r="BJ1695" s="53"/>
      <c r="BK1695" s="53"/>
      <c r="BL1695" s="53"/>
      <c r="BM1695" s="53"/>
      <c r="BN1695" s="53"/>
      <c r="BO1695" s="53"/>
      <c r="BP1695" s="53"/>
      <c r="BQ1695" s="53"/>
      <c r="BR1695" s="53"/>
      <c r="BS1695" s="53"/>
      <c r="BT1695" s="53"/>
      <c r="BU1695" s="53"/>
      <c r="BV1695" s="53"/>
      <c r="BW1695" s="53"/>
      <c r="BX1695" s="53"/>
      <c r="BY1695" s="53"/>
      <c r="BZ1695" s="53"/>
      <c r="CA1695" s="53"/>
      <c r="CB1695" s="53"/>
      <c r="CC1695" s="53"/>
      <c r="CD1695" s="53"/>
      <c r="CE1695" s="53"/>
      <c r="CF1695" s="53"/>
      <c r="CG1695" s="53"/>
      <c r="CH1695" s="53"/>
      <c r="CI1695" s="53"/>
      <c r="CJ1695" s="53"/>
      <c r="CK1695" s="53"/>
    </row>
    <row r="1696" spans="10:89" x14ac:dyDescent="0.2">
      <c r="J1696" s="53"/>
      <c r="K1696" s="53"/>
      <c r="L1696" s="53"/>
      <c r="M1696" s="53"/>
      <c r="N1696" s="53"/>
      <c r="O1696" s="53"/>
      <c r="P1696" s="53"/>
      <c r="Q1696" s="53"/>
      <c r="R1696" s="53"/>
      <c r="S1696" s="53"/>
      <c r="T1696" s="53"/>
      <c r="U1696" s="53"/>
      <c r="V1696" s="53"/>
      <c r="W1696" s="53"/>
      <c r="X1696" s="53"/>
      <c r="Y1696" s="53"/>
      <c r="Z1696" s="53"/>
      <c r="AA1696" s="53"/>
      <c r="AB1696" s="53"/>
      <c r="AC1696" s="53"/>
      <c r="AD1696" s="53"/>
      <c r="AE1696" s="53"/>
      <c r="AF1696" s="53"/>
      <c r="AG1696" s="53"/>
      <c r="AH1696" s="53"/>
      <c r="AI1696" s="53"/>
      <c r="AJ1696" s="53"/>
      <c r="AK1696" s="53"/>
      <c r="AL1696" s="53"/>
      <c r="AM1696" s="53"/>
      <c r="AN1696" s="53"/>
      <c r="AO1696" s="53"/>
      <c r="AP1696" s="53"/>
      <c r="AQ1696" s="53"/>
      <c r="AR1696" s="53"/>
      <c r="AS1696" s="53"/>
      <c r="AT1696" s="53"/>
      <c r="AU1696" s="53"/>
      <c r="AV1696" s="53"/>
      <c r="AW1696" s="53"/>
      <c r="AX1696" s="53"/>
      <c r="AY1696" s="53"/>
      <c r="AZ1696" s="53"/>
      <c r="BA1696" s="53"/>
      <c r="BB1696" s="53"/>
      <c r="BC1696" s="53"/>
      <c r="BD1696" s="53"/>
      <c r="BE1696" s="53"/>
      <c r="BF1696" s="53"/>
      <c r="BG1696" s="53"/>
      <c r="BH1696" s="53"/>
      <c r="BI1696" s="53"/>
      <c r="BJ1696" s="53"/>
      <c r="BK1696" s="53"/>
      <c r="BL1696" s="53"/>
      <c r="BM1696" s="53"/>
      <c r="BN1696" s="53"/>
      <c r="BO1696" s="53"/>
      <c r="BP1696" s="53"/>
      <c r="BQ1696" s="53"/>
      <c r="BR1696" s="53"/>
      <c r="BS1696" s="53"/>
      <c r="BT1696" s="53"/>
      <c r="BU1696" s="53"/>
      <c r="BV1696" s="53"/>
      <c r="BW1696" s="53"/>
      <c r="BX1696" s="53"/>
      <c r="BY1696" s="53"/>
      <c r="BZ1696" s="53"/>
      <c r="CA1696" s="53"/>
      <c r="CB1696" s="53"/>
      <c r="CC1696" s="53"/>
      <c r="CD1696" s="53"/>
      <c r="CE1696" s="53"/>
      <c r="CF1696" s="53"/>
      <c r="CG1696" s="53"/>
      <c r="CH1696" s="53"/>
      <c r="CI1696" s="53"/>
      <c r="CJ1696" s="53"/>
      <c r="CK1696" s="53"/>
    </row>
    <row r="1697" spans="10:89" x14ac:dyDescent="0.2">
      <c r="J1697" s="53"/>
      <c r="K1697" s="53"/>
      <c r="L1697" s="53"/>
      <c r="M1697" s="53"/>
      <c r="N1697" s="53"/>
      <c r="O1697" s="53"/>
      <c r="P1697" s="53"/>
      <c r="Q1697" s="53"/>
      <c r="R1697" s="53"/>
      <c r="S1697" s="53"/>
      <c r="T1697" s="53"/>
      <c r="U1697" s="53"/>
      <c r="V1697" s="53"/>
      <c r="W1697" s="53"/>
      <c r="X1697" s="53"/>
      <c r="Y1697" s="53"/>
      <c r="Z1697" s="53"/>
      <c r="AA1697" s="53"/>
      <c r="AB1697" s="53"/>
      <c r="AC1697" s="53"/>
      <c r="AD1697" s="53"/>
      <c r="AE1697" s="53"/>
      <c r="AF1697" s="53"/>
      <c r="AG1697" s="53"/>
      <c r="AH1697" s="53"/>
      <c r="AI1697" s="53"/>
      <c r="AJ1697" s="53"/>
      <c r="AK1697" s="53"/>
      <c r="AL1697" s="53"/>
      <c r="AM1697" s="53"/>
      <c r="AN1697" s="53"/>
      <c r="AO1697" s="53"/>
      <c r="AP1697" s="53"/>
      <c r="AQ1697" s="53"/>
      <c r="AR1697" s="53"/>
      <c r="AS1697" s="53"/>
      <c r="AT1697" s="53"/>
      <c r="AU1697" s="53"/>
      <c r="AV1697" s="53"/>
      <c r="AW1697" s="53"/>
      <c r="AX1697" s="53"/>
      <c r="AY1697" s="53"/>
      <c r="AZ1697" s="53"/>
      <c r="BA1697" s="53"/>
      <c r="BB1697" s="53"/>
      <c r="BC1697" s="53"/>
      <c r="BD1697" s="53"/>
      <c r="BE1697" s="53"/>
      <c r="BF1697" s="53"/>
      <c r="BG1697" s="53"/>
      <c r="BH1697" s="53"/>
      <c r="BI1697" s="53"/>
      <c r="BJ1697" s="53"/>
      <c r="BK1697" s="53"/>
      <c r="BL1697" s="53"/>
      <c r="BM1697" s="53"/>
      <c r="BN1697" s="53"/>
      <c r="BO1697" s="53"/>
      <c r="BP1697" s="53"/>
      <c r="BQ1697" s="53"/>
      <c r="BR1697" s="53"/>
      <c r="BS1697" s="53"/>
      <c r="BT1697" s="53"/>
      <c r="BU1697" s="53"/>
      <c r="BV1697" s="53"/>
      <c r="BW1697" s="53"/>
      <c r="BX1697" s="53"/>
      <c r="BY1697" s="53"/>
      <c r="BZ1697" s="53"/>
      <c r="CA1697" s="53"/>
      <c r="CB1697" s="53"/>
      <c r="CC1697" s="53"/>
      <c r="CD1697" s="53"/>
      <c r="CE1697" s="53"/>
      <c r="CF1697" s="53"/>
      <c r="CG1697" s="53"/>
      <c r="CH1697" s="53"/>
      <c r="CI1697" s="53"/>
      <c r="CJ1697" s="53"/>
      <c r="CK1697" s="53"/>
    </row>
    <row r="1698" spans="10:89" x14ac:dyDescent="0.2">
      <c r="J1698" s="53"/>
      <c r="K1698" s="53"/>
      <c r="L1698" s="53"/>
      <c r="M1698" s="53"/>
      <c r="N1698" s="53"/>
      <c r="O1698" s="53"/>
      <c r="P1698" s="53"/>
      <c r="Q1698" s="53"/>
      <c r="R1698" s="53"/>
      <c r="S1698" s="53"/>
      <c r="T1698" s="53"/>
      <c r="U1698" s="53"/>
      <c r="V1698" s="53"/>
      <c r="W1698" s="53"/>
      <c r="X1698" s="53"/>
      <c r="Y1698" s="53"/>
      <c r="Z1698" s="53"/>
      <c r="AA1698" s="53"/>
      <c r="AB1698" s="53"/>
      <c r="AC1698" s="53"/>
      <c r="AD1698" s="53"/>
      <c r="AE1698" s="53"/>
      <c r="AF1698" s="53"/>
      <c r="AG1698" s="53"/>
      <c r="AH1698" s="53"/>
      <c r="AI1698" s="53"/>
      <c r="AJ1698" s="53"/>
      <c r="AK1698" s="53"/>
      <c r="AL1698" s="53"/>
      <c r="AM1698" s="53"/>
      <c r="AN1698" s="53"/>
      <c r="AO1698" s="53"/>
      <c r="AP1698" s="53"/>
      <c r="AQ1698" s="53"/>
      <c r="AR1698" s="53"/>
      <c r="AS1698" s="53"/>
      <c r="AT1698" s="53"/>
      <c r="AU1698" s="53"/>
      <c r="AV1698" s="53"/>
      <c r="AW1698" s="53"/>
      <c r="AX1698" s="53"/>
      <c r="AY1698" s="53"/>
      <c r="AZ1698" s="53"/>
      <c r="BA1698" s="53"/>
      <c r="BB1698" s="53"/>
      <c r="BC1698" s="53"/>
      <c r="BD1698" s="53"/>
      <c r="BE1698" s="53"/>
      <c r="BF1698" s="53"/>
      <c r="BG1698" s="53"/>
      <c r="BH1698" s="53"/>
      <c r="BI1698" s="53"/>
      <c r="BJ1698" s="53"/>
      <c r="BK1698" s="53"/>
      <c r="BL1698" s="53"/>
      <c r="BM1698" s="53"/>
      <c r="BN1698" s="53"/>
      <c r="BO1698" s="53"/>
      <c r="BP1698" s="53"/>
      <c r="BQ1698" s="53"/>
      <c r="BR1698" s="53"/>
      <c r="BS1698" s="53"/>
      <c r="BT1698" s="53"/>
      <c r="BU1698" s="53"/>
      <c r="BV1698" s="53"/>
      <c r="BW1698" s="53"/>
      <c r="BX1698" s="53"/>
      <c r="BY1698" s="53"/>
      <c r="BZ1698" s="53"/>
      <c r="CA1698" s="53"/>
      <c r="CB1698" s="53"/>
      <c r="CC1698" s="53"/>
      <c r="CD1698" s="53"/>
      <c r="CE1698" s="53"/>
      <c r="CF1698" s="53"/>
      <c r="CG1698" s="53"/>
      <c r="CH1698" s="53"/>
      <c r="CI1698" s="53"/>
      <c r="CJ1698" s="53"/>
      <c r="CK1698" s="53"/>
    </row>
    <row r="1699" spans="10:89" x14ac:dyDescent="0.2">
      <c r="J1699" s="53"/>
      <c r="K1699" s="53"/>
      <c r="L1699" s="53"/>
      <c r="M1699" s="53"/>
      <c r="N1699" s="53"/>
      <c r="O1699" s="53"/>
      <c r="P1699" s="53"/>
      <c r="Q1699" s="53"/>
      <c r="R1699" s="53"/>
      <c r="S1699" s="53"/>
      <c r="T1699" s="53"/>
      <c r="U1699" s="53"/>
      <c r="V1699" s="53"/>
      <c r="W1699" s="53"/>
      <c r="X1699" s="53"/>
      <c r="Y1699" s="53"/>
      <c r="Z1699" s="53"/>
      <c r="AA1699" s="53"/>
      <c r="AB1699" s="53"/>
      <c r="AC1699" s="53"/>
      <c r="AD1699" s="53"/>
      <c r="AE1699" s="53"/>
      <c r="AF1699" s="53"/>
      <c r="AG1699" s="53"/>
      <c r="AH1699" s="53"/>
      <c r="AI1699" s="53"/>
      <c r="AJ1699" s="53"/>
      <c r="AK1699" s="53"/>
      <c r="AL1699" s="53"/>
      <c r="AM1699" s="53"/>
      <c r="AN1699" s="53"/>
      <c r="AO1699" s="53"/>
      <c r="AP1699" s="53"/>
      <c r="AQ1699" s="53"/>
      <c r="AR1699" s="53"/>
      <c r="AS1699" s="53"/>
      <c r="AT1699" s="53"/>
      <c r="AU1699" s="53"/>
      <c r="AV1699" s="53"/>
      <c r="AW1699" s="53"/>
      <c r="AX1699" s="53"/>
      <c r="AY1699" s="53"/>
      <c r="AZ1699" s="53"/>
      <c r="BA1699" s="53"/>
      <c r="BB1699" s="53"/>
      <c r="BC1699" s="53"/>
      <c r="BD1699" s="53"/>
      <c r="BE1699" s="53"/>
      <c r="BF1699" s="53"/>
      <c r="BG1699" s="53"/>
      <c r="BH1699" s="53"/>
      <c r="BI1699" s="53"/>
      <c r="BJ1699" s="53"/>
      <c r="BK1699" s="53"/>
      <c r="BL1699" s="53"/>
      <c r="BM1699" s="53"/>
      <c r="BN1699" s="53"/>
      <c r="BO1699" s="53"/>
      <c r="BP1699" s="53"/>
      <c r="BQ1699" s="53"/>
      <c r="BR1699" s="53"/>
      <c r="BS1699" s="53"/>
      <c r="BT1699" s="53"/>
      <c r="BU1699" s="53"/>
      <c r="BV1699" s="53"/>
      <c r="BW1699" s="53"/>
      <c r="BX1699" s="53"/>
      <c r="BY1699" s="53"/>
      <c r="BZ1699" s="53"/>
      <c r="CA1699" s="53"/>
      <c r="CB1699" s="53"/>
      <c r="CC1699" s="53"/>
      <c r="CD1699" s="53"/>
      <c r="CE1699" s="53"/>
      <c r="CF1699" s="53"/>
      <c r="CG1699" s="53"/>
      <c r="CH1699" s="53"/>
      <c r="CI1699" s="53"/>
      <c r="CJ1699" s="53"/>
      <c r="CK1699" s="53"/>
    </row>
    <row r="1700" spans="10:89" x14ac:dyDescent="0.2">
      <c r="J1700" s="53"/>
      <c r="K1700" s="53"/>
      <c r="L1700" s="53"/>
      <c r="M1700" s="53"/>
      <c r="N1700" s="53"/>
      <c r="O1700" s="53"/>
      <c r="P1700" s="53"/>
      <c r="Q1700" s="53"/>
      <c r="R1700" s="53"/>
      <c r="S1700" s="53"/>
      <c r="T1700" s="53"/>
      <c r="U1700" s="53"/>
      <c r="V1700" s="53"/>
      <c r="W1700" s="53"/>
      <c r="X1700" s="53"/>
      <c r="Y1700" s="53"/>
      <c r="Z1700" s="53"/>
      <c r="AA1700" s="53"/>
      <c r="AB1700" s="53"/>
      <c r="AC1700" s="53"/>
      <c r="AD1700" s="53"/>
      <c r="AE1700" s="53"/>
      <c r="AF1700" s="53"/>
      <c r="AG1700" s="53"/>
      <c r="AH1700" s="53"/>
      <c r="AI1700" s="53"/>
      <c r="AJ1700" s="53"/>
      <c r="AK1700" s="53"/>
      <c r="AL1700" s="53"/>
      <c r="AM1700" s="53"/>
      <c r="AN1700" s="53"/>
      <c r="AO1700" s="53"/>
      <c r="AP1700" s="53"/>
      <c r="AQ1700" s="53"/>
      <c r="AR1700" s="53"/>
      <c r="AS1700" s="53"/>
      <c r="AT1700" s="53"/>
      <c r="AU1700" s="53"/>
      <c r="AV1700" s="53"/>
      <c r="AW1700" s="53"/>
      <c r="AX1700" s="53"/>
      <c r="AY1700" s="53"/>
      <c r="AZ1700" s="53"/>
      <c r="BA1700" s="53"/>
      <c r="BB1700" s="53"/>
      <c r="BC1700" s="53"/>
      <c r="BD1700" s="53"/>
      <c r="BE1700" s="53"/>
      <c r="BF1700" s="53"/>
      <c r="BG1700" s="53"/>
      <c r="BH1700" s="53"/>
      <c r="BI1700" s="53"/>
      <c r="BJ1700" s="53"/>
      <c r="BK1700" s="53"/>
      <c r="BL1700" s="53"/>
      <c r="BM1700" s="53"/>
      <c r="BN1700" s="53"/>
      <c r="BO1700" s="53"/>
      <c r="BP1700" s="53"/>
      <c r="BQ1700" s="53"/>
      <c r="BR1700" s="53"/>
      <c r="BS1700" s="53"/>
      <c r="BT1700" s="53"/>
      <c r="BU1700" s="53"/>
      <c r="BV1700" s="53"/>
      <c r="BW1700" s="53"/>
      <c r="BX1700" s="53"/>
      <c r="BY1700" s="53"/>
      <c r="BZ1700" s="53"/>
      <c r="CA1700" s="53"/>
      <c r="CB1700" s="53"/>
      <c r="CC1700" s="53"/>
      <c r="CD1700" s="53"/>
      <c r="CE1700" s="53"/>
      <c r="CF1700" s="53"/>
      <c r="CG1700" s="53"/>
      <c r="CH1700" s="53"/>
      <c r="CI1700" s="53"/>
      <c r="CJ1700" s="53"/>
      <c r="CK1700" s="53"/>
    </row>
    <row r="1701" spans="10:89" x14ac:dyDescent="0.2">
      <c r="J1701" s="53"/>
      <c r="K1701" s="53"/>
      <c r="L1701" s="53"/>
      <c r="M1701" s="53"/>
      <c r="N1701" s="53"/>
      <c r="O1701" s="53"/>
      <c r="P1701" s="53"/>
      <c r="Q1701" s="53"/>
      <c r="R1701" s="53"/>
      <c r="S1701" s="53"/>
      <c r="T1701" s="53"/>
      <c r="U1701" s="53"/>
      <c r="V1701" s="53"/>
      <c r="W1701" s="53"/>
      <c r="X1701" s="53"/>
      <c r="Y1701" s="53"/>
      <c r="Z1701" s="53"/>
      <c r="AA1701" s="53"/>
      <c r="AB1701" s="53"/>
      <c r="AC1701" s="53"/>
      <c r="AD1701" s="53"/>
      <c r="AE1701" s="53"/>
      <c r="AF1701" s="53"/>
      <c r="AG1701" s="53"/>
      <c r="AH1701" s="53"/>
      <c r="AI1701" s="53"/>
      <c r="AJ1701" s="53"/>
      <c r="AK1701" s="53"/>
      <c r="AL1701" s="53"/>
      <c r="AM1701" s="53"/>
      <c r="AN1701" s="53"/>
      <c r="AO1701" s="53"/>
      <c r="AP1701" s="53"/>
      <c r="AQ1701" s="53"/>
      <c r="AR1701" s="53"/>
      <c r="AS1701" s="53"/>
      <c r="AT1701" s="53"/>
      <c r="AU1701" s="53"/>
      <c r="AV1701" s="53"/>
      <c r="AW1701" s="53"/>
      <c r="AX1701" s="53"/>
      <c r="AY1701" s="53"/>
      <c r="AZ1701" s="53"/>
      <c r="BA1701" s="53"/>
      <c r="BB1701" s="53"/>
      <c r="BC1701" s="53"/>
      <c r="BD1701" s="53"/>
      <c r="BE1701" s="53"/>
      <c r="BF1701" s="53"/>
      <c r="BG1701" s="53"/>
      <c r="BH1701" s="53"/>
      <c r="BI1701" s="53"/>
      <c r="BJ1701" s="53"/>
      <c r="BK1701" s="53"/>
      <c r="BL1701" s="53"/>
      <c r="BM1701" s="53"/>
      <c r="BN1701" s="53"/>
      <c r="BO1701" s="53"/>
      <c r="BP1701" s="53"/>
      <c r="BQ1701" s="53"/>
      <c r="BR1701" s="53"/>
      <c r="BS1701" s="53"/>
      <c r="BT1701" s="53"/>
      <c r="BU1701" s="53"/>
      <c r="BV1701" s="53"/>
      <c r="BW1701" s="53"/>
      <c r="BX1701" s="53"/>
      <c r="BY1701" s="53"/>
      <c r="BZ1701" s="53"/>
      <c r="CA1701" s="53"/>
      <c r="CB1701" s="53"/>
      <c r="CC1701" s="53"/>
      <c r="CD1701" s="53"/>
      <c r="CE1701" s="53"/>
      <c r="CF1701" s="53"/>
      <c r="CG1701" s="53"/>
      <c r="CH1701" s="53"/>
      <c r="CI1701" s="53"/>
      <c r="CJ1701" s="53"/>
      <c r="CK1701" s="53"/>
    </row>
    <row r="1702" spans="10:89" x14ac:dyDescent="0.2">
      <c r="J1702" s="53"/>
      <c r="K1702" s="53"/>
      <c r="L1702" s="53"/>
      <c r="M1702" s="53"/>
      <c r="N1702" s="53"/>
      <c r="O1702" s="53"/>
      <c r="P1702" s="53"/>
      <c r="Q1702" s="53"/>
      <c r="R1702" s="53"/>
      <c r="S1702" s="53"/>
      <c r="T1702" s="53"/>
      <c r="U1702" s="53"/>
      <c r="V1702" s="53"/>
      <c r="W1702" s="53"/>
      <c r="X1702" s="53"/>
      <c r="Y1702" s="53"/>
      <c r="Z1702" s="53"/>
      <c r="AA1702" s="53"/>
      <c r="AB1702" s="53"/>
      <c r="AC1702" s="53"/>
      <c r="AD1702" s="53"/>
      <c r="AE1702" s="53"/>
      <c r="AF1702" s="53"/>
      <c r="AG1702" s="53"/>
      <c r="AH1702" s="53"/>
      <c r="AI1702" s="53"/>
      <c r="AJ1702" s="53"/>
      <c r="AK1702" s="53"/>
      <c r="AL1702" s="53"/>
      <c r="AM1702" s="53"/>
      <c r="AN1702" s="53"/>
      <c r="AO1702" s="53"/>
      <c r="AP1702" s="53"/>
      <c r="AQ1702" s="53"/>
      <c r="AR1702" s="53"/>
      <c r="AS1702" s="53"/>
      <c r="AT1702" s="53"/>
      <c r="AU1702" s="53"/>
      <c r="AV1702" s="53"/>
      <c r="AW1702" s="53"/>
      <c r="AX1702" s="53"/>
      <c r="AY1702" s="53"/>
      <c r="AZ1702" s="53"/>
      <c r="BA1702" s="53"/>
      <c r="BB1702" s="53"/>
      <c r="BC1702" s="53"/>
      <c r="BD1702" s="53"/>
      <c r="BE1702" s="53"/>
      <c r="BF1702" s="53"/>
      <c r="BG1702" s="53"/>
      <c r="BH1702" s="53"/>
      <c r="BI1702" s="53"/>
      <c r="BJ1702" s="53"/>
      <c r="BK1702" s="53"/>
      <c r="BL1702" s="53"/>
      <c r="BM1702" s="53"/>
      <c r="BN1702" s="53"/>
      <c r="BO1702" s="53"/>
      <c r="BP1702" s="53"/>
      <c r="BQ1702" s="53"/>
      <c r="BR1702" s="53"/>
      <c r="BS1702" s="53"/>
      <c r="BT1702" s="53"/>
      <c r="BU1702" s="53"/>
      <c r="BV1702" s="53"/>
      <c r="BW1702" s="53"/>
      <c r="BX1702" s="53"/>
      <c r="BY1702" s="53"/>
      <c r="BZ1702" s="53"/>
      <c r="CA1702" s="53"/>
      <c r="CB1702" s="53"/>
      <c r="CC1702" s="53"/>
      <c r="CD1702" s="53"/>
      <c r="CE1702" s="53"/>
      <c r="CF1702" s="53"/>
      <c r="CG1702" s="53"/>
      <c r="CH1702" s="53"/>
      <c r="CI1702" s="53"/>
      <c r="CJ1702" s="53"/>
      <c r="CK1702" s="53"/>
    </row>
    <row r="1703" spans="10:89" x14ac:dyDescent="0.2">
      <c r="J1703" s="53"/>
      <c r="K1703" s="53"/>
      <c r="L1703" s="53"/>
      <c r="M1703" s="53"/>
      <c r="N1703" s="53"/>
      <c r="O1703" s="53"/>
      <c r="P1703" s="53"/>
      <c r="Q1703" s="53"/>
      <c r="R1703" s="53"/>
      <c r="S1703" s="53"/>
      <c r="T1703" s="53"/>
      <c r="U1703" s="53"/>
      <c r="V1703" s="53"/>
      <c r="W1703" s="53"/>
      <c r="X1703" s="53"/>
      <c r="Y1703" s="53"/>
      <c r="Z1703" s="53"/>
      <c r="AA1703" s="53"/>
      <c r="AB1703" s="53"/>
      <c r="AC1703" s="53"/>
      <c r="AD1703" s="53"/>
      <c r="AE1703" s="53"/>
      <c r="AF1703" s="53"/>
      <c r="AG1703" s="53"/>
      <c r="AH1703" s="53"/>
      <c r="AI1703" s="53"/>
      <c r="AJ1703" s="53"/>
      <c r="AK1703" s="53"/>
      <c r="AL1703" s="53"/>
      <c r="AM1703" s="53"/>
      <c r="AN1703" s="53"/>
      <c r="AO1703" s="53"/>
      <c r="AP1703" s="53"/>
      <c r="AQ1703" s="53"/>
      <c r="AR1703" s="53"/>
      <c r="AS1703" s="53"/>
      <c r="AT1703" s="53"/>
      <c r="AU1703" s="53"/>
      <c r="AV1703" s="53"/>
      <c r="AW1703" s="53"/>
      <c r="AX1703" s="53"/>
      <c r="AY1703" s="53"/>
      <c r="AZ1703" s="53"/>
      <c r="BA1703" s="53"/>
      <c r="BB1703" s="53"/>
      <c r="BC1703" s="53"/>
      <c r="BD1703" s="53"/>
      <c r="BE1703" s="53"/>
      <c r="BF1703" s="53"/>
      <c r="BG1703" s="53"/>
      <c r="BH1703" s="53"/>
      <c r="BI1703" s="53"/>
      <c r="BJ1703" s="53"/>
      <c r="BK1703" s="53"/>
      <c r="BL1703" s="53"/>
      <c r="BM1703" s="53"/>
      <c r="BN1703" s="53"/>
      <c r="BO1703" s="53"/>
      <c r="BP1703" s="53"/>
      <c r="BQ1703" s="53"/>
      <c r="BR1703" s="53"/>
      <c r="BS1703" s="53"/>
      <c r="BT1703" s="53"/>
      <c r="BU1703" s="53"/>
      <c r="BV1703" s="53"/>
      <c r="BW1703" s="53"/>
      <c r="BX1703" s="53"/>
      <c r="BY1703" s="53"/>
      <c r="BZ1703" s="53"/>
      <c r="CA1703" s="53"/>
      <c r="CB1703" s="53"/>
      <c r="CC1703" s="53"/>
      <c r="CD1703" s="53"/>
      <c r="CE1703" s="53"/>
      <c r="CF1703" s="53"/>
      <c r="CG1703" s="53"/>
      <c r="CH1703" s="53"/>
      <c r="CI1703" s="53"/>
      <c r="CJ1703" s="53"/>
      <c r="CK1703" s="53"/>
    </row>
    <row r="1704" spans="10:89" x14ac:dyDescent="0.2">
      <c r="J1704" s="53"/>
      <c r="K1704" s="53"/>
      <c r="L1704" s="53"/>
      <c r="M1704" s="53"/>
      <c r="N1704" s="53"/>
      <c r="O1704" s="53"/>
      <c r="P1704" s="53"/>
      <c r="Q1704" s="53"/>
      <c r="R1704" s="53"/>
      <c r="S1704" s="53"/>
      <c r="T1704" s="53"/>
      <c r="U1704" s="53"/>
      <c r="V1704" s="53"/>
      <c r="W1704" s="53"/>
      <c r="X1704" s="53"/>
      <c r="Y1704" s="53"/>
      <c r="Z1704" s="53"/>
      <c r="AA1704" s="53"/>
      <c r="AB1704" s="53"/>
      <c r="AC1704" s="53"/>
      <c r="AD1704" s="53"/>
      <c r="AE1704" s="53"/>
      <c r="AF1704" s="53"/>
      <c r="AG1704" s="53"/>
      <c r="AH1704" s="53"/>
      <c r="AI1704" s="53"/>
      <c r="AJ1704" s="53"/>
      <c r="AK1704" s="53"/>
      <c r="AL1704" s="53"/>
      <c r="AM1704" s="53"/>
      <c r="AN1704" s="53"/>
      <c r="AO1704" s="53"/>
      <c r="AP1704" s="53"/>
      <c r="AQ1704" s="53"/>
      <c r="AR1704" s="53"/>
      <c r="AS1704" s="53"/>
      <c r="AT1704" s="53"/>
      <c r="AU1704" s="53"/>
      <c r="AV1704" s="53"/>
      <c r="AW1704" s="53"/>
      <c r="AX1704" s="53"/>
      <c r="AY1704" s="53"/>
      <c r="AZ1704" s="53"/>
      <c r="BA1704" s="53"/>
      <c r="BB1704" s="53"/>
      <c r="BC1704" s="53"/>
      <c r="BD1704" s="53"/>
      <c r="BE1704" s="53"/>
      <c r="BF1704" s="53"/>
      <c r="BG1704" s="53"/>
      <c r="BH1704" s="53"/>
      <c r="BI1704" s="53"/>
      <c r="BJ1704" s="53"/>
      <c r="BK1704" s="53"/>
      <c r="BL1704" s="53"/>
      <c r="BM1704" s="53"/>
      <c r="BN1704" s="53"/>
      <c r="BO1704" s="53"/>
      <c r="BP1704" s="53"/>
      <c r="BQ1704" s="53"/>
      <c r="BR1704" s="53"/>
      <c r="BS1704" s="53"/>
      <c r="BT1704" s="53"/>
      <c r="BU1704" s="53"/>
      <c r="BV1704" s="53"/>
      <c r="BW1704" s="53"/>
      <c r="BX1704" s="53"/>
      <c r="BY1704" s="53"/>
      <c r="BZ1704" s="53"/>
      <c r="CA1704" s="53"/>
      <c r="CB1704" s="53"/>
      <c r="CC1704" s="53"/>
      <c r="CD1704" s="53"/>
      <c r="CE1704" s="53"/>
      <c r="CF1704" s="53"/>
      <c r="CG1704" s="53"/>
      <c r="CH1704" s="53"/>
      <c r="CI1704" s="53"/>
      <c r="CJ1704" s="53"/>
      <c r="CK1704" s="53"/>
    </row>
    <row r="1705" spans="10:89" x14ac:dyDescent="0.2">
      <c r="J1705" s="53"/>
      <c r="K1705" s="53"/>
      <c r="L1705" s="53"/>
      <c r="M1705" s="53"/>
      <c r="N1705" s="53"/>
      <c r="O1705" s="53"/>
      <c r="P1705" s="53"/>
      <c r="Q1705" s="53"/>
      <c r="R1705" s="53"/>
      <c r="S1705" s="53"/>
      <c r="T1705" s="53"/>
      <c r="U1705" s="53"/>
      <c r="V1705" s="53"/>
      <c r="W1705" s="53"/>
      <c r="X1705" s="53"/>
      <c r="Y1705" s="53"/>
      <c r="Z1705" s="53"/>
      <c r="AA1705" s="53"/>
      <c r="AB1705" s="53"/>
      <c r="AC1705" s="53"/>
      <c r="AD1705" s="53"/>
      <c r="AE1705" s="53"/>
      <c r="AF1705" s="53"/>
      <c r="AG1705" s="53"/>
      <c r="AH1705" s="53"/>
      <c r="AI1705" s="53"/>
      <c r="AJ1705" s="53"/>
      <c r="AK1705" s="53"/>
      <c r="AL1705" s="53"/>
      <c r="AM1705" s="53"/>
      <c r="AN1705" s="53"/>
      <c r="AO1705" s="53"/>
      <c r="AP1705" s="53"/>
      <c r="AQ1705" s="53"/>
      <c r="AR1705" s="53"/>
      <c r="AS1705" s="53"/>
      <c r="AT1705" s="53"/>
      <c r="AU1705" s="53"/>
      <c r="AV1705" s="53"/>
      <c r="AW1705" s="53"/>
      <c r="AX1705" s="53"/>
      <c r="AY1705" s="53"/>
      <c r="AZ1705" s="53"/>
      <c r="BA1705" s="53"/>
      <c r="BB1705" s="53"/>
      <c r="BC1705" s="53"/>
      <c r="BD1705" s="53"/>
      <c r="BE1705" s="53"/>
      <c r="BF1705" s="53"/>
      <c r="BG1705" s="53"/>
      <c r="BH1705" s="53"/>
      <c r="BI1705" s="53"/>
      <c r="BJ1705" s="53"/>
      <c r="BK1705" s="53"/>
      <c r="BL1705" s="53"/>
      <c r="BM1705" s="53"/>
      <c r="BN1705" s="53"/>
      <c r="BO1705" s="53"/>
      <c r="BP1705" s="53"/>
      <c r="BQ1705" s="53"/>
      <c r="BR1705" s="53"/>
      <c r="BS1705" s="53"/>
      <c r="BT1705" s="53"/>
      <c r="BU1705" s="53"/>
      <c r="BV1705" s="53"/>
      <c r="BW1705" s="53"/>
      <c r="BX1705" s="53"/>
      <c r="BY1705" s="53"/>
      <c r="BZ1705" s="53"/>
      <c r="CA1705" s="53"/>
      <c r="CB1705" s="53"/>
      <c r="CC1705" s="53"/>
      <c r="CD1705" s="53"/>
      <c r="CE1705" s="53"/>
      <c r="CF1705" s="53"/>
      <c r="CG1705" s="53"/>
      <c r="CH1705" s="53"/>
      <c r="CI1705" s="53"/>
      <c r="CJ1705" s="53"/>
      <c r="CK1705" s="53"/>
    </row>
    <row r="1706" spans="10:89" x14ac:dyDescent="0.2">
      <c r="J1706" s="53"/>
      <c r="K1706" s="53"/>
      <c r="L1706" s="53"/>
      <c r="M1706" s="53"/>
      <c r="N1706" s="53"/>
      <c r="O1706" s="53"/>
      <c r="P1706" s="53"/>
      <c r="Q1706" s="53"/>
      <c r="R1706" s="53"/>
      <c r="S1706" s="53"/>
      <c r="T1706" s="53"/>
      <c r="U1706" s="53"/>
      <c r="V1706" s="53"/>
      <c r="W1706" s="53"/>
      <c r="X1706" s="53"/>
      <c r="Y1706" s="53"/>
      <c r="Z1706" s="53"/>
      <c r="AA1706" s="53"/>
      <c r="AB1706" s="53"/>
      <c r="AC1706" s="53"/>
      <c r="AD1706" s="53"/>
      <c r="AE1706" s="53"/>
      <c r="AF1706" s="53"/>
      <c r="AG1706" s="53"/>
      <c r="AH1706" s="53"/>
      <c r="AI1706" s="53"/>
      <c r="AJ1706" s="53"/>
      <c r="AK1706" s="53"/>
      <c r="AL1706" s="53"/>
      <c r="AM1706" s="53"/>
      <c r="AN1706" s="53"/>
      <c r="AO1706" s="53"/>
      <c r="AP1706" s="53"/>
      <c r="AQ1706" s="53"/>
      <c r="AR1706" s="53"/>
      <c r="AS1706" s="53"/>
      <c r="AT1706" s="53"/>
      <c r="AU1706" s="53"/>
      <c r="AV1706" s="53"/>
      <c r="AW1706" s="53"/>
      <c r="AX1706" s="53"/>
      <c r="AY1706" s="53"/>
      <c r="AZ1706" s="53"/>
      <c r="BA1706" s="53"/>
      <c r="BB1706" s="53"/>
      <c r="BC1706" s="53"/>
      <c r="BD1706" s="53"/>
      <c r="BE1706" s="53"/>
      <c r="BF1706" s="53"/>
      <c r="BG1706" s="53"/>
      <c r="BH1706" s="53"/>
      <c r="BI1706" s="53"/>
      <c r="BJ1706" s="53"/>
      <c r="BK1706" s="53"/>
      <c r="BL1706" s="53"/>
      <c r="BM1706" s="53"/>
      <c r="BN1706" s="53"/>
      <c r="BO1706" s="53"/>
      <c r="BP1706" s="53"/>
      <c r="BQ1706" s="53"/>
      <c r="BR1706" s="53"/>
      <c r="BS1706" s="53"/>
      <c r="BT1706" s="53"/>
      <c r="BU1706" s="53"/>
      <c r="BV1706" s="53"/>
      <c r="BW1706" s="53"/>
      <c r="BX1706" s="53"/>
      <c r="BY1706" s="53"/>
      <c r="BZ1706" s="53"/>
      <c r="CA1706" s="53"/>
      <c r="CB1706" s="53"/>
      <c r="CC1706" s="53"/>
      <c r="CD1706" s="53"/>
      <c r="CE1706" s="53"/>
      <c r="CF1706" s="53"/>
      <c r="CG1706" s="53"/>
      <c r="CH1706" s="53"/>
      <c r="CI1706" s="53"/>
      <c r="CJ1706" s="53"/>
      <c r="CK1706" s="53"/>
    </row>
    <row r="1707" spans="10:89" x14ac:dyDescent="0.2">
      <c r="J1707" s="53"/>
      <c r="K1707" s="53"/>
      <c r="L1707" s="53"/>
      <c r="M1707" s="53"/>
      <c r="N1707" s="53"/>
      <c r="O1707" s="53"/>
      <c r="P1707" s="53"/>
      <c r="Q1707" s="53"/>
      <c r="R1707" s="53"/>
      <c r="S1707" s="53"/>
      <c r="T1707" s="53"/>
      <c r="U1707" s="53"/>
      <c r="V1707" s="53"/>
      <c r="W1707" s="53"/>
      <c r="X1707" s="53"/>
      <c r="Y1707" s="53"/>
      <c r="Z1707" s="53"/>
      <c r="AA1707" s="53"/>
      <c r="AB1707" s="53"/>
      <c r="AC1707" s="53"/>
      <c r="AD1707" s="53"/>
      <c r="AE1707" s="53"/>
      <c r="AF1707" s="53"/>
      <c r="AG1707" s="53"/>
      <c r="AH1707" s="53"/>
      <c r="AI1707" s="53"/>
      <c r="AJ1707" s="53"/>
      <c r="AK1707" s="53"/>
      <c r="AL1707" s="53"/>
      <c r="AM1707" s="53"/>
      <c r="AN1707" s="53"/>
      <c r="AO1707" s="53"/>
      <c r="AP1707" s="53"/>
      <c r="AQ1707" s="53"/>
      <c r="AR1707" s="53"/>
      <c r="AS1707" s="53"/>
      <c r="AT1707" s="53"/>
      <c r="AU1707" s="53"/>
      <c r="AV1707" s="53"/>
      <c r="AW1707" s="53"/>
      <c r="AX1707" s="53"/>
      <c r="AY1707" s="53"/>
      <c r="AZ1707" s="53"/>
      <c r="BA1707" s="53"/>
      <c r="BB1707" s="53"/>
      <c r="BC1707" s="53"/>
      <c r="BD1707" s="53"/>
      <c r="BE1707" s="53"/>
      <c r="BF1707" s="53"/>
      <c r="BG1707" s="53"/>
      <c r="BH1707" s="53"/>
      <c r="BI1707" s="53"/>
      <c r="BJ1707" s="53"/>
      <c r="BK1707" s="53"/>
      <c r="BL1707" s="53"/>
      <c r="BM1707" s="53"/>
      <c r="BN1707" s="53"/>
      <c r="BO1707" s="53"/>
      <c r="BP1707" s="53"/>
      <c r="BQ1707" s="53"/>
      <c r="BR1707" s="53"/>
      <c r="BS1707" s="53"/>
      <c r="BT1707" s="53"/>
      <c r="BU1707" s="53"/>
      <c r="BV1707" s="53"/>
      <c r="BW1707" s="53"/>
      <c r="BX1707" s="53"/>
      <c r="BY1707" s="53"/>
      <c r="BZ1707" s="53"/>
      <c r="CA1707" s="53"/>
      <c r="CB1707" s="53"/>
      <c r="CC1707" s="53"/>
      <c r="CD1707" s="53"/>
      <c r="CE1707" s="53"/>
      <c r="CF1707" s="53"/>
      <c r="CG1707" s="53"/>
      <c r="CH1707" s="53"/>
      <c r="CI1707" s="53"/>
      <c r="CJ1707" s="53"/>
      <c r="CK1707" s="53"/>
    </row>
    <row r="1708" spans="10:89" x14ac:dyDescent="0.2">
      <c r="J1708" s="53"/>
      <c r="K1708" s="53"/>
      <c r="L1708" s="53"/>
      <c r="M1708" s="53"/>
      <c r="N1708" s="53"/>
      <c r="O1708" s="53"/>
      <c r="P1708" s="53"/>
      <c r="Q1708" s="53"/>
      <c r="R1708" s="53"/>
      <c r="S1708" s="53"/>
      <c r="T1708" s="53"/>
      <c r="U1708" s="53"/>
      <c r="V1708" s="53"/>
      <c r="W1708" s="53"/>
      <c r="X1708" s="53"/>
      <c r="Y1708" s="53"/>
      <c r="Z1708" s="53"/>
      <c r="AA1708" s="53"/>
      <c r="AB1708" s="53"/>
      <c r="AC1708" s="53"/>
      <c r="AD1708" s="53"/>
      <c r="AE1708" s="53"/>
      <c r="AF1708" s="53"/>
      <c r="AG1708" s="53"/>
      <c r="AH1708" s="53"/>
      <c r="AI1708" s="53"/>
      <c r="AJ1708" s="53"/>
      <c r="AK1708" s="53"/>
      <c r="AL1708" s="53"/>
      <c r="AM1708" s="53"/>
      <c r="AN1708" s="53"/>
      <c r="AO1708" s="53"/>
      <c r="AP1708" s="53"/>
      <c r="AQ1708" s="53"/>
      <c r="AR1708" s="53"/>
      <c r="AS1708" s="53"/>
      <c r="AT1708" s="53"/>
      <c r="AU1708" s="53"/>
      <c r="AV1708" s="53"/>
      <c r="AW1708" s="53"/>
      <c r="AX1708" s="53"/>
      <c r="AY1708" s="53"/>
      <c r="AZ1708" s="53"/>
      <c r="BA1708" s="53"/>
      <c r="BB1708" s="53"/>
      <c r="BC1708" s="53"/>
      <c r="BD1708" s="53"/>
      <c r="BE1708" s="53"/>
      <c r="BF1708" s="53"/>
      <c r="BG1708" s="53"/>
      <c r="BH1708" s="53"/>
      <c r="BI1708" s="53"/>
      <c r="BJ1708" s="53"/>
      <c r="BK1708" s="53"/>
      <c r="BL1708" s="53"/>
      <c r="BM1708" s="53"/>
      <c r="BN1708" s="53"/>
      <c r="BO1708" s="53"/>
      <c r="BP1708" s="53"/>
      <c r="BQ1708" s="53"/>
      <c r="BR1708" s="53"/>
      <c r="BS1708" s="53"/>
      <c r="BT1708" s="53"/>
      <c r="BU1708" s="53"/>
      <c r="BV1708" s="53"/>
      <c r="BW1708" s="53"/>
      <c r="BX1708" s="53"/>
      <c r="BY1708" s="53"/>
      <c r="BZ1708" s="53"/>
      <c r="CA1708" s="53"/>
      <c r="CB1708" s="53"/>
      <c r="CC1708" s="53"/>
      <c r="CD1708" s="53"/>
      <c r="CE1708" s="53"/>
      <c r="CF1708" s="53"/>
      <c r="CG1708" s="53"/>
      <c r="CH1708" s="53"/>
      <c r="CI1708" s="53"/>
      <c r="CJ1708" s="53"/>
      <c r="CK1708" s="53"/>
    </row>
    <row r="1709" spans="10:89" x14ac:dyDescent="0.2">
      <c r="J1709" s="53"/>
      <c r="K1709" s="53"/>
      <c r="L1709" s="53"/>
      <c r="M1709" s="53"/>
      <c r="N1709" s="53"/>
      <c r="O1709" s="53"/>
      <c r="P1709" s="53"/>
      <c r="Q1709" s="53"/>
      <c r="R1709" s="53"/>
      <c r="S1709" s="53"/>
      <c r="T1709" s="53"/>
      <c r="U1709" s="53"/>
      <c r="V1709" s="53"/>
      <c r="W1709" s="53"/>
      <c r="X1709" s="53"/>
      <c r="Y1709" s="53"/>
      <c r="Z1709" s="53"/>
      <c r="AA1709" s="53"/>
      <c r="AB1709" s="53"/>
      <c r="AC1709" s="53"/>
      <c r="AD1709" s="53"/>
      <c r="AE1709" s="53"/>
      <c r="AF1709" s="53"/>
      <c r="AG1709" s="53"/>
      <c r="AH1709" s="53"/>
      <c r="AI1709" s="53"/>
      <c r="AJ1709" s="53"/>
      <c r="AK1709" s="53"/>
      <c r="AL1709" s="53"/>
      <c r="AM1709" s="53"/>
      <c r="AN1709" s="53"/>
      <c r="AO1709" s="53"/>
      <c r="AP1709" s="53"/>
      <c r="AQ1709" s="53"/>
      <c r="AR1709" s="53"/>
      <c r="AS1709" s="53"/>
      <c r="AT1709" s="53"/>
      <c r="AU1709" s="53"/>
      <c r="AV1709" s="53"/>
      <c r="AW1709" s="53"/>
      <c r="AX1709" s="53"/>
      <c r="AY1709" s="53"/>
      <c r="AZ1709" s="53"/>
      <c r="BA1709" s="53"/>
      <c r="BB1709" s="53"/>
      <c r="BC1709" s="53"/>
      <c r="BD1709" s="53"/>
      <c r="BE1709" s="53"/>
      <c r="BF1709" s="53"/>
      <c r="BG1709" s="53"/>
      <c r="BH1709" s="53"/>
      <c r="BI1709" s="53"/>
      <c r="BJ1709" s="53"/>
      <c r="BK1709" s="53"/>
      <c r="BL1709" s="53"/>
      <c r="BM1709" s="53"/>
      <c r="BN1709" s="53"/>
      <c r="BO1709" s="53"/>
      <c r="BP1709" s="53"/>
      <c r="BQ1709" s="53"/>
      <c r="BR1709" s="53"/>
      <c r="BS1709" s="53"/>
      <c r="BT1709" s="53"/>
      <c r="BU1709" s="53"/>
      <c r="BV1709" s="53"/>
      <c r="BW1709" s="53"/>
      <c r="BX1709" s="53"/>
      <c r="BY1709" s="53"/>
      <c r="BZ1709" s="53"/>
      <c r="CA1709" s="53"/>
      <c r="CB1709" s="53"/>
      <c r="CC1709" s="53"/>
      <c r="CD1709" s="53"/>
      <c r="CE1709" s="53"/>
      <c r="CF1709" s="53"/>
      <c r="CG1709" s="53"/>
      <c r="CH1709" s="53"/>
      <c r="CI1709" s="53"/>
      <c r="CJ1709" s="53"/>
      <c r="CK1709" s="53"/>
    </row>
    <row r="1710" spans="10:89" x14ac:dyDescent="0.2">
      <c r="J1710" s="53"/>
      <c r="K1710" s="53"/>
      <c r="L1710" s="53"/>
      <c r="M1710" s="53"/>
      <c r="N1710" s="53"/>
      <c r="O1710" s="53"/>
      <c r="P1710" s="53"/>
      <c r="Q1710" s="53"/>
      <c r="R1710" s="53"/>
      <c r="S1710" s="53"/>
      <c r="T1710" s="53"/>
      <c r="U1710" s="53"/>
      <c r="V1710" s="53"/>
      <c r="W1710" s="53"/>
      <c r="X1710" s="53"/>
      <c r="Y1710" s="53"/>
      <c r="Z1710" s="53"/>
      <c r="AA1710" s="53"/>
      <c r="AB1710" s="53"/>
      <c r="AC1710" s="53"/>
      <c r="AD1710" s="53"/>
      <c r="AE1710" s="53"/>
      <c r="AF1710" s="53"/>
      <c r="AG1710" s="53"/>
      <c r="AH1710" s="53"/>
      <c r="AI1710" s="53"/>
      <c r="AJ1710" s="53"/>
      <c r="AK1710" s="53"/>
      <c r="AL1710" s="53"/>
      <c r="AM1710" s="53"/>
      <c r="AN1710" s="53"/>
      <c r="AO1710" s="53"/>
      <c r="AP1710" s="53"/>
      <c r="AQ1710" s="53"/>
      <c r="AR1710" s="53"/>
      <c r="AS1710" s="53"/>
      <c r="AT1710" s="53"/>
      <c r="AU1710" s="53"/>
      <c r="AV1710" s="53"/>
      <c r="AW1710" s="53"/>
      <c r="AX1710" s="53"/>
      <c r="AY1710" s="53"/>
      <c r="AZ1710" s="53"/>
      <c r="BA1710" s="53"/>
      <c r="BB1710" s="53"/>
      <c r="BC1710" s="53"/>
      <c r="BD1710" s="53"/>
      <c r="BE1710" s="53"/>
      <c r="BF1710" s="53"/>
      <c r="BG1710" s="53"/>
      <c r="BH1710" s="53"/>
      <c r="BI1710" s="53"/>
      <c r="BJ1710" s="53"/>
      <c r="BK1710" s="53"/>
      <c r="BL1710" s="53"/>
      <c r="BM1710" s="53"/>
      <c r="BN1710" s="53"/>
      <c r="BO1710" s="53"/>
      <c r="BP1710" s="53"/>
      <c r="BQ1710" s="53"/>
      <c r="BR1710" s="53"/>
      <c r="BS1710" s="53"/>
      <c r="BT1710" s="53"/>
      <c r="BU1710" s="53"/>
      <c r="BV1710" s="53"/>
      <c r="BW1710" s="53"/>
      <c r="BX1710" s="53"/>
      <c r="BY1710" s="53"/>
      <c r="BZ1710" s="53"/>
      <c r="CA1710" s="53"/>
      <c r="CB1710" s="53"/>
      <c r="CC1710" s="53"/>
      <c r="CD1710" s="53"/>
      <c r="CE1710" s="53"/>
      <c r="CF1710" s="53"/>
      <c r="CG1710" s="53"/>
      <c r="CH1710" s="53"/>
      <c r="CI1710" s="53"/>
      <c r="CJ1710" s="53"/>
      <c r="CK1710" s="53"/>
    </row>
    <row r="1711" spans="10:89" x14ac:dyDescent="0.2">
      <c r="J1711" s="53"/>
      <c r="K1711" s="53"/>
      <c r="L1711" s="53"/>
      <c r="M1711" s="53"/>
      <c r="N1711" s="53"/>
      <c r="O1711" s="53"/>
      <c r="P1711" s="53"/>
      <c r="Q1711" s="53"/>
      <c r="R1711" s="53"/>
      <c r="S1711" s="53"/>
      <c r="T1711" s="53"/>
      <c r="U1711" s="53"/>
      <c r="V1711" s="53"/>
      <c r="W1711" s="53"/>
      <c r="X1711" s="53"/>
      <c r="Y1711" s="53"/>
      <c r="Z1711" s="53"/>
      <c r="AA1711" s="53"/>
      <c r="AB1711" s="53"/>
      <c r="AC1711" s="53"/>
      <c r="AD1711" s="53"/>
      <c r="AE1711" s="53"/>
      <c r="AF1711" s="53"/>
      <c r="AG1711" s="53"/>
      <c r="AH1711" s="53"/>
      <c r="AI1711" s="53"/>
      <c r="AJ1711" s="53"/>
      <c r="AK1711" s="53"/>
      <c r="AL1711" s="53"/>
      <c r="AM1711" s="53"/>
      <c r="AN1711" s="53"/>
      <c r="AO1711" s="53"/>
      <c r="AP1711" s="53"/>
      <c r="AQ1711" s="53"/>
      <c r="AR1711" s="53"/>
      <c r="AS1711" s="53"/>
      <c r="AT1711" s="53"/>
      <c r="AU1711" s="53"/>
      <c r="AV1711" s="53"/>
      <c r="AW1711" s="53"/>
      <c r="AX1711" s="53"/>
      <c r="AY1711" s="53"/>
      <c r="AZ1711" s="53"/>
      <c r="BA1711" s="53"/>
      <c r="BB1711" s="53"/>
      <c r="BC1711" s="53"/>
      <c r="BD1711" s="53"/>
      <c r="BE1711" s="53"/>
      <c r="BF1711" s="53"/>
      <c r="BG1711" s="53"/>
      <c r="BH1711" s="53"/>
      <c r="BI1711" s="53"/>
      <c r="BJ1711" s="53"/>
      <c r="BK1711" s="53"/>
      <c r="BL1711" s="53"/>
      <c r="BM1711" s="53"/>
      <c r="BN1711" s="53"/>
      <c r="BO1711" s="53"/>
      <c r="BP1711" s="53"/>
      <c r="BQ1711" s="53"/>
      <c r="BR1711" s="53"/>
      <c r="BS1711" s="53"/>
      <c r="BT1711" s="53"/>
      <c r="BU1711" s="53"/>
      <c r="BV1711" s="53"/>
      <c r="BW1711" s="53"/>
      <c r="BX1711" s="53"/>
      <c r="BY1711" s="53"/>
      <c r="BZ1711" s="53"/>
      <c r="CA1711" s="53"/>
      <c r="CB1711" s="53"/>
      <c r="CC1711" s="53"/>
      <c r="CD1711" s="53"/>
      <c r="CE1711" s="53"/>
      <c r="CF1711" s="53"/>
      <c r="CG1711" s="53"/>
      <c r="CH1711" s="53"/>
      <c r="CI1711" s="53"/>
      <c r="CJ1711" s="53"/>
      <c r="CK1711" s="53"/>
    </row>
    <row r="1712" spans="10:89" x14ac:dyDescent="0.2">
      <c r="J1712" s="53"/>
      <c r="K1712" s="53"/>
      <c r="L1712" s="53"/>
      <c r="M1712" s="53"/>
      <c r="N1712" s="53"/>
      <c r="O1712" s="53"/>
      <c r="P1712" s="53"/>
      <c r="Q1712" s="53"/>
      <c r="R1712" s="53"/>
      <c r="S1712" s="53"/>
      <c r="T1712" s="53"/>
      <c r="U1712" s="53"/>
      <c r="V1712" s="53"/>
      <c r="W1712" s="53"/>
      <c r="X1712" s="53"/>
      <c r="Y1712" s="53"/>
      <c r="Z1712" s="53"/>
      <c r="AA1712" s="53"/>
      <c r="AB1712" s="53"/>
      <c r="AC1712" s="53"/>
      <c r="AD1712" s="53"/>
      <c r="AE1712" s="53"/>
      <c r="AF1712" s="53"/>
      <c r="AG1712" s="53"/>
      <c r="AH1712" s="53"/>
      <c r="AI1712" s="53"/>
      <c r="AJ1712" s="53"/>
      <c r="AK1712" s="53"/>
      <c r="AL1712" s="53"/>
      <c r="AM1712" s="53"/>
      <c r="AN1712" s="53"/>
      <c r="AO1712" s="53"/>
      <c r="AP1712" s="53"/>
      <c r="AQ1712" s="53"/>
      <c r="AR1712" s="53"/>
      <c r="AS1712" s="53"/>
      <c r="AT1712" s="53"/>
      <c r="AU1712" s="53"/>
      <c r="AV1712" s="53"/>
      <c r="AW1712" s="53"/>
      <c r="AX1712" s="53"/>
      <c r="AY1712" s="53"/>
      <c r="AZ1712" s="53"/>
      <c r="BA1712" s="53"/>
      <c r="BB1712" s="53"/>
      <c r="BC1712" s="53"/>
      <c r="BD1712" s="53"/>
      <c r="BE1712" s="53"/>
      <c r="BF1712" s="53"/>
      <c r="BG1712" s="53"/>
      <c r="BH1712" s="53"/>
      <c r="BI1712" s="53"/>
      <c r="BJ1712" s="53"/>
      <c r="BK1712" s="53"/>
      <c r="BL1712" s="53"/>
      <c r="BM1712" s="53"/>
      <c r="BN1712" s="53"/>
      <c r="BO1712" s="53"/>
      <c r="BP1712" s="53"/>
      <c r="BQ1712" s="53"/>
      <c r="BR1712" s="53"/>
      <c r="BS1712" s="53"/>
      <c r="BT1712" s="53"/>
      <c r="BU1712" s="53"/>
      <c r="BV1712" s="53"/>
      <c r="BW1712" s="53"/>
      <c r="BX1712" s="53"/>
      <c r="BY1712" s="53"/>
      <c r="BZ1712" s="53"/>
      <c r="CA1712" s="53"/>
      <c r="CB1712" s="53"/>
      <c r="CC1712" s="53"/>
      <c r="CD1712" s="53"/>
      <c r="CE1712" s="53"/>
      <c r="CF1712" s="53"/>
      <c r="CG1712" s="53"/>
      <c r="CH1712" s="53"/>
      <c r="CI1712" s="53"/>
      <c r="CJ1712" s="53"/>
      <c r="CK1712" s="53"/>
    </row>
    <row r="1713" spans="10:89" x14ac:dyDescent="0.2">
      <c r="J1713" s="53"/>
      <c r="K1713" s="53"/>
      <c r="L1713" s="53"/>
      <c r="M1713" s="53"/>
      <c r="N1713" s="53"/>
      <c r="O1713" s="53"/>
      <c r="P1713" s="53"/>
      <c r="Q1713" s="53"/>
      <c r="R1713" s="53"/>
      <c r="S1713" s="53"/>
      <c r="T1713" s="53"/>
      <c r="U1713" s="53"/>
      <c r="V1713" s="53"/>
      <c r="W1713" s="53"/>
      <c r="X1713" s="53"/>
      <c r="Y1713" s="53"/>
      <c r="Z1713" s="53"/>
      <c r="AA1713" s="53"/>
      <c r="AB1713" s="53"/>
      <c r="AC1713" s="53"/>
      <c r="AD1713" s="53"/>
      <c r="AE1713" s="53"/>
      <c r="AF1713" s="53"/>
      <c r="AG1713" s="53"/>
      <c r="AH1713" s="53"/>
      <c r="AI1713" s="53"/>
      <c r="AJ1713" s="53"/>
      <c r="AK1713" s="53"/>
      <c r="AL1713" s="53"/>
      <c r="AM1713" s="53"/>
      <c r="AN1713" s="53"/>
      <c r="AO1713" s="53"/>
      <c r="AP1713" s="53"/>
      <c r="AQ1713" s="53"/>
      <c r="AR1713" s="53"/>
      <c r="AS1713" s="53"/>
      <c r="AT1713" s="53"/>
      <c r="AU1713" s="53"/>
      <c r="AV1713" s="53"/>
      <c r="AW1713" s="53"/>
      <c r="AX1713" s="53"/>
      <c r="AY1713" s="53"/>
      <c r="AZ1713" s="53"/>
      <c r="BA1713" s="53"/>
      <c r="BB1713" s="53"/>
      <c r="BC1713" s="53"/>
      <c r="BD1713" s="53"/>
      <c r="BE1713" s="53"/>
      <c r="BF1713" s="53"/>
      <c r="BG1713" s="53"/>
      <c r="BH1713" s="53"/>
      <c r="BI1713" s="53"/>
      <c r="BJ1713" s="53"/>
      <c r="BK1713" s="53"/>
      <c r="BL1713" s="53"/>
      <c r="BM1713" s="53"/>
      <c r="BN1713" s="53"/>
      <c r="BO1713" s="53"/>
      <c r="BP1713" s="53"/>
      <c r="BQ1713" s="53"/>
      <c r="BR1713" s="53"/>
      <c r="BS1713" s="53"/>
      <c r="BT1713" s="53"/>
      <c r="BU1713" s="53"/>
      <c r="BV1713" s="53"/>
      <c r="BW1713" s="53"/>
      <c r="BX1713" s="53"/>
      <c r="BY1713" s="53"/>
      <c r="BZ1713" s="53"/>
      <c r="CA1713" s="53"/>
      <c r="CB1713" s="53"/>
      <c r="CC1713" s="53"/>
      <c r="CD1713" s="53"/>
      <c r="CE1713" s="53"/>
      <c r="CF1713" s="53"/>
      <c r="CG1713" s="53"/>
      <c r="CH1713" s="53"/>
      <c r="CI1713" s="53"/>
      <c r="CJ1713" s="53"/>
      <c r="CK1713" s="53"/>
    </row>
    <row r="1714" spans="10:89" x14ac:dyDescent="0.2">
      <c r="J1714" s="53"/>
      <c r="K1714" s="53"/>
      <c r="L1714" s="53"/>
      <c r="M1714" s="53"/>
      <c r="N1714" s="53"/>
      <c r="O1714" s="53"/>
      <c r="P1714" s="53"/>
      <c r="Q1714" s="53"/>
      <c r="R1714" s="53"/>
      <c r="S1714" s="53"/>
      <c r="T1714" s="53"/>
      <c r="U1714" s="53"/>
      <c r="V1714" s="53"/>
      <c r="W1714" s="53"/>
      <c r="X1714" s="53"/>
      <c r="Y1714" s="53"/>
      <c r="Z1714" s="53"/>
      <c r="AA1714" s="53"/>
      <c r="AB1714" s="53"/>
      <c r="AC1714" s="53"/>
      <c r="AD1714" s="53"/>
      <c r="AE1714" s="53"/>
      <c r="AF1714" s="53"/>
      <c r="AG1714" s="53"/>
      <c r="AH1714" s="53"/>
      <c r="AI1714" s="53"/>
      <c r="AJ1714" s="53"/>
      <c r="AK1714" s="53"/>
      <c r="AL1714" s="53"/>
      <c r="AM1714" s="53"/>
      <c r="AN1714" s="53"/>
      <c r="AO1714" s="53"/>
      <c r="AP1714" s="53"/>
      <c r="AQ1714" s="53"/>
      <c r="AR1714" s="53"/>
      <c r="AS1714" s="53"/>
      <c r="AT1714" s="53"/>
      <c r="AU1714" s="53"/>
      <c r="AV1714" s="53"/>
      <c r="AW1714" s="53"/>
      <c r="AX1714" s="53"/>
      <c r="AY1714" s="53"/>
      <c r="AZ1714" s="53"/>
      <c r="BA1714" s="53"/>
      <c r="BB1714" s="53"/>
      <c r="BC1714" s="53"/>
      <c r="BD1714" s="53"/>
      <c r="BE1714" s="53"/>
      <c r="BF1714" s="53"/>
      <c r="BG1714" s="53"/>
      <c r="BH1714" s="53"/>
      <c r="BI1714" s="53"/>
      <c r="BJ1714" s="53"/>
      <c r="BK1714" s="53"/>
      <c r="BL1714" s="53"/>
      <c r="BM1714" s="53"/>
      <c r="BN1714" s="53"/>
      <c r="BO1714" s="53"/>
      <c r="BP1714" s="53"/>
      <c r="BQ1714" s="53"/>
      <c r="BR1714" s="53"/>
      <c r="BS1714" s="53"/>
      <c r="BT1714" s="53"/>
      <c r="BU1714" s="53"/>
      <c r="BV1714" s="53"/>
      <c r="BW1714" s="53"/>
      <c r="BX1714" s="53"/>
      <c r="BY1714" s="53"/>
      <c r="BZ1714" s="53"/>
      <c r="CA1714" s="53"/>
      <c r="CB1714" s="53"/>
      <c r="CC1714" s="53"/>
      <c r="CD1714" s="53"/>
      <c r="CE1714" s="53"/>
      <c r="CF1714" s="53"/>
      <c r="CG1714" s="53"/>
      <c r="CH1714" s="53"/>
      <c r="CI1714" s="53"/>
      <c r="CJ1714" s="53"/>
      <c r="CK1714" s="53"/>
    </row>
    <row r="1715" spans="10:89" x14ac:dyDescent="0.2">
      <c r="J1715" s="53"/>
      <c r="K1715" s="53"/>
      <c r="L1715" s="53"/>
      <c r="M1715" s="53"/>
      <c r="N1715" s="53"/>
      <c r="O1715" s="53"/>
      <c r="P1715" s="53"/>
      <c r="Q1715" s="53"/>
      <c r="R1715" s="53"/>
      <c r="S1715" s="53"/>
      <c r="T1715" s="53"/>
      <c r="U1715" s="53"/>
      <c r="V1715" s="53"/>
      <c r="W1715" s="53"/>
      <c r="X1715" s="53"/>
      <c r="Y1715" s="53"/>
      <c r="Z1715" s="53"/>
      <c r="AA1715" s="53"/>
      <c r="AB1715" s="53"/>
      <c r="AC1715" s="53"/>
      <c r="AD1715" s="53"/>
      <c r="AE1715" s="53"/>
      <c r="AF1715" s="53"/>
      <c r="AG1715" s="53"/>
      <c r="AH1715" s="53"/>
      <c r="AI1715" s="53"/>
      <c r="AJ1715" s="53"/>
      <c r="AK1715" s="53"/>
      <c r="AL1715" s="53"/>
      <c r="AM1715" s="53"/>
      <c r="AN1715" s="53"/>
      <c r="AO1715" s="53"/>
      <c r="AP1715" s="53"/>
      <c r="AQ1715" s="53"/>
      <c r="AR1715" s="53"/>
      <c r="AS1715" s="53"/>
      <c r="AT1715" s="53"/>
      <c r="AU1715" s="53"/>
      <c r="AV1715" s="53"/>
      <c r="AW1715" s="53"/>
      <c r="AX1715" s="53"/>
      <c r="AY1715" s="53"/>
      <c r="AZ1715" s="53"/>
      <c r="BA1715" s="53"/>
      <c r="BB1715" s="53"/>
      <c r="BC1715" s="53"/>
      <c r="BD1715" s="53"/>
      <c r="BE1715" s="53"/>
      <c r="BF1715" s="53"/>
      <c r="BG1715" s="53"/>
      <c r="BH1715" s="53"/>
      <c r="BI1715" s="53"/>
      <c r="BJ1715" s="53"/>
      <c r="BK1715" s="53"/>
      <c r="BL1715" s="53"/>
      <c r="BM1715" s="53"/>
      <c r="BN1715" s="53"/>
      <c r="BO1715" s="53"/>
      <c r="BP1715" s="53"/>
      <c r="BQ1715" s="53"/>
      <c r="BR1715" s="53"/>
      <c r="BS1715" s="53"/>
      <c r="BT1715" s="53"/>
      <c r="BU1715" s="53"/>
      <c r="BV1715" s="53"/>
      <c r="BW1715" s="53"/>
      <c r="BX1715" s="53"/>
      <c r="BY1715" s="53"/>
      <c r="BZ1715" s="53"/>
      <c r="CA1715" s="53"/>
      <c r="CB1715" s="53"/>
      <c r="CC1715" s="53"/>
      <c r="CD1715" s="53"/>
      <c r="CE1715" s="53"/>
      <c r="CF1715" s="53"/>
      <c r="CG1715" s="53"/>
      <c r="CH1715" s="53"/>
      <c r="CI1715" s="53"/>
      <c r="CJ1715" s="53"/>
      <c r="CK1715" s="53"/>
    </row>
    <row r="1716" spans="10:89" x14ac:dyDescent="0.2">
      <c r="J1716" s="53"/>
      <c r="K1716" s="53"/>
      <c r="L1716" s="53"/>
      <c r="M1716" s="53"/>
      <c r="N1716" s="53"/>
      <c r="O1716" s="53"/>
      <c r="P1716" s="53"/>
      <c r="Q1716" s="53"/>
      <c r="R1716" s="53"/>
      <c r="S1716" s="53"/>
      <c r="T1716" s="53"/>
      <c r="U1716" s="53"/>
      <c r="V1716" s="53"/>
      <c r="W1716" s="53"/>
      <c r="X1716" s="53"/>
      <c r="Y1716" s="53"/>
      <c r="Z1716" s="53"/>
      <c r="AA1716" s="53"/>
      <c r="AB1716" s="53"/>
      <c r="AC1716" s="53"/>
      <c r="AD1716" s="53"/>
      <c r="AE1716" s="53"/>
      <c r="AF1716" s="53"/>
      <c r="AG1716" s="53"/>
      <c r="AH1716" s="53"/>
      <c r="AI1716" s="53"/>
      <c r="AJ1716" s="53"/>
      <c r="AK1716" s="53"/>
      <c r="AL1716" s="53"/>
      <c r="AM1716" s="53"/>
      <c r="AN1716" s="53"/>
      <c r="AO1716" s="53"/>
      <c r="AP1716" s="53"/>
      <c r="AQ1716" s="53"/>
      <c r="AR1716" s="53"/>
      <c r="AS1716" s="53"/>
      <c r="AT1716" s="53"/>
      <c r="AU1716" s="53"/>
      <c r="AV1716" s="53"/>
      <c r="AW1716" s="53"/>
      <c r="AX1716" s="53"/>
      <c r="AY1716" s="53"/>
      <c r="AZ1716" s="53"/>
      <c r="BA1716" s="53"/>
      <c r="BB1716" s="53"/>
      <c r="BC1716" s="53"/>
      <c r="BD1716" s="53"/>
      <c r="BE1716" s="53"/>
      <c r="BF1716" s="53"/>
      <c r="BG1716" s="53"/>
      <c r="BH1716" s="53"/>
      <c r="BI1716" s="53"/>
      <c r="BJ1716" s="53"/>
      <c r="BK1716" s="53"/>
      <c r="BL1716" s="53"/>
      <c r="BM1716" s="53"/>
      <c r="BN1716" s="53"/>
      <c r="BO1716" s="53"/>
      <c r="BP1716" s="53"/>
      <c r="BQ1716" s="53"/>
      <c r="BR1716" s="53"/>
      <c r="BS1716" s="53"/>
      <c r="BT1716" s="53"/>
      <c r="BU1716" s="53"/>
      <c r="BV1716" s="53"/>
      <c r="BW1716" s="53"/>
      <c r="BX1716" s="53"/>
      <c r="BY1716" s="53"/>
      <c r="BZ1716" s="53"/>
      <c r="CA1716" s="53"/>
      <c r="CB1716" s="53"/>
      <c r="CC1716" s="53"/>
      <c r="CD1716" s="53"/>
      <c r="CE1716" s="53"/>
      <c r="CF1716" s="53"/>
      <c r="CG1716" s="53"/>
      <c r="CH1716" s="53"/>
      <c r="CI1716" s="53"/>
      <c r="CJ1716" s="53"/>
      <c r="CK1716" s="53"/>
    </row>
    <row r="1717" spans="10:89" x14ac:dyDescent="0.2">
      <c r="J1717" s="53"/>
      <c r="K1717" s="53"/>
      <c r="L1717" s="53"/>
      <c r="M1717" s="53"/>
      <c r="N1717" s="53"/>
      <c r="O1717" s="53"/>
      <c r="P1717" s="53"/>
      <c r="Q1717" s="53"/>
      <c r="R1717" s="53"/>
      <c r="S1717" s="53"/>
      <c r="T1717" s="53"/>
      <c r="U1717" s="53"/>
      <c r="V1717" s="53"/>
      <c r="W1717" s="53"/>
      <c r="X1717" s="53"/>
      <c r="Y1717" s="53"/>
      <c r="Z1717" s="53"/>
      <c r="AA1717" s="53"/>
      <c r="AB1717" s="53"/>
      <c r="AC1717" s="53"/>
      <c r="AD1717" s="53"/>
      <c r="AE1717" s="53"/>
      <c r="AF1717" s="53"/>
      <c r="AG1717" s="53"/>
      <c r="AH1717" s="53"/>
      <c r="AI1717" s="53"/>
      <c r="AJ1717" s="53"/>
      <c r="AK1717" s="53"/>
      <c r="AL1717" s="53"/>
      <c r="AM1717" s="53"/>
      <c r="AN1717" s="53"/>
      <c r="AO1717" s="53"/>
      <c r="AP1717" s="53"/>
      <c r="AQ1717" s="53"/>
      <c r="AR1717" s="53"/>
      <c r="AS1717" s="53"/>
      <c r="AT1717" s="53"/>
      <c r="AU1717" s="53"/>
      <c r="AV1717" s="53"/>
      <c r="AW1717" s="53"/>
      <c r="AX1717" s="53"/>
      <c r="AY1717" s="53"/>
      <c r="AZ1717" s="53"/>
      <c r="BA1717" s="53"/>
      <c r="BB1717" s="53"/>
      <c r="BC1717" s="53"/>
      <c r="BD1717" s="53"/>
      <c r="BE1717" s="53"/>
      <c r="BF1717" s="53"/>
      <c r="BG1717" s="53"/>
      <c r="BH1717" s="53"/>
      <c r="BI1717" s="53"/>
      <c r="BJ1717" s="53"/>
      <c r="BK1717" s="53"/>
      <c r="BL1717" s="53"/>
      <c r="BM1717" s="53"/>
      <c r="BN1717" s="53"/>
      <c r="BO1717" s="53"/>
      <c r="BP1717" s="53"/>
      <c r="BQ1717" s="53"/>
      <c r="BR1717" s="53"/>
      <c r="BS1717" s="53"/>
      <c r="BT1717" s="53"/>
      <c r="BU1717" s="53"/>
      <c r="BV1717" s="53"/>
      <c r="BW1717" s="53"/>
      <c r="BX1717" s="53"/>
      <c r="BY1717" s="53"/>
      <c r="BZ1717" s="53"/>
      <c r="CA1717" s="53"/>
      <c r="CB1717" s="53"/>
      <c r="CC1717" s="53"/>
      <c r="CD1717" s="53"/>
      <c r="CE1717" s="53"/>
      <c r="CF1717" s="53"/>
      <c r="CG1717" s="53"/>
      <c r="CH1717" s="53"/>
      <c r="CI1717" s="53"/>
      <c r="CJ1717" s="53"/>
      <c r="CK1717" s="53"/>
    </row>
    <row r="1718" spans="10:89" x14ac:dyDescent="0.2">
      <c r="J1718" s="53"/>
      <c r="K1718" s="53"/>
      <c r="L1718" s="53"/>
      <c r="M1718" s="53"/>
      <c r="N1718" s="53"/>
      <c r="O1718" s="53"/>
      <c r="P1718" s="53"/>
      <c r="Q1718" s="53"/>
      <c r="R1718" s="53"/>
      <c r="S1718" s="53"/>
      <c r="T1718" s="53"/>
      <c r="U1718" s="53"/>
      <c r="V1718" s="53"/>
      <c r="W1718" s="53"/>
      <c r="X1718" s="53"/>
      <c r="Y1718" s="53"/>
      <c r="Z1718" s="53"/>
      <c r="AA1718" s="53"/>
      <c r="AB1718" s="53"/>
      <c r="AC1718" s="53"/>
      <c r="AD1718" s="53"/>
      <c r="AE1718" s="53"/>
      <c r="AF1718" s="53"/>
      <c r="AG1718" s="53"/>
      <c r="AH1718" s="53"/>
      <c r="AI1718" s="53"/>
      <c r="AJ1718" s="53"/>
      <c r="AK1718" s="53"/>
      <c r="AL1718" s="53"/>
      <c r="AM1718" s="53"/>
      <c r="AN1718" s="53"/>
      <c r="AO1718" s="53"/>
      <c r="AP1718" s="53"/>
      <c r="AQ1718" s="53"/>
      <c r="AR1718" s="53"/>
      <c r="AS1718" s="53"/>
      <c r="AT1718" s="53"/>
      <c r="AU1718" s="53"/>
      <c r="AV1718" s="53"/>
      <c r="AW1718" s="53"/>
      <c r="AX1718" s="53"/>
      <c r="AY1718" s="53"/>
      <c r="AZ1718" s="53"/>
      <c r="BA1718" s="53"/>
      <c r="BB1718" s="53"/>
      <c r="BC1718" s="53"/>
      <c r="BD1718" s="53"/>
      <c r="BE1718" s="53"/>
      <c r="BF1718" s="53"/>
      <c r="BG1718" s="53"/>
      <c r="BH1718" s="53"/>
      <c r="BI1718" s="53"/>
      <c r="BJ1718" s="53"/>
      <c r="BK1718" s="53"/>
      <c r="BL1718" s="53"/>
      <c r="BM1718" s="53"/>
      <c r="BN1718" s="53"/>
      <c r="BO1718" s="53"/>
      <c r="BP1718" s="53"/>
      <c r="BQ1718" s="53"/>
      <c r="BR1718" s="53"/>
      <c r="BS1718" s="53"/>
      <c r="BT1718" s="53"/>
      <c r="BU1718" s="53"/>
      <c r="BV1718" s="53"/>
      <c r="BW1718" s="53"/>
      <c r="BX1718" s="53"/>
      <c r="BY1718" s="53"/>
      <c r="BZ1718" s="53"/>
      <c r="CA1718" s="53"/>
      <c r="CB1718" s="53"/>
      <c r="CC1718" s="53"/>
      <c r="CD1718" s="53"/>
      <c r="CE1718" s="53"/>
      <c r="CF1718" s="53"/>
      <c r="CG1718" s="53"/>
      <c r="CH1718" s="53"/>
      <c r="CI1718" s="53"/>
      <c r="CJ1718" s="53"/>
      <c r="CK1718" s="53"/>
    </row>
    <row r="1719" spans="10:89" x14ac:dyDescent="0.2">
      <c r="J1719" s="53"/>
      <c r="K1719" s="53"/>
      <c r="L1719" s="53"/>
      <c r="M1719" s="53"/>
      <c r="N1719" s="53"/>
      <c r="O1719" s="53"/>
      <c r="P1719" s="53"/>
      <c r="Q1719" s="53"/>
      <c r="R1719" s="53"/>
      <c r="S1719" s="53"/>
      <c r="T1719" s="53"/>
      <c r="U1719" s="53"/>
      <c r="V1719" s="53"/>
      <c r="W1719" s="53"/>
      <c r="X1719" s="53"/>
      <c r="Y1719" s="53"/>
      <c r="Z1719" s="53"/>
      <c r="AA1719" s="53"/>
      <c r="AB1719" s="53"/>
      <c r="AC1719" s="53"/>
      <c r="AD1719" s="53"/>
      <c r="AE1719" s="53"/>
      <c r="AF1719" s="53"/>
      <c r="AG1719" s="53"/>
      <c r="AH1719" s="53"/>
      <c r="AI1719" s="53"/>
      <c r="AJ1719" s="53"/>
      <c r="AK1719" s="53"/>
      <c r="AL1719" s="53"/>
      <c r="AM1719" s="53"/>
      <c r="AN1719" s="53"/>
      <c r="AO1719" s="53"/>
      <c r="AP1719" s="53"/>
      <c r="AQ1719" s="53"/>
      <c r="AR1719" s="53"/>
      <c r="AS1719" s="53"/>
      <c r="AT1719" s="53"/>
      <c r="AU1719" s="53"/>
      <c r="AV1719" s="53"/>
      <c r="AW1719" s="53"/>
      <c r="AX1719" s="53"/>
      <c r="AY1719" s="53"/>
      <c r="AZ1719" s="53"/>
      <c r="BA1719" s="53"/>
      <c r="BB1719" s="53"/>
      <c r="BC1719" s="53"/>
      <c r="BD1719" s="53"/>
      <c r="BE1719" s="53"/>
      <c r="BF1719" s="53"/>
      <c r="BG1719" s="53"/>
      <c r="BH1719" s="53"/>
      <c r="BI1719" s="53"/>
      <c r="BJ1719" s="53"/>
      <c r="BK1719" s="53"/>
      <c r="BL1719" s="53"/>
      <c r="BM1719" s="53"/>
      <c r="BN1719" s="53"/>
      <c r="BO1719" s="53"/>
      <c r="BP1719" s="53"/>
      <c r="BQ1719" s="53"/>
      <c r="BR1719" s="53"/>
      <c r="BS1719" s="53"/>
      <c r="BT1719" s="53"/>
      <c r="BU1719" s="53"/>
      <c r="BV1719" s="53"/>
      <c r="BW1719" s="53"/>
      <c r="BX1719" s="53"/>
      <c r="BY1719" s="53"/>
      <c r="BZ1719" s="53"/>
      <c r="CA1719" s="53"/>
      <c r="CB1719" s="53"/>
      <c r="CC1719" s="53"/>
      <c r="CD1719" s="53"/>
      <c r="CE1719" s="53"/>
      <c r="CF1719" s="53"/>
      <c r="CG1719" s="53"/>
      <c r="CH1719" s="53"/>
      <c r="CI1719" s="53"/>
      <c r="CJ1719" s="53"/>
      <c r="CK1719" s="53"/>
    </row>
    <row r="1720" spans="10:89" x14ac:dyDescent="0.2">
      <c r="J1720" s="53"/>
      <c r="K1720" s="53"/>
      <c r="L1720" s="53"/>
      <c r="M1720" s="53"/>
      <c r="N1720" s="53"/>
      <c r="O1720" s="53"/>
      <c r="P1720" s="53"/>
      <c r="Q1720" s="53"/>
      <c r="R1720" s="53"/>
      <c r="S1720" s="53"/>
      <c r="T1720" s="53"/>
      <c r="U1720" s="53"/>
      <c r="V1720" s="53"/>
      <c r="W1720" s="53"/>
      <c r="X1720" s="53"/>
      <c r="Y1720" s="53"/>
      <c r="Z1720" s="53"/>
      <c r="AA1720" s="53"/>
      <c r="AB1720" s="53"/>
      <c r="AC1720" s="53"/>
      <c r="AD1720" s="53"/>
      <c r="AE1720" s="53"/>
      <c r="AF1720" s="53"/>
      <c r="AG1720" s="53"/>
      <c r="AH1720" s="53"/>
      <c r="AI1720" s="53"/>
      <c r="AJ1720" s="53"/>
      <c r="AK1720" s="53"/>
      <c r="AL1720" s="53"/>
      <c r="AM1720" s="53"/>
      <c r="AN1720" s="53"/>
      <c r="AO1720" s="53"/>
      <c r="AP1720" s="53"/>
      <c r="AQ1720" s="53"/>
      <c r="AR1720" s="53"/>
      <c r="AS1720" s="53"/>
      <c r="AT1720" s="53"/>
      <c r="AU1720" s="53"/>
      <c r="AV1720" s="53"/>
      <c r="AW1720" s="53"/>
      <c r="AX1720" s="53"/>
      <c r="AY1720" s="53"/>
      <c r="AZ1720" s="53"/>
      <c r="BA1720" s="53"/>
      <c r="BB1720" s="53"/>
      <c r="BC1720" s="53"/>
      <c r="BD1720" s="53"/>
      <c r="BE1720" s="53"/>
      <c r="BF1720" s="53"/>
      <c r="BG1720" s="53"/>
      <c r="BH1720" s="53"/>
      <c r="BI1720" s="53"/>
      <c r="BJ1720" s="53"/>
      <c r="BK1720" s="53"/>
      <c r="BL1720" s="53"/>
      <c r="BM1720" s="53"/>
      <c r="BN1720" s="53"/>
      <c r="BO1720" s="53"/>
      <c r="BP1720" s="53"/>
      <c r="BQ1720" s="53"/>
      <c r="BR1720" s="53"/>
      <c r="BS1720" s="53"/>
      <c r="BT1720" s="53"/>
      <c r="BU1720" s="53"/>
      <c r="BV1720" s="53"/>
      <c r="BW1720" s="53"/>
      <c r="BX1720" s="53"/>
      <c r="BY1720" s="53"/>
      <c r="BZ1720" s="53"/>
      <c r="CA1720" s="53"/>
      <c r="CB1720" s="53"/>
      <c r="CC1720" s="53"/>
      <c r="CD1720" s="53"/>
      <c r="CE1720" s="53"/>
      <c r="CF1720" s="53"/>
      <c r="CG1720" s="53"/>
      <c r="CH1720" s="53"/>
      <c r="CI1720" s="53"/>
      <c r="CJ1720" s="53"/>
      <c r="CK1720" s="53"/>
    </row>
    <row r="1721" spans="10:89" x14ac:dyDescent="0.2">
      <c r="J1721" s="53"/>
      <c r="K1721" s="53"/>
      <c r="L1721" s="53"/>
      <c r="M1721" s="53"/>
      <c r="N1721" s="53"/>
      <c r="O1721" s="53"/>
      <c r="P1721" s="53"/>
      <c r="Q1721" s="53"/>
      <c r="R1721" s="53"/>
      <c r="S1721" s="53"/>
      <c r="T1721" s="53"/>
      <c r="U1721" s="53"/>
      <c r="V1721" s="53"/>
      <c r="W1721" s="53"/>
      <c r="X1721" s="53"/>
      <c r="Y1721" s="53"/>
      <c r="Z1721" s="53"/>
      <c r="AA1721" s="53"/>
      <c r="AB1721" s="53"/>
      <c r="AC1721" s="53"/>
      <c r="AD1721" s="53"/>
      <c r="AE1721" s="53"/>
      <c r="AF1721" s="53"/>
      <c r="AG1721" s="53"/>
      <c r="AH1721" s="53"/>
      <c r="AI1721" s="53"/>
      <c r="AJ1721" s="53"/>
      <c r="AK1721" s="53"/>
      <c r="AL1721" s="53"/>
      <c r="AM1721" s="53"/>
      <c r="AN1721" s="53"/>
      <c r="AO1721" s="53"/>
      <c r="AP1721" s="53"/>
      <c r="AQ1721" s="53"/>
      <c r="AR1721" s="53"/>
      <c r="AS1721" s="53"/>
      <c r="AT1721" s="53"/>
      <c r="AU1721" s="53"/>
      <c r="AV1721" s="53"/>
      <c r="AW1721" s="53"/>
      <c r="AX1721" s="53"/>
      <c r="AY1721" s="53"/>
      <c r="AZ1721" s="53"/>
      <c r="BA1721" s="53"/>
      <c r="BB1721" s="53"/>
      <c r="BC1721" s="53"/>
      <c r="BD1721" s="53"/>
      <c r="BE1721" s="53"/>
      <c r="BF1721" s="53"/>
      <c r="BG1721" s="53"/>
      <c r="BH1721" s="53"/>
      <c r="BI1721" s="53"/>
      <c r="BJ1721" s="53"/>
      <c r="BK1721" s="53"/>
      <c r="BL1721" s="53"/>
      <c r="BM1721" s="53"/>
      <c r="BN1721" s="53"/>
      <c r="BO1721" s="53"/>
      <c r="BP1721" s="53"/>
      <c r="BQ1721" s="53"/>
      <c r="BR1721" s="53"/>
      <c r="BS1721" s="53"/>
      <c r="BT1721" s="53"/>
      <c r="BU1721" s="53"/>
      <c r="BV1721" s="53"/>
      <c r="BW1721" s="53"/>
      <c r="BX1721" s="53"/>
      <c r="BY1721" s="53"/>
      <c r="BZ1721" s="53"/>
      <c r="CA1721" s="53"/>
      <c r="CB1721" s="53"/>
      <c r="CC1721" s="53"/>
      <c r="CD1721" s="53"/>
      <c r="CE1721" s="53"/>
      <c r="CF1721" s="53"/>
      <c r="CG1721" s="53"/>
      <c r="CH1721" s="53"/>
      <c r="CI1721" s="53"/>
      <c r="CJ1721" s="53"/>
      <c r="CK1721" s="53"/>
    </row>
    <row r="1722" spans="10:89" x14ac:dyDescent="0.2">
      <c r="J1722" s="53"/>
      <c r="K1722" s="53"/>
      <c r="L1722" s="53"/>
      <c r="M1722" s="53"/>
      <c r="N1722" s="53"/>
      <c r="O1722" s="53"/>
      <c r="P1722" s="53"/>
      <c r="Q1722" s="53"/>
      <c r="R1722" s="53"/>
      <c r="S1722" s="53"/>
      <c r="T1722" s="53"/>
      <c r="U1722" s="53"/>
      <c r="V1722" s="53"/>
      <c r="W1722" s="53"/>
      <c r="X1722" s="53"/>
      <c r="Y1722" s="53"/>
      <c r="Z1722" s="53"/>
      <c r="AA1722" s="53"/>
      <c r="AB1722" s="53"/>
      <c r="AC1722" s="53"/>
      <c r="AD1722" s="53"/>
      <c r="AE1722" s="53"/>
      <c r="AF1722" s="53"/>
      <c r="AG1722" s="53"/>
      <c r="AH1722" s="53"/>
      <c r="AI1722" s="53"/>
      <c r="AJ1722" s="53"/>
      <c r="AK1722" s="53"/>
      <c r="AL1722" s="53"/>
      <c r="AM1722" s="53"/>
      <c r="AN1722" s="53"/>
      <c r="AO1722" s="53"/>
      <c r="AP1722" s="53"/>
      <c r="AQ1722" s="53"/>
      <c r="AR1722" s="53"/>
      <c r="AS1722" s="53"/>
      <c r="AT1722" s="53"/>
      <c r="AU1722" s="53"/>
      <c r="AV1722" s="53"/>
      <c r="AW1722" s="53"/>
      <c r="AX1722" s="53"/>
      <c r="AY1722" s="53"/>
      <c r="AZ1722" s="53"/>
      <c r="BA1722" s="53"/>
      <c r="BB1722" s="53"/>
      <c r="BC1722" s="53"/>
      <c r="BD1722" s="53"/>
      <c r="BE1722" s="53"/>
      <c r="BF1722" s="53"/>
      <c r="BG1722" s="53"/>
      <c r="BH1722" s="53"/>
      <c r="BI1722" s="53"/>
      <c r="BJ1722" s="53"/>
      <c r="BK1722" s="53"/>
      <c r="BL1722" s="53"/>
      <c r="BM1722" s="53"/>
      <c r="BN1722" s="53"/>
      <c r="BO1722" s="53"/>
      <c r="BP1722" s="53"/>
      <c r="BQ1722" s="53"/>
      <c r="BR1722" s="53"/>
      <c r="BS1722" s="53"/>
      <c r="BT1722" s="53"/>
      <c r="BU1722" s="53"/>
      <c r="BV1722" s="53"/>
      <c r="BW1722" s="53"/>
      <c r="BX1722" s="53"/>
      <c r="BY1722" s="53"/>
      <c r="BZ1722" s="53"/>
      <c r="CA1722" s="53"/>
      <c r="CB1722" s="53"/>
      <c r="CC1722" s="53"/>
      <c r="CD1722" s="53"/>
      <c r="CE1722" s="53"/>
      <c r="CF1722" s="53"/>
      <c r="CG1722" s="53"/>
      <c r="CH1722" s="53"/>
      <c r="CI1722" s="53"/>
      <c r="CJ1722" s="53"/>
      <c r="CK1722" s="53"/>
    </row>
    <row r="1723" spans="10:89" x14ac:dyDescent="0.2">
      <c r="J1723" s="53"/>
      <c r="K1723" s="53"/>
      <c r="L1723" s="53"/>
      <c r="M1723" s="53"/>
      <c r="N1723" s="53"/>
      <c r="O1723" s="53"/>
      <c r="P1723" s="53"/>
      <c r="Q1723" s="53"/>
      <c r="R1723" s="53"/>
      <c r="S1723" s="53"/>
      <c r="T1723" s="53"/>
      <c r="U1723" s="53"/>
      <c r="V1723" s="53"/>
      <c r="W1723" s="53"/>
      <c r="X1723" s="53"/>
      <c r="Y1723" s="53"/>
      <c r="Z1723" s="53"/>
      <c r="AA1723" s="53"/>
      <c r="AB1723" s="53"/>
      <c r="AC1723" s="53"/>
      <c r="AD1723" s="53"/>
      <c r="AE1723" s="53"/>
      <c r="AF1723" s="53"/>
      <c r="AG1723" s="53"/>
      <c r="AH1723" s="53"/>
      <c r="AI1723" s="53"/>
      <c r="AJ1723" s="53"/>
      <c r="AK1723" s="53"/>
      <c r="AL1723" s="53"/>
      <c r="AM1723" s="53"/>
      <c r="AN1723" s="53"/>
      <c r="AO1723" s="53"/>
      <c r="AP1723" s="53"/>
      <c r="AQ1723" s="53"/>
      <c r="AR1723" s="53"/>
      <c r="AS1723" s="53"/>
      <c r="AT1723" s="53"/>
      <c r="AU1723" s="53"/>
      <c r="AV1723" s="53"/>
      <c r="AW1723" s="53"/>
      <c r="AX1723" s="53"/>
      <c r="AY1723" s="53"/>
      <c r="AZ1723" s="53"/>
      <c r="BA1723" s="53"/>
      <c r="BB1723" s="53"/>
      <c r="BC1723" s="53"/>
      <c r="BD1723" s="53"/>
      <c r="BE1723" s="53"/>
      <c r="BF1723" s="53"/>
      <c r="BG1723" s="53"/>
      <c r="BH1723" s="53"/>
      <c r="BI1723" s="53"/>
      <c r="BJ1723" s="53"/>
      <c r="BK1723" s="53"/>
      <c r="BL1723" s="53"/>
      <c r="BM1723" s="53"/>
      <c r="BN1723" s="53"/>
      <c r="BO1723" s="53"/>
      <c r="BP1723" s="53"/>
      <c r="BQ1723" s="53"/>
      <c r="BR1723" s="53"/>
      <c r="BS1723" s="53"/>
      <c r="BT1723" s="53"/>
      <c r="BU1723" s="53"/>
      <c r="BV1723" s="53"/>
      <c r="BW1723" s="53"/>
      <c r="BX1723" s="53"/>
      <c r="BY1723" s="53"/>
      <c r="BZ1723" s="53"/>
      <c r="CA1723" s="53"/>
      <c r="CB1723" s="53"/>
      <c r="CC1723" s="53"/>
      <c r="CD1723" s="53"/>
      <c r="CE1723" s="53"/>
      <c r="CF1723" s="53"/>
      <c r="CG1723" s="53"/>
      <c r="CH1723" s="53"/>
      <c r="CI1723" s="53"/>
      <c r="CJ1723" s="53"/>
      <c r="CK1723" s="53"/>
    </row>
    <row r="1724" spans="10:89" x14ac:dyDescent="0.2">
      <c r="J1724" s="53"/>
      <c r="K1724" s="53"/>
      <c r="L1724" s="53"/>
      <c r="M1724" s="53"/>
      <c r="N1724" s="53"/>
      <c r="O1724" s="53"/>
      <c r="P1724" s="53"/>
      <c r="Q1724" s="53"/>
      <c r="R1724" s="53"/>
      <c r="S1724" s="53"/>
      <c r="T1724" s="53"/>
      <c r="U1724" s="53"/>
      <c r="V1724" s="53"/>
      <c r="W1724" s="53"/>
      <c r="X1724" s="53"/>
      <c r="Y1724" s="53"/>
      <c r="Z1724" s="53"/>
      <c r="AA1724" s="53"/>
      <c r="AB1724" s="53"/>
      <c r="AC1724" s="53"/>
      <c r="AD1724" s="53"/>
      <c r="AE1724" s="53"/>
      <c r="AF1724" s="53"/>
      <c r="AG1724" s="53"/>
      <c r="AH1724" s="53"/>
      <c r="AI1724" s="53"/>
      <c r="AJ1724" s="53"/>
      <c r="AK1724" s="53"/>
      <c r="AL1724" s="53"/>
      <c r="AM1724" s="53"/>
      <c r="AN1724" s="53"/>
      <c r="AO1724" s="53"/>
      <c r="AP1724" s="53"/>
      <c r="AQ1724" s="53"/>
      <c r="AR1724" s="53"/>
      <c r="AS1724" s="53"/>
      <c r="AT1724" s="53"/>
      <c r="AU1724" s="53"/>
      <c r="AV1724" s="53"/>
      <c r="AW1724" s="53"/>
      <c r="AX1724" s="53"/>
      <c r="AY1724" s="53"/>
      <c r="AZ1724" s="53"/>
      <c r="BA1724" s="53"/>
      <c r="BB1724" s="53"/>
      <c r="BC1724" s="53"/>
      <c r="BD1724" s="53"/>
      <c r="BE1724" s="53"/>
      <c r="BF1724" s="53"/>
      <c r="BG1724" s="53"/>
      <c r="BH1724" s="53"/>
      <c r="BI1724" s="53"/>
      <c r="BJ1724" s="53"/>
      <c r="BK1724" s="53"/>
      <c r="BL1724" s="53"/>
      <c r="BM1724" s="53"/>
      <c r="BN1724" s="53"/>
      <c r="BO1724" s="53"/>
      <c r="BP1724" s="53"/>
      <c r="BQ1724" s="53"/>
      <c r="BR1724" s="53"/>
      <c r="BS1724" s="53"/>
      <c r="BT1724" s="53"/>
      <c r="BU1724" s="53"/>
      <c r="BV1724" s="53"/>
      <c r="BW1724" s="53"/>
      <c r="BX1724" s="53"/>
      <c r="BY1724" s="53"/>
      <c r="BZ1724" s="53"/>
      <c r="CA1724" s="53"/>
      <c r="CB1724" s="53"/>
      <c r="CC1724" s="53"/>
      <c r="CD1724" s="53"/>
      <c r="CE1724" s="53"/>
      <c r="CF1724" s="53"/>
      <c r="CG1724" s="53"/>
      <c r="CH1724" s="53"/>
      <c r="CI1724" s="53"/>
      <c r="CJ1724" s="53"/>
      <c r="CK1724" s="53"/>
    </row>
    <row r="1725" spans="10:89" x14ac:dyDescent="0.2">
      <c r="J1725" s="53"/>
      <c r="K1725" s="53"/>
      <c r="L1725" s="53"/>
      <c r="M1725" s="53"/>
      <c r="N1725" s="53"/>
      <c r="O1725" s="53"/>
      <c r="P1725" s="53"/>
      <c r="Q1725" s="53"/>
      <c r="R1725" s="53"/>
      <c r="S1725" s="53"/>
      <c r="T1725" s="53"/>
      <c r="U1725" s="53"/>
      <c r="V1725" s="53"/>
      <c r="W1725" s="53"/>
      <c r="X1725" s="53"/>
      <c r="Y1725" s="53"/>
      <c r="Z1725" s="53"/>
      <c r="AA1725" s="53"/>
      <c r="AB1725" s="53"/>
      <c r="AC1725" s="53"/>
      <c r="AD1725" s="53"/>
      <c r="AE1725" s="53"/>
      <c r="AF1725" s="53"/>
      <c r="AG1725" s="53"/>
      <c r="AH1725" s="53"/>
      <c r="AI1725" s="53"/>
      <c r="AJ1725" s="53"/>
      <c r="AK1725" s="53"/>
      <c r="AL1725" s="53"/>
      <c r="AM1725" s="53"/>
      <c r="AN1725" s="53"/>
      <c r="AO1725" s="53"/>
      <c r="AP1725" s="53"/>
      <c r="AQ1725" s="53"/>
      <c r="AR1725" s="53"/>
      <c r="AS1725" s="53"/>
      <c r="AT1725" s="53"/>
      <c r="AU1725" s="53"/>
      <c r="AV1725" s="53"/>
      <c r="AW1725" s="53"/>
      <c r="AX1725" s="53"/>
      <c r="AY1725" s="53"/>
      <c r="AZ1725" s="53"/>
      <c r="BA1725" s="53"/>
      <c r="BB1725" s="53"/>
      <c r="BC1725" s="53"/>
      <c r="BD1725" s="53"/>
      <c r="BE1725" s="53"/>
      <c r="BF1725" s="53"/>
      <c r="BG1725" s="53"/>
      <c r="BH1725" s="53"/>
      <c r="BI1725" s="53"/>
      <c r="BJ1725" s="53"/>
      <c r="BK1725" s="53"/>
      <c r="BL1725" s="53"/>
      <c r="BM1725" s="53"/>
      <c r="BN1725" s="53"/>
      <c r="BO1725" s="53"/>
      <c r="BP1725" s="53"/>
      <c r="BQ1725" s="53"/>
      <c r="BR1725" s="53"/>
      <c r="BS1725" s="53"/>
      <c r="BT1725" s="53"/>
      <c r="BU1725" s="53"/>
      <c r="BV1725" s="53"/>
      <c r="BW1725" s="53"/>
      <c r="BX1725" s="53"/>
      <c r="BY1725" s="53"/>
      <c r="BZ1725" s="53"/>
      <c r="CA1725" s="53"/>
      <c r="CB1725" s="53"/>
      <c r="CC1725" s="53"/>
      <c r="CD1725" s="53"/>
      <c r="CE1725" s="53"/>
      <c r="CF1725" s="53"/>
      <c r="CG1725" s="53"/>
      <c r="CH1725" s="53"/>
      <c r="CI1725" s="53"/>
      <c r="CJ1725" s="53"/>
      <c r="CK1725" s="53"/>
    </row>
    <row r="1726" spans="10:89" x14ac:dyDescent="0.2">
      <c r="J1726" s="53"/>
      <c r="K1726" s="53"/>
      <c r="L1726" s="53"/>
      <c r="M1726" s="53"/>
      <c r="N1726" s="53"/>
      <c r="O1726" s="53"/>
      <c r="P1726" s="53"/>
      <c r="Q1726" s="53"/>
      <c r="R1726" s="53"/>
      <c r="S1726" s="53"/>
      <c r="T1726" s="53"/>
      <c r="U1726" s="53"/>
      <c r="V1726" s="53"/>
      <c r="W1726" s="53"/>
      <c r="X1726" s="53"/>
      <c r="Y1726" s="53"/>
      <c r="Z1726" s="53"/>
      <c r="AA1726" s="53"/>
      <c r="AB1726" s="53"/>
      <c r="AC1726" s="53"/>
      <c r="AD1726" s="53"/>
      <c r="AE1726" s="53"/>
      <c r="AF1726" s="53"/>
      <c r="AG1726" s="53"/>
      <c r="AH1726" s="53"/>
      <c r="AI1726" s="53"/>
      <c r="AJ1726" s="53"/>
      <c r="AK1726" s="53"/>
      <c r="AL1726" s="53"/>
      <c r="AM1726" s="53"/>
      <c r="AN1726" s="53"/>
      <c r="AO1726" s="53"/>
      <c r="AP1726" s="53"/>
      <c r="AQ1726" s="53"/>
      <c r="AR1726" s="53"/>
      <c r="AS1726" s="53"/>
      <c r="AT1726" s="53"/>
      <c r="AU1726" s="53"/>
      <c r="AV1726" s="53"/>
      <c r="AW1726" s="53"/>
      <c r="AX1726" s="53"/>
      <c r="AY1726" s="53"/>
      <c r="AZ1726" s="53"/>
      <c r="BA1726" s="53"/>
      <c r="BB1726" s="53"/>
      <c r="BC1726" s="53"/>
      <c r="BD1726" s="53"/>
      <c r="BE1726" s="53"/>
      <c r="BF1726" s="53"/>
      <c r="BG1726" s="53"/>
      <c r="BH1726" s="53"/>
      <c r="BI1726" s="53"/>
      <c r="BJ1726" s="53"/>
      <c r="BK1726" s="53"/>
      <c r="BL1726" s="53"/>
      <c r="BM1726" s="53"/>
      <c r="BN1726" s="53"/>
      <c r="BO1726" s="53"/>
      <c r="BP1726" s="53"/>
      <c r="BQ1726" s="53"/>
      <c r="BR1726" s="53"/>
      <c r="BS1726" s="53"/>
      <c r="BT1726" s="53"/>
      <c r="BU1726" s="53"/>
      <c r="BV1726" s="53"/>
      <c r="BW1726" s="53"/>
      <c r="BX1726" s="53"/>
      <c r="BY1726" s="53"/>
      <c r="BZ1726" s="53"/>
      <c r="CA1726" s="53"/>
      <c r="CB1726" s="53"/>
      <c r="CC1726" s="53"/>
      <c r="CD1726" s="53"/>
      <c r="CE1726" s="53"/>
      <c r="CF1726" s="53"/>
      <c r="CG1726" s="53"/>
      <c r="CH1726" s="53"/>
      <c r="CI1726" s="53"/>
      <c r="CJ1726" s="53"/>
      <c r="CK1726" s="53"/>
    </row>
    <row r="1727" spans="10:89" x14ac:dyDescent="0.2">
      <c r="J1727" s="53"/>
      <c r="K1727" s="53"/>
      <c r="L1727" s="53"/>
      <c r="M1727" s="53"/>
      <c r="N1727" s="53"/>
      <c r="O1727" s="53"/>
      <c r="P1727" s="53"/>
      <c r="Q1727" s="53"/>
      <c r="R1727" s="53"/>
      <c r="S1727" s="53"/>
      <c r="T1727" s="53"/>
      <c r="U1727" s="53"/>
      <c r="V1727" s="53"/>
      <c r="W1727" s="53"/>
      <c r="X1727" s="53"/>
      <c r="Y1727" s="53"/>
      <c r="Z1727" s="53"/>
      <c r="AA1727" s="53"/>
      <c r="AB1727" s="53"/>
      <c r="AC1727" s="53"/>
      <c r="AD1727" s="53"/>
      <c r="AE1727" s="53"/>
      <c r="AF1727" s="53"/>
      <c r="AG1727" s="53"/>
      <c r="AH1727" s="53"/>
      <c r="AI1727" s="53"/>
      <c r="AJ1727" s="53"/>
      <c r="AK1727" s="53"/>
      <c r="AL1727" s="53"/>
      <c r="AM1727" s="53"/>
      <c r="AN1727" s="53"/>
      <c r="AO1727" s="53"/>
      <c r="AP1727" s="53"/>
      <c r="AQ1727" s="53"/>
      <c r="AR1727" s="53"/>
      <c r="AS1727" s="53"/>
      <c r="AT1727" s="53"/>
      <c r="AU1727" s="53"/>
      <c r="AV1727" s="53"/>
      <c r="AW1727" s="53"/>
      <c r="AX1727" s="53"/>
      <c r="AY1727" s="53"/>
      <c r="AZ1727" s="53"/>
      <c r="BA1727" s="53"/>
      <c r="BB1727" s="53"/>
      <c r="BC1727" s="53"/>
      <c r="BD1727" s="53"/>
      <c r="BE1727" s="53"/>
      <c r="BF1727" s="53"/>
      <c r="BG1727" s="53"/>
      <c r="BH1727" s="53"/>
      <c r="BI1727" s="53"/>
      <c r="BJ1727" s="53"/>
      <c r="BK1727" s="53"/>
      <c r="BL1727" s="53"/>
      <c r="BM1727" s="53"/>
      <c r="BN1727" s="53"/>
      <c r="BO1727" s="53"/>
      <c r="BP1727" s="53"/>
      <c r="BQ1727" s="53"/>
      <c r="BR1727" s="53"/>
      <c r="BS1727" s="53"/>
      <c r="BT1727" s="53"/>
      <c r="BU1727" s="53"/>
      <c r="BV1727" s="53"/>
      <c r="BW1727" s="53"/>
      <c r="BX1727" s="53"/>
      <c r="BY1727" s="53"/>
      <c r="BZ1727" s="53"/>
      <c r="CA1727" s="53"/>
      <c r="CB1727" s="53"/>
      <c r="CC1727" s="53"/>
      <c r="CD1727" s="53"/>
      <c r="CE1727" s="53"/>
      <c r="CF1727" s="53"/>
      <c r="CG1727" s="53"/>
      <c r="CH1727" s="53"/>
      <c r="CI1727" s="53"/>
      <c r="CJ1727" s="53"/>
      <c r="CK1727" s="53"/>
    </row>
    <row r="1728" spans="10:89" x14ac:dyDescent="0.2">
      <c r="J1728" s="53"/>
      <c r="K1728" s="53"/>
      <c r="L1728" s="53"/>
      <c r="M1728" s="53"/>
      <c r="N1728" s="53"/>
      <c r="O1728" s="53"/>
      <c r="P1728" s="53"/>
      <c r="Q1728" s="53"/>
      <c r="R1728" s="53"/>
      <c r="S1728" s="53"/>
      <c r="T1728" s="53"/>
      <c r="U1728" s="53"/>
      <c r="V1728" s="53"/>
      <c r="W1728" s="53"/>
      <c r="X1728" s="53"/>
      <c r="Y1728" s="53"/>
      <c r="Z1728" s="53"/>
      <c r="AA1728" s="53"/>
      <c r="AB1728" s="53"/>
      <c r="AC1728" s="53"/>
      <c r="AD1728" s="53"/>
      <c r="AE1728" s="53"/>
      <c r="AF1728" s="53"/>
      <c r="AG1728" s="53"/>
      <c r="AH1728" s="53"/>
      <c r="AI1728" s="53"/>
      <c r="AJ1728" s="53"/>
      <c r="AK1728" s="53"/>
      <c r="AL1728" s="53"/>
      <c r="AM1728" s="53"/>
      <c r="AN1728" s="53"/>
      <c r="AO1728" s="53"/>
      <c r="AP1728" s="53"/>
      <c r="AQ1728" s="53"/>
      <c r="AR1728" s="53"/>
      <c r="AS1728" s="53"/>
      <c r="AT1728" s="53"/>
      <c r="AU1728" s="53"/>
      <c r="AV1728" s="53"/>
      <c r="AW1728" s="53"/>
      <c r="AX1728" s="53"/>
      <c r="AY1728" s="53"/>
      <c r="AZ1728" s="53"/>
      <c r="BA1728" s="53"/>
      <c r="BB1728" s="53"/>
      <c r="BC1728" s="53"/>
      <c r="BD1728" s="53"/>
      <c r="BE1728" s="53"/>
      <c r="BF1728" s="53"/>
      <c r="BG1728" s="53"/>
      <c r="BH1728" s="53"/>
      <c r="BI1728" s="53"/>
      <c r="BJ1728" s="53"/>
      <c r="BK1728" s="53"/>
      <c r="BL1728" s="53"/>
      <c r="BM1728" s="53"/>
      <c r="BN1728" s="53"/>
      <c r="BO1728" s="53"/>
      <c r="BP1728" s="53"/>
      <c r="BQ1728" s="53"/>
      <c r="BR1728" s="53"/>
      <c r="BS1728" s="53"/>
      <c r="BT1728" s="53"/>
      <c r="BU1728" s="53"/>
      <c r="BV1728" s="53"/>
      <c r="BW1728" s="53"/>
      <c r="BX1728" s="53"/>
      <c r="BY1728" s="53"/>
      <c r="BZ1728" s="53"/>
      <c r="CA1728" s="53"/>
      <c r="CB1728" s="53"/>
      <c r="CC1728" s="53"/>
      <c r="CD1728" s="53"/>
      <c r="CE1728" s="53"/>
      <c r="CF1728" s="53"/>
      <c r="CG1728" s="53"/>
      <c r="CH1728" s="53"/>
      <c r="CI1728" s="53"/>
      <c r="CJ1728" s="53"/>
      <c r="CK1728" s="53"/>
    </row>
    <row r="1729" spans="10:89" x14ac:dyDescent="0.2">
      <c r="J1729" s="53"/>
      <c r="K1729" s="53"/>
      <c r="L1729" s="53"/>
      <c r="M1729" s="53"/>
      <c r="N1729" s="53"/>
      <c r="O1729" s="53"/>
      <c r="P1729" s="53"/>
      <c r="Q1729" s="53"/>
      <c r="R1729" s="53"/>
      <c r="S1729" s="53"/>
      <c r="T1729" s="53"/>
      <c r="U1729" s="53"/>
      <c r="V1729" s="53"/>
      <c r="W1729" s="53"/>
      <c r="X1729" s="53"/>
      <c r="Y1729" s="53"/>
      <c r="Z1729" s="53"/>
      <c r="AA1729" s="53"/>
      <c r="AB1729" s="53"/>
      <c r="AC1729" s="53"/>
      <c r="AD1729" s="53"/>
      <c r="AE1729" s="53"/>
      <c r="AF1729" s="53"/>
      <c r="AG1729" s="53"/>
      <c r="AH1729" s="53"/>
      <c r="AI1729" s="53"/>
      <c r="AJ1729" s="53"/>
      <c r="AK1729" s="53"/>
      <c r="AL1729" s="53"/>
      <c r="AM1729" s="53"/>
      <c r="AN1729" s="53"/>
      <c r="AO1729" s="53"/>
      <c r="AP1729" s="53"/>
      <c r="AQ1729" s="53"/>
      <c r="AR1729" s="53"/>
      <c r="AS1729" s="53"/>
      <c r="AT1729" s="53"/>
      <c r="AU1729" s="53"/>
      <c r="AV1729" s="53"/>
      <c r="AW1729" s="53"/>
      <c r="AX1729" s="53"/>
      <c r="AY1729" s="53"/>
      <c r="AZ1729" s="53"/>
      <c r="BA1729" s="53"/>
      <c r="BB1729" s="53"/>
      <c r="BC1729" s="53"/>
      <c r="BD1729" s="53"/>
      <c r="BE1729" s="53"/>
      <c r="BF1729" s="53"/>
      <c r="BG1729" s="53"/>
      <c r="BH1729" s="53"/>
      <c r="BI1729" s="53"/>
      <c r="BJ1729" s="53"/>
      <c r="BK1729" s="53"/>
      <c r="BL1729" s="53"/>
      <c r="BM1729" s="53"/>
      <c r="BN1729" s="53"/>
      <c r="BO1729" s="53"/>
      <c r="BP1729" s="53"/>
      <c r="BQ1729" s="53"/>
      <c r="BR1729" s="53"/>
      <c r="BS1729" s="53"/>
      <c r="BT1729" s="53"/>
      <c r="BU1729" s="53"/>
      <c r="BV1729" s="53"/>
      <c r="BW1729" s="53"/>
      <c r="BX1729" s="53"/>
      <c r="BY1729" s="53"/>
      <c r="BZ1729" s="53"/>
      <c r="CA1729" s="53"/>
      <c r="CB1729" s="53"/>
      <c r="CC1729" s="53"/>
      <c r="CD1729" s="53"/>
      <c r="CE1729" s="53"/>
      <c r="CF1729" s="53"/>
      <c r="CG1729" s="53"/>
      <c r="CH1729" s="53"/>
      <c r="CI1729" s="53"/>
      <c r="CJ1729" s="53"/>
      <c r="CK1729" s="53"/>
    </row>
    <row r="1730" spans="10:89" x14ac:dyDescent="0.2">
      <c r="J1730" s="53"/>
      <c r="K1730" s="53"/>
      <c r="L1730" s="53"/>
      <c r="M1730" s="53"/>
      <c r="N1730" s="53"/>
      <c r="O1730" s="53"/>
      <c r="P1730" s="53"/>
      <c r="Q1730" s="53"/>
      <c r="R1730" s="53"/>
      <c r="S1730" s="53"/>
      <c r="T1730" s="53"/>
      <c r="U1730" s="53"/>
      <c r="V1730" s="53"/>
      <c r="W1730" s="53"/>
      <c r="X1730" s="53"/>
      <c r="Y1730" s="53"/>
      <c r="Z1730" s="53"/>
      <c r="AA1730" s="53"/>
      <c r="AB1730" s="53"/>
      <c r="AC1730" s="53"/>
      <c r="AD1730" s="53"/>
      <c r="AE1730" s="53"/>
      <c r="AF1730" s="53"/>
      <c r="AG1730" s="53"/>
      <c r="AH1730" s="53"/>
      <c r="AI1730" s="53"/>
      <c r="AJ1730" s="53"/>
      <c r="AK1730" s="53"/>
      <c r="AL1730" s="53"/>
      <c r="AM1730" s="53"/>
      <c r="AN1730" s="53"/>
      <c r="AO1730" s="53"/>
      <c r="AP1730" s="53"/>
      <c r="AQ1730" s="53"/>
      <c r="AR1730" s="53"/>
      <c r="AS1730" s="53"/>
      <c r="AT1730" s="53"/>
      <c r="AU1730" s="53"/>
      <c r="AV1730" s="53"/>
      <c r="AW1730" s="53"/>
      <c r="AX1730" s="53"/>
      <c r="AY1730" s="53"/>
      <c r="AZ1730" s="53"/>
      <c r="BA1730" s="53"/>
      <c r="BB1730" s="53"/>
      <c r="BC1730" s="53"/>
      <c r="BD1730" s="53"/>
      <c r="BE1730" s="53"/>
      <c r="BF1730" s="53"/>
      <c r="BG1730" s="53"/>
      <c r="BH1730" s="53"/>
      <c r="BI1730" s="53"/>
      <c r="BJ1730" s="53"/>
      <c r="BK1730" s="53"/>
      <c r="BL1730" s="53"/>
      <c r="BM1730" s="53"/>
      <c r="BN1730" s="53"/>
      <c r="BO1730" s="53"/>
      <c r="BP1730" s="53"/>
      <c r="BQ1730" s="53"/>
      <c r="BR1730" s="53"/>
      <c r="BS1730" s="53"/>
      <c r="BT1730" s="53"/>
      <c r="BU1730" s="53"/>
      <c r="BV1730" s="53"/>
      <c r="BW1730" s="53"/>
      <c r="BX1730" s="53"/>
      <c r="BY1730" s="53"/>
      <c r="BZ1730" s="53"/>
      <c r="CA1730" s="53"/>
      <c r="CB1730" s="53"/>
      <c r="CC1730" s="53"/>
      <c r="CD1730" s="53"/>
      <c r="CE1730" s="53"/>
      <c r="CF1730" s="53"/>
      <c r="CG1730" s="53"/>
      <c r="CH1730" s="53"/>
      <c r="CI1730" s="53"/>
      <c r="CJ1730" s="53"/>
      <c r="CK1730" s="53"/>
    </row>
    <row r="1731" spans="10:89" x14ac:dyDescent="0.2">
      <c r="J1731" s="53"/>
      <c r="K1731" s="53"/>
      <c r="L1731" s="53"/>
      <c r="M1731" s="53"/>
      <c r="N1731" s="53"/>
      <c r="O1731" s="53"/>
      <c r="P1731" s="53"/>
      <c r="Q1731" s="53"/>
      <c r="R1731" s="53"/>
      <c r="S1731" s="53"/>
      <c r="T1731" s="53"/>
      <c r="U1731" s="53"/>
      <c r="V1731" s="53"/>
      <c r="W1731" s="53"/>
      <c r="X1731" s="53"/>
      <c r="Y1731" s="53"/>
      <c r="Z1731" s="53"/>
      <c r="AA1731" s="53"/>
      <c r="AB1731" s="53"/>
      <c r="AC1731" s="53"/>
      <c r="AD1731" s="53"/>
      <c r="AE1731" s="53"/>
      <c r="AF1731" s="53"/>
      <c r="AG1731" s="53"/>
      <c r="AH1731" s="53"/>
      <c r="AI1731" s="53"/>
      <c r="AJ1731" s="53"/>
      <c r="AK1731" s="53"/>
      <c r="AL1731" s="53"/>
      <c r="AM1731" s="53"/>
      <c r="AN1731" s="53"/>
      <c r="AO1731" s="53"/>
      <c r="AP1731" s="53"/>
      <c r="AQ1731" s="53"/>
      <c r="AR1731" s="53"/>
      <c r="AS1731" s="53"/>
      <c r="AT1731" s="53"/>
      <c r="AU1731" s="53"/>
      <c r="AV1731" s="53"/>
      <c r="AW1731" s="53"/>
      <c r="AX1731" s="53"/>
      <c r="AY1731" s="53"/>
      <c r="AZ1731" s="53"/>
      <c r="BA1731" s="53"/>
      <c r="BB1731" s="53"/>
      <c r="BC1731" s="53"/>
      <c r="BD1731" s="53"/>
      <c r="BE1731" s="53"/>
      <c r="BF1731" s="53"/>
      <c r="BG1731" s="53"/>
      <c r="BH1731" s="53"/>
      <c r="BI1731" s="53"/>
      <c r="BJ1731" s="53"/>
      <c r="BK1731" s="53"/>
      <c r="BL1731" s="53"/>
      <c r="BM1731" s="53"/>
      <c r="BN1731" s="53"/>
      <c r="BO1731" s="53"/>
      <c r="BP1731" s="53"/>
      <c r="BQ1731" s="53"/>
      <c r="BR1731" s="53"/>
      <c r="BS1731" s="53"/>
      <c r="BT1731" s="53"/>
      <c r="BU1731" s="53"/>
      <c r="BV1731" s="53"/>
      <c r="BW1731" s="53"/>
      <c r="BX1731" s="53"/>
      <c r="BY1731" s="53"/>
      <c r="BZ1731" s="53"/>
      <c r="CA1731" s="53"/>
      <c r="CB1731" s="53"/>
      <c r="CC1731" s="53"/>
      <c r="CD1731" s="53"/>
      <c r="CE1731" s="53"/>
      <c r="CF1731" s="53"/>
      <c r="CG1731" s="53"/>
      <c r="CH1731" s="53"/>
      <c r="CI1731" s="53"/>
      <c r="CJ1731" s="53"/>
      <c r="CK1731" s="53"/>
    </row>
    <row r="1732" spans="10:89" x14ac:dyDescent="0.2">
      <c r="J1732" s="53"/>
      <c r="K1732" s="53"/>
      <c r="L1732" s="53"/>
      <c r="M1732" s="53"/>
      <c r="N1732" s="53"/>
      <c r="O1732" s="53"/>
      <c r="P1732" s="53"/>
      <c r="Q1732" s="53"/>
      <c r="R1732" s="53"/>
      <c r="S1732" s="53"/>
      <c r="T1732" s="53"/>
      <c r="U1732" s="53"/>
      <c r="V1732" s="53"/>
      <c r="W1732" s="53"/>
      <c r="X1732" s="53"/>
      <c r="Y1732" s="53"/>
      <c r="Z1732" s="53"/>
      <c r="AA1732" s="53"/>
      <c r="AB1732" s="53"/>
      <c r="AC1732" s="53"/>
      <c r="AD1732" s="53"/>
      <c r="AE1732" s="53"/>
      <c r="AF1732" s="53"/>
      <c r="AG1732" s="53"/>
      <c r="AH1732" s="53"/>
      <c r="AI1732" s="53"/>
      <c r="AJ1732" s="53"/>
      <c r="AK1732" s="53"/>
      <c r="AL1732" s="53"/>
      <c r="AM1732" s="53"/>
      <c r="AN1732" s="53"/>
      <c r="AO1732" s="53"/>
      <c r="AP1732" s="53"/>
      <c r="AQ1732" s="53"/>
      <c r="AR1732" s="53"/>
      <c r="AS1732" s="53"/>
      <c r="AT1732" s="53"/>
      <c r="AU1732" s="53"/>
      <c r="AV1732" s="53"/>
      <c r="AW1732" s="53"/>
      <c r="AX1732" s="53"/>
      <c r="AY1732" s="53"/>
      <c r="AZ1732" s="53"/>
      <c r="BA1732" s="53"/>
      <c r="BB1732" s="53"/>
      <c r="BC1732" s="53"/>
      <c r="BD1732" s="53"/>
      <c r="BE1732" s="53"/>
      <c r="BF1732" s="53"/>
      <c r="BG1732" s="53"/>
      <c r="BH1732" s="53"/>
      <c r="BI1732" s="53"/>
      <c r="BJ1732" s="53"/>
      <c r="BK1732" s="53"/>
      <c r="BL1732" s="53"/>
      <c r="BM1732" s="53"/>
      <c r="BN1732" s="53"/>
      <c r="BO1732" s="53"/>
      <c r="BP1732" s="53"/>
      <c r="BQ1732" s="53"/>
      <c r="BR1732" s="53"/>
      <c r="BS1732" s="53"/>
      <c r="BT1732" s="53"/>
      <c r="BU1732" s="53"/>
      <c r="BV1732" s="53"/>
      <c r="BW1732" s="53"/>
      <c r="BX1732" s="53"/>
      <c r="BY1732" s="53"/>
      <c r="BZ1732" s="53"/>
      <c r="CA1732" s="53"/>
      <c r="CB1732" s="53"/>
      <c r="CC1732" s="53"/>
      <c r="CD1732" s="53"/>
      <c r="CE1732" s="53"/>
      <c r="CF1732" s="53"/>
      <c r="CG1732" s="53"/>
      <c r="CH1732" s="53"/>
      <c r="CI1732" s="53"/>
      <c r="CJ1732" s="53"/>
      <c r="CK1732" s="53"/>
    </row>
    <row r="1733" spans="10:89" x14ac:dyDescent="0.2">
      <c r="J1733" s="53"/>
      <c r="K1733" s="53"/>
      <c r="L1733" s="53"/>
      <c r="M1733" s="53"/>
      <c r="N1733" s="53"/>
      <c r="O1733" s="53"/>
      <c r="P1733" s="53"/>
      <c r="Q1733" s="53"/>
      <c r="R1733" s="53"/>
      <c r="S1733" s="53"/>
      <c r="T1733" s="53"/>
      <c r="U1733" s="53"/>
      <c r="V1733" s="53"/>
      <c r="W1733" s="53"/>
      <c r="X1733" s="53"/>
      <c r="Y1733" s="53"/>
      <c r="Z1733" s="53"/>
      <c r="AA1733" s="53"/>
      <c r="AB1733" s="53"/>
      <c r="AC1733" s="53"/>
      <c r="AD1733" s="53"/>
      <c r="AE1733" s="53"/>
      <c r="AF1733" s="53"/>
      <c r="AG1733" s="53"/>
      <c r="AH1733" s="53"/>
      <c r="AI1733" s="53"/>
      <c r="AJ1733" s="53"/>
      <c r="AK1733" s="53"/>
      <c r="AL1733" s="53"/>
      <c r="AM1733" s="53"/>
      <c r="AN1733" s="53"/>
      <c r="AO1733" s="53"/>
      <c r="AP1733" s="53"/>
      <c r="AQ1733" s="53"/>
      <c r="AR1733" s="53"/>
      <c r="AS1733" s="53"/>
      <c r="AT1733" s="53"/>
      <c r="AU1733" s="53"/>
      <c r="AV1733" s="53"/>
      <c r="AW1733" s="53"/>
      <c r="AX1733" s="53"/>
      <c r="AY1733" s="53"/>
      <c r="AZ1733" s="53"/>
      <c r="BA1733" s="53"/>
      <c r="BB1733" s="53"/>
      <c r="BC1733" s="53"/>
      <c r="BD1733" s="53"/>
      <c r="BE1733" s="53"/>
      <c r="BF1733" s="53"/>
      <c r="BG1733" s="53"/>
      <c r="BH1733" s="53"/>
      <c r="BI1733" s="53"/>
      <c r="BJ1733" s="53"/>
      <c r="BK1733" s="53"/>
      <c r="BL1733" s="53"/>
      <c r="BM1733" s="53"/>
      <c r="BN1733" s="53"/>
      <c r="BO1733" s="53"/>
      <c r="BP1733" s="53"/>
      <c r="BQ1733" s="53"/>
      <c r="BR1733" s="53"/>
      <c r="BS1733" s="53"/>
      <c r="BT1733" s="53"/>
      <c r="BU1733" s="53"/>
      <c r="BV1733" s="53"/>
      <c r="BW1733" s="53"/>
      <c r="BX1733" s="53"/>
      <c r="BY1733" s="53"/>
      <c r="BZ1733" s="53"/>
      <c r="CA1733" s="53"/>
      <c r="CB1733" s="53"/>
      <c r="CC1733" s="53"/>
      <c r="CD1733" s="53"/>
      <c r="CE1733" s="53"/>
      <c r="CF1733" s="53"/>
      <c r="CG1733" s="53"/>
      <c r="CH1733" s="53"/>
      <c r="CI1733" s="53"/>
      <c r="CJ1733" s="53"/>
      <c r="CK1733" s="53"/>
    </row>
    <row r="1734" spans="10:89" x14ac:dyDescent="0.2">
      <c r="J1734" s="53"/>
      <c r="K1734" s="53"/>
      <c r="L1734" s="53"/>
      <c r="M1734" s="53"/>
      <c r="N1734" s="53"/>
      <c r="O1734" s="53"/>
      <c r="P1734" s="53"/>
      <c r="Q1734" s="53"/>
      <c r="R1734" s="53"/>
      <c r="S1734" s="53"/>
      <c r="T1734" s="53"/>
      <c r="U1734" s="53"/>
      <c r="V1734" s="53"/>
      <c r="W1734" s="53"/>
      <c r="X1734" s="53"/>
      <c r="Y1734" s="53"/>
      <c r="Z1734" s="53"/>
      <c r="AA1734" s="53"/>
      <c r="AB1734" s="53"/>
      <c r="AC1734" s="53"/>
      <c r="AD1734" s="53"/>
      <c r="AE1734" s="53"/>
      <c r="AF1734" s="53"/>
      <c r="AG1734" s="53"/>
      <c r="AH1734" s="53"/>
      <c r="AI1734" s="53"/>
      <c r="AJ1734" s="53"/>
      <c r="AK1734" s="53"/>
      <c r="AL1734" s="53"/>
      <c r="AM1734" s="53"/>
      <c r="AN1734" s="53"/>
      <c r="AO1734" s="53"/>
      <c r="AP1734" s="53"/>
      <c r="AQ1734" s="53"/>
      <c r="AR1734" s="53"/>
      <c r="AS1734" s="53"/>
      <c r="AT1734" s="53"/>
      <c r="AU1734" s="53"/>
      <c r="AV1734" s="53"/>
      <c r="AW1734" s="53"/>
      <c r="AX1734" s="53"/>
      <c r="AY1734" s="53"/>
      <c r="AZ1734" s="53"/>
      <c r="BA1734" s="53"/>
      <c r="BB1734" s="53"/>
      <c r="BC1734" s="53"/>
      <c r="BD1734" s="53"/>
      <c r="BE1734" s="53"/>
      <c r="BF1734" s="53"/>
      <c r="BG1734" s="53"/>
      <c r="BH1734" s="53"/>
      <c r="BI1734" s="53"/>
      <c r="BJ1734" s="53"/>
      <c r="BK1734" s="53"/>
      <c r="BL1734" s="53"/>
      <c r="BM1734" s="53"/>
      <c r="BN1734" s="53"/>
      <c r="BO1734" s="53"/>
      <c r="BP1734" s="53"/>
      <c r="BQ1734" s="53"/>
      <c r="BR1734" s="53"/>
      <c r="BS1734" s="53"/>
      <c r="BT1734" s="53"/>
      <c r="BU1734" s="53"/>
      <c r="BV1734" s="53"/>
      <c r="BW1734" s="53"/>
      <c r="BX1734" s="53"/>
      <c r="BY1734" s="53"/>
      <c r="BZ1734" s="53"/>
      <c r="CA1734" s="53"/>
      <c r="CB1734" s="53"/>
      <c r="CC1734" s="53"/>
      <c r="CD1734" s="53"/>
      <c r="CE1734" s="53"/>
      <c r="CF1734" s="53"/>
      <c r="CG1734" s="53"/>
      <c r="CH1734" s="53"/>
      <c r="CI1734" s="53"/>
      <c r="CJ1734" s="53"/>
      <c r="CK1734" s="53"/>
    </row>
    <row r="1735" spans="10:89" x14ac:dyDescent="0.2">
      <c r="J1735" s="53"/>
      <c r="K1735" s="53"/>
      <c r="L1735" s="53"/>
      <c r="M1735" s="53"/>
      <c r="N1735" s="53"/>
      <c r="O1735" s="53"/>
      <c r="P1735" s="53"/>
      <c r="Q1735" s="53"/>
      <c r="R1735" s="53"/>
      <c r="S1735" s="53"/>
      <c r="T1735" s="53"/>
      <c r="U1735" s="53"/>
      <c r="V1735" s="53"/>
      <c r="W1735" s="53"/>
      <c r="X1735" s="53"/>
      <c r="Y1735" s="53"/>
      <c r="Z1735" s="53"/>
      <c r="AA1735" s="53"/>
      <c r="AB1735" s="53"/>
      <c r="AC1735" s="53"/>
      <c r="AD1735" s="53"/>
      <c r="AE1735" s="53"/>
      <c r="AF1735" s="53"/>
      <c r="AG1735" s="53"/>
      <c r="AH1735" s="53"/>
      <c r="AI1735" s="53"/>
      <c r="AJ1735" s="53"/>
      <c r="AK1735" s="53"/>
      <c r="AL1735" s="53"/>
      <c r="AM1735" s="53"/>
      <c r="AN1735" s="53"/>
      <c r="AO1735" s="53"/>
      <c r="AP1735" s="53"/>
      <c r="AQ1735" s="53"/>
      <c r="AR1735" s="53"/>
      <c r="AS1735" s="53"/>
      <c r="AT1735" s="53"/>
      <c r="AU1735" s="53"/>
      <c r="AV1735" s="53"/>
      <c r="AW1735" s="53"/>
      <c r="AX1735" s="53"/>
      <c r="AY1735" s="53"/>
      <c r="AZ1735" s="53"/>
      <c r="BA1735" s="53"/>
      <c r="BB1735" s="53"/>
      <c r="BC1735" s="53"/>
      <c r="BD1735" s="53"/>
      <c r="BE1735" s="53"/>
      <c r="BF1735" s="53"/>
      <c r="BG1735" s="53"/>
      <c r="BH1735" s="53"/>
      <c r="BI1735" s="53"/>
      <c r="BJ1735" s="53"/>
      <c r="BK1735" s="53"/>
      <c r="BL1735" s="53"/>
      <c r="BM1735" s="53"/>
      <c r="BN1735" s="53"/>
      <c r="BO1735" s="53"/>
      <c r="BP1735" s="53"/>
      <c r="BQ1735" s="53"/>
      <c r="BR1735" s="53"/>
      <c r="BS1735" s="53"/>
      <c r="BT1735" s="53"/>
      <c r="BU1735" s="53"/>
      <c r="BV1735" s="53"/>
      <c r="BW1735" s="53"/>
      <c r="BX1735" s="53"/>
      <c r="BY1735" s="53"/>
      <c r="BZ1735" s="53"/>
      <c r="CA1735" s="53"/>
      <c r="CB1735" s="53"/>
      <c r="CC1735" s="53"/>
      <c r="CD1735" s="53"/>
      <c r="CE1735" s="53"/>
      <c r="CF1735" s="53"/>
      <c r="CG1735" s="53"/>
      <c r="CH1735" s="53"/>
      <c r="CI1735" s="53"/>
      <c r="CJ1735" s="53"/>
      <c r="CK1735" s="53"/>
    </row>
    <row r="1736" spans="10:89" x14ac:dyDescent="0.2">
      <c r="J1736" s="53"/>
      <c r="K1736" s="53"/>
      <c r="L1736" s="53"/>
      <c r="M1736" s="53"/>
      <c r="N1736" s="53"/>
      <c r="O1736" s="53"/>
      <c r="P1736" s="53"/>
      <c r="Q1736" s="53"/>
      <c r="R1736" s="53"/>
      <c r="S1736" s="53"/>
      <c r="T1736" s="53"/>
      <c r="U1736" s="53"/>
      <c r="V1736" s="53"/>
      <c r="W1736" s="53"/>
      <c r="X1736" s="53"/>
      <c r="Y1736" s="53"/>
      <c r="Z1736" s="53"/>
      <c r="AA1736" s="53"/>
      <c r="AB1736" s="53"/>
      <c r="AC1736" s="53"/>
      <c r="AD1736" s="53"/>
      <c r="AE1736" s="53"/>
      <c r="AF1736" s="53"/>
      <c r="AG1736" s="53"/>
      <c r="AH1736" s="53"/>
      <c r="AI1736" s="53"/>
      <c r="AJ1736" s="53"/>
      <c r="AK1736" s="53"/>
      <c r="AL1736" s="53"/>
      <c r="AM1736" s="53"/>
      <c r="AN1736" s="53"/>
      <c r="AO1736" s="53"/>
      <c r="AP1736" s="53"/>
      <c r="AQ1736" s="53"/>
      <c r="AR1736" s="53"/>
      <c r="AS1736" s="53"/>
      <c r="AT1736" s="53"/>
      <c r="AU1736" s="53"/>
      <c r="AV1736" s="53"/>
      <c r="AW1736" s="53"/>
      <c r="AX1736" s="53"/>
      <c r="AY1736" s="53"/>
      <c r="AZ1736" s="53"/>
      <c r="BA1736" s="53"/>
      <c r="BB1736" s="53"/>
      <c r="BC1736" s="53"/>
      <c r="BD1736" s="53"/>
      <c r="BE1736" s="53"/>
      <c r="BF1736" s="53"/>
      <c r="BG1736" s="53"/>
      <c r="BH1736" s="53"/>
      <c r="BI1736" s="53"/>
      <c r="BJ1736" s="53"/>
      <c r="BK1736" s="53"/>
      <c r="BL1736" s="53"/>
      <c r="BM1736" s="53"/>
      <c r="BN1736" s="53"/>
      <c r="BO1736" s="53"/>
      <c r="BP1736" s="53"/>
      <c r="BQ1736" s="53"/>
      <c r="BR1736" s="53"/>
      <c r="BS1736" s="53"/>
      <c r="BT1736" s="53"/>
      <c r="BU1736" s="53"/>
      <c r="BV1736" s="53"/>
      <c r="BW1736" s="53"/>
      <c r="BX1736" s="53"/>
      <c r="BY1736" s="53"/>
      <c r="BZ1736" s="53"/>
      <c r="CA1736" s="53"/>
      <c r="CB1736" s="53"/>
      <c r="CC1736" s="53"/>
      <c r="CD1736" s="53"/>
      <c r="CE1736" s="53"/>
      <c r="CF1736" s="53"/>
      <c r="CG1736" s="53"/>
      <c r="CH1736" s="53"/>
      <c r="CI1736" s="53"/>
      <c r="CJ1736" s="53"/>
      <c r="CK1736" s="53"/>
    </row>
    <row r="1737" spans="10:89" x14ac:dyDescent="0.2">
      <c r="J1737" s="53"/>
      <c r="K1737" s="53"/>
      <c r="L1737" s="53"/>
      <c r="M1737" s="53"/>
      <c r="N1737" s="53"/>
      <c r="O1737" s="53"/>
      <c r="P1737" s="53"/>
      <c r="Q1737" s="53"/>
      <c r="R1737" s="53"/>
      <c r="S1737" s="53"/>
      <c r="T1737" s="53"/>
      <c r="U1737" s="53"/>
      <c r="V1737" s="53"/>
      <c r="W1737" s="53"/>
      <c r="X1737" s="53"/>
      <c r="Y1737" s="53"/>
      <c r="Z1737" s="53"/>
      <c r="AA1737" s="53"/>
      <c r="AB1737" s="53"/>
      <c r="AC1737" s="53"/>
      <c r="AD1737" s="53"/>
      <c r="AE1737" s="53"/>
      <c r="AF1737" s="53"/>
      <c r="AG1737" s="53"/>
      <c r="AH1737" s="53"/>
      <c r="AI1737" s="53"/>
      <c r="AJ1737" s="53"/>
      <c r="AK1737" s="53"/>
      <c r="AL1737" s="53"/>
      <c r="AM1737" s="53"/>
      <c r="AN1737" s="53"/>
      <c r="AO1737" s="53"/>
      <c r="AP1737" s="53"/>
      <c r="AQ1737" s="53"/>
      <c r="AR1737" s="53"/>
      <c r="AS1737" s="53"/>
      <c r="AT1737" s="53"/>
      <c r="AU1737" s="53"/>
      <c r="AV1737" s="53"/>
      <c r="AW1737" s="53"/>
      <c r="AX1737" s="53"/>
      <c r="AY1737" s="53"/>
      <c r="AZ1737" s="53"/>
      <c r="BA1737" s="53"/>
      <c r="BB1737" s="53"/>
      <c r="BC1737" s="53"/>
      <c r="BD1737" s="53"/>
      <c r="BE1737" s="53"/>
      <c r="BF1737" s="53"/>
      <c r="BG1737" s="53"/>
      <c r="BH1737" s="53"/>
      <c r="BI1737" s="53"/>
      <c r="BJ1737" s="53"/>
      <c r="BK1737" s="53"/>
      <c r="BL1737" s="53"/>
      <c r="BM1737" s="53"/>
      <c r="BN1737" s="53"/>
      <c r="BO1737" s="53"/>
      <c r="BP1737" s="53"/>
      <c r="BQ1737" s="53"/>
      <c r="BR1737" s="53"/>
      <c r="BS1737" s="53"/>
      <c r="BT1737" s="53"/>
      <c r="BU1737" s="53"/>
      <c r="BV1737" s="53"/>
      <c r="BW1737" s="53"/>
      <c r="BX1737" s="53"/>
      <c r="BY1737" s="53"/>
      <c r="BZ1737" s="53"/>
      <c r="CA1737" s="53"/>
      <c r="CB1737" s="53"/>
      <c r="CC1737" s="53"/>
      <c r="CD1737" s="53"/>
      <c r="CE1737" s="53"/>
      <c r="CF1737" s="53"/>
      <c r="CG1737" s="53"/>
      <c r="CH1737" s="53"/>
      <c r="CI1737" s="53"/>
      <c r="CJ1737" s="53"/>
      <c r="CK1737" s="53"/>
    </row>
    <row r="1738" spans="10:89" x14ac:dyDescent="0.2">
      <c r="J1738" s="53"/>
      <c r="K1738" s="53"/>
      <c r="L1738" s="53"/>
      <c r="M1738" s="53"/>
      <c r="N1738" s="53"/>
      <c r="O1738" s="53"/>
      <c r="P1738" s="53"/>
      <c r="Q1738" s="53"/>
      <c r="R1738" s="53"/>
      <c r="S1738" s="53"/>
      <c r="T1738" s="53"/>
      <c r="U1738" s="53"/>
      <c r="V1738" s="53"/>
      <c r="W1738" s="53"/>
      <c r="X1738" s="53"/>
      <c r="Y1738" s="53"/>
      <c r="Z1738" s="53"/>
      <c r="AA1738" s="53"/>
      <c r="AB1738" s="53"/>
      <c r="AC1738" s="53"/>
      <c r="AD1738" s="53"/>
      <c r="AE1738" s="53"/>
      <c r="AF1738" s="53"/>
      <c r="AG1738" s="53"/>
      <c r="AH1738" s="53"/>
      <c r="AI1738" s="53"/>
      <c r="AJ1738" s="53"/>
      <c r="AK1738" s="53"/>
      <c r="AL1738" s="53"/>
      <c r="AM1738" s="53"/>
      <c r="AN1738" s="53"/>
      <c r="AO1738" s="53"/>
      <c r="AP1738" s="53"/>
      <c r="AQ1738" s="53"/>
      <c r="AR1738" s="53"/>
      <c r="AS1738" s="53"/>
      <c r="AT1738" s="53"/>
      <c r="AU1738" s="53"/>
      <c r="AV1738" s="53"/>
      <c r="AW1738" s="53"/>
      <c r="AX1738" s="53"/>
      <c r="AY1738" s="53"/>
      <c r="AZ1738" s="53"/>
      <c r="BA1738" s="53"/>
      <c r="BB1738" s="53"/>
      <c r="BC1738" s="53"/>
      <c r="BD1738" s="53"/>
      <c r="BE1738" s="53"/>
      <c r="BF1738" s="53"/>
      <c r="BG1738" s="53"/>
      <c r="BH1738" s="53"/>
      <c r="BI1738" s="53"/>
      <c r="BJ1738" s="53"/>
      <c r="BK1738" s="53"/>
      <c r="BL1738" s="53"/>
      <c r="BM1738" s="53"/>
      <c r="BN1738" s="53"/>
      <c r="BO1738" s="53"/>
      <c r="BP1738" s="53"/>
      <c r="BQ1738" s="53"/>
      <c r="BR1738" s="53"/>
      <c r="BS1738" s="53"/>
      <c r="BT1738" s="53"/>
      <c r="BU1738" s="53"/>
      <c r="BV1738" s="53"/>
      <c r="BW1738" s="53"/>
      <c r="BX1738" s="53"/>
      <c r="BY1738" s="53"/>
      <c r="BZ1738" s="53"/>
      <c r="CA1738" s="53"/>
      <c r="CB1738" s="53"/>
      <c r="CC1738" s="53"/>
      <c r="CD1738" s="53"/>
      <c r="CE1738" s="53"/>
      <c r="CF1738" s="53"/>
      <c r="CG1738" s="53"/>
      <c r="CH1738" s="53"/>
      <c r="CI1738" s="53"/>
      <c r="CJ1738" s="53"/>
      <c r="CK1738" s="53"/>
    </row>
    <row r="1739" spans="10:89" x14ac:dyDescent="0.2">
      <c r="J1739" s="53"/>
      <c r="K1739" s="53"/>
      <c r="L1739" s="53"/>
      <c r="M1739" s="53"/>
      <c r="N1739" s="53"/>
      <c r="O1739" s="53"/>
      <c r="P1739" s="53"/>
      <c r="Q1739" s="53"/>
      <c r="R1739" s="53"/>
      <c r="S1739" s="53"/>
      <c r="T1739" s="53"/>
      <c r="U1739" s="53"/>
      <c r="V1739" s="53"/>
      <c r="W1739" s="53"/>
      <c r="X1739" s="53"/>
      <c r="Y1739" s="53"/>
      <c r="Z1739" s="53"/>
      <c r="AA1739" s="53"/>
      <c r="AB1739" s="53"/>
      <c r="AC1739" s="53"/>
      <c r="AD1739" s="53"/>
      <c r="AE1739" s="53"/>
      <c r="AF1739" s="53"/>
      <c r="AG1739" s="53"/>
      <c r="AH1739" s="53"/>
      <c r="AI1739" s="53"/>
      <c r="AJ1739" s="53"/>
      <c r="AK1739" s="53"/>
      <c r="AL1739" s="53"/>
      <c r="AM1739" s="53"/>
      <c r="AN1739" s="53"/>
      <c r="AO1739" s="53"/>
      <c r="AP1739" s="53"/>
      <c r="AQ1739" s="53"/>
      <c r="AR1739" s="53"/>
      <c r="AS1739" s="53"/>
      <c r="AT1739" s="53"/>
      <c r="AU1739" s="53"/>
      <c r="AV1739" s="53"/>
      <c r="AW1739" s="53"/>
      <c r="AX1739" s="53"/>
      <c r="AY1739" s="53"/>
      <c r="AZ1739" s="53"/>
      <c r="BA1739" s="53"/>
      <c r="BB1739" s="53"/>
      <c r="BC1739" s="53"/>
      <c r="BD1739" s="53"/>
      <c r="BE1739" s="53"/>
      <c r="BF1739" s="53"/>
      <c r="BG1739" s="53"/>
      <c r="BH1739" s="53"/>
      <c r="BI1739" s="53"/>
      <c r="BJ1739" s="53"/>
      <c r="BK1739" s="53"/>
      <c r="BL1739" s="53"/>
      <c r="BM1739" s="53"/>
      <c r="BN1739" s="53"/>
      <c r="BO1739" s="53"/>
      <c r="BP1739" s="53"/>
      <c r="BQ1739" s="53"/>
      <c r="BR1739" s="53"/>
      <c r="BS1739" s="53"/>
      <c r="BT1739" s="53"/>
      <c r="BU1739" s="53"/>
      <c r="BV1739" s="53"/>
      <c r="BW1739" s="53"/>
      <c r="BX1739" s="53"/>
      <c r="BY1739" s="53"/>
      <c r="BZ1739" s="53"/>
      <c r="CA1739" s="53"/>
      <c r="CB1739" s="53"/>
      <c r="CC1739" s="53"/>
      <c r="CD1739" s="53"/>
      <c r="CE1739" s="53"/>
      <c r="CF1739" s="53"/>
      <c r="CG1739" s="53"/>
      <c r="CH1739" s="53"/>
      <c r="CI1739" s="53"/>
      <c r="CJ1739" s="53"/>
      <c r="CK1739" s="53"/>
    </row>
    <row r="1740" spans="10:89" x14ac:dyDescent="0.2">
      <c r="J1740" s="53"/>
      <c r="K1740" s="53"/>
      <c r="L1740" s="53"/>
      <c r="M1740" s="53"/>
      <c r="N1740" s="53"/>
      <c r="O1740" s="53"/>
      <c r="P1740" s="53"/>
      <c r="Q1740" s="53"/>
      <c r="R1740" s="53"/>
      <c r="S1740" s="53"/>
      <c r="T1740" s="53"/>
      <c r="U1740" s="53"/>
      <c r="V1740" s="53"/>
      <c r="W1740" s="53"/>
      <c r="X1740" s="53"/>
      <c r="Y1740" s="53"/>
      <c r="Z1740" s="53"/>
      <c r="AA1740" s="53"/>
      <c r="AB1740" s="53"/>
      <c r="AC1740" s="53"/>
      <c r="AD1740" s="53"/>
      <c r="AE1740" s="53"/>
      <c r="AF1740" s="53"/>
      <c r="AG1740" s="53"/>
      <c r="AH1740" s="53"/>
      <c r="AI1740" s="53"/>
      <c r="AJ1740" s="53"/>
      <c r="AK1740" s="53"/>
      <c r="AL1740" s="53"/>
      <c r="AM1740" s="53"/>
      <c r="AN1740" s="53"/>
      <c r="AO1740" s="53"/>
      <c r="AP1740" s="53"/>
      <c r="AQ1740" s="53"/>
      <c r="AR1740" s="53"/>
      <c r="AS1740" s="53"/>
      <c r="AT1740" s="53"/>
      <c r="AU1740" s="53"/>
      <c r="AV1740" s="53"/>
      <c r="AW1740" s="53"/>
      <c r="AX1740" s="53"/>
      <c r="AY1740" s="53"/>
      <c r="AZ1740" s="53"/>
      <c r="BA1740" s="53"/>
      <c r="BB1740" s="53"/>
      <c r="BC1740" s="53"/>
      <c r="BD1740" s="53"/>
      <c r="BE1740" s="53"/>
      <c r="BF1740" s="53"/>
      <c r="BG1740" s="53"/>
      <c r="BH1740" s="53"/>
      <c r="BI1740" s="53"/>
      <c r="BJ1740" s="53"/>
      <c r="BK1740" s="53"/>
      <c r="BL1740" s="53"/>
      <c r="BM1740" s="53"/>
      <c r="BN1740" s="53"/>
      <c r="BO1740" s="53"/>
      <c r="BP1740" s="53"/>
      <c r="BQ1740" s="53"/>
      <c r="BR1740" s="53"/>
      <c r="BS1740" s="53"/>
      <c r="BT1740" s="53"/>
      <c r="BU1740" s="53"/>
      <c r="BV1740" s="53"/>
      <c r="BW1740" s="53"/>
      <c r="BX1740" s="53"/>
      <c r="BY1740" s="53"/>
      <c r="BZ1740" s="53"/>
      <c r="CA1740" s="53"/>
      <c r="CB1740" s="53"/>
      <c r="CC1740" s="53"/>
      <c r="CD1740" s="53"/>
      <c r="CE1740" s="53"/>
      <c r="CF1740" s="53"/>
      <c r="CG1740" s="53"/>
      <c r="CH1740" s="53"/>
      <c r="CI1740" s="53"/>
      <c r="CJ1740" s="53"/>
      <c r="CK1740" s="53"/>
    </row>
    <row r="1741" spans="10:89" x14ac:dyDescent="0.2">
      <c r="J1741" s="53"/>
      <c r="K1741" s="53"/>
      <c r="L1741" s="53"/>
      <c r="M1741" s="53"/>
      <c r="N1741" s="53"/>
      <c r="O1741" s="53"/>
      <c r="P1741" s="53"/>
      <c r="Q1741" s="53"/>
      <c r="R1741" s="53"/>
      <c r="S1741" s="53"/>
      <c r="T1741" s="53"/>
      <c r="U1741" s="53"/>
      <c r="V1741" s="53"/>
      <c r="W1741" s="53"/>
      <c r="X1741" s="53"/>
      <c r="Y1741" s="53"/>
      <c r="Z1741" s="53"/>
      <c r="AA1741" s="53"/>
      <c r="AB1741" s="53"/>
      <c r="AC1741" s="53"/>
      <c r="AD1741" s="53"/>
      <c r="AE1741" s="53"/>
      <c r="AF1741" s="53"/>
      <c r="AG1741" s="53"/>
      <c r="AH1741" s="53"/>
      <c r="AI1741" s="53"/>
      <c r="AJ1741" s="53"/>
      <c r="AK1741" s="53"/>
      <c r="AL1741" s="53"/>
      <c r="AM1741" s="53"/>
      <c r="AN1741" s="53"/>
      <c r="AO1741" s="53"/>
      <c r="AP1741" s="53"/>
      <c r="AQ1741" s="53"/>
      <c r="AR1741" s="53"/>
      <c r="AS1741" s="53"/>
      <c r="AT1741" s="53"/>
      <c r="AU1741" s="53"/>
      <c r="AV1741" s="53"/>
      <c r="AW1741" s="53"/>
      <c r="AX1741" s="53"/>
      <c r="AY1741" s="53"/>
      <c r="AZ1741" s="53"/>
      <c r="BA1741" s="53"/>
      <c r="BB1741" s="53"/>
      <c r="BC1741" s="53"/>
      <c r="BD1741" s="53"/>
      <c r="BE1741" s="53"/>
      <c r="BF1741" s="53"/>
      <c r="BG1741" s="53"/>
      <c r="BH1741" s="53"/>
      <c r="BI1741" s="53"/>
      <c r="BJ1741" s="53"/>
      <c r="BK1741" s="53"/>
      <c r="BL1741" s="53"/>
      <c r="BM1741" s="53"/>
      <c r="BN1741" s="53"/>
      <c r="BO1741" s="53"/>
      <c r="BP1741" s="53"/>
      <c r="BQ1741" s="53"/>
      <c r="BR1741" s="53"/>
      <c r="BS1741" s="53"/>
      <c r="BT1741" s="53"/>
      <c r="BU1741" s="53"/>
      <c r="BV1741" s="53"/>
      <c r="BW1741" s="53"/>
      <c r="BX1741" s="53"/>
      <c r="BY1741" s="53"/>
      <c r="BZ1741" s="53"/>
      <c r="CA1741" s="53"/>
      <c r="CB1741" s="53"/>
      <c r="CC1741" s="53"/>
      <c r="CD1741" s="53"/>
      <c r="CE1741" s="53"/>
      <c r="CF1741" s="53"/>
      <c r="CG1741" s="53"/>
      <c r="CH1741" s="53"/>
      <c r="CI1741" s="53"/>
      <c r="CJ1741" s="53"/>
      <c r="CK1741" s="53"/>
    </row>
    <row r="1742" spans="10:89" x14ac:dyDescent="0.2">
      <c r="J1742" s="53"/>
      <c r="K1742" s="53"/>
      <c r="L1742" s="53"/>
      <c r="M1742" s="53"/>
      <c r="N1742" s="53"/>
      <c r="O1742" s="53"/>
      <c r="P1742" s="53"/>
      <c r="Q1742" s="53"/>
      <c r="R1742" s="53"/>
      <c r="S1742" s="53"/>
      <c r="T1742" s="53"/>
      <c r="U1742" s="53"/>
      <c r="V1742" s="53"/>
      <c r="W1742" s="53"/>
      <c r="X1742" s="53"/>
      <c r="Y1742" s="53"/>
      <c r="Z1742" s="53"/>
      <c r="AA1742" s="53"/>
      <c r="AB1742" s="53"/>
      <c r="AC1742" s="53"/>
      <c r="AD1742" s="53"/>
      <c r="AE1742" s="53"/>
      <c r="AF1742" s="53"/>
      <c r="AG1742" s="53"/>
      <c r="AH1742" s="53"/>
      <c r="AI1742" s="53"/>
      <c r="AJ1742" s="53"/>
      <c r="AK1742" s="53"/>
      <c r="AL1742" s="53"/>
      <c r="AM1742" s="53"/>
      <c r="AN1742" s="53"/>
      <c r="AO1742" s="53"/>
      <c r="AP1742" s="53"/>
      <c r="AQ1742" s="53"/>
      <c r="AR1742" s="53"/>
      <c r="AS1742" s="53"/>
      <c r="AT1742" s="53"/>
      <c r="AU1742" s="53"/>
      <c r="AV1742" s="53"/>
      <c r="AW1742" s="53"/>
      <c r="AX1742" s="53"/>
      <c r="AY1742" s="53"/>
      <c r="AZ1742" s="53"/>
      <c r="BA1742" s="53"/>
      <c r="BB1742" s="53"/>
      <c r="BC1742" s="53"/>
      <c r="BD1742" s="53"/>
      <c r="BE1742" s="53"/>
      <c r="BF1742" s="53"/>
      <c r="BG1742" s="53"/>
      <c r="BH1742" s="53"/>
      <c r="BI1742" s="53"/>
      <c r="BJ1742" s="53"/>
      <c r="BK1742" s="53"/>
      <c r="BL1742" s="53"/>
      <c r="BM1742" s="53"/>
      <c r="BN1742" s="53"/>
      <c r="BO1742" s="53"/>
      <c r="BP1742" s="53"/>
      <c r="BQ1742" s="53"/>
      <c r="BR1742" s="53"/>
      <c r="BS1742" s="53"/>
      <c r="BT1742" s="53"/>
      <c r="BU1742" s="53"/>
      <c r="BV1742" s="53"/>
      <c r="BW1742" s="53"/>
      <c r="BX1742" s="53"/>
      <c r="BY1742" s="53"/>
      <c r="BZ1742" s="53"/>
      <c r="CA1742" s="53"/>
      <c r="CB1742" s="53"/>
      <c r="CC1742" s="53"/>
      <c r="CD1742" s="53"/>
      <c r="CE1742" s="53"/>
      <c r="CF1742" s="53"/>
      <c r="CG1742" s="53"/>
      <c r="CH1742" s="53"/>
      <c r="CI1742" s="53"/>
      <c r="CJ1742" s="53"/>
      <c r="CK1742" s="53"/>
    </row>
    <row r="1743" spans="10:89" x14ac:dyDescent="0.2">
      <c r="J1743" s="53"/>
      <c r="K1743" s="53"/>
      <c r="L1743" s="53"/>
      <c r="M1743" s="53"/>
      <c r="N1743" s="53"/>
      <c r="O1743" s="53"/>
      <c r="P1743" s="53"/>
      <c r="Q1743" s="53"/>
      <c r="R1743" s="53"/>
      <c r="S1743" s="53"/>
      <c r="T1743" s="53"/>
      <c r="U1743" s="53"/>
      <c r="V1743" s="53"/>
      <c r="W1743" s="53"/>
      <c r="X1743" s="53"/>
      <c r="Y1743" s="53"/>
      <c r="Z1743" s="53"/>
      <c r="AA1743" s="53"/>
      <c r="AB1743" s="53"/>
      <c r="AC1743" s="53"/>
      <c r="AD1743" s="53"/>
      <c r="AE1743" s="53"/>
      <c r="AF1743" s="53"/>
      <c r="AG1743" s="53"/>
      <c r="AH1743" s="53"/>
      <c r="AI1743" s="53"/>
      <c r="AJ1743" s="53"/>
      <c r="AK1743" s="53"/>
      <c r="AL1743" s="53"/>
      <c r="AM1743" s="53"/>
      <c r="AN1743" s="53"/>
      <c r="AO1743" s="53"/>
      <c r="AP1743" s="53"/>
      <c r="AQ1743" s="53"/>
      <c r="AR1743" s="53"/>
      <c r="AS1743" s="53"/>
      <c r="AT1743" s="53"/>
      <c r="AU1743" s="53"/>
      <c r="AV1743" s="53"/>
      <c r="AW1743" s="53"/>
      <c r="AX1743" s="53"/>
      <c r="AY1743" s="53"/>
      <c r="AZ1743" s="53"/>
      <c r="BA1743" s="53"/>
      <c r="BB1743" s="53"/>
      <c r="BC1743" s="53"/>
      <c r="BD1743" s="53"/>
      <c r="BE1743" s="53"/>
      <c r="BF1743" s="53"/>
      <c r="BG1743" s="53"/>
      <c r="BH1743" s="53"/>
      <c r="BI1743" s="53"/>
      <c r="BJ1743" s="53"/>
      <c r="BK1743" s="53"/>
      <c r="BL1743" s="53"/>
      <c r="BM1743" s="53"/>
      <c r="BN1743" s="53"/>
      <c r="BO1743" s="53"/>
      <c r="BP1743" s="53"/>
      <c r="BQ1743" s="53"/>
      <c r="BR1743" s="53"/>
      <c r="BS1743" s="53"/>
      <c r="BT1743" s="53"/>
      <c r="BU1743" s="53"/>
      <c r="BV1743" s="53"/>
      <c r="BW1743" s="53"/>
      <c r="BX1743" s="53"/>
      <c r="BY1743" s="53"/>
      <c r="BZ1743" s="53"/>
      <c r="CA1743" s="53"/>
      <c r="CB1743" s="53"/>
      <c r="CC1743" s="53"/>
      <c r="CD1743" s="53"/>
      <c r="CE1743" s="53"/>
      <c r="CF1743" s="53"/>
      <c r="CG1743" s="53"/>
      <c r="CH1743" s="53"/>
      <c r="CI1743" s="53"/>
      <c r="CJ1743" s="53"/>
      <c r="CK1743" s="53"/>
    </row>
    <row r="1744" spans="10:89" x14ac:dyDescent="0.2">
      <c r="J1744" s="53"/>
      <c r="K1744" s="53"/>
      <c r="L1744" s="53"/>
      <c r="M1744" s="53"/>
      <c r="N1744" s="53"/>
      <c r="O1744" s="53"/>
      <c r="P1744" s="53"/>
      <c r="Q1744" s="53"/>
      <c r="R1744" s="53"/>
      <c r="S1744" s="53"/>
      <c r="T1744" s="53"/>
      <c r="U1744" s="53"/>
      <c r="V1744" s="53"/>
      <c r="W1744" s="53"/>
      <c r="X1744" s="53"/>
      <c r="Y1744" s="53"/>
      <c r="Z1744" s="53"/>
      <c r="AA1744" s="53"/>
      <c r="AB1744" s="53"/>
      <c r="AC1744" s="53"/>
      <c r="AD1744" s="53"/>
      <c r="AE1744" s="53"/>
      <c r="AF1744" s="53"/>
      <c r="AG1744" s="53"/>
      <c r="AH1744" s="53"/>
      <c r="AI1744" s="53"/>
      <c r="AJ1744" s="53"/>
      <c r="AK1744" s="53"/>
      <c r="AL1744" s="53"/>
      <c r="AM1744" s="53"/>
      <c r="AN1744" s="53"/>
      <c r="AO1744" s="53"/>
      <c r="AP1744" s="53"/>
      <c r="AQ1744" s="53"/>
      <c r="AR1744" s="53"/>
      <c r="AS1744" s="53"/>
      <c r="AT1744" s="53"/>
      <c r="AU1744" s="53"/>
      <c r="AV1744" s="53"/>
      <c r="AW1744" s="53"/>
      <c r="AX1744" s="53"/>
      <c r="AY1744" s="53"/>
      <c r="AZ1744" s="53"/>
      <c r="BA1744" s="53"/>
      <c r="BB1744" s="53"/>
      <c r="BC1744" s="53"/>
      <c r="BD1744" s="53"/>
      <c r="BE1744" s="53"/>
      <c r="BF1744" s="53"/>
      <c r="BG1744" s="53"/>
      <c r="BH1744" s="53"/>
      <c r="BI1744" s="53"/>
      <c r="BJ1744" s="53"/>
      <c r="BK1744" s="53"/>
      <c r="BL1744" s="53"/>
      <c r="BM1744" s="53"/>
      <c r="BN1744" s="53"/>
      <c r="BO1744" s="53"/>
      <c r="BP1744" s="53"/>
      <c r="BQ1744" s="53"/>
      <c r="BR1744" s="53"/>
      <c r="BS1744" s="53"/>
      <c r="BT1744" s="53"/>
      <c r="BU1744" s="53"/>
      <c r="BV1744" s="53"/>
      <c r="BW1744" s="53"/>
      <c r="BX1744" s="53"/>
      <c r="BY1744" s="53"/>
      <c r="BZ1744" s="53"/>
      <c r="CA1744" s="53"/>
      <c r="CB1744" s="53"/>
      <c r="CC1744" s="53"/>
      <c r="CD1744" s="53"/>
      <c r="CE1744" s="53"/>
      <c r="CF1744" s="53"/>
      <c r="CG1744" s="53"/>
      <c r="CH1744" s="53"/>
      <c r="CI1744" s="53"/>
      <c r="CJ1744" s="53"/>
      <c r="CK1744" s="53"/>
    </row>
    <row r="1745" spans="10:89" x14ac:dyDescent="0.2">
      <c r="J1745" s="53"/>
      <c r="K1745" s="53"/>
      <c r="L1745" s="53"/>
      <c r="M1745" s="53"/>
      <c r="N1745" s="53"/>
      <c r="O1745" s="53"/>
      <c r="P1745" s="53"/>
      <c r="Q1745" s="53"/>
      <c r="R1745" s="53"/>
      <c r="S1745" s="53"/>
      <c r="T1745" s="53"/>
      <c r="U1745" s="53"/>
      <c r="V1745" s="53"/>
      <c r="W1745" s="53"/>
      <c r="X1745" s="53"/>
      <c r="Y1745" s="53"/>
      <c r="Z1745" s="53"/>
      <c r="AA1745" s="53"/>
      <c r="AB1745" s="53"/>
      <c r="AC1745" s="53"/>
      <c r="AD1745" s="53"/>
      <c r="AE1745" s="53"/>
      <c r="AF1745" s="53"/>
      <c r="AG1745" s="53"/>
      <c r="AH1745" s="53"/>
      <c r="AI1745" s="53"/>
      <c r="AJ1745" s="53"/>
      <c r="AK1745" s="53"/>
      <c r="AL1745" s="53"/>
      <c r="AM1745" s="53"/>
      <c r="AN1745" s="53"/>
      <c r="AO1745" s="53"/>
      <c r="AP1745" s="53"/>
      <c r="AQ1745" s="53"/>
      <c r="AR1745" s="53"/>
      <c r="AS1745" s="53"/>
      <c r="AT1745" s="53"/>
      <c r="AU1745" s="53"/>
      <c r="AV1745" s="53"/>
      <c r="AW1745" s="53"/>
      <c r="AX1745" s="53"/>
      <c r="AY1745" s="53"/>
      <c r="AZ1745" s="53"/>
      <c r="BA1745" s="53"/>
      <c r="BB1745" s="53"/>
      <c r="BC1745" s="53"/>
      <c r="BD1745" s="53"/>
      <c r="BE1745" s="53"/>
      <c r="BF1745" s="53"/>
      <c r="BG1745" s="53"/>
      <c r="BH1745" s="53"/>
      <c r="BI1745" s="53"/>
      <c r="BJ1745" s="53"/>
      <c r="BK1745" s="53"/>
      <c r="BL1745" s="53"/>
      <c r="BM1745" s="53"/>
      <c r="BN1745" s="53"/>
      <c r="BO1745" s="53"/>
      <c r="BP1745" s="53"/>
      <c r="BQ1745" s="53"/>
      <c r="BR1745" s="53"/>
      <c r="BS1745" s="53"/>
      <c r="BT1745" s="53"/>
      <c r="BU1745" s="53"/>
      <c r="BV1745" s="53"/>
      <c r="BW1745" s="53"/>
      <c r="BX1745" s="53"/>
      <c r="BY1745" s="53"/>
      <c r="BZ1745" s="53"/>
      <c r="CA1745" s="53"/>
      <c r="CB1745" s="53"/>
      <c r="CC1745" s="53"/>
      <c r="CD1745" s="53"/>
      <c r="CE1745" s="53"/>
      <c r="CF1745" s="53"/>
      <c r="CG1745" s="53"/>
      <c r="CH1745" s="53"/>
      <c r="CI1745" s="53"/>
      <c r="CJ1745" s="53"/>
      <c r="CK1745" s="53"/>
    </row>
    <row r="1746" spans="10:89" x14ac:dyDescent="0.2">
      <c r="J1746" s="53"/>
      <c r="K1746" s="53"/>
      <c r="L1746" s="53"/>
      <c r="M1746" s="53"/>
      <c r="N1746" s="53"/>
      <c r="O1746" s="53"/>
      <c r="P1746" s="53"/>
      <c r="Q1746" s="53"/>
      <c r="R1746" s="53"/>
      <c r="S1746" s="53"/>
      <c r="T1746" s="53"/>
      <c r="U1746" s="53"/>
      <c r="V1746" s="53"/>
      <c r="W1746" s="53"/>
      <c r="X1746" s="53"/>
      <c r="Y1746" s="53"/>
      <c r="Z1746" s="53"/>
      <c r="AA1746" s="53"/>
      <c r="AB1746" s="53"/>
      <c r="AC1746" s="53"/>
      <c r="AD1746" s="53"/>
      <c r="AE1746" s="53"/>
      <c r="AF1746" s="53"/>
      <c r="AG1746" s="53"/>
      <c r="AH1746" s="53"/>
      <c r="AI1746" s="53"/>
      <c r="AJ1746" s="53"/>
      <c r="AK1746" s="53"/>
      <c r="AL1746" s="53"/>
      <c r="AM1746" s="53"/>
      <c r="AN1746" s="53"/>
      <c r="AO1746" s="53"/>
      <c r="AP1746" s="53"/>
      <c r="AQ1746" s="53"/>
      <c r="AR1746" s="53"/>
      <c r="AS1746" s="53"/>
      <c r="AT1746" s="53"/>
      <c r="AU1746" s="53"/>
      <c r="AV1746" s="53"/>
      <c r="AW1746" s="53"/>
      <c r="AX1746" s="53"/>
      <c r="AY1746" s="53"/>
      <c r="AZ1746" s="53"/>
      <c r="BA1746" s="53"/>
      <c r="BB1746" s="53"/>
      <c r="BC1746" s="53"/>
      <c r="BD1746" s="53"/>
      <c r="BE1746" s="53"/>
      <c r="BF1746" s="53"/>
      <c r="BG1746" s="53"/>
      <c r="BH1746" s="53"/>
      <c r="BI1746" s="53"/>
      <c r="BJ1746" s="53"/>
      <c r="BK1746" s="53"/>
      <c r="BL1746" s="53"/>
      <c r="BM1746" s="53"/>
      <c r="BN1746" s="53"/>
      <c r="BO1746" s="53"/>
      <c r="BP1746" s="53"/>
      <c r="BQ1746" s="53"/>
      <c r="BR1746" s="53"/>
      <c r="BS1746" s="53"/>
      <c r="BT1746" s="53"/>
      <c r="BU1746" s="53"/>
      <c r="BV1746" s="53"/>
      <c r="BW1746" s="53"/>
      <c r="BX1746" s="53"/>
      <c r="BY1746" s="53"/>
      <c r="BZ1746" s="53"/>
      <c r="CA1746" s="53"/>
      <c r="CB1746" s="53"/>
      <c r="CC1746" s="53"/>
      <c r="CD1746" s="53"/>
      <c r="CE1746" s="53"/>
      <c r="CF1746" s="53"/>
      <c r="CG1746" s="53"/>
      <c r="CH1746" s="53"/>
      <c r="CI1746" s="53"/>
      <c r="CJ1746" s="53"/>
      <c r="CK1746" s="53"/>
    </row>
    <row r="1747" spans="10:89" x14ac:dyDescent="0.2">
      <c r="J1747" s="53"/>
      <c r="K1747" s="53"/>
      <c r="L1747" s="53"/>
      <c r="M1747" s="53"/>
      <c r="N1747" s="53"/>
      <c r="O1747" s="53"/>
      <c r="P1747" s="53"/>
      <c r="Q1747" s="53"/>
      <c r="R1747" s="53"/>
      <c r="S1747" s="53"/>
      <c r="T1747" s="53"/>
      <c r="U1747" s="53"/>
      <c r="V1747" s="53"/>
      <c r="W1747" s="53"/>
      <c r="X1747" s="53"/>
      <c r="Y1747" s="53"/>
      <c r="Z1747" s="53"/>
      <c r="AA1747" s="53"/>
      <c r="AB1747" s="53"/>
      <c r="AC1747" s="53"/>
      <c r="AD1747" s="53"/>
      <c r="AE1747" s="53"/>
      <c r="AF1747" s="53"/>
      <c r="AG1747" s="53"/>
      <c r="AH1747" s="53"/>
      <c r="AI1747" s="53"/>
      <c r="AJ1747" s="53"/>
      <c r="AK1747" s="53"/>
      <c r="AL1747" s="53"/>
      <c r="AM1747" s="53"/>
      <c r="AN1747" s="53"/>
      <c r="AO1747" s="53"/>
      <c r="AP1747" s="53"/>
      <c r="AQ1747" s="53"/>
      <c r="AR1747" s="53"/>
      <c r="AS1747" s="53"/>
      <c r="AT1747" s="53"/>
      <c r="AU1747" s="53"/>
      <c r="AV1747" s="53"/>
      <c r="AW1747" s="53"/>
      <c r="AX1747" s="53"/>
      <c r="AY1747" s="53"/>
      <c r="AZ1747" s="53"/>
      <c r="BA1747" s="53"/>
      <c r="BB1747" s="53"/>
      <c r="BC1747" s="53"/>
      <c r="BD1747" s="53"/>
      <c r="BE1747" s="53"/>
      <c r="BF1747" s="53"/>
      <c r="BG1747" s="53"/>
      <c r="BH1747" s="53"/>
      <c r="BI1747" s="53"/>
      <c r="BJ1747" s="53"/>
      <c r="BK1747" s="53"/>
      <c r="BL1747" s="53"/>
      <c r="BM1747" s="53"/>
      <c r="BN1747" s="53"/>
      <c r="BO1747" s="53"/>
      <c r="BP1747" s="53"/>
      <c r="BQ1747" s="53"/>
      <c r="BR1747" s="53"/>
      <c r="BS1747" s="53"/>
      <c r="BT1747" s="53"/>
      <c r="BU1747" s="53"/>
      <c r="BV1747" s="53"/>
      <c r="BW1747" s="53"/>
      <c r="BX1747" s="53"/>
      <c r="BY1747" s="53"/>
      <c r="BZ1747" s="53"/>
      <c r="CA1747" s="53"/>
      <c r="CB1747" s="53"/>
      <c r="CC1747" s="53"/>
      <c r="CD1747" s="53"/>
      <c r="CE1747" s="53"/>
      <c r="CF1747" s="53"/>
      <c r="CG1747" s="53"/>
      <c r="CH1747" s="53"/>
      <c r="CI1747" s="53"/>
      <c r="CJ1747" s="53"/>
      <c r="CK1747" s="53"/>
    </row>
    <row r="1748" spans="10:89" x14ac:dyDescent="0.2">
      <c r="J1748" s="53"/>
      <c r="K1748" s="53"/>
      <c r="L1748" s="53"/>
      <c r="M1748" s="53"/>
      <c r="N1748" s="53"/>
      <c r="O1748" s="53"/>
      <c r="P1748" s="53"/>
      <c r="Q1748" s="53"/>
      <c r="R1748" s="53"/>
      <c r="S1748" s="53"/>
      <c r="T1748" s="53"/>
      <c r="U1748" s="53"/>
      <c r="V1748" s="53"/>
      <c r="W1748" s="53"/>
      <c r="X1748" s="53"/>
      <c r="Y1748" s="53"/>
      <c r="Z1748" s="53"/>
      <c r="AA1748" s="53"/>
      <c r="AB1748" s="53"/>
      <c r="AC1748" s="53"/>
      <c r="AD1748" s="53"/>
      <c r="AE1748" s="53"/>
      <c r="AF1748" s="53"/>
      <c r="AG1748" s="53"/>
      <c r="AH1748" s="53"/>
      <c r="AI1748" s="53"/>
      <c r="AJ1748" s="53"/>
      <c r="AK1748" s="53"/>
      <c r="AL1748" s="53"/>
      <c r="AM1748" s="53"/>
      <c r="AN1748" s="53"/>
      <c r="AO1748" s="53"/>
      <c r="AP1748" s="53"/>
      <c r="AQ1748" s="53"/>
      <c r="AR1748" s="53"/>
      <c r="AS1748" s="53"/>
      <c r="AT1748" s="53"/>
      <c r="AU1748" s="53"/>
      <c r="AV1748" s="53"/>
      <c r="AW1748" s="53"/>
      <c r="AX1748" s="53"/>
      <c r="AY1748" s="53"/>
      <c r="AZ1748" s="53"/>
      <c r="BA1748" s="53"/>
      <c r="BB1748" s="53"/>
      <c r="BC1748" s="53"/>
      <c r="BD1748" s="53"/>
      <c r="BE1748" s="53"/>
      <c r="BF1748" s="53"/>
      <c r="BG1748" s="53"/>
      <c r="BH1748" s="53"/>
      <c r="BI1748" s="53"/>
      <c r="BJ1748" s="53"/>
      <c r="BK1748" s="53"/>
      <c r="BL1748" s="53"/>
      <c r="BM1748" s="53"/>
      <c r="BN1748" s="53"/>
      <c r="BO1748" s="53"/>
      <c r="BP1748" s="53"/>
      <c r="BQ1748" s="53"/>
      <c r="BR1748" s="53"/>
      <c r="BS1748" s="53"/>
      <c r="BT1748" s="53"/>
      <c r="BU1748" s="53"/>
      <c r="BV1748" s="53"/>
      <c r="BW1748" s="53"/>
      <c r="BX1748" s="53"/>
      <c r="BY1748" s="53"/>
      <c r="BZ1748" s="53"/>
      <c r="CA1748" s="53"/>
      <c r="CB1748" s="53"/>
      <c r="CC1748" s="53"/>
      <c r="CD1748" s="53"/>
      <c r="CE1748" s="53"/>
      <c r="CF1748" s="53"/>
      <c r="CG1748" s="53"/>
      <c r="CH1748" s="53"/>
      <c r="CI1748" s="53"/>
      <c r="CJ1748" s="53"/>
      <c r="CK1748" s="53"/>
    </row>
    <row r="1749" spans="10:89" x14ac:dyDescent="0.2">
      <c r="J1749" s="53"/>
      <c r="K1749" s="53"/>
      <c r="L1749" s="53"/>
      <c r="M1749" s="53"/>
      <c r="N1749" s="53"/>
      <c r="O1749" s="53"/>
      <c r="P1749" s="53"/>
      <c r="Q1749" s="53"/>
      <c r="R1749" s="53"/>
      <c r="S1749" s="53"/>
      <c r="T1749" s="53"/>
      <c r="U1749" s="53"/>
      <c r="V1749" s="53"/>
      <c r="W1749" s="53"/>
      <c r="X1749" s="53"/>
      <c r="Y1749" s="53"/>
      <c r="Z1749" s="53"/>
      <c r="AA1749" s="53"/>
      <c r="AB1749" s="53"/>
      <c r="AC1749" s="53"/>
      <c r="AD1749" s="53"/>
      <c r="AE1749" s="53"/>
      <c r="AF1749" s="53"/>
      <c r="AG1749" s="53"/>
      <c r="AH1749" s="53"/>
      <c r="AI1749" s="53"/>
      <c r="AJ1749" s="53"/>
      <c r="AK1749" s="53"/>
      <c r="AL1749" s="53"/>
      <c r="AM1749" s="53"/>
      <c r="AN1749" s="53"/>
      <c r="AO1749" s="53"/>
      <c r="AP1749" s="53"/>
      <c r="AQ1749" s="53"/>
      <c r="AR1749" s="53"/>
      <c r="AS1749" s="53"/>
      <c r="AT1749" s="53"/>
      <c r="AU1749" s="53"/>
      <c r="AV1749" s="53"/>
      <c r="AW1749" s="53"/>
      <c r="AX1749" s="53"/>
      <c r="AY1749" s="53"/>
      <c r="AZ1749" s="53"/>
      <c r="BA1749" s="53"/>
      <c r="BB1749" s="53"/>
      <c r="BC1749" s="53"/>
      <c r="BD1749" s="53"/>
      <c r="BE1749" s="53"/>
      <c r="BF1749" s="53"/>
      <c r="BG1749" s="53"/>
      <c r="BH1749" s="53"/>
      <c r="BI1749" s="53"/>
      <c r="BJ1749" s="53"/>
      <c r="BK1749" s="53"/>
      <c r="BL1749" s="53"/>
      <c r="BM1749" s="53"/>
      <c r="BN1749" s="53"/>
      <c r="BO1749" s="53"/>
      <c r="BP1749" s="53"/>
      <c r="BQ1749" s="53"/>
      <c r="BR1749" s="53"/>
      <c r="BS1749" s="53"/>
      <c r="BT1749" s="53"/>
      <c r="BU1749" s="53"/>
      <c r="BV1749" s="53"/>
      <c r="BW1749" s="53"/>
      <c r="BX1749" s="53"/>
      <c r="BY1749" s="53"/>
      <c r="BZ1749" s="53"/>
      <c r="CA1749" s="53"/>
      <c r="CB1749" s="53"/>
      <c r="CC1749" s="53"/>
      <c r="CD1749" s="53"/>
      <c r="CE1749" s="53"/>
      <c r="CF1749" s="53"/>
      <c r="CG1749" s="53"/>
      <c r="CH1749" s="53"/>
      <c r="CI1749" s="53"/>
      <c r="CJ1749" s="53"/>
      <c r="CK1749" s="53"/>
    </row>
    <row r="1750" spans="10:89" x14ac:dyDescent="0.2">
      <c r="J1750" s="53"/>
      <c r="K1750" s="53"/>
      <c r="L1750" s="53"/>
      <c r="M1750" s="53"/>
      <c r="N1750" s="53"/>
      <c r="O1750" s="53"/>
      <c r="P1750" s="53"/>
      <c r="Q1750" s="53"/>
      <c r="R1750" s="53"/>
      <c r="S1750" s="53"/>
      <c r="T1750" s="53"/>
      <c r="U1750" s="53"/>
      <c r="V1750" s="53"/>
      <c r="W1750" s="53"/>
      <c r="X1750" s="53"/>
      <c r="Y1750" s="53"/>
      <c r="Z1750" s="53"/>
      <c r="AA1750" s="53"/>
      <c r="AB1750" s="53"/>
      <c r="AC1750" s="53"/>
      <c r="AD1750" s="53"/>
      <c r="AE1750" s="53"/>
      <c r="AF1750" s="53"/>
      <c r="AG1750" s="53"/>
      <c r="AH1750" s="53"/>
      <c r="AI1750" s="53"/>
      <c r="AJ1750" s="53"/>
      <c r="AK1750" s="53"/>
      <c r="AL1750" s="53"/>
      <c r="AM1750" s="53"/>
      <c r="AN1750" s="53"/>
      <c r="AO1750" s="53"/>
      <c r="AP1750" s="53"/>
      <c r="AQ1750" s="53"/>
      <c r="AR1750" s="53"/>
      <c r="AS1750" s="53"/>
      <c r="AT1750" s="53"/>
      <c r="AU1750" s="53"/>
      <c r="AV1750" s="53"/>
      <c r="AW1750" s="53"/>
      <c r="AX1750" s="53"/>
      <c r="AY1750" s="53"/>
      <c r="AZ1750" s="53"/>
      <c r="BA1750" s="53"/>
      <c r="BB1750" s="53"/>
      <c r="BC1750" s="53"/>
      <c r="BD1750" s="53"/>
      <c r="BE1750" s="53"/>
      <c r="BF1750" s="53"/>
      <c r="BG1750" s="53"/>
      <c r="BH1750" s="53"/>
      <c r="BI1750" s="53"/>
      <c r="BJ1750" s="53"/>
      <c r="BK1750" s="53"/>
      <c r="BL1750" s="53"/>
      <c r="BM1750" s="53"/>
      <c r="BN1750" s="53"/>
      <c r="BO1750" s="53"/>
      <c r="BP1750" s="53"/>
      <c r="BQ1750" s="53"/>
      <c r="BR1750" s="53"/>
      <c r="BS1750" s="53"/>
      <c r="BT1750" s="53"/>
      <c r="BU1750" s="53"/>
      <c r="BV1750" s="53"/>
      <c r="BW1750" s="53"/>
      <c r="BX1750" s="53"/>
      <c r="BY1750" s="53"/>
      <c r="BZ1750" s="53"/>
      <c r="CA1750" s="53"/>
      <c r="CB1750" s="53"/>
      <c r="CC1750" s="53"/>
      <c r="CD1750" s="53"/>
      <c r="CE1750" s="53"/>
      <c r="CF1750" s="53"/>
      <c r="CG1750" s="53"/>
      <c r="CH1750" s="53"/>
      <c r="CI1750" s="53"/>
      <c r="CJ1750" s="53"/>
      <c r="CK1750" s="53"/>
    </row>
    <row r="1751" spans="10:89" x14ac:dyDescent="0.2">
      <c r="J1751" s="53"/>
      <c r="K1751" s="53"/>
      <c r="L1751" s="53"/>
      <c r="M1751" s="53"/>
      <c r="N1751" s="53"/>
      <c r="O1751" s="53"/>
      <c r="P1751" s="53"/>
      <c r="Q1751" s="53"/>
      <c r="R1751" s="53"/>
      <c r="S1751" s="53"/>
      <c r="T1751" s="53"/>
      <c r="U1751" s="53"/>
      <c r="V1751" s="53"/>
      <c r="W1751" s="53"/>
      <c r="X1751" s="53"/>
      <c r="Y1751" s="53"/>
      <c r="Z1751" s="53"/>
      <c r="AA1751" s="53"/>
      <c r="AB1751" s="53"/>
      <c r="AC1751" s="53"/>
      <c r="AD1751" s="53"/>
      <c r="AE1751" s="53"/>
      <c r="AF1751" s="53"/>
      <c r="AG1751" s="53"/>
      <c r="AH1751" s="53"/>
      <c r="AI1751" s="53"/>
      <c r="AJ1751" s="53"/>
      <c r="AK1751" s="53"/>
      <c r="AL1751" s="53"/>
      <c r="AM1751" s="53"/>
      <c r="AN1751" s="53"/>
      <c r="AO1751" s="53"/>
      <c r="AP1751" s="53"/>
      <c r="AQ1751" s="53"/>
      <c r="AR1751" s="53"/>
      <c r="AS1751" s="53"/>
      <c r="AT1751" s="53"/>
      <c r="AU1751" s="53"/>
      <c r="AV1751" s="53"/>
      <c r="AW1751" s="53"/>
      <c r="AX1751" s="53"/>
      <c r="AY1751" s="53"/>
      <c r="AZ1751" s="53"/>
      <c r="BA1751" s="53"/>
      <c r="BB1751" s="53"/>
      <c r="BC1751" s="53"/>
      <c r="BD1751" s="53"/>
      <c r="BE1751" s="53"/>
      <c r="BF1751" s="53"/>
      <c r="BG1751" s="53"/>
      <c r="BH1751" s="53"/>
      <c r="BI1751" s="53"/>
      <c r="BJ1751" s="53"/>
      <c r="BK1751" s="53"/>
      <c r="BL1751" s="53"/>
      <c r="BM1751" s="53"/>
      <c r="BN1751" s="53"/>
      <c r="BO1751" s="53"/>
      <c r="BP1751" s="53"/>
      <c r="BQ1751" s="53"/>
      <c r="BR1751" s="53"/>
      <c r="BS1751" s="53"/>
      <c r="BT1751" s="53"/>
      <c r="BU1751" s="53"/>
      <c r="BV1751" s="53"/>
      <c r="BW1751" s="53"/>
      <c r="BX1751" s="53"/>
      <c r="BY1751" s="53"/>
      <c r="BZ1751" s="53"/>
      <c r="CA1751" s="53"/>
      <c r="CB1751" s="53"/>
      <c r="CC1751" s="53"/>
      <c r="CD1751" s="53"/>
      <c r="CE1751" s="53"/>
      <c r="CF1751" s="53"/>
      <c r="CG1751" s="53"/>
      <c r="CH1751" s="53"/>
      <c r="CI1751" s="53"/>
      <c r="CJ1751" s="53"/>
      <c r="CK1751" s="53"/>
    </row>
    <row r="1752" spans="10:89" x14ac:dyDescent="0.2">
      <c r="J1752" s="53"/>
      <c r="K1752" s="53"/>
      <c r="L1752" s="53"/>
      <c r="M1752" s="53"/>
      <c r="N1752" s="53"/>
      <c r="O1752" s="53"/>
      <c r="P1752" s="53"/>
      <c r="Q1752" s="53"/>
      <c r="R1752" s="53"/>
      <c r="S1752" s="53"/>
      <c r="T1752" s="53"/>
      <c r="U1752" s="53"/>
      <c r="V1752" s="53"/>
      <c r="W1752" s="53"/>
      <c r="X1752" s="53"/>
      <c r="Y1752" s="53"/>
      <c r="Z1752" s="53"/>
      <c r="AA1752" s="53"/>
      <c r="AB1752" s="53"/>
      <c r="AC1752" s="53"/>
      <c r="AD1752" s="53"/>
      <c r="AE1752" s="53"/>
      <c r="AF1752" s="53"/>
      <c r="AG1752" s="53"/>
      <c r="AH1752" s="53"/>
      <c r="AI1752" s="53"/>
      <c r="AJ1752" s="53"/>
      <c r="AK1752" s="53"/>
      <c r="AL1752" s="53"/>
      <c r="AM1752" s="53"/>
      <c r="AN1752" s="53"/>
      <c r="AO1752" s="53"/>
      <c r="AP1752" s="53"/>
      <c r="AQ1752" s="53"/>
      <c r="AR1752" s="53"/>
      <c r="AS1752" s="53"/>
      <c r="AT1752" s="53"/>
      <c r="AU1752" s="53"/>
      <c r="AV1752" s="53"/>
      <c r="AW1752" s="53"/>
      <c r="AX1752" s="53"/>
      <c r="AY1752" s="53"/>
      <c r="AZ1752" s="53"/>
      <c r="BA1752" s="53"/>
      <c r="BB1752" s="53"/>
      <c r="BC1752" s="53"/>
      <c r="BD1752" s="53"/>
      <c r="BE1752" s="53"/>
      <c r="BF1752" s="53"/>
      <c r="BG1752" s="53"/>
      <c r="BH1752" s="53"/>
      <c r="BI1752" s="53"/>
      <c r="BJ1752" s="53"/>
      <c r="BK1752" s="53"/>
      <c r="BL1752" s="53"/>
      <c r="BM1752" s="53"/>
      <c r="BN1752" s="53"/>
      <c r="BO1752" s="53"/>
      <c r="BP1752" s="53"/>
      <c r="BQ1752" s="53"/>
      <c r="BR1752" s="53"/>
      <c r="BS1752" s="53"/>
      <c r="BT1752" s="53"/>
      <c r="BU1752" s="53"/>
      <c r="BV1752" s="53"/>
      <c r="BW1752" s="53"/>
      <c r="BX1752" s="53"/>
      <c r="BY1752" s="53"/>
      <c r="BZ1752" s="53"/>
      <c r="CA1752" s="53"/>
      <c r="CB1752" s="53"/>
      <c r="CC1752" s="53"/>
      <c r="CD1752" s="53"/>
      <c r="CE1752" s="53"/>
      <c r="CF1752" s="53"/>
      <c r="CG1752" s="53"/>
      <c r="CH1752" s="53"/>
      <c r="CI1752" s="53"/>
      <c r="CJ1752" s="53"/>
      <c r="CK1752" s="53"/>
    </row>
    <row r="1753" spans="10:89" x14ac:dyDescent="0.2">
      <c r="J1753" s="53"/>
      <c r="K1753" s="53"/>
      <c r="L1753" s="53"/>
      <c r="M1753" s="53"/>
      <c r="N1753" s="53"/>
      <c r="O1753" s="53"/>
      <c r="P1753" s="53"/>
      <c r="Q1753" s="53"/>
      <c r="R1753" s="53"/>
      <c r="S1753" s="53"/>
      <c r="T1753" s="53"/>
      <c r="U1753" s="53"/>
      <c r="V1753" s="53"/>
      <c r="W1753" s="53"/>
      <c r="X1753" s="53"/>
      <c r="Y1753" s="53"/>
      <c r="Z1753" s="53"/>
      <c r="AA1753" s="53"/>
      <c r="AB1753" s="53"/>
      <c r="AC1753" s="53"/>
      <c r="AD1753" s="53"/>
      <c r="AE1753" s="53"/>
      <c r="AF1753" s="53"/>
      <c r="AG1753" s="53"/>
      <c r="AH1753" s="53"/>
      <c r="AI1753" s="53"/>
      <c r="AJ1753" s="53"/>
      <c r="AK1753" s="53"/>
      <c r="AL1753" s="53"/>
      <c r="AM1753" s="53"/>
      <c r="AN1753" s="53"/>
      <c r="AO1753" s="53"/>
      <c r="AP1753" s="53"/>
      <c r="AQ1753" s="53"/>
      <c r="AR1753" s="53"/>
      <c r="AS1753" s="53"/>
      <c r="AT1753" s="53"/>
      <c r="AU1753" s="53"/>
      <c r="AV1753" s="53"/>
      <c r="AW1753" s="53"/>
      <c r="AX1753" s="53"/>
      <c r="AY1753" s="53"/>
      <c r="AZ1753" s="53"/>
      <c r="BA1753" s="53"/>
      <c r="BB1753" s="53"/>
      <c r="BC1753" s="53"/>
      <c r="BD1753" s="53"/>
      <c r="BE1753" s="53"/>
      <c r="BF1753" s="53"/>
      <c r="BG1753" s="53"/>
      <c r="BH1753" s="53"/>
      <c r="BI1753" s="53"/>
      <c r="BJ1753" s="53"/>
      <c r="BK1753" s="53"/>
      <c r="BL1753" s="53"/>
      <c r="BM1753" s="53"/>
      <c r="BN1753" s="53"/>
      <c r="BO1753" s="53"/>
      <c r="BP1753" s="53"/>
      <c r="BQ1753" s="53"/>
      <c r="BR1753" s="53"/>
      <c r="BS1753" s="53"/>
      <c r="BT1753" s="53"/>
      <c r="BU1753" s="53"/>
      <c r="BV1753" s="53"/>
      <c r="BW1753" s="53"/>
      <c r="BX1753" s="53"/>
      <c r="BY1753" s="53"/>
      <c r="BZ1753" s="53"/>
      <c r="CA1753" s="53"/>
      <c r="CB1753" s="53"/>
      <c r="CC1753" s="53"/>
      <c r="CD1753" s="53"/>
      <c r="CE1753" s="53"/>
      <c r="CF1753" s="53"/>
      <c r="CG1753" s="53"/>
      <c r="CH1753" s="53"/>
      <c r="CI1753" s="53"/>
      <c r="CJ1753" s="53"/>
      <c r="CK1753" s="53"/>
    </row>
    <row r="1754" spans="10:89" x14ac:dyDescent="0.2">
      <c r="J1754" s="53"/>
      <c r="K1754" s="53"/>
      <c r="L1754" s="53"/>
      <c r="M1754" s="53"/>
      <c r="N1754" s="53"/>
      <c r="O1754" s="53"/>
      <c r="P1754" s="53"/>
      <c r="Q1754" s="53"/>
      <c r="R1754" s="53"/>
      <c r="S1754" s="53"/>
      <c r="T1754" s="53"/>
      <c r="U1754" s="53"/>
      <c r="V1754" s="53"/>
      <c r="W1754" s="53"/>
      <c r="X1754" s="53"/>
      <c r="Y1754" s="53"/>
      <c r="Z1754" s="53"/>
      <c r="AA1754" s="53"/>
      <c r="AB1754" s="53"/>
      <c r="AC1754" s="53"/>
      <c r="AD1754" s="53"/>
      <c r="AE1754" s="53"/>
      <c r="AF1754" s="53"/>
      <c r="AG1754" s="53"/>
      <c r="AH1754" s="53"/>
      <c r="AI1754" s="53"/>
      <c r="AJ1754" s="53"/>
      <c r="AK1754" s="53"/>
      <c r="AL1754" s="53"/>
      <c r="AM1754" s="53"/>
      <c r="AN1754" s="53"/>
      <c r="AO1754" s="53"/>
      <c r="AP1754" s="53"/>
      <c r="AQ1754" s="53"/>
      <c r="AR1754" s="53"/>
      <c r="AS1754" s="53"/>
      <c r="AT1754" s="53"/>
      <c r="AU1754" s="53"/>
      <c r="AV1754" s="53"/>
      <c r="AW1754" s="53"/>
      <c r="AX1754" s="53"/>
      <c r="AY1754" s="53"/>
      <c r="AZ1754" s="53"/>
      <c r="BA1754" s="53"/>
      <c r="BB1754" s="53"/>
      <c r="BC1754" s="53"/>
      <c r="BD1754" s="53"/>
      <c r="BE1754" s="53"/>
      <c r="BF1754" s="53"/>
      <c r="BG1754" s="53"/>
      <c r="BH1754" s="53"/>
      <c r="BI1754" s="53"/>
      <c r="BJ1754" s="53"/>
      <c r="BK1754" s="53"/>
      <c r="BL1754" s="53"/>
      <c r="BM1754" s="53"/>
      <c r="BN1754" s="53"/>
      <c r="BO1754" s="53"/>
      <c r="BP1754" s="53"/>
      <c r="BQ1754" s="53"/>
      <c r="BR1754" s="53"/>
      <c r="BS1754" s="53"/>
      <c r="BT1754" s="53"/>
      <c r="BU1754" s="53"/>
      <c r="BV1754" s="53"/>
      <c r="BW1754" s="53"/>
      <c r="BX1754" s="53"/>
      <c r="BY1754" s="53"/>
      <c r="BZ1754" s="53"/>
      <c r="CA1754" s="53"/>
      <c r="CB1754" s="53"/>
      <c r="CC1754" s="53"/>
      <c r="CD1754" s="53"/>
      <c r="CE1754" s="53"/>
      <c r="CF1754" s="53"/>
      <c r="CG1754" s="53"/>
      <c r="CH1754" s="53"/>
      <c r="CI1754" s="53"/>
      <c r="CJ1754" s="53"/>
      <c r="CK1754" s="53"/>
    </row>
    <row r="1755" spans="10:89" x14ac:dyDescent="0.2">
      <c r="J1755" s="53"/>
      <c r="K1755" s="53"/>
      <c r="L1755" s="53"/>
      <c r="M1755" s="53"/>
      <c r="N1755" s="53"/>
      <c r="O1755" s="53"/>
      <c r="P1755" s="53"/>
      <c r="Q1755" s="53"/>
      <c r="R1755" s="53"/>
      <c r="S1755" s="53"/>
      <c r="T1755" s="53"/>
      <c r="U1755" s="53"/>
      <c r="V1755" s="53"/>
      <c r="W1755" s="53"/>
      <c r="X1755" s="53"/>
      <c r="Y1755" s="53"/>
      <c r="Z1755" s="53"/>
      <c r="AA1755" s="53"/>
      <c r="AB1755" s="53"/>
      <c r="AC1755" s="53"/>
      <c r="AD1755" s="53"/>
      <c r="AE1755" s="53"/>
      <c r="AF1755" s="53"/>
      <c r="AG1755" s="53"/>
      <c r="AH1755" s="53"/>
      <c r="AI1755" s="53"/>
      <c r="AJ1755" s="53"/>
      <c r="AK1755" s="53"/>
      <c r="AL1755" s="53"/>
      <c r="AM1755" s="53"/>
      <c r="AN1755" s="53"/>
      <c r="AO1755" s="53"/>
      <c r="AP1755" s="53"/>
      <c r="AQ1755" s="53"/>
      <c r="AR1755" s="53"/>
      <c r="AS1755" s="53"/>
      <c r="AT1755" s="53"/>
      <c r="AU1755" s="53"/>
      <c r="AV1755" s="53"/>
      <c r="AW1755" s="53"/>
      <c r="AX1755" s="53"/>
      <c r="AY1755" s="53"/>
      <c r="AZ1755" s="53"/>
      <c r="BA1755" s="53"/>
      <c r="BB1755" s="53"/>
      <c r="BC1755" s="53"/>
      <c r="BD1755" s="53"/>
      <c r="BE1755" s="53"/>
      <c r="BF1755" s="53"/>
      <c r="BG1755" s="53"/>
      <c r="BH1755" s="53"/>
      <c r="BI1755" s="53"/>
      <c r="BJ1755" s="53"/>
      <c r="BK1755" s="53"/>
      <c r="BL1755" s="53"/>
      <c r="BM1755" s="53"/>
      <c r="BN1755" s="53"/>
      <c r="BO1755" s="53"/>
      <c r="BP1755" s="53"/>
      <c r="BQ1755" s="53"/>
      <c r="BR1755" s="53"/>
      <c r="BS1755" s="53"/>
      <c r="BT1755" s="53"/>
      <c r="BU1755" s="53"/>
      <c r="BV1755" s="53"/>
      <c r="BW1755" s="53"/>
      <c r="BX1755" s="53"/>
      <c r="BY1755" s="53"/>
      <c r="BZ1755" s="53"/>
      <c r="CA1755" s="53"/>
      <c r="CB1755" s="53"/>
      <c r="CC1755" s="53"/>
      <c r="CD1755" s="53"/>
      <c r="CE1755" s="53"/>
      <c r="CF1755" s="53"/>
      <c r="CG1755" s="53"/>
      <c r="CH1755" s="53"/>
      <c r="CI1755" s="53"/>
      <c r="CJ1755" s="53"/>
      <c r="CK1755" s="53"/>
    </row>
    <row r="1756" spans="10:89" x14ac:dyDescent="0.2">
      <c r="J1756" s="53"/>
      <c r="K1756" s="53"/>
      <c r="L1756" s="53"/>
      <c r="M1756" s="53"/>
      <c r="N1756" s="53"/>
      <c r="O1756" s="53"/>
      <c r="P1756" s="53"/>
      <c r="Q1756" s="53"/>
      <c r="R1756" s="53"/>
      <c r="S1756" s="53"/>
      <c r="T1756" s="53"/>
      <c r="U1756" s="53"/>
      <c r="V1756" s="53"/>
      <c r="W1756" s="53"/>
      <c r="X1756" s="53"/>
      <c r="Y1756" s="53"/>
      <c r="Z1756" s="53"/>
      <c r="AA1756" s="53"/>
      <c r="AB1756" s="53"/>
      <c r="AC1756" s="53"/>
      <c r="AD1756" s="53"/>
      <c r="AE1756" s="53"/>
      <c r="AF1756" s="53"/>
      <c r="AG1756" s="53"/>
      <c r="AH1756" s="53"/>
      <c r="AI1756" s="53"/>
      <c r="AJ1756" s="53"/>
      <c r="AK1756" s="53"/>
      <c r="AL1756" s="53"/>
      <c r="AM1756" s="53"/>
      <c r="AN1756" s="53"/>
      <c r="AO1756" s="53"/>
      <c r="AP1756" s="53"/>
      <c r="AQ1756" s="53"/>
      <c r="AR1756" s="53"/>
      <c r="AS1756" s="53"/>
      <c r="AT1756" s="53"/>
      <c r="AU1756" s="53"/>
      <c r="AV1756" s="53"/>
      <c r="AW1756" s="53"/>
      <c r="AX1756" s="53"/>
      <c r="AY1756" s="53"/>
      <c r="AZ1756" s="53"/>
      <c r="BA1756" s="53"/>
      <c r="BB1756" s="53"/>
      <c r="BC1756" s="53"/>
      <c r="BD1756" s="53"/>
      <c r="BE1756" s="53"/>
      <c r="BF1756" s="53"/>
      <c r="BG1756" s="53"/>
      <c r="BH1756" s="53"/>
      <c r="BI1756" s="53"/>
      <c r="BJ1756" s="53"/>
      <c r="BK1756" s="53"/>
      <c r="BL1756" s="53"/>
      <c r="BM1756" s="53"/>
      <c r="BN1756" s="53"/>
      <c r="BO1756" s="53"/>
      <c r="BP1756" s="53"/>
      <c r="BQ1756" s="53"/>
      <c r="BR1756" s="53"/>
      <c r="BS1756" s="53"/>
      <c r="BT1756" s="53"/>
      <c r="BU1756" s="53"/>
      <c r="BV1756" s="53"/>
      <c r="BW1756" s="53"/>
      <c r="BX1756" s="53"/>
      <c r="BY1756" s="53"/>
      <c r="BZ1756" s="53"/>
      <c r="CA1756" s="53"/>
      <c r="CB1756" s="53"/>
      <c r="CC1756" s="53"/>
      <c r="CD1756" s="53"/>
      <c r="CE1756" s="53"/>
      <c r="CF1756" s="53"/>
      <c r="CG1756" s="53"/>
      <c r="CH1756" s="53"/>
      <c r="CI1756" s="53"/>
      <c r="CJ1756" s="53"/>
      <c r="CK1756" s="53"/>
    </row>
    <row r="1757" spans="10:89" x14ac:dyDescent="0.2">
      <c r="J1757" s="53"/>
      <c r="K1757" s="53"/>
      <c r="L1757" s="53"/>
      <c r="M1757" s="53"/>
      <c r="N1757" s="53"/>
      <c r="O1757" s="53"/>
      <c r="P1757" s="53"/>
      <c r="Q1757" s="53"/>
      <c r="R1757" s="53"/>
      <c r="S1757" s="53"/>
      <c r="T1757" s="53"/>
      <c r="U1757" s="53"/>
      <c r="V1757" s="53"/>
      <c r="W1757" s="53"/>
      <c r="X1757" s="53"/>
      <c r="Y1757" s="53"/>
      <c r="Z1757" s="53"/>
      <c r="AA1757" s="53"/>
      <c r="AB1757" s="53"/>
      <c r="AC1757" s="53"/>
      <c r="AD1757" s="53"/>
      <c r="AE1757" s="53"/>
      <c r="AF1757" s="53"/>
      <c r="AG1757" s="53"/>
      <c r="AH1757" s="53"/>
      <c r="AI1757" s="53"/>
      <c r="AJ1757" s="53"/>
      <c r="AK1757" s="53"/>
      <c r="AL1757" s="53"/>
      <c r="AM1757" s="53"/>
      <c r="AN1757" s="53"/>
      <c r="AO1757" s="53"/>
      <c r="AP1757" s="53"/>
      <c r="AQ1757" s="53"/>
      <c r="AR1757" s="53"/>
      <c r="AS1757" s="53"/>
      <c r="AT1757" s="53"/>
      <c r="AU1757" s="53"/>
      <c r="AV1757" s="53"/>
      <c r="AW1757" s="53"/>
      <c r="AX1757" s="53"/>
      <c r="AY1757" s="53"/>
      <c r="AZ1757" s="53"/>
      <c r="BA1757" s="53"/>
      <c r="BB1757" s="53"/>
      <c r="BC1757" s="53"/>
      <c r="BD1757" s="53"/>
      <c r="BE1757" s="53"/>
      <c r="BF1757" s="53"/>
      <c r="BG1757" s="53"/>
      <c r="BH1757" s="53"/>
      <c r="BI1757" s="53"/>
      <c r="BJ1757" s="53"/>
      <c r="BK1757" s="53"/>
      <c r="BL1757" s="53"/>
      <c r="BM1757" s="53"/>
      <c r="BN1757" s="53"/>
      <c r="BO1757" s="53"/>
      <c r="BP1757" s="53"/>
      <c r="BQ1757" s="53"/>
      <c r="BR1757" s="53"/>
      <c r="BS1757" s="53"/>
      <c r="BT1757" s="53"/>
      <c r="BU1757" s="53"/>
      <c r="BV1757" s="53"/>
      <c r="BW1757" s="53"/>
      <c r="BX1757" s="53"/>
      <c r="BY1757" s="53"/>
      <c r="BZ1757" s="53"/>
      <c r="CA1757" s="53"/>
      <c r="CB1757" s="53"/>
      <c r="CC1757" s="53"/>
      <c r="CD1757" s="53"/>
      <c r="CE1757" s="53"/>
      <c r="CF1757" s="53"/>
      <c r="CG1757" s="53"/>
      <c r="CH1757" s="53"/>
      <c r="CI1757" s="53"/>
      <c r="CJ1757" s="53"/>
      <c r="CK1757" s="53"/>
    </row>
    <row r="1758" spans="10:89" x14ac:dyDescent="0.2">
      <c r="J1758" s="53"/>
      <c r="K1758" s="53"/>
      <c r="L1758" s="53"/>
      <c r="M1758" s="53"/>
      <c r="N1758" s="53"/>
      <c r="O1758" s="53"/>
      <c r="P1758" s="53"/>
      <c r="Q1758" s="53"/>
      <c r="R1758" s="53"/>
      <c r="S1758" s="53"/>
      <c r="T1758" s="53"/>
      <c r="U1758" s="53"/>
      <c r="V1758" s="53"/>
      <c r="W1758" s="53"/>
      <c r="X1758" s="53"/>
      <c r="Y1758" s="53"/>
      <c r="Z1758" s="53"/>
      <c r="AA1758" s="53"/>
      <c r="AB1758" s="53"/>
      <c r="AC1758" s="53"/>
      <c r="AD1758" s="53"/>
      <c r="AE1758" s="53"/>
      <c r="AF1758" s="53"/>
      <c r="AG1758" s="53"/>
      <c r="AH1758" s="53"/>
      <c r="AI1758" s="53"/>
      <c r="AJ1758" s="53"/>
      <c r="AK1758" s="53"/>
      <c r="AL1758" s="53"/>
      <c r="AM1758" s="53"/>
      <c r="AN1758" s="53"/>
      <c r="AO1758" s="53"/>
      <c r="AP1758" s="53"/>
      <c r="AQ1758" s="53"/>
      <c r="AR1758" s="53"/>
      <c r="AS1758" s="53"/>
      <c r="AT1758" s="53"/>
      <c r="AU1758" s="53"/>
      <c r="AV1758" s="53"/>
      <c r="AW1758" s="53"/>
      <c r="AX1758" s="53"/>
      <c r="AY1758" s="53"/>
      <c r="AZ1758" s="53"/>
      <c r="BA1758" s="53"/>
      <c r="BB1758" s="53"/>
      <c r="BC1758" s="53"/>
      <c r="BD1758" s="53"/>
      <c r="BE1758" s="53"/>
      <c r="BF1758" s="53"/>
      <c r="BG1758" s="53"/>
      <c r="BH1758" s="53"/>
      <c r="BI1758" s="53"/>
      <c r="BJ1758" s="53"/>
      <c r="BK1758" s="53"/>
      <c r="BL1758" s="53"/>
      <c r="BM1758" s="53"/>
      <c r="BN1758" s="53"/>
      <c r="BO1758" s="53"/>
      <c r="BP1758" s="53"/>
      <c r="BQ1758" s="53"/>
      <c r="BR1758" s="53"/>
      <c r="BS1758" s="53"/>
      <c r="BT1758" s="53"/>
      <c r="BU1758" s="53"/>
      <c r="BV1758" s="53"/>
      <c r="BW1758" s="53"/>
      <c r="BX1758" s="53"/>
      <c r="BY1758" s="53"/>
      <c r="BZ1758" s="53"/>
      <c r="CA1758" s="53"/>
      <c r="CB1758" s="53"/>
      <c r="CC1758" s="53"/>
      <c r="CD1758" s="53"/>
      <c r="CE1758" s="53"/>
      <c r="CF1758" s="53"/>
      <c r="CG1758" s="53"/>
      <c r="CH1758" s="53"/>
      <c r="CI1758" s="53"/>
      <c r="CJ1758" s="53"/>
      <c r="CK1758" s="53"/>
    </row>
    <row r="1759" spans="10:89" x14ac:dyDescent="0.2">
      <c r="J1759" s="53"/>
      <c r="K1759" s="53"/>
      <c r="L1759" s="53"/>
      <c r="M1759" s="53"/>
      <c r="N1759" s="53"/>
      <c r="O1759" s="53"/>
      <c r="P1759" s="53"/>
      <c r="Q1759" s="53"/>
      <c r="R1759" s="53"/>
      <c r="S1759" s="53"/>
      <c r="T1759" s="53"/>
      <c r="U1759" s="53"/>
      <c r="V1759" s="53"/>
      <c r="W1759" s="53"/>
      <c r="X1759" s="53"/>
      <c r="Y1759" s="53"/>
      <c r="Z1759" s="53"/>
      <c r="AA1759" s="53"/>
      <c r="AB1759" s="53"/>
      <c r="AC1759" s="53"/>
      <c r="AD1759" s="53"/>
      <c r="AE1759" s="53"/>
      <c r="AF1759" s="53"/>
      <c r="AG1759" s="53"/>
      <c r="AH1759" s="53"/>
      <c r="AI1759" s="53"/>
      <c r="AJ1759" s="53"/>
      <c r="AK1759" s="53"/>
      <c r="AL1759" s="53"/>
      <c r="AM1759" s="53"/>
      <c r="AN1759" s="53"/>
      <c r="AO1759" s="53"/>
      <c r="AP1759" s="53"/>
      <c r="AQ1759" s="53"/>
      <c r="AR1759" s="53"/>
      <c r="AS1759" s="53"/>
      <c r="AT1759" s="53"/>
      <c r="AU1759" s="53"/>
      <c r="AV1759" s="53"/>
      <c r="AW1759" s="53"/>
      <c r="AX1759" s="53"/>
      <c r="AY1759" s="53"/>
      <c r="AZ1759" s="53"/>
      <c r="BA1759" s="53"/>
      <c r="BB1759" s="53"/>
      <c r="BC1759" s="53"/>
      <c r="BD1759" s="53"/>
      <c r="BE1759" s="53"/>
      <c r="BF1759" s="53"/>
      <c r="BG1759" s="53"/>
      <c r="BH1759" s="53"/>
      <c r="BI1759" s="53"/>
      <c r="BJ1759" s="53"/>
      <c r="BK1759" s="53"/>
      <c r="BL1759" s="53"/>
      <c r="BM1759" s="53"/>
      <c r="BN1759" s="53"/>
      <c r="BO1759" s="53"/>
      <c r="BP1759" s="53"/>
      <c r="BQ1759" s="53"/>
      <c r="BR1759" s="53"/>
      <c r="BS1759" s="53"/>
      <c r="BT1759" s="53"/>
      <c r="BU1759" s="53"/>
      <c r="BV1759" s="53"/>
      <c r="BW1759" s="53"/>
      <c r="BX1759" s="53"/>
      <c r="BY1759" s="53"/>
      <c r="BZ1759" s="53"/>
      <c r="CA1759" s="53"/>
      <c r="CB1759" s="53"/>
      <c r="CC1759" s="53"/>
      <c r="CD1759" s="53"/>
      <c r="CE1759" s="53"/>
      <c r="CF1759" s="53"/>
      <c r="CG1759" s="53"/>
      <c r="CH1759" s="53"/>
      <c r="CI1759" s="53"/>
      <c r="CJ1759" s="53"/>
      <c r="CK1759" s="53"/>
    </row>
    <row r="1760" spans="10:89" x14ac:dyDescent="0.2">
      <c r="J1760" s="53"/>
      <c r="K1760" s="53"/>
      <c r="L1760" s="53"/>
      <c r="M1760" s="53"/>
      <c r="N1760" s="53"/>
      <c r="O1760" s="53"/>
      <c r="P1760" s="53"/>
      <c r="Q1760" s="53"/>
      <c r="R1760" s="53"/>
      <c r="S1760" s="53"/>
      <c r="T1760" s="53"/>
      <c r="U1760" s="53"/>
      <c r="V1760" s="53"/>
      <c r="W1760" s="53"/>
      <c r="X1760" s="53"/>
      <c r="Y1760" s="53"/>
      <c r="Z1760" s="53"/>
      <c r="AA1760" s="53"/>
      <c r="AB1760" s="53"/>
      <c r="AC1760" s="53"/>
      <c r="AD1760" s="53"/>
      <c r="AE1760" s="53"/>
      <c r="AF1760" s="53"/>
      <c r="AG1760" s="53"/>
      <c r="AH1760" s="53"/>
      <c r="AI1760" s="53"/>
      <c r="AJ1760" s="53"/>
      <c r="AK1760" s="53"/>
      <c r="AL1760" s="53"/>
      <c r="AM1760" s="53"/>
      <c r="AN1760" s="53"/>
      <c r="AO1760" s="53"/>
      <c r="AP1760" s="53"/>
      <c r="AQ1760" s="53"/>
      <c r="AR1760" s="53"/>
      <c r="AS1760" s="53"/>
      <c r="AT1760" s="53"/>
      <c r="AU1760" s="53"/>
      <c r="AV1760" s="53"/>
      <c r="AW1760" s="53"/>
      <c r="AX1760" s="53"/>
      <c r="AY1760" s="53"/>
      <c r="AZ1760" s="53"/>
      <c r="BA1760" s="53"/>
      <c r="BB1760" s="53"/>
      <c r="BC1760" s="53"/>
      <c r="BD1760" s="53"/>
      <c r="BE1760" s="53"/>
      <c r="BF1760" s="53"/>
      <c r="BG1760" s="53"/>
      <c r="BH1760" s="53"/>
      <c r="BI1760" s="53"/>
      <c r="BJ1760" s="53"/>
      <c r="BK1760" s="53"/>
      <c r="BL1760" s="53"/>
      <c r="BM1760" s="53"/>
      <c r="BN1760" s="53"/>
      <c r="BO1760" s="53"/>
      <c r="BP1760" s="53"/>
      <c r="BQ1760" s="53"/>
      <c r="BR1760" s="53"/>
      <c r="BS1760" s="53"/>
      <c r="BT1760" s="53"/>
      <c r="BU1760" s="53"/>
      <c r="BV1760" s="53"/>
      <c r="BW1760" s="53"/>
      <c r="BX1760" s="53"/>
      <c r="BY1760" s="53"/>
      <c r="BZ1760" s="53"/>
      <c r="CA1760" s="53"/>
      <c r="CB1760" s="53"/>
      <c r="CC1760" s="53"/>
      <c r="CD1760" s="53"/>
      <c r="CE1760" s="53"/>
      <c r="CF1760" s="53"/>
      <c r="CG1760" s="53"/>
      <c r="CH1760" s="53"/>
      <c r="CI1760" s="53"/>
      <c r="CJ1760" s="53"/>
      <c r="CK1760" s="53"/>
    </row>
    <row r="1761" spans="10:89" x14ac:dyDescent="0.2">
      <c r="J1761" s="53"/>
      <c r="K1761" s="53"/>
      <c r="L1761" s="53"/>
      <c r="M1761" s="53"/>
      <c r="N1761" s="53"/>
      <c r="O1761" s="53"/>
      <c r="P1761" s="53"/>
      <c r="Q1761" s="53"/>
      <c r="R1761" s="53"/>
      <c r="S1761" s="53"/>
      <c r="T1761" s="53"/>
      <c r="U1761" s="53"/>
      <c r="V1761" s="53"/>
      <c r="W1761" s="53"/>
      <c r="X1761" s="53"/>
      <c r="Y1761" s="53"/>
      <c r="Z1761" s="53"/>
      <c r="AA1761" s="53"/>
      <c r="AB1761" s="53"/>
      <c r="AC1761" s="53"/>
      <c r="AD1761" s="53"/>
      <c r="AE1761" s="53"/>
      <c r="AF1761" s="53"/>
      <c r="AG1761" s="53"/>
      <c r="AH1761" s="53"/>
      <c r="AI1761" s="53"/>
      <c r="AJ1761" s="53"/>
      <c r="AK1761" s="53"/>
      <c r="AL1761" s="53"/>
      <c r="AM1761" s="53"/>
      <c r="AN1761" s="53"/>
      <c r="AO1761" s="53"/>
      <c r="AP1761" s="53"/>
      <c r="AQ1761" s="53"/>
      <c r="AR1761" s="53"/>
      <c r="AS1761" s="53"/>
      <c r="AT1761" s="53"/>
      <c r="AU1761" s="53"/>
      <c r="AV1761" s="53"/>
      <c r="AW1761" s="53"/>
      <c r="AX1761" s="53"/>
      <c r="AY1761" s="53"/>
      <c r="AZ1761" s="53"/>
      <c r="BA1761" s="53"/>
      <c r="BB1761" s="53"/>
      <c r="BC1761" s="53"/>
      <c r="BD1761" s="53"/>
      <c r="BE1761" s="53"/>
      <c r="BF1761" s="53"/>
      <c r="BG1761" s="53"/>
      <c r="BH1761" s="53"/>
      <c r="BI1761" s="53"/>
      <c r="BJ1761" s="53"/>
      <c r="BK1761" s="53"/>
      <c r="BL1761" s="53"/>
      <c r="BM1761" s="53"/>
      <c r="BN1761" s="53"/>
      <c r="BO1761" s="53"/>
      <c r="BP1761" s="53"/>
      <c r="BQ1761" s="53"/>
      <c r="BR1761" s="53"/>
      <c r="BS1761" s="53"/>
      <c r="BT1761" s="53"/>
      <c r="BU1761" s="53"/>
      <c r="BV1761" s="53"/>
      <c r="BW1761" s="53"/>
      <c r="BX1761" s="53"/>
      <c r="BY1761" s="53"/>
      <c r="BZ1761" s="53"/>
      <c r="CA1761" s="53"/>
      <c r="CB1761" s="53"/>
      <c r="CC1761" s="53"/>
      <c r="CD1761" s="53"/>
      <c r="CE1761" s="53"/>
      <c r="CF1761" s="53"/>
      <c r="CG1761" s="53"/>
      <c r="CH1761" s="53"/>
      <c r="CI1761" s="53"/>
      <c r="CJ1761" s="53"/>
      <c r="CK1761" s="53"/>
    </row>
    <row r="1762" spans="10:89" x14ac:dyDescent="0.2">
      <c r="J1762" s="53"/>
      <c r="K1762" s="53"/>
      <c r="L1762" s="53"/>
      <c r="M1762" s="53"/>
      <c r="N1762" s="53"/>
      <c r="O1762" s="53"/>
      <c r="P1762" s="53"/>
      <c r="Q1762" s="53"/>
      <c r="R1762" s="53"/>
      <c r="S1762" s="53"/>
      <c r="T1762" s="53"/>
      <c r="U1762" s="53"/>
      <c r="V1762" s="53"/>
      <c r="W1762" s="53"/>
      <c r="X1762" s="53"/>
      <c r="Y1762" s="53"/>
      <c r="Z1762" s="53"/>
      <c r="AA1762" s="53"/>
      <c r="AB1762" s="53"/>
      <c r="AC1762" s="53"/>
      <c r="AD1762" s="53"/>
      <c r="AE1762" s="53"/>
      <c r="AF1762" s="53"/>
      <c r="AG1762" s="53"/>
      <c r="AH1762" s="53"/>
      <c r="AI1762" s="53"/>
      <c r="AJ1762" s="53"/>
      <c r="AK1762" s="53"/>
      <c r="AL1762" s="53"/>
      <c r="AM1762" s="53"/>
      <c r="AN1762" s="53"/>
      <c r="AO1762" s="53"/>
      <c r="AP1762" s="53"/>
      <c r="AQ1762" s="53"/>
      <c r="AR1762" s="53"/>
      <c r="AS1762" s="53"/>
      <c r="AT1762" s="53"/>
      <c r="AU1762" s="53"/>
      <c r="AV1762" s="53"/>
      <c r="AW1762" s="53"/>
      <c r="AX1762" s="53"/>
      <c r="AY1762" s="53"/>
      <c r="AZ1762" s="53"/>
      <c r="BA1762" s="53"/>
      <c r="BB1762" s="53"/>
      <c r="BC1762" s="53"/>
      <c r="BD1762" s="53"/>
      <c r="BE1762" s="53"/>
      <c r="BF1762" s="53"/>
      <c r="BG1762" s="53"/>
      <c r="BH1762" s="53"/>
      <c r="BI1762" s="53"/>
      <c r="BJ1762" s="53"/>
      <c r="BK1762" s="53"/>
      <c r="BL1762" s="53"/>
      <c r="BM1762" s="53"/>
      <c r="BN1762" s="53"/>
      <c r="BO1762" s="53"/>
      <c r="BP1762" s="53"/>
      <c r="BQ1762" s="53"/>
      <c r="BR1762" s="53"/>
      <c r="BS1762" s="53"/>
      <c r="BT1762" s="53"/>
      <c r="BU1762" s="53"/>
      <c r="BV1762" s="53"/>
      <c r="BW1762" s="53"/>
      <c r="BX1762" s="53"/>
      <c r="BY1762" s="53"/>
      <c r="BZ1762" s="53"/>
      <c r="CA1762" s="53"/>
      <c r="CB1762" s="53"/>
      <c r="CC1762" s="53"/>
      <c r="CD1762" s="53"/>
      <c r="CE1762" s="53"/>
      <c r="CF1762" s="53"/>
      <c r="CG1762" s="53"/>
      <c r="CH1762" s="53"/>
      <c r="CI1762" s="53"/>
      <c r="CJ1762" s="53"/>
      <c r="CK1762" s="53"/>
    </row>
    <row r="1763" spans="10:89" x14ac:dyDescent="0.2">
      <c r="J1763" s="53"/>
      <c r="K1763" s="53"/>
      <c r="L1763" s="53"/>
      <c r="M1763" s="53"/>
      <c r="N1763" s="53"/>
      <c r="O1763" s="53"/>
      <c r="P1763" s="53"/>
      <c r="Q1763" s="53"/>
      <c r="R1763" s="53"/>
      <c r="S1763" s="53"/>
      <c r="T1763" s="53"/>
      <c r="U1763" s="53"/>
      <c r="V1763" s="53"/>
      <c r="W1763" s="53"/>
      <c r="X1763" s="53"/>
      <c r="Y1763" s="53"/>
      <c r="Z1763" s="53"/>
      <c r="AA1763" s="53"/>
      <c r="AB1763" s="53"/>
      <c r="AC1763" s="53"/>
      <c r="AD1763" s="53"/>
      <c r="AE1763" s="53"/>
      <c r="AF1763" s="53"/>
      <c r="AG1763" s="53"/>
      <c r="AH1763" s="53"/>
      <c r="AI1763" s="53"/>
      <c r="AJ1763" s="53"/>
      <c r="AK1763" s="53"/>
      <c r="AL1763" s="53"/>
      <c r="AM1763" s="53"/>
      <c r="AN1763" s="53"/>
      <c r="AO1763" s="53"/>
      <c r="AP1763" s="53"/>
      <c r="AQ1763" s="53"/>
      <c r="AR1763" s="53"/>
      <c r="AS1763" s="53"/>
      <c r="AT1763" s="53"/>
      <c r="AU1763" s="53"/>
      <c r="AV1763" s="53"/>
      <c r="AW1763" s="53"/>
      <c r="AX1763" s="53"/>
      <c r="AY1763" s="53"/>
      <c r="AZ1763" s="53"/>
      <c r="BA1763" s="53"/>
      <c r="BB1763" s="53"/>
      <c r="BC1763" s="53"/>
      <c r="BD1763" s="53"/>
      <c r="BE1763" s="53"/>
      <c r="BF1763" s="53"/>
      <c r="BG1763" s="53"/>
      <c r="BH1763" s="53"/>
      <c r="BI1763" s="53"/>
      <c r="BJ1763" s="53"/>
      <c r="BK1763" s="53"/>
      <c r="BL1763" s="53"/>
      <c r="BM1763" s="53"/>
      <c r="BN1763" s="53"/>
      <c r="BO1763" s="53"/>
      <c r="BP1763" s="53"/>
      <c r="BQ1763" s="53"/>
      <c r="BR1763" s="53"/>
      <c r="BS1763" s="53"/>
      <c r="BT1763" s="53"/>
      <c r="BU1763" s="53"/>
      <c r="BV1763" s="53"/>
      <c r="BW1763" s="53"/>
      <c r="BX1763" s="53"/>
      <c r="BY1763" s="53"/>
      <c r="BZ1763" s="53"/>
      <c r="CA1763" s="53"/>
      <c r="CB1763" s="53"/>
      <c r="CC1763" s="53"/>
      <c r="CD1763" s="53"/>
      <c r="CE1763" s="53"/>
      <c r="CF1763" s="53"/>
      <c r="CG1763" s="53"/>
      <c r="CH1763" s="53"/>
      <c r="CI1763" s="53"/>
      <c r="CJ1763" s="53"/>
      <c r="CK1763" s="53"/>
    </row>
    <row r="1764" spans="10:89" x14ac:dyDescent="0.2">
      <c r="J1764" s="53"/>
      <c r="K1764" s="53"/>
      <c r="L1764" s="53"/>
      <c r="M1764" s="53"/>
      <c r="N1764" s="53"/>
      <c r="O1764" s="53"/>
      <c r="P1764" s="53"/>
      <c r="Q1764" s="53"/>
      <c r="R1764" s="53"/>
      <c r="S1764" s="53"/>
      <c r="T1764" s="53"/>
      <c r="U1764" s="53"/>
      <c r="V1764" s="53"/>
      <c r="W1764" s="53"/>
      <c r="X1764" s="53"/>
      <c r="Y1764" s="53"/>
      <c r="Z1764" s="53"/>
      <c r="AA1764" s="53"/>
      <c r="AB1764" s="53"/>
      <c r="AC1764" s="53"/>
      <c r="AD1764" s="53"/>
      <c r="AE1764" s="53"/>
      <c r="AF1764" s="53"/>
      <c r="AG1764" s="53"/>
      <c r="AH1764" s="53"/>
      <c r="AI1764" s="53"/>
      <c r="AJ1764" s="53"/>
      <c r="AK1764" s="53"/>
      <c r="AL1764" s="53"/>
      <c r="AM1764" s="53"/>
      <c r="AN1764" s="53"/>
      <c r="AO1764" s="53"/>
      <c r="AP1764" s="53"/>
      <c r="AQ1764" s="53"/>
      <c r="AR1764" s="53"/>
      <c r="AS1764" s="53"/>
      <c r="AT1764" s="53"/>
      <c r="AU1764" s="53"/>
      <c r="AV1764" s="53"/>
      <c r="AW1764" s="53"/>
      <c r="AX1764" s="53"/>
      <c r="AY1764" s="53"/>
      <c r="AZ1764" s="53"/>
      <c r="BA1764" s="53"/>
      <c r="BB1764" s="53"/>
      <c r="BC1764" s="53"/>
      <c r="BD1764" s="53"/>
      <c r="BE1764" s="53"/>
      <c r="BF1764" s="53"/>
      <c r="BG1764" s="53"/>
      <c r="BH1764" s="53"/>
      <c r="BI1764" s="53"/>
      <c r="BJ1764" s="53"/>
      <c r="BK1764" s="53"/>
      <c r="BL1764" s="53"/>
      <c r="BM1764" s="53"/>
      <c r="BN1764" s="53"/>
      <c r="BO1764" s="53"/>
      <c r="BP1764" s="53"/>
      <c r="BQ1764" s="53"/>
      <c r="BR1764" s="53"/>
      <c r="BS1764" s="53"/>
      <c r="BT1764" s="53"/>
      <c r="BU1764" s="53"/>
      <c r="BV1764" s="53"/>
      <c r="BW1764" s="53"/>
      <c r="BX1764" s="53"/>
      <c r="BY1764" s="53"/>
      <c r="BZ1764" s="53"/>
      <c r="CA1764" s="53"/>
      <c r="CB1764" s="53"/>
      <c r="CC1764" s="53"/>
      <c r="CD1764" s="53"/>
      <c r="CE1764" s="53"/>
      <c r="CF1764" s="53"/>
      <c r="CG1764" s="53"/>
      <c r="CH1764" s="53"/>
      <c r="CI1764" s="53"/>
      <c r="CJ1764" s="53"/>
      <c r="CK1764" s="53"/>
    </row>
    <row r="1765" spans="10:89" x14ac:dyDescent="0.2">
      <c r="J1765" s="53"/>
      <c r="K1765" s="53"/>
      <c r="L1765" s="53"/>
      <c r="M1765" s="53"/>
      <c r="N1765" s="53"/>
      <c r="O1765" s="53"/>
      <c r="P1765" s="53"/>
      <c r="Q1765" s="53"/>
      <c r="R1765" s="53"/>
      <c r="S1765" s="53"/>
      <c r="T1765" s="53"/>
      <c r="U1765" s="53"/>
      <c r="V1765" s="53"/>
      <c r="W1765" s="53"/>
      <c r="X1765" s="53"/>
      <c r="Y1765" s="53"/>
      <c r="Z1765" s="53"/>
      <c r="AA1765" s="53"/>
      <c r="AB1765" s="53"/>
      <c r="AC1765" s="53"/>
      <c r="AD1765" s="53"/>
      <c r="AE1765" s="53"/>
      <c r="AF1765" s="53"/>
      <c r="AG1765" s="53"/>
      <c r="AH1765" s="53"/>
      <c r="AI1765" s="53"/>
      <c r="AJ1765" s="53"/>
      <c r="AK1765" s="53"/>
      <c r="AL1765" s="53"/>
      <c r="AM1765" s="53"/>
      <c r="AN1765" s="53"/>
      <c r="AO1765" s="53"/>
      <c r="AP1765" s="53"/>
      <c r="AQ1765" s="53"/>
      <c r="AR1765" s="53"/>
      <c r="AS1765" s="53"/>
      <c r="AT1765" s="53"/>
      <c r="AU1765" s="53"/>
      <c r="AV1765" s="53"/>
      <c r="AW1765" s="53"/>
      <c r="AX1765" s="53"/>
      <c r="AY1765" s="53"/>
      <c r="AZ1765" s="53"/>
      <c r="BA1765" s="53"/>
      <c r="BB1765" s="53"/>
      <c r="BC1765" s="53"/>
      <c r="BD1765" s="53"/>
      <c r="BE1765" s="53"/>
      <c r="BF1765" s="53"/>
      <c r="BG1765" s="53"/>
      <c r="BH1765" s="53"/>
      <c r="BI1765" s="53"/>
      <c r="BJ1765" s="53"/>
      <c r="BK1765" s="53"/>
      <c r="BL1765" s="53"/>
      <c r="BM1765" s="53"/>
      <c r="BN1765" s="53"/>
      <c r="BO1765" s="53"/>
      <c r="BP1765" s="53"/>
      <c r="BQ1765" s="53"/>
      <c r="BR1765" s="53"/>
      <c r="BS1765" s="53"/>
      <c r="BT1765" s="53"/>
      <c r="BU1765" s="53"/>
      <c r="BV1765" s="53"/>
      <c r="BW1765" s="53"/>
      <c r="BX1765" s="53"/>
      <c r="BY1765" s="53"/>
      <c r="BZ1765" s="53"/>
      <c r="CA1765" s="53"/>
      <c r="CB1765" s="53"/>
      <c r="CC1765" s="53"/>
      <c r="CD1765" s="53"/>
      <c r="CE1765" s="53"/>
      <c r="CF1765" s="53"/>
      <c r="CG1765" s="53"/>
      <c r="CH1765" s="53"/>
      <c r="CI1765" s="53"/>
      <c r="CJ1765" s="53"/>
      <c r="CK1765" s="53"/>
    </row>
    <row r="1766" spans="10:89" x14ac:dyDescent="0.2">
      <c r="J1766" s="53"/>
      <c r="K1766" s="53"/>
      <c r="L1766" s="53"/>
      <c r="M1766" s="53"/>
      <c r="N1766" s="53"/>
      <c r="O1766" s="53"/>
      <c r="P1766" s="53"/>
      <c r="Q1766" s="53"/>
      <c r="R1766" s="53"/>
      <c r="S1766" s="53"/>
      <c r="T1766" s="53"/>
      <c r="U1766" s="53"/>
      <c r="V1766" s="53"/>
      <c r="W1766" s="53"/>
      <c r="X1766" s="53"/>
      <c r="Y1766" s="53"/>
      <c r="Z1766" s="53"/>
      <c r="AA1766" s="53"/>
      <c r="AB1766" s="53"/>
      <c r="AC1766" s="53"/>
      <c r="AD1766" s="53"/>
      <c r="AE1766" s="53"/>
      <c r="AF1766" s="53"/>
      <c r="AG1766" s="53"/>
      <c r="AH1766" s="53"/>
      <c r="AI1766" s="53"/>
      <c r="AJ1766" s="53"/>
      <c r="AK1766" s="53"/>
      <c r="AL1766" s="53"/>
      <c r="AM1766" s="53"/>
      <c r="AN1766" s="53"/>
      <c r="AO1766" s="53"/>
      <c r="AP1766" s="53"/>
      <c r="AQ1766" s="53"/>
      <c r="AR1766" s="53"/>
      <c r="AS1766" s="53"/>
      <c r="AT1766" s="53"/>
      <c r="AU1766" s="53"/>
      <c r="AV1766" s="53"/>
      <c r="AW1766" s="53"/>
      <c r="AX1766" s="53"/>
      <c r="AY1766" s="53"/>
      <c r="AZ1766" s="53"/>
      <c r="BA1766" s="53"/>
      <c r="BB1766" s="53"/>
      <c r="BC1766" s="53"/>
      <c r="BD1766" s="53"/>
      <c r="BE1766" s="53"/>
      <c r="BF1766" s="53"/>
      <c r="BG1766" s="53"/>
      <c r="BH1766" s="53"/>
      <c r="BI1766" s="53"/>
      <c r="BJ1766" s="53"/>
      <c r="BK1766" s="53"/>
      <c r="BL1766" s="53"/>
      <c r="BM1766" s="53"/>
      <c r="BN1766" s="53"/>
      <c r="BO1766" s="53"/>
      <c r="BP1766" s="53"/>
      <c r="BQ1766" s="53"/>
      <c r="BR1766" s="53"/>
      <c r="BS1766" s="53"/>
      <c r="BT1766" s="53"/>
      <c r="BU1766" s="53"/>
      <c r="BV1766" s="53"/>
      <c r="BW1766" s="53"/>
      <c r="BX1766" s="53"/>
      <c r="BY1766" s="53"/>
      <c r="BZ1766" s="53"/>
      <c r="CA1766" s="53"/>
      <c r="CB1766" s="53"/>
      <c r="CC1766" s="53"/>
      <c r="CD1766" s="53"/>
      <c r="CE1766" s="53"/>
      <c r="CF1766" s="53"/>
      <c r="CG1766" s="53"/>
      <c r="CH1766" s="53"/>
      <c r="CI1766" s="53"/>
      <c r="CJ1766" s="53"/>
      <c r="CK1766" s="53"/>
    </row>
    <row r="1767" spans="10:89" x14ac:dyDescent="0.2">
      <c r="J1767" s="53"/>
      <c r="K1767" s="53"/>
      <c r="L1767" s="53"/>
      <c r="M1767" s="53"/>
      <c r="N1767" s="53"/>
      <c r="O1767" s="53"/>
      <c r="P1767" s="53"/>
      <c r="Q1767" s="53"/>
      <c r="R1767" s="53"/>
      <c r="S1767" s="53"/>
      <c r="T1767" s="53"/>
      <c r="U1767" s="53"/>
      <c r="V1767" s="53"/>
      <c r="W1767" s="53"/>
      <c r="X1767" s="53"/>
      <c r="Y1767" s="53"/>
      <c r="Z1767" s="53"/>
      <c r="AA1767" s="53"/>
      <c r="AB1767" s="53"/>
      <c r="AC1767" s="53"/>
      <c r="AD1767" s="53"/>
      <c r="AE1767" s="53"/>
      <c r="AF1767" s="53"/>
      <c r="AG1767" s="53"/>
      <c r="AH1767" s="53"/>
      <c r="AI1767" s="53"/>
      <c r="AJ1767" s="53"/>
      <c r="AK1767" s="53"/>
      <c r="AL1767" s="53"/>
      <c r="AM1767" s="53"/>
      <c r="AN1767" s="53"/>
      <c r="AO1767" s="53"/>
      <c r="AP1767" s="53"/>
      <c r="AQ1767" s="53"/>
      <c r="AR1767" s="53"/>
      <c r="AS1767" s="53"/>
      <c r="AT1767" s="53"/>
      <c r="AU1767" s="53"/>
      <c r="AV1767" s="53"/>
      <c r="AW1767" s="53"/>
      <c r="AX1767" s="53"/>
      <c r="AY1767" s="53"/>
      <c r="AZ1767" s="53"/>
      <c r="BA1767" s="53"/>
      <c r="BB1767" s="53"/>
      <c r="BC1767" s="53"/>
      <c r="BD1767" s="53"/>
      <c r="BE1767" s="53"/>
      <c r="BF1767" s="53"/>
      <c r="BG1767" s="53"/>
      <c r="BH1767" s="53"/>
      <c r="BI1767" s="53"/>
      <c r="BJ1767" s="53"/>
      <c r="BK1767" s="53"/>
      <c r="BL1767" s="53"/>
      <c r="BM1767" s="53"/>
      <c r="BN1767" s="53"/>
      <c r="BO1767" s="53"/>
      <c r="BP1767" s="53"/>
      <c r="BQ1767" s="53"/>
      <c r="BR1767" s="53"/>
      <c r="BS1767" s="53"/>
      <c r="BT1767" s="53"/>
      <c r="BU1767" s="53"/>
      <c r="BV1767" s="53"/>
      <c r="BW1767" s="53"/>
      <c r="BX1767" s="53"/>
      <c r="BY1767" s="53"/>
      <c r="BZ1767" s="53"/>
      <c r="CA1767" s="53"/>
      <c r="CB1767" s="53"/>
      <c r="CC1767" s="53"/>
      <c r="CD1767" s="53"/>
      <c r="CE1767" s="53"/>
      <c r="CF1767" s="53"/>
      <c r="CG1767" s="53"/>
      <c r="CH1767" s="53"/>
      <c r="CI1767" s="53"/>
      <c r="CJ1767" s="53"/>
      <c r="CK1767" s="53"/>
    </row>
    <row r="1768" spans="10:89" x14ac:dyDescent="0.2">
      <c r="J1768" s="53"/>
      <c r="K1768" s="53"/>
      <c r="L1768" s="53"/>
      <c r="M1768" s="53"/>
      <c r="N1768" s="53"/>
      <c r="O1768" s="53"/>
      <c r="P1768" s="53"/>
      <c r="Q1768" s="53"/>
      <c r="R1768" s="53"/>
      <c r="S1768" s="53"/>
      <c r="T1768" s="53"/>
      <c r="U1768" s="53"/>
      <c r="V1768" s="53"/>
      <c r="W1768" s="53"/>
      <c r="X1768" s="53"/>
      <c r="Y1768" s="53"/>
      <c r="Z1768" s="53"/>
      <c r="AA1768" s="53"/>
      <c r="AB1768" s="53"/>
      <c r="AC1768" s="53"/>
      <c r="AD1768" s="53"/>
      <c r="AE1768" s="53"/>
      <c r="AF1768" s="53"/>
      <c r="AG1768" s="53"/>
      <c r="AH1768" s="53"/>
      <c r="AI1768" s="53"/>
      <c r="AJ1768" s="53"/>
      <c r="AK1768" s="53"/>
      <c r="AL1768" s="53"/>
      <c r="AM1768" s="53"/>
      <c r="AN1768" s="53"/>
      <c r="AO1768" s="53"/>
      <c r="AP1768" s="53"/>
      <c r="AQ1768" s="53"/>
      <c r="AR1768" s="53"/>
      <c r="AS1768" s="53"/>
      <c r="AT1768" s="53"/>
      <c r="AU1768" s="53"/>
      <c r="AV1768" s="53"/>
      <c r="AW1768" s="53"/>
      <c r="AX1768" s="53"/>
      <c r="AY1768" s="53"/>
      <c r="AZ1768" s="53"/>
      <c r="BA1768" s="53"/>
      <c r="BB1768" s="53"/>
      <c r="BC1768" s="53"/>
      <c r="BD1768" s="53"/>
      <c r="BE1768" s="53"/>
      <c r="BF1768" s="53"/>
      <c r="BG1768" s="53"/>
      <c r="BH1768" s="53"/>
      <c r="BI1768" s="53"/>
      <c r="BJ1768" s="53"/>
      <c r="BK1768" s="53"/>
      <c r="BL1768" s="53"/>
      <c r="BM1768" s="53"/>
      <c r="BN1768" s="53"/>
      <c r="BO1768" s="53"/>
      <c r="BP1768" s="53"/>
      <c r="BQ1768" s="53"/>
      <c r="BR1768" s="53"/>
      <c r="BS1768" s="53"/>
      <c r="BT1768" s="53"/>
      <c r="BU1768" s="53"/>
      <c r="BV1768" s="53"/>
      <c r="BW1768" s="53"/>
      <c r="BX1768" s="53"/>
      <c r="BY1768" s="53"/>
      <c r="BZ1768" s="53"/>
      <c r="CA1768" s="53"/>
      <c r="CB1768" s="53"/>
      <c r="CC1768" s="53"/>
      <c r="CD1768" s="53"/>
      <c r="CE1768" s="53"/>
      <c r="CF1768" s="53"/>
      <c r="CG1768" s="53"/>
      <c r="CH1768" s="53"/>
      <c r="CI1768" s="53"/>
      <c r="CJ1768" s="53"/>
      <c r="CK1768" s="53"/>
    </row>
    <row r="1769" spans="10:89" x14ac:dyDescent="0.2">
      <c r="J1769" s="53"/>
      <c r="K1769" s="53"/>
      <c r="L1769" s="53"/>
      <c r="M1769" s="53"/>
      <c r="N1769" s="53"/>
      <c r="O1769" s="53"/>
      <c r="P1769" s="53"/>
      <c r="Q1769" s="53"/>
      <c r="R1769" s="53"/>
      <c r="S1769" s="53"/>
      <c r="T1769" s="53"/>
      <c r="U1769" s="53"/>
      <c r="V1769" s="53"/>
      <c r="W1769" s="53"/>
      <c r="X1769" s="53"/>
      <c r="Y1769" s="53"/>
      <c r="Z1769" s="53"/>
      <c r="AA1769" s="53"/>
      <c r="AB1769" s="53"/>
      <c r="AC1769" s="53"/>
      <c r="AD1769" s="53"/>
      <c r="AE1769" s="53"/>
      <c r="AF1769" s="53"/>
      <c r="AG1769" s="53"/>
      <c r="AH1769" s="53"/>
      <c r="AI1769" s="53"/>
      <c r="AJ1769" s="53"/>
      <c r="AK1769" s="53"/>
      <c r="AL1769" s="53"/>
      <c r="AM1769" s="53"/>
      <c r="AN1769" s="53"/>
      <c r="AO1769" s="53"/>
      <c r="AP1769" s="53"/>
      <c r="AQ1769" s="53"/>
      <c r="AR1769" s="53"/>
      <c r="AS1769" s="53"/>
      <c r="AT1769" s="53"/>
      <c r="AU1769" s="53"/>
      <c r="AV1769" s="53"/>
      <c r="AW1769" s="53"/>
      <c r="AX1769" s="53"/>
      <c r="AY1769" s="53"/>
      <c r="AZ1769" s="53"/>
      <c r="BA1769" s="53"/>
      <c r="BB1769" s="53"/>
      <c r="BC1769" s="53"/>
      <c r="BD1769" s="53"/>
      <c r="BE1769" s="53"/>
      <c r="BF1769" s="53"/>
      <c r="BG1769" s="53"/>
      <c r="BH1769" s="53"/>
      <c r="BI1769" s="53"/>
      <c r="BJ1769" s="53"/>
      <c r="BK1769" s="53"/>
      <c r="BL1769" s="53"/>
      <c r="BM1769" s="53"/>
      <c r="BN1769" s="53"/>
      <c r="BO1769" s="53"/>
      <c r="BP1769" s="53"/>
      <c r="BQ1769" s="53"/>
      <c r="BR1769" s="53"/>
      <c r="BS1769" s="53"/>
      <c r="BT1769" s="53"/>
      <c r="BU1769" s="53"/>
      <c r="BV1769" s="53"/>
      <c r="BW1769" s="53"/>
      <c r="BX1769" s="53"/>
      <c r="BY1769" s="53"/>
      <c r="BZ1769" s="53"/>
      <c r="CA1769" s="53"/>
      <c r="CB1769" s="53"/>
      <c r="CC1769" s="53"/>
      <c r="CD1769" s="53"/>
      <c r="CE1769" s="53"/>
      <c r="CF1769" s="53"/>
      <c r="CG1769" s="53"/>
      <c r="CH1769" s="53"/>
      <c r="CI1769" s="53"/>
      <c r="CJ1769" s="53"/>
      <c r="CK1769" s="53"/>
    </row>
    <row r="1770" spans="10:89" x14ac:dyDescent="0.2">
      <c r="J1770" s="53"/>
      <c r="K1770" s="53"/>
      <c r="L1770" s="53"/>
      <c r="M1770" s="53"/>
      <c r="N1770" s="53"/>
      <c r="O1770" s="53"/>
      <c r="P1770" s="53"/>
      <c r="Q1770" s="53"/>
      <c r="R1770" s="53"/>
      <c r="S1770" s="53"/>
      <c r="T1770" s="53"/>
      <c r="U1770" s="53"/>
      <c r="V1770" s="53"/>
      <c r="W1770" s="53"/>
      <c r="X1770" s="53"/>
      <c r="Y1770" s="53"/>
      <c r="Z1770" s="53"/>
      <c r="AA1770" s="53"/>
      <c r="AB1770" s="53"/>
      <c r="AC1770" s="53"/>
      <c r="AD1770" s="53"/>
      <c r="AE1770" s="53"/>
      <c r="AF1770" s="53"/>
      <c r="AG1770" s="53"/>
      <c r="AH1770" s="53"/>
      <c r="AI1770" s="53"/>
      <c r="AJ1770" s="53"/>
      <c r="AK1770" s="53"/>
      <c r="AL1770" s="53"/>
      <c r="AM1770" s="53"/>
      <c r="AN1770" s="53"/>
      <c r="AO1770" s="53"/>
      <c r="AP1770" s="53"/>
      <c r="AQ1770" s="53"/>
      <c r="AR1770" s="53"/>
      <c r="AS1770" s="53"/>
      <c r="AT1770" s="53"/>
      <c r="AU1770" s="53"/>
      <c r="AV1770" s="53"/>
      <c r="AW1770" s="53"/>
      <c r="AX1770" s="53"/>
      <c r="AY1770" s="53"/>
      <c r="AZ1770" s="53"/>
      <c r="BA1770" s="53"/>
      <c r="BB1770" s="53"/>
      <c r="BC1770" s="53"/>
      <c r="BD1770" s="53"/>
      <c r="BE1770" s="53"/>
      <c r="BF1770" s="53"/>
      <c r="BG1770" s="53"/>
      <c r="BH1770" s="53"/>
      <c r="BI1770" s="53"/>
      <c r="BJ1770" s="53"/>
      <c r="BK1770" s="53"/>
      <c r="BL1770" s="53"/>
      <c r="BM1770" s="53"/>
      <c r="BN1770" s="53"/>
      <c r="BO1770" s="53"/>
      <c r="BP1770" s="53"/>
      <c r="BQ1770" s="53"/>
      <c r="BR1770" s="53"/>
      <c r="BS1770" s="53"/>
      <c r="BT1770" s="53"/>
      <c r="BU1770" s="53"/>
      <c r="BV1770" s="53"/>
      <c r="BW1770" s="53"/>
      <c r="BX1770" s="53"/>
      <c r="BY1770" s="53"/>
      <c r="BZ1770" s="53"/>
      <c r="CA1770" s="53"/>
      <c r="CB1770" s="53"/>
      <c r="CC1770" s="53"/>
      <c r="CD1770" s="53"/>
      <c r="CE1770" s="53"/>
      <c r="CF1770" s="53"/>
      <c r="CG1770" s="53"/>
      <c r="CH1770" s="53"/>
      <c r="CI1770" s="53"/>
      <c r="CJ1770" s="53"/>
      <c r="CK1770" s="53"/>
    </row>
    <row r="1771" spans="10:89" x14ac:dyDescent="0.2">
      <c r="J1771" s="53"/>
      <c r="K1771" s="53"/>
      <c r="L1771" s="53"/>
      <c r="M1771" s="53"/>
      <c r="N1771" s="53"/>
      <c r="O1771" s="53"/>
      <c r="P1771" s="53"/>
      <c r="Q1771" s="53"/>
      <c r="R1771" s="53"/>
      <c r="S1771" s="53"/>
      <c r="T1771" s="53"/>
      <c r="U1771" s="53"/>
      <c r="V1771" s="53"/>
      <c r="W1771" s="53"/>
      <c r="X1771" s="53"/>
      <c r="Y1771" s="53"/>
      <c r="Z1771" s="53"/>
      <c r="AA1771" s="53"/>
      <c r="AB1771" s="53"/>
      <c r="AC1771" s="53"/>
      <c r="AD1771" s="53"/>
      <c r="AE1771" s="53"/>
      <c r="AF1771" s="53"/>
      <c r="AG1771" s="53"/>
      <c r="AH1771" s="53"/>
      <c r="AI1771" s="53"/>
      <c r="AJ1771" s="53"/>
      <c r="AK1771" s="53"/>
      <c r="AL1771" s="53"/>
      <c r="AM1771" s="53"/>
      <c r="AN1771" s="53"/>
      <c r="AO1771" s="53"/>
      <c r="AP1771" s="53"/>
      <c r="AQ1771" s="53"/>
      <c r="AR1771" s="53"/>
      <c r="AS1771" s="53"/>
      <c r="AT1771" s="53"/>
      <c r="AU1771" s="53"/>
      <c r="AV1771" s="53"/>
      <c r="AW1771" s="53"/>
      <c r="AX1771" s="53"/>
      <c r="AY1771" s="53"/>
      <c r="AZ1771" s="53"/>
      <c r="BA1771" s="53"/>
      <c r="BB1771" s="53"/>
      <c r="BC1771" s="53"/>
      <c r="BD1771" s="53"/>
      <c r="BE1771" s="53"/>
      <c r="BF1771" s="53"/>
      <c r="BG1771" s="53"/>
      <c r="BH1771" s="53"/>
      <c r="BI1771" s="53"/>
      <c r="BJ1771" s="53"/>
      <c r="BK1771" s="53"/>
      <c r="BL1771" s="53"/>
      <c r="BM1771" s="53"/>
      <c r="BN1771" s="53"/>
      <c r="BO1771" s="53"/>
      <c r="BP1771" s="53"/>
      <c r="BQ1771" s="53"/>
      <c r="BR1771" s="53"/>
      <c r="BS1771" s="53"/>
      <c r="BT1771" s="53"/>
      <c r="BU1771" s="53"/>
      <c r="BV1771" s="53"/>
      <c r="BW1771" s="53"/>
      <c r="BX1771" s="53"/>
      <c r="BY1771" s="53"/>
      <c r="BZ1771" s="53"/>
      <c r="CA1771" s="53"/>
      <c r="CB1771" s="53"/>
      <c r="CC1771" s="53"/>
      <c r="CD1771" s="53"/>
      <c r="CE1771" s="53"/>
      <c r="CF1771" s="53"/>
      <c r="CG1771" s="53"/>
      <c r="CH1771" s="53"/>
      <c r="CI1771" s="53"/>
      <c r="CJ1771" s="53"/>
      <c r="CK1771" s="53"/>
    </row>
    <row r="1772" spans="10:89" x14ac:dyDescent="0.2">
      <c r="J1772" s="53"/>
      <c r="K1772" s="53"/>
      <c r="L1772" s="53"/>
      <c r="M1772" s="53"/>
      <c r="N1772" s="53"/>
      <c r="O1772" s="53"/>
      <c r="P1772" s="53"/>
      <c r="Q1772" s="53"/>
      <c r="R1772" s="53"/>
      <c r="S1772" s="53"/>
      <c r="T1772" s="53"/>
      <c r="U1772" s="53"/>
      <c r="V1772" s="53"/>
      <c r="W1772" s="53"/>
      <c r="X1772" s="53"/>
      <c r="Y1772" s="53"/>
      <c r="Z1772" s="53"/>
      <c r="AA1772" s="53"/>
      <c r="AB1772" s="53"/>
      <c r="AC1772" s="53"/>
      <c r="AD1772" s="53"/>
      <c r="AE1772" s="53"/>
      <c r="AF1772" s="53"/>
      <c r="AG1772" s="53"/>
      <c r="AH1772" s="53"/>
      <c r="AI1772" s="53"/>
      <c r="AJ1772" s="53"/>
      <c r="AK1772" s="53"/>
      <c r="AL1772" s="53"/>
      <c r="AM1772" s="53"/>
      <c r="AN1772" s="53"/>
      <c r="AO1772" s="53"/>
      <c r="AP1772" s="53"/>
      <c r="AQ1772" s="53"/>
      <c r="AR1772" s="53"/>
      <c r="AS1772" s="53"/>
      <c r="AT1772" s="53"/>
      <c r="AU1772" s="53"/>
      <c r="AV1772" s="53"/>
      <c r="AW1772" s="53"/>
      <c r="AX1772" s="53"/>
      <c r="AY1772" s="53"/>
      <c r="AZ1772" s="53"/>
      <c r="BA1772" s="53"/>
      <c r="BB1772" s="53"/>
      <c r="BC1772" s="53"/>
      <c r="BD1772" s="53"/>
      <c r="BE1772" s="53"/>
      <c r="BF1772" s="53"/>
      <c r="BG1772" s="53"/>
      <c r="BH1772" s="53"/>
      <c r="BI1772" s="53"/>
      <c r="BJ1772" s="53"/>
      <c r="BK1772" s="53"/>
      <c r="BL1772" s="53"/>
      <c r="BM1772" s="53"/>
      <c r="BN1772" s="53"/>
      <c r="BO1772" s="53"/>
      <c r="BP1772" s="53"/>
      <c r="BQ1772" s="53"/>
      <c r="BR1772" s="53"/>
      <c r="BS1772" s="53"/>
      <c r="BT1772" s="53"/>
      <c r="BU1772" s="53"/>
      <c r="BV1772" s="53"/>
      <c r="BW1772" s="53"/>
      <c r="BX1772" s="53"/>
      <c r="BY1772" s="53"/>
      <c r="BZ1772" s="53"/>
      <c r="CA1772" s="53"/>
      <c r="CB1772" s="53"/>
      <c r="CC1772" s="53"/>
      <c r="CD1772" s="53"/>
      <c r="CE1772" s="53"/>
      <c r="CF1772" s="53"/>
      <c r="CG1772" s="53"/>
      <c r="CH1772" s="53"/>
      <c r="CI1772" s="53"/>
      <c r="CJ1772" s="53"/>
      <c r="CK1772" s="53"/>
    </row>
    <row r="1773" spans="10:89" x14ac:dyDescent="0.2">
      <c r="J1773" s="53"/>
      <c r="K1773" s="53"/>
      <c r="L1773" s="53"/>
      <c r="M1773" s="53"/>
      <c r="N1773" s="53"/>
      <c r="O1773" s="53"/>
      <c r="P1773" s="53"/>
      <c r="Q1773" s="53"/>
      <c r="R1773" s="53"/>
      <c r="S1773" s="53"/>
      <c r="T1773" s="53"/>
      <c r="U1773" s="53"/>
      <c r="V1773" s="53"/>
      <c r="W1773" s="53"/>
      <c r="X1773" s="53"/>
      <c r="Y1773" s="53"/>
      <c r="Z1773" s="53"/>
      <c r="AA1773" s="53"/>
      <c r="AB1773" s="53"/>
      <c r="AC1773" s="53"/>
      <c r="AD1773" s="53"/>
      <c r="AE1773" s="53"/>
      <c r="AF1773" s="53"/>
      <c r="AG1773" s="53"/>
      <c r="AH1773" s="53"/>
      <c r="AI1773" s="53"/>
      <c r="AJ1773" s="53"/>
      <c r="AK1773" s="53"/>
      <c r="AL1773" s="53"/>
      <c r="AM1773" s="53"/>
      <c r="AN1773" s="53"/>
      <c r="AO1773" s="53"/>
      <c r="AP1773" s="53"/>
      <c r="AQ1773" s="53"/>
      <c r="AR1773" s="53"/>
      <c r="AS1773" s="53"/>
      <c r="AT1773" s="53"/>
      <c r="AU1773" s="53"/>
      <c r="AV1773" s="53"/>
      <c r="AW1773" s="53"/>
      <c r="AX1773" s="53"/>
      <c r="AY1773" s="53"/>
      <c r="AZ1773" s="53"/>
      <c r="BA1773" s="53"/>
      <c r="BB1773" s="53"/>
      <c r="BC1773" s="53"/>
      <c r="BD1773" s="53"/>
      <c r="BE1773" s="53"/>
      <c r="BF1773" s="53"/>
      <c r="BG1773" s="53"/>
      <c r="BH1773" s="53"/>
      <c r="BI1773" s="53"/>
      <c r="BJ1773" s="53"/>
      <c r="BK1773" s="53"/>
      <c r="BL1773" s="53"/>
      <c r="BM1773" s="53"/>
      <c r="BN1773" s="53"/>
      <c r="BO1773" s="53"/>
      <c r="BP1773" s="53"/>
      <c r="BQ1773" s="53"/>
      <c r="BR1773" s="53"/>
      <c r="BS1773" s="53"/>
      <c r="BT1773" s="53"/>
      <c r="BU1773" s="53"/>
      <c r="BV1773" s="53"/>
      <c r="BW1773" s="53"/>
      <c r="BX1773" s="53"/>
      <c r="BY1773" s="53"/>
      <c r="BZ1773" s="53"/>
      <c r="CA1773" s="53"/>
      <c r="CB1773" s="53"/>
      <c r="CC1773" s="53"/>
      <c r="CD1773" s="53"/>
      <c r="CE1773" s="53"/>
      <c r="CF1773" s="53"/>
      <c r="CG1773" s="53"/>
      <c r="CH1773" s="53"/>
      <c r="CI1773" s="53"/>
      <c r="CJ1773" s="53"/>
      <c r="CK1773" s="53"/>
    </row>
    <row r="1774" spans="10:89" x14ac:dyDescent="0.2">
      <c r="J1774" s="53"/>
      <c r="K1774" s="53"/>
      <c r="L1774" s="53"/>
      <c r="M1774" s="53"/>
      <c r="N1774" s="53"/>
      <c r="O1774" s="53"/>
      <c r="P1774" s="53"/>
      <c r="Q1774" s="53"/>
      <c r="R1774" s="53"/>
      <c r="S1774" s="53"/>
      <c r="T1774" s="53"/>
      <c r="U1774" s="53"/>
      <c r="V1774" s="53"/>
      <c r="W1774" s="53"/>
      <c r="X1774" s="53"/>
      <c r="Y1774" s="53"/>
      <c r="Z1774" s="53"/>
      <c r="AA1774" s="53"/>
      <c r="AB1774" s="53"/>
      <c r="AC1774" s="53"/>
      <c r="AD1774" s="53"/>
      <c r="AE1774" s="53"/>
      <c r="AF1774" s="53"/>
      <c r="AG1774" s="53"/>
      <c r="AH1774" s="53"/>
      <c r="AI1774" s="53"/>
      <c r="AJ1774" s="53"/>
      <c r="AK1774" s="53"/>
      <c r="AL1774" s="53"/>
      <c r="AM1774" s="53"/>
      <c r="AN1774" s="53"/>
      <c r="AO1774" s="53"/>
      <c r="AP1774" s="53"/>
      <c r="AQ1774" s="53"/>
      <c r="AR1774" s="53"/>
      <c r="AS1774" s="53"/>
      <c r="AT1774" s="53"/>
      <c r="AU1774" s="53"/>
      <c r="AV1774" s="53"/>
      <c r="AW1774" s="53"/>
      <c r="AX1774" s="53"/>
      <c r="AY1774" s="53"/>
      <c r="AZ1774" s="53"/>
      <c r="BA1774" s="53"/>
      <c r="BB1774" s="53"/>
      <c r="BC1774" s="53"/>
      <c r="BD1774" s="53"/>
      <c r="BE1774" s="53"/>
      <c r="BF1774" s="53"/>
      <c r="BG1774" s="53"/>
      <c r="BH1774" s="53"/>
      <c r="BI1774" s="53"/>
      <c r="BJ1774" s="53"/>
      <c r="BK1774" s="53"/>
      <c r="BL1774" s="53"/>
      <c r="BM1774" s="53"/>
      <c r="BN1774" s="53"/>
      <c r="BO1774" s="53"/>
      <c r="BP1774" s="53"/>
      <c r="BQ1774" s="53"/>
      <c r="BR1774" s="53"/>
      <c r="BS1774" s="53"/>
      <c r="BT1774" s="53"/>
      <c r="BU1774" s="53"/>
      <c r="BV1774" s="53"/>
      <c r="BW1774" s="53"/>
      <c r="BX1774" s="53"/>
      <c r="BY1774" s="53"/>
      <c r="BZ1774" s="53"/>
      <c r="CA1774" s="53"/>
      <c r="CB1774" s="53"/>
      <c r="CC1774" s="53"/>
      <c r="CD1774" s="53"/>
      <c r="CE1774" s="53"/>
      <c r="CF1774" s="53"/>
      <c r="CG1774" s="53"/>
      <c r="CH1774" s="53"/>
      <c r="CI1774" s="53"/>
      <c r="CJ1774" s="53"/>
      <c r="CK1774" s="53"/>
    </row>
    <row r="1775" spans="10:89" x14ac:dyDescent="0.2">
      <c r="J1775" s="53"/>
      <c r="K1775" s="53"/>
      <c r="L1775" s="53"/>
      <c r="M1775" s="53"/>
      <c r="N1775" s="53"/>
      <c r="O1775" s="53"/>
      <c r="P1775" s="53"/>
      <c r="Q1775" s="53"/>
      <c r="R1775" s="53"/>
      <c r="S1775" s="53"/>
      <c r="T1775" s="53"/>
      <c r="U1775" s="53"/>
      <c r="V1775" s="53"/>
      <c r="W1775" s="53"/>
      <c r="X1775" s="53"/>
      <c r="Y1775" s="53"/>
      <c r="Z1775" s="53"/>
      <c r="AA1775" s="53"/>
      <c r="AB1775" s="53"/>
      <c r="AC1775" s="53"/>
      <c r="AD1775" s="53"/>
      <c r="AE1775" s="53"/>
      <c r="AF1775" s="53"/>
      <c r="AG1775" s="53"/>
      <c r="AH1775" s="53"/>
      <c r="AI1775" s="53"/>
      <c r="AJ1775" s="53"/>
      <c r="AK1775" s="53"/>
      <c r="AL1775" s="53"/>
      <c r="AM1775" s="53"/>
      <c r="AN1775" s="53"/>
      <c r="AO1775" s="53"/>
      <c r="AP1775" s="53"/>
      <c r="AQ1775" s="53"/>
      <c r="AR1775" s="53"/>
      <c r="AS1775" s="53"/>
      <c r="AT1775" s="53"/>
      <c r="AU1775" s="53"/>
      <c r="AV1775" s="53"/>
      <c r="AW1775" s="53"/>
      <c r="AX1775" s="53"/>
      <c r="AY1775" s="53"/>
      <c r="AZ1775" s="53"/>
      <c r="BA1775" s="53"/>
      <c r="BB1775" s="53"/>
      <c r="BC1775" s="53"/>
      <c r="BD1775" s="53"/>
      <c r="BE1775" s="53"/>
      <c r="BF1775" s="53"/>
      <c r="BG1775" s="53"/>
      <c r="BH1775" s="53"/>
      <c r="BI1775" s="53"/>
      <c r="BJ1775" s="53"/>
      <c r="BK1775" s="53"/>
      <c r="BL1775" s="53"/>
      <c r="BM1775" s="53"/>
      <c r="BN1775" s="53"/>
      <c r="BO1775" s="53"/>
      <c r="BP1775" s="53"/>
      <c r="BQ1775" s="53"/>
      <c r="BR1775" s="53"/>
      <c r="BS1775" s="53"/>
      <c r="BT1775" s="53"/>
      <c r="BU1775" s="53"/>
      <c r="BV1775" s="53"/>
      <c r="BW1775" s="53"/>
      <c r="BX1775" s="53"/>
      <c r="BY1775" s="53"/>
      <c r="BZ1775" s="53"/>
      <c r="CA1775" s="53"/>
      <c r="CB1775" s="53"/>
      <c r="CC1775" s="53"/>
      <c r="CD1775" s="53"/>
      <c r="CE1775" s="53"/>
      <c r="CF1775" s="53"/>
      <c r="CG1775" s="53"/>
      <c r="CH1775" s="53"/>
      <c r="CI1775" s="53"/>
      <c r="CJ1775" s="53"/>
      <c r="CK1775" s="53"/>
    </row>
    <row r="1776" spans="10:89" x14ac:dyDescent="0.2">
      <c r="J1776" s="53"/>
      <c r="K1776" s="53"/>
      <c r="L1776" s="53"/>
      <c r="M1776" s="53"/>
      <c r="N1776" s="53"/>
      <c r="O1776" s="53"/>
      <c r="P1776" s="53"/>
      <c r="Q1776" s="53"/>
      <c r="R1776" s="53"/>
      <c r="S1776" s="53"/>
      <c r="T1776" s="53"/>
      <c r="U1776" s="53"/>
      <c r="V1776" s="53"/>
      <c r="W1776" s="53"/>
      <c r="X1776" s="53"/>
      <c r="Y1776" s="53"/>
      <c r="Z1776" s="53"/>
      <c r="AA1776" s="53"/>
      <c r="AB1776" s="53"/>
      <c r="AC1776" s="53"/>
      <c r="AD1776" s="53"/>
      <c r="AE1776" s="53"/>
      <c r="AF1776" s="53"/>
      <c r="AG1776" s="53"/>
      <c r="AH1776" s="53"/>
      <c r="AI1776" s="53"/>
      <c r="AJ1776" s="53"/>
      <c r="AK1776" s="53"/>
      <c r="AL1776" s="53"/>
      <c r="AM1776" s="53"/>
      <c r="AN1776" s="53"/>
      <c r="AO1776" s="53"/>
      <c r="AP1776" s="53"/>
      <c r="AQ1776" s="53"/>
      <c r="AR1776" s="53"/>
      <c r="AS1776" s="53"/>
      <c r="AT1776" s="53"/>
      <c r="AU1776" s="53"/>
      <c r="AV1776" s="53"/>
      <c r="AW1776" s="53"/>
      <c r="AX1776" s="53"/>
      <c r="AY1776" s="53"/>
      <c r="AZ1776" s="53"/>
      <c r="BA1776" s="53"/>
      <c r="BB1776" s="53"/>
      <c r="BC1776" s="53"/>
      <c r="BD1776" s="53"/>
      <c r="BE1776" s="53"/>
      <c r="BF1776" s="53"/>
      <c r="BG1776" s="53"/>
      <c r="BH1776" s="53"/>
      <c r="BI1776" s="53"/>
      <c r="BJ1776" s="53"/>
      <c r="BK1776" s="53"/>
      <c r="BL1776" s="53"/>
      <c r="BM1776" s="53"/>
      <c r="BN1776" s="53"/>
      <c r="BO1776" s="53"/>
      <c r="BP1776" s="53"/>
      <c r="BQ1776" s="53"/>
      <c r="BR1776" s="53"/>
      <c r="BS1776" s="53"/>
      <c r="BT1776" s="53"/>
      <c r="BU1776" s="53"/>
      <c r="BV1776" s="53"/>
      <c r="BW1776" s="53"/>
      <c r="BX1776" s="53"/>
      <c r="BY1776" s="53"/>
      <c r="BZ1776" s="53"/>
      <c r="CA1776" s="53"/>
      <c r="CB1776" s="53"/>
      <c r="CC1776" s="53"/>
      <c r="CD1776" s="53"/>
      <c r="CE1776" s="53"/>
      <c r="CF1776" s="53"/>
      <c r="CG1776" s="53"/>
      <c r="CH1776" s="53"/>
      <c r="CI1776" s="53"/>
      <c r="CJ1776" s="53"/>
      <c r="CK1776" s="53"/>
    </row>
    <row r="1777" spans="10:89" x14ac:dyDescent="0.2">
      <c r="J1777" s="53"/>
      <c r="K1777" s="53"/>
      <c r="L1777" s="53"/>
      <c r="M1777" s="53"/>
      <c r="N1777" s="53"/>
      <c r="O1777" s="53"/>
      <c r="P1777" s="53"/>
      <c r="Q1777" s="53"/>
      <c r="R1777" s="53"/>
      <c r="S1777" s="53"/>
      <c r="T1777" s="53"/>
      <c r="U1777" s="53"/>
      <c r="V1777" s="53"/>
      <c r="W1777" s="53"/>
      <c r="X1777" s="53"/>
      <c r="Y1777" s="53"/>
      <c r="Z1777" s="53"/>
      <c r="AA1777" s="53"/>
      <c r="AB1777" s="53"/>
      <c r="AC1777" s="53"/>
      <c r="AD1777" s="53"/>
      <c r="AE1777" s="53"/>
      <c r="AF1777" s="53"/>
      <c r="AG1777" s="53"/>
      <c r="AH1777" s="53"/>
      <c r="AI1777" s="53"/>
      <c r="AJ1777" s="53"/>
      <c r="AK1777" s="53"/>
      <c r="AL1777" s="53"/>
      <c r="AM1777" s="53"/>
      <c r="AN1777" s="53"/>
      <c r="AO1777" s="53"/>
      <c r="AP1777" s="53"/>
      <c r="AQ1777" s="53"/>
      <c r="AR1777" s="53"/>
      <c r="AS1777" s="53"/>
      <c r="AT1777" s="53"/>
      <c r="AU1777" s="53"/>
      <c r="AV1777" s="53"/>
      <c r="AW1777" s="53"/>
      <c r="AX1777" s="53"/>
      <c r="AY1777" s="53"/>
      <c r="AZ1777" s="53"/>
      <c r="BA1777" s="53"/>
      <c r="BB1777" s="53"/>
      <c r="BC1777" s="53"/>
      <c r="BD1777" s="53"/>
      <c r="BE1777" s="53"/>
      <c r="BF1777" s="53"/>
      <c r="BG1777" s="53"/>
      <c r="BH1777" s="53"/>
      <c r="BI1777" s="53"/>
      <c r="BJ1777" s="53"/>
      <c r="BK1777" s="53"/>
      <c r="BL1777" s="53"/>
      <c r="BM1777" s="53"/>
      <c r="BN1777" s="53"/>
      <c r="BO1777" s="53"/>
      <c r="BP1777" s="53"/>
      <c r="BQ1777" s="53"/>
      <c r="BR1777" s="53"/>
      <c r="BS1777" s="53"/>
      <c r="BT1777" s="53"/>
      <c r="BU1777" s="53"/>
      <c r="BV1777" s="53"/>
      <c r="BW1777" s="53"/>
      <c r="BX1777" s="53"/>
      <c r="BY1777" s="53"/>
      <c r="BZ1777" s="53"/>
      <c r="CA1777" s="53"/>
      <c r="CB1777" s="53"/>
      <c r="CC1777" s="53"/>
      <c r="CD1777" s="53"/>
      <c r="CE1777" s="53"/>
      <c r="CF1777" s="53"/>
      <c r="CG1777" s="53"/>
      <c r="CH1777" s="53"/>
      <c r="CI1777" s="53"/>
      <c r="CJ1777" s="53"/>
      <c r="CK1777" s="53"/>
    </row>
    <row r="1778" spans="10:89" x14ac:dyDescent="0.2">
      <c r="J1778" s="53"/>
      <c r="K1778" s="53"/>
      <c r="L1778" s="53"/>
      <c r="M1778" s="53"/>
      <c r="N1778" s="53"/>
      <c r="O1778" s="53"/>
      <c r="P1778" s="53"/>
      <c r="Q1778" s="53"/>
      <c r="R1778" s="53"/>
      <c r="S1778" s="53"/>
      <c r="T1778" s="53"/>
      <c r="U1778" s="53"/>
      <c r="V1778" s="53"/>
      <c r="W1778" s="53"/>
      <c r="X1778" s="53"/>
      <c r="Y1778" s="53"/>
      <c r="Z1778" s="53"/>
      <c r="AA1778" s="53"/>
      <c r="AB1778" s="53"/>
      <c r="AC1778" s="53"/>
      <c r="AD1778" s="53"/>
      <c r="AE1778" s="53"/>
      <c r="AF1778" s="53"/>
      <c r="AG1778" s="53"/>
      <c r="AH1778" s="53"/>
      <c r="AI1778" s="53"/>
      <c r="AJ1778" s="53"/>
      <c r="AK1778" s="53"/>
      <c r="AL1778" s="53"/>
      <c r="AM1778" s="53"/>
      <c r="AN1778" s="53"/>
      <c r="AO1778" s="53"/>
      <c r="AP1778" s="53"/>
      <c r="AQ1778" s="53"/>
      <c r="AR1778" s="53"/>
      <c r="AS1778" s="53"/>
      <c r="AT1778" s="53"/>
      <c r="AU1778" s="53"/>
      <c r="AV1778" s="53"/>
      <c r="AW1778" s="53"/>
      <c r="AX1778" s="53"/>
      <c r="AY1778" s="53"/>
      <c r="AZ1778" s="53"/>
      <c r="BA1778" s="53"/>
      <c r="BB1778" s="53"/>
      <c r="BC1778" s="53"/>
      <c r="BD1778" s="53"/>
      <c r="BE1778" s="53"/>
      <c r="BF1778" s="53"/>
      <c r="BG1778" s="53"/>
      <c r="BH1778" s="53"/>
      <c r="BI1778" s="53"/>
      <c r="BJ1778" s="53"/>
      <c r="BK1778" s="53"/>
      <c r="BL1778" s="53"/>
      <c r="BM1778" s="53"/>
      <c r="BN1778" s="53"/>
      <c r="BO1778" s="53"/>
      <c r="BP1778" s="53"/>
      <c r="BQ1778" s="53"/>
      <c r="BR1778" s="53"/>
      <c r="BS1778" s="53"/>
      <c r="BT1778" s="53"/>
      <c r="BU1778" s="53"/>
      <c r="BV1778" s="53"/>
      <c r="BW1778" s="53"/>
      <c r="BX1778" s="53"/>
      <c r="BY1778" s="53"/>
      <c r="BZ1778" s="53"/>
      <c r="CA1778" s="53"/>
      <c r="CB1778" s="53"/>
      <c r="CC1778" s="53"/>
      <c r="CD1778" s="53"/>
      <c r="CE1778" s="53"/>
      <c r="CF1778" s="53"/>
      <c r="CG1778" s="53"/>
      <c r="CH1778" s="53"/>
      <c r="CI1778" s="53"/>
      <c r="CJ1778" s="53"/>
      <c r="CK1778" s="53"/>
    </row>
    <row r="1779" spans="10:89" x14ac:dyDescent="0.2">
      <c r="J1779" s="53"/>
      <c r="K1779" s="53"/>
      <c r="L1779" s="53"/>
      <c r="M1779" s="53"/>
      <c r="N1779" s="53"/>
      <c r="O1779" s="53"/>
      <c r="P1779" s="53"/>
      <c r="Q1779" s="53"/>
      <c r="R1779" s="53"/>
      <c r="S1779" s="53"/>
      <c r="T1779" s="53"/>
      <c r="U1779" s="53"/>
      <c r="V1779" s="53"/>
      <c r="W1779" s="53"/>
      <c r="X1779" s="53"/>
      <c r="Y1779" s="53"/>
      <c r="Z1779" s="53"/>
      <c r="AA1779" s="53"/>
      <c r="AB1779" s="53"/>
      <c r="AC1779" s="53"/>
      <c r="AD1779" s="53"/>
      <c r="AE1779" s="53"/>
      <c r="AF1779" s="53"/>
      <c r="AG1779" s="53"/>
      <c r="AH1779" s="53"/>
      <c r="AI1779" s="53"/>
      <c r="AJ1779" s="53"/>
      <c r="AK1779" s="53"/>
      <c r="AL1779" s="53"/>
      <c r="AM1779" s="53"/>
      <c r="AN1779" s="53"/>
      <c r="AO1779" s="53"/>
      <c r="AP1779" s="53"/>
      <c r="AQ1779" s="53"/>
      <c r="AR1779" s="53"/>
      <c r="AS1779" s="53"/>
      <c r="AT1779" s="53"/>
      <c r="AU1779" s="53"/>
      <c r="AV1779" s="53"/>
      <c r="AW1779" s="53"/>
      <c r="AX1779" s="53"/>
      <c r="AY1779" s="53"/>
      <c r="AZ1779" s="53"/>
      <c r="BA1779" s="53"/>
      <c r="BB1779" s="53"/>
      <c r="BC1779" s="53"/>
      <c r="BD1779" s="53"/>
      <c r="BE1779" s="53"/>
      <c r="BF1779" s="53"/>
      <c r="BG1779" s="53"/>
      <c r="BH1779" s="53"/>
      <c r="BI1779" s="53"/>
      <c r="BJ1779" s="53"/>
      <c r="BK1779" s="53"/>
      <c r="BL1779" s="53"/>
      <c r="BM1779" s="53"/>
      <c r="BN1779" s="53"/>
      <c r="BO1779" s="53"/>
      <c r="BP1779" s="53"/>
      <c r="BQ1779" s="53"/>
      <c r="BR1779" s="53"/>
      <c r="BS1779" s="53"/>
      <c r="BT1779" s="53"/>
      <c r="BU1779" s="53"/>
      <c r="BV1779" s="53"/>
      <c r="BW1779" s="53"/>
      <c r="BX1779" s="53"/>
      <c r="BY1779" s="53"/>
      <c r="BZ1779" s="53"/>
      <c r="CA1779" s="53"/>
      <c r="CB1779" s="53"/>
      <c r="CC1779" s="53"/>
      <c r="CD1779" s="53"/>
      <c r="CE1779" s="53"/>
      <c r="CF1779" s="53"/>
      <c r="CG1779" s="53"/>
      <c r="CH1779" s="53"/>
      <c r="CI1779" s="53"/>
      <c r="CJ1779" s="53"/>
      <c r="CK1779" s="53"/>
    </row>
    <row r="1780" spans="10:89" x14ac:dyDescent="0.2">
      <c r="J1780" s="53"/>
      <c r="K1780" s="53"/>
      <c r="L1780" s="53"/>
      <c r="M1780" s="53"/>
      <c r="N1780" s="53"/>
      <c r="O1780" s="53"/>
      <c r="P1780" s="53"/>
      <c r="Q1780" s="53"/>
      <c r="R1780" s="53"/>
      <c r="S1780" s="53"/>
      <c r="T1780" s="53"/>
      <c r="U1780" s="53"/>
      <c r="V1780" s="53"/>
      <c r="W1780" s="53"/>
      <c r="X1780" s="53"/>
      <c r="Y1780" s="53"/>
      <c r="Z1780" s="53"/>
      <c r="AA1780" s="53"/>
      <c r="AB1780" s="53"/>
      <c r="AC1780" s="53"/>
      <c r="AD1780" s="53"/>
      <c r="AE1780" s="53"/>
      <c r="AF1780" s="53"/>
      <c r="AG1780" s="53"/>
      <c r="AH1780" s="53"/>
      <c r="AI1780" s="53"/>
      <c r="AJ1780" s="53"/>
      <c r="AK1780" s="53"/>
      <c r="AL1780" s="53"/>
      <c r="AM1780" s="53"/>
      <c r="AN1780" s="53"/>
      <c r="AO1780" s="53"/>
      <c r="AP1780" s="53"/>
      <c r="AQ1780" s="53"/>
      <c r="AR1780" s="53"/>
      <c r="AS1780" s="53"/>
      <c r="AT1780" s="53"/>
      <c r="AU1780" s="53"/>
      <c r="AV1780" s="53"/>
      <c r="AW1780" s="53"/>
      <c r="AX1780" s="53"/>
      <c r="AY1780" s="53"/>
      <c r="AZ1780" s="53"/>
      <c r="BA1780" s="53"/>
      <c r="BB1780" s="53"/>
      <c r="BC1780" s="53"/>
      <c r="BD1780" s="53"/>
      <c r="BE1780" s="53"/>
      <c r="BF1780" s="53"/>
      <c r="BG1780" s="53"/>
      <c r="BH1780" s="53"/>
      <c r="BI1780" s="53"/>
      <c r="BJ1780" s="53"/>
      <c r="BK1780" s="53"/>
      <c r="BL1780" s="53"/>
      <c r="BM1780" s="53"/>
      <c r="BN1780" s="53"/>
      <c r="BO1780" s="53"/>
      <c r="BP1780" s="53"/>
      <c r="BQ1780" s="53"/>
      <c r="BR1780" s="53"/>
      <c r="BS1780" s="53"/>
      <c r="BT1780" s="53"/>
      <c r="BU1780" s="53"/>
      <c r="BV1780" s="53"/>
      <c r="BW1780" s="53"/>
      <c r="BX1780" s="53"/>
      <c r="BY1780" s="53"/>
      <c r="BZ1780" s="53"/>
      <c r="CA1780" s="53"/>
      <c r="CB1780" s="53"/>
      <c r="CC1780" s="53"/>
      <c r="CD1780" s="53"/>
      <c r="CE1780" s="53"/>
      <c r="CF1780" s="53"/>
      <c r="CG1780" s="53"/>
      <c r="CH1780" s="53"/>
      <c r="CI1780" s="53"/>
      <c r="CJ1780" s="53"/>
      <c r="CK1780" s="53"/>
    </row>
    <row r="1781" spans="10:89" x14ac:dyDescent="0.2">
      <c r="J1781" s="53"/>
      <c r="K1781" s="53"/>
      <c r="L1781" s="53"/>
      <c r="M1781" s="53"/>
      <c r="N1781" s="53"/>
      <c r="O1781" s="53"/>
      <c r="P1781" s="53"/>
      <c r="Q1781" s="53"/>
      <c r="R1781" s="53"/>
      <c r="S1781" s="53"/>
      <c r="T1781" s="53"/>
      <c r="U1781" s="53"/>
      <c r="V1781" s="53"/>
      <c r="W1781" s="53"/>
      <c r="X1781" s="53"/>
      <c r="Y1781" s="53"/>
      <c r="Z1781" s="53"/>
      <c r="AA1781" s="53"/>
      <c r="AB1781" s="53"/>
      <c r="AC1781" s="53"/>
      <c r="AD1781" s="53"/>
      <c r="AE1781" s="53"/>
      <c r="AF1781" s="53"/>
      <c r="AG1781" s="53"/>
      <c r="AH1781" s="53"/>
      <c r="AI1781" s="53"/>
      <c r="AJ1781" s="53"/>
      <c r="AK1781" s="53"/>
      <c r="AL1781" s="53"/>
      <c r="AM1781" s="53"/>
      <c r="AN1781" s="53"/>
      <c r="AO1781" s="53"/>
      <c r="AP1781" s="53"/>
      <c r="AQ1781" s="53"/>
      <c r="AR1781" s="53"/>
      <c r="AS1781" s="53"/>
      <c r="AT1781" s="53"/>
      <c r="AU1781" s="53"/>
      <c r="AV1781" s="53"/>
      <c r="AW1781" s="53"/>
      <c r="AX1781" s="53"/>
      <c r="AY1781" s="53"/>
      <c r="AZ1781" s="53"/>
      <c r="BA1781" s="53"/>
      <c r="BB1781" s="53"/>
      <c r="BC1781" s="53"/>
      <c r="BD1781" s="53"/>
      <c r="BE1781" s="53"/>
      <c r="BF1781" s="53"/>
      <c r="BG1781" s="53"/>
      <c r="BH1781" s="53"/>
      <c r="BI1781" s="53"/>
      <c r="BJ1781" s="53"/>
      <c r="BK1781" s="53"/>
      <c r="BL1781" s="53"/>
      <c r="BM1781" s="53"/>
      <c r="BN1781" s="53"/>
      <c r="BO1781" s="53"/>
      <c r="BP1781" s="53"/>
      <c r="BQ1781" s="53"/>
      <c r="BR1781" s="53"/>
      <c r="BS1781" s="53"/>
      <c r="BT1781" s="53"/>
      <c r="BU1781" s="53"/>
      <c r="BV1781" s="53"/>
      <c r="BW1781" s="53"/>
      <c r="BX1781" s="53"/>
      <c r="BY1781" s="53"/>
      <c r="BZ1781" s="53"/>
      <c r="CA1781" s="53"/>
      <c r="CB1781" s="53"/>
      <c r="CC1781" s="53"/>
      <c r="CD1781" s="53"/>
      <c r="CE1781" s="53"/>
      <c r="CF1781" s="53"/>
      <c r="CG1781" s="53"/>
      <c r="CH1781" s="53"/>
      <c r="CI1781" s="53"/>
      <c r="CJ1781" s="53"/>
      <c r="CK1781" s="53"/>
    </row>
    <row r="1782" spans="10:89" x14ac:dyDescent="0.2">
      <c r="J1782" s="53"/>
      <c r="K1782" s="53"/>
      <c r="L1782" s="53"/>
      <c r="M1782" s="53"/>
      <c r="N1782" s="53"/>
      <c r="O1782" s="53"/>
      <c r="P1782" s="53"/>
      <c r="Q1782" s="53"/>
      <c r="R1782" s="53"/>
      <c r="S1782" s="53"/>
      <c r="T1782" s="53"/>
      <c r="U1782" s="53"/>
      <c r="V1782" s="53"/>
      <c r="W1782" s="53"/>
      <c r="X1782" s="53"/>
      <c r="Y1782" s="53"/>
      <c r="Z1782" s="53"/>
      <c r="AA1782" s="53"/>
      <c r="AB1782" s="53"/>
      <c r="AC1782" s="53"/>
      <c r="AD1782" s="53"/>
      <c r="AE1782" s="53"/>
      <c r="AF1782" s="53"/>
      <c r="AG1782" s="53"/>
      <c r="AH1782" s="53"/>
      <c r="AI1782" s="53"/>
      <c r="AJ1782" s="53"/>
      <c r="AK1782" s="53"/>
      <c r="AL1782" s="53"/>
      <c r="AM1782" s="53"/>
      <c r="AN1782" s="53"/>
      <c r="AO1782" s="53"/>
      <c r="AP1782" s="53"/>
      <c r="AQ1782" s="53"/>
      <c r="AR1782" s="53"/>
      <c r="AS1782" s="53"/>
      <c r="AT1782" s="53"/>
      <c r="AU1782" s="53"/>
      <c r="AV1782" s="53"/>
      <c r="AW1782" s="53"/>
      <c r="AX1782" s="53"/>
      <c r="AY1782" s="53"/>
      <c r="AZ1782" s="53"/>
      <c r="BA1782" s="53"/>
      <c r="BB1782" s="53"/>
      <c r="BC1782" s="53"/>
      <c r="BD1782" s="53"/>
      <c r="BE1782" s="53"/>
      <c r="BF1782" s="53"/>
      <c r="BG1782" s="53"/>
      <c r="BH1782" s="53"/>
      <c r="BI1782" s="53"/>
      <c r="BJ1782" s="53"/>
      <c r="BK1782" s="53"/>
      <c r="BL1782" s="53"/>
      <c r="BM1782" s="53"/>
      <c r="BN1782" s="53"/>
      <c r="BO1782" s="53"/>
      <c r="BP1782" s="53"/>
      <c r="BQ1782" s="53"/>
      <c r="BR1782" s="53"/>
      <c r="BS1782" s="53"/>
      <c r="BT1782" s="53"/>
      <c r="BU1782" s="53"/>
      <c r="BV1782" s="53"/>
      <c r="BW1782" s="53"/>
      <c r="BX1782" s="53"/>
      <c r="BY1782" s="53"/>
      <c r="BZ1782" s="53"/>
      <c r="CA1782" s="53"/>
      <c r="CB1782" s="53"/>
      <c r="CC1782" s="53"/>
      <c r="CD1782" s="53"/>
      <c r="CE1782" s="53"/>
      <c r="CF1782" s="53"/>
      <c r="CG1782" s="53"/>
      <c r="CH1782" s="53"/>
      <c r="CI1782" s="53"/>
      <c r="CJ1782" s="53"/>
      <c r="CK1782" s="53"/>
    </row>
    <row r="1783" spans="10:89" x14ac:dyDescent="0.2">
      <c r="J1783" s="53"/>
      <c r="K1783" s="53"/>
      <c r="L1783" s="53"/>
      <c r="M1783" s="53"/>
      <c r="N1783" s="53"/>
      <c r="O1783" s="53"/>
      <c r="P1783" s="53"/>
      <c r="Q1783" s="53"/>
      <c r="R1783" s="53"/>
      <c r="S1783" s="53"/>
      <c r="T1783" s="53"/>
      <c r="U1783" s="53"/>
      <c r="V1783" s="53"/>
      <c r="W1783" s="53"/>
      <c r="X1783" s="53"/>
      <c r="Y1783" s="53"/>
      <c r="Z1783" s="53"/>
      <c r="AA1783" s="53"/>
      <c r="AB1783" s="53"/>
      <c r="AC1783" s="53"/>
      <c r="AD1783" s="53"/>
      <c r="AE1783" s="53"/>
      <c r="AF1783" s="53"/>
      <c r="AG1783" s="53"/>
      <c r="AH1783" s="53"/>
      <c r="AI1783" s="53"/>
      <c r="AJ1783" s="53"/>
      <c r="AK1783" s="53"/>
      <c r="AL1783" s="53"/>
      <c r="AM1783" s="53"/>
      <c r="AN1783" s="53"/>
      <c r="AO1783" s="53"/>
      <c r="AP1783" s="53"/>
      <c r="AQ1783" s="53"/>
      <c r="AR1783" s="53"/>
      <c r="AS1783" s="53"/>
      <c r="AT1783" s="53"/>
      <c r="AU1783" s="53"/>
      <c r="AV1783" s="53"/>
      <c r="AW1783" s="53"/>
      <c r="AX1783" s="53"/>
      <c r="AY1783" s="53"/>
      <c r="AZ1783" s="53"/>
      <c r="BA1783" s="53"/>
      <c r="BB1783" s="53"/>
      <c r="BC1783" s="53"/>
      <c r="BD1783" s="53"/>
      <c r="BE1783" s="53"/>
      <c r="BF1783" s="53"/>
      <c r="BG1783" s="53"/>
      <c r="BH1783" s="53"/>
      <c r="BI1783" s="53"/>
      <c r="BJ1783" s="53"/>
      <c r="BK1783" s="53"/>
      <c r="BL1783" s="53"/>
      <c r="BM1783" s="53"/>
      <c r="BN1783" s="53"/>
      <c r="BO1783" s="53"/>
      <c r="BP1783" s="53"/>
      <c r="BQ1783" s="53"/>
      <c r="BR1783" s="53"/>
      <c r="BS1783" s="53"/>
      <c r="BT1783" s="53"/>
      <c r="BU1783" s="53"/>
      <c r="BV1783" s="53"/>
      <c r="BW1783" s="53"/>
      <c r="BX1783" s="53"/>
      <c r="BY1783" s="53"/>
      <c r="BZ1783" s="53"/>
      <c r="CA1783" s="53"/>
      <c r="CB1783" s="53"/>
      <c r="CC1783" s="53"/>
      <c r="CD1783" s="53"/>
      <c r="CE1783" s="53"/>
      <c r="CF1783" s="53"/>
      <c r="CG1783" s="53"/>
      <c r="CH1783" s="53"/>
      <c r="CI1783" s="53"/>
      <c r="CJ1783" s="53"/>
      <c r="CK1783" s="53"/>
    </row>
    <row r="1784" spans="10:89" x14ac:dyDescent="0.2">
      <c r="J1784" s="53"/>
      <c r="K1784" s="53"/>
      <c r="L1784" s="53"/>
      <c r="M1784" s="53"/>
      <c r="N1784" s="53"/>
      <c r="O1784" s="53"/>
      <c r="P1784" s="53"/>
      <c r="Q1784" s="53"/>
      <c r="R1784" s="53"/>
      <c r="S1784" s="53"/>
      <c r="T1784" s="53"/>
      <c r="U1784" s="53"/>
      <c r="V1784" s="53"/>
      <c r="W1784" s="53"/>
      <c r="X1784" s="53"/>
      <c r="Y1784" s="53"/>
      <c r="Z1784" s="53"/>
      <c r="AA1784" s="53"/>
      <c r="AB1784" s="53"/>
      <c r="AC1784" s="53"/>
      <c r="AD1784" s="53"/>
      <c r="AE1784" s="53"/>
      <c r="AF1784" s="53"/>
      <c r="AG1784" s="53"/>
      <c r="AH1784" s="53"/>
      <c r="AI1784" s="53"/>
      <c r="AJ1784" s="53"/>
      <c r="AK1784" s="53"/>
      <c r="AL1784" s="53"/>
      <c r="AM1784" s="53"/>
      <c r="AN1784" s="53"/>
      <c r="AO1784" s="53"/>
      <c r="AP1784" s="53"/>
      <c r="AQ1784" s="53"/>
      <c r="AR1784" s="53"/>
      <c r="AS1784" s="53"/>
      <c r="AT1784" s="53"/>
      <c r="AU1784" s="53"/>
      <c r="AV1784" s="53"/>
      <c r="AW1784" s="53"/>
      <c r="AX1784" s="53"/>
      <c r="AY1784" s="53"/>
      <c r="AZ1784" s="53"/>
      <c r="BA1784" s="53"/>
      <c r="BB1784" s="53"/>
      <c r="BC1784" s="53"/>
      <c r="BD1784" s="53"/>
      <c r="BE1784" s="53"/>
      <c r="BF1784" s="53"/>
      <c r="BG1784" s="53"/>
      <c r="BH1784" s="53"/>
      <c r="BI1784" s="53"/>
      <c r="BJ1784" s="53"/>
      <c r="BK1784" s="53"/>
      <c r="BL1784" s="53"/>
      <c r="BM1784" s="53"/>
      <c r="BN1784" s="53"/>
      <c r="BO1784" s="53"/>
      <c r="BP1784" s="53"/>
      <c r="BQ1784" s="53"/>
      <c r="BR1784" s="53"/>
      <c r="BS1784" s="53"/>
      <c r="BT1784" s="53"/>
      <c r="BU1784" s="53"/>
      <c r="BV1784" s="53"/>
      <c r="BW1784" s="53"/>
      <c r="BX1784" s="53"/>
      <c r="BY1784" s="53"/>
      <c r="BZ1784" s="53"/>
      <c r="CA1784" s="53"/>
      <c r="CB1784" s="53"/>
      <c r="CC1784" s="53"/>
      <c r="CD1784" s="53"/>
      <c r="CE1784" s="53"/>
      <c r="CF1784" s="53"/>
      <c r="CG1784" s="53"/>
      <c r="CH1784" s="53"/>
      <c r="CI1784" s="53"/>
      <c r="CJ1784" s="53"/>
      <c r="CK1784" s="53"/>
    </row>
    <row r="1785" spans="10:89" x14ac:dyDescent="0.2">
      <c r="J1785" s="53"/>
      <c r="K1785" s="53"/>
      <c r="L1785" s="53"/>
      <c r="M1785" s="53"/>
      <c r="N1785" s="53"/>
      <c r="O1785" s="53"/>
      <c r="P1785" s="53"/>
      <c r="Q1785" s="53"/>
      <c r="R1785" s="53"/>
      <c r="S1785" s="53"/>
      <c r="T1785" s="53"/>
      <c r="U1785" s="53"/>
      <c r="V1785" s="53"/>
      <c r="W1785" s="53"/>
      <c r="X1785" s="53"/>
      <c r="Y1785" s="53"/>
      <c r="Z1785" s="53"/>
      <c r="AA1785" s="53"/>
      <c r="AB1785" s="53"/>
      <c r="AC1785" s="53"/>
      <c r="AD1785" s="53"/>
      <c r="AE1785" s="53"/>
      <c r="AF1785" s="53"/>
      <c r="AG1785" s="53"/>
      <c r="AH1785" s="53"/>
      <c r="AI1785" s="53"/>
      <c r="AJ1785" s="53"/>
      <c r="AK1785" s="53"/>
      <c r="AL1785" s="53"/>
      <c r="AM1785" s="53"/>
      <c r="AN1785" s="53"/>
      <c r="AO1785" s="53"/>
      <c r="AP1785" s="53"/>
      <c r="AQ1785" s="53"/>
      <c r="AR1785" s="53"/>
      <c r="AS1785" s="53"/>
      <c r="AT1785" s="53"/>
      <c r="AU1785" s="53"/>
      <c r="AV1785" s="53"/>
      <c r="AW1785" s="53"/>
      <c r="AX1785" s="53"/>
      <c r="AY1785" s="53"/>
      <c r="AZ1785" s="53"/>
      <c r="BA1785" s="53"/>
      <c r="BB1785" s="53"/>
      <c r="BC1785" s="53"/>
      <c r="BD1785" s="53"/>
      <c r="BE1785" s="53"/>
      <c r="BF1785" s="53"/>
      <c r="BG1785" s="53"/>
      <c r="BH1785" s="53"/>
      <c r="BI1785" s="53"/>
      <c r="BJ1785" s="53"/>
      <c r="BK1785" s="53"/>
      <c r="BL1785" s="53"/>
      <c r="BM1785" s="53"/>
      <c r="BN1785" s="53"/>
      <c r="BO1785" s="53"/>
      <c r="BP1785" s="53"/>
      <c r="BQ1785" s="53"/>
      <c r="BR1785" s="53"/>
      <c r="BS1785" s="53"/>
      <c r="BT1785" s="53"/>
      <c r="BU1785" s="53"/>
      <c r="BV1785" s="53"/>
      <c r="BW1785" s="53"/>
      <c r="BX1785" s="53"/>
      <c r="BY1785" s="53"/>
      <c r="BZ1785" s="53"/>
      <c r="CA1785" s="53"/>
      <c r="CB1785" s="53"/>
      <c r="CC1785" s="53"/>
      <c r="CD1785" s="53"/>
      <c r="CE1785" s="53"/>
      <c r="CF1785" s="53"/>
      <c r="CG1785" s="53"/>
      <c r="CH1785" s="53"/>
      <c r="CI1785" s="53"/>
      <c r="CJ1785" s="53"/>
      <c r="CK1785" s="53"/>
    </row>
    <row r="1786" spans="10:89" x14ac:dyDescent="0.2">
      <c r="J1786" s="53"/>
      <c r="K1786" s="53"/>
      <c r="L1786" s="53"/>
      <c r="M1786" s="53"/>
      <c r="N1786" s="53"/>
      <c r="O1786" s="53"/>
      <c r="P1786" s="53"/>
      <c r="Q1786" s="53"/>
      <c r="R1786" s="53"/>
      <c r="S1786" s="53"/>
      <c r="T1786" s="53"/>
      <c r="U1786" s="53"/>
      <c r="V1786" s="53"/>
      <c r="W1786" s="53"/>
      <c r="X1786" s="53"/>
      <c r="Y1786" s="53"/>
      <c r="Z1786" s="53"/>
      <c r="AA1786" s="53"/>
      <c r="AB1786" s="53"/>
      <c r="AC1786" s="53"/>
      <c r="AD1786" s="53"/>
      <c r="AE1786" s="53"/>
      <c r="AF1786" s="53"/>
      <c r="AG1786" s="53"/>
      <c r="AH1786" s="53"/>
      <c r="AI1786" s="53"/>
      <c r="AJ1786" s="53"/>
      <c r="AK1786" s="53"/>
      <c r="AL1786" s="53"/>
      <c r="AM1786" s="53"/>
      <c r="AN1786" s="53"/>
      <c r="AO1786" s="53"/>
      <c r="AP1786" s="53"/>
      <c r="AQ1786" s="53"/>
      <c r="AR1786" s="53"/>
      <c r="AS1786" s="53"/>
      <c r="AT1786" s="53"/>
      <c r="AU1786" s="53"/>
      <c r="AV1786" s="53"/>
      <c r="AW1786" s="53"/>
      <c r="AX1786" s="53"/>
      <c r="AY1786" s="53"/>
      <c r="AZ1786" s="53"/>
      <c r="BA1786" s="53"/>
      <c r="BB1786" s="53"/>
      <c r="BC1786" s="53"/>
      <c r="BD1786" s="53"/>
      <c r="BE1786" s="53"/>
      <c r="BF1786" s="53"/>
      <c r="BG1786" s="53"/>
      <c r="BH1786" s="53"/>
      <c r="BI1786" s="53"/>
      <c r="BJ1786" s="53"/>
      <c r="BK1786" s="53"/>
      <c r="BL1786" s="53"/>
      <c r="BM1786" s="53"/>
      <c r="BN1786" s="53"/>
      <c r="BO1786" s="53"/>
      <c r="BP1786" s="53"/>
      <c r="BQ1786" s="53"/>
      <c r="BR1786" s="53"/>
      <c r="BS1786" s="53"/>
      <c r="BT1786" s="53"/>
      <c r="BU1786" s="53"/>
      <c r="BV1786" s="53"/>
      <c r="BW1786" s="53"/>
      <c r="BX1786" s="53"/>
      <c r="BY1786" s="53"/>
      <c r="BZ1786" s="53"/>
      <c r="CA1786" s="53"/>
      <c r="CB1786" s="53"/>
      <c r="CC1786" s="53"/>
      <c r="CD1786" s="53"/>
      <c r="CE1786" s="53"/>
      <c r="CF1786" s="53"/>
      <c r="CG1786" s="53"/>
      <c r="CH1786" s="53"/>
      <c r="CI1786" s="53"/>
      <c r="CJ1786" s="53"/>
      <c r="CK1786" s="53"/>
    </row>
    <row r="1787" spans="10:89" x14ac:dyDescent="0.2">
      <c r="J1787" s="53"/>
      <c r="K1787" s="53"/>
      <c r="L1787" s="53"/>
      <c r="M1787" s="53"/>
      <c r="N1787" s="53"/>
      <c r="O1787" s="53"/>
      <c r="P1787" s="53"/>
      <c r="Q1787" s="53"/>
      <c r="R1787" s="53"/>
      <c r="S1787" s="53"/>
      <c r="T1787" s="53"/>
      <c r="U1787" s="53"/>
      <c r="V1787" s="53"/>
      <c r="W1787" s="53"/>
      <c r="X1787" s="53"/>
      <c r="Y1787" s="53"/>
      <c r="Z1787" s="53"/>
      <c r="AA1787" s="53"/>
      <c r="AB1787" s="53"/>
      <c r="AC1787" s="53"/>
      <c r="AD1787" s="53"/>
      <c r="AE1787" s="53"/>
      <c r="AF1787" s="53"/>
      <c r="AG1787" s="53"/>
      <c r="AH1787" s="53"/>
      <c r="AI1787" s="53"/>
      <c r="AJ1787" s="53"/>
      <c r="AK1787" s="53"/>
      <c r="AL1787" s="53"/>
      <c r="AM1787" s="53"/>
      <c r="AN1787" s="53"/>
      <c r="AO1787" s="53"/>
      <c r="AP1787" s="53"/>
      <c r="AQ1787" s="53"/>
      <c r="AR1787" s="53"/>
      <c r="AS1787" s="53"/>
      <c r="AT1787" s="53"/>
      <c r="AU1787" s="53"/>
      <c r="AV1787" s="53"/>
      <c r="AW1787" s="53"/>
      <c r="AX1787" s="53"/>
      <c r="AY1787" s="53"/>
      <c r="AZ1787" s="53"/>
      <c r="BA1787" s="53"/>
      <c r="BB1787" s="53"/>
      <c r="BC1787" s="53"/>
      <c r="BD1787" s="53"/>
      <c r="BE1787" s="53"/>
      <c r="BF1787" s="53"/>
      <c r="BG1787" s="53"/>
      <c r="BH1787" s="53"/>
      <c r="BI1787" s="53"/>
      <c r="BJ1787" s="53"/>
      <c r="BK1787" s="53"/>
      <c r="BL1787" s="53"/>
      <c r="BM1787" s="53"/>
      <c r="BN1787" s="53"/>
      <c r="BO1787" s="53"/>
      <c r="BP1787" s="53"/>
      <c r="BQ1787" s="53"/>
      <c r="BR1787" s="53"/>
      <c r="BS1787" s="53"/>
      <c r="BT1787" s="53"/>
      <c r="BU1787" s="53"/>
      <c r="BV1787" s="53"/>
      <c r="BW1787" s="53"/>
      <c r="BX1787" s="53"/>
      <c r="BY1787" s="53"/>
      <c r="BZ1787" s="53"/>
      <c r="CA1787" s="53"/>
      <c r="CB1787" s="53"/>
      <c r="CC1787" s="53"/>
      <c r="CD1787" s="53"/>
      <c r="CE1787" s="53"/>
      <c r="CF1787" s="53"/>
      <c r="CG1787" s="53"/>
      <c r="CH1787" s="53"/>
      <c r="CI1787" s="53"/>
      <c r="CJ1787" s="53"/>
      <c r="CK1787" s="53"/>
    </row>
    <row r="1788" spans="10:89" x14ac:dyDescent="0.2">
      <c r="J1788" s="53"/>
      <c r="K1788" s="53"/>
      <c r="L1788" s="53"/>
      <c r="M1788" s="53"/>
      <c r="N1788" s="53"/>
      <c r="O1788" s="53"/>
      <c r="P1788" s="53"/>
      <c r="Q1788" s="53"/>
      <c r="R1788" s="53"/>
      <c r="S1788" s="53"/>
      <c r="T1788" s="53"/>
      <c r="U1788" s="53"/>
      <c r="V1788" s="53"/>
      <c r="W1788" s="53"/>
      <c r="X1788" s="53"/>
      <c r="Y1788" s="53"/>
      <c r="Z1788" s="53"/>
      <c r="AA1788" s="53"/>
      <c r="AB1788" s="53"/>
      <c r="AC1788" s="53"/>
      <c r="AD1788" s="53"/>
      <c r="AE1788" s="53"/>
      <c r="AF1788" s="53"/>
      <c r="AG1788" s="53"/>
      <c r="AH1788" s="53"/>
      <c r="AI1788" s="53"/>
      <c r="AJ1788" s="53"/>
      <c r="AK1788" s="53"/>
      <c r="AL1788" s="53"/>
      <c r="AM1788" s="53"/>
      <c r="AN1788" s="53"/>
      <c r="AO1788" s="53"/>
      <c r="AP1788" s="53"/>
      <c r="AQ1788" s="53"/>
      <c r="AR1788" s="53"/>
      <c r="AS1788" s="53"/>
      <c r="AT1788" s="53"/>
      <c r="AU1788" s="53"/>
      <c r="AV1788" s="53"/>
      <c r="AW1788" s="53"/>
      <c r="AX1788" s="53"/>
      <c r="AY1788" s="53"/>
      <c r="AZ1788" s="53"/>
      <c r="BA1788" s="53"/>
      <c r="BB1788" s="53"/>
      <c r="BC1788" s="53"/>
      <c r="BD1788" s="53"/>
      <c r="BE1788" s="53"/>
      <c r="BF1788" s="53"/>
      <c r="BG1788" s="53"/>
      <c r="BH1788" s="53"/>
      <c r="BI1788" s="53"/>
      <c r="BJ1788" s="53"/>
      <c r="BK1788" s="53"/>
      <c r="BL1788" s="53"/>
      <c r="BM1788" s="53"/>
      <c r="BN1788" s="53"/>
      <c r="BO1788" s="53"/>
      <c r="BP1788" s="53"/>
      <c r="BQ1788" s="53"/>
      <c r="BR1788" s="53"/>
      <c r="BS1788" s="53"/>
      <c r="BT1788" s="53"/>
      <c r="BU1788" s="53"/>
      <c r="BV1788" s="53"/>
      <c r="BW1788" s="53"/>
      <c r="BX1788" s="53"/>
      <c r="BY1788" s="53"/>
      <c r="BZ1788" s="53"/>
      <c r="CA1788" s="53"/>
      <c r="CB1788" s="53"/>
      <c r="CC1788" s="53"/>
      <c r="CD1788" s="53"/>
      <c r="CE1788" s="53"/>
      <c r="CF1788" s="53"/>
      <c r="CG1788" s="53"/>
      <c r="CH1788" s="53"/>
      <c r="CI1788" s="53"/>
      <c r="CJ1788" s="53"/>
      <c r="CK1788" s="53"/>
    </row>
    <row r="1789" spans="10:89" x14ac:dyDescent="0.2">
      <c r="J1789" s="53"/>
      <c r="K1789" s="53"/>
      <c r="L1789" s="53"/>
      <c r="M1789" s="53"/>
      <c r="N1789" s="53"/>
      <c r="O1789" s="53"/>
      <c r="P1789" s="53"/>
      <c r="Q1789" s="53"/>
      <c r="R1789" s="53"/>
      <c r="S1789" s="53"/>
      <c r="T1789" s="53"/>
      <c r="U1789" s="53"/>
      <c r="V1789" s="53"/>
      <c r="W1789" s="53"/>
      <c r="X1789" s="53"/>
      <c r="Y1789" s="53"/>
      <c r="Z1789" s="53"/>
      <c r="AA1789" s="53"/>
      <c r="AB1789" s="53"/>
      <c r="AC1789" s="53"/>
      <c r="AD1789" s="53"/>
      <c r="AE1789" s="53"/>
      <c r="AF1789" s="53"/>
      <c r="AG1789" s="53"/>
      <c r="AH1789" s="53"/>
      <c r="AI1789" s="53"/>
      <c r="AJ1789" s="53"/>
      <c r="AK1789" s="53"/>
      <c r="AL1789" s="53"/>
      <c r="AM1789" s="53"/>
      <c r="AN1789" s="53"/>
      <c r="AO1789" s="53"/>
      <c r="AP1789" s="53"/>
      <c r="AQ1789" s="53"/>
      <c r="AR1789" s="53"/>
      <c r="AS1789" s="53"/>
      <c r="AT1789" s="53"/>
      <c r="AU1789" s="53"/>
      <c r="AV1789" s="53"/>
      <c r="AW1789" s="53"/>
      <c r="AX1789" s="53"/>
      <c r="AY1789" s="53"/>
      <c r="AZ1789" s="53"/>
      <c r="BA1789" s="53"/>
      <c r="BB1789" s="53"/>
      <c r="BC1789" s="53"/>
      <c r="BD1789" s="53"/>
      <c r="BE1789" s="53"/>
      <c r="BF1789" s="53"/>
      <c r="BG1789" s="53"/>
      <c r="BH1789" s="53"/>
      <c r="BI1789" s="53"/>
      <c r="BJ1789" s="53"/>
      <c r="BK1789" s="53"/>
      <c r="BL1789" s="53"/>
      <c r="BM1789" s="53"/>
      <c r="BN1789" s="53"/>
      <c r="BO1789" s="53"/>
      <c r="BP1789" s="53"/>
      <c r="BQ1789" s="53"/>
      <c r="BR1789" s="53"/>
      <c r="BS1789" s="53"/>
      <c r="BT1789" s="53"/>
      <c r="BU1789" s="53"/>
      <c r="BV1789" s="53"/>
      <c r="BW1789" s="53"/>
      <c r="BX1789" s="53"/>
      <c r="BY1789" s="53"/>
      <c r="BZ1789" s="53"/>
      <c r="CA1789" s="53"/>
      <c r="CB1789" s="53"/>
      <c r="CC1789" s="53"/>
      <c r="CD1789" s="53"/>
      <c r="CE1789" s="53"/>
      <c r="CF1789" s="53"/>
      <c r="CG1789" s="53"/>
      <c r="CH1789" s="53"/>
      <c r="CI1789" s="53"/>
      <c r="CJ1789" s="53"/>
      <c r="CK1789" s="53"/>
    </row>
    <row r="1790" spans="10:89" x14ac:dyDescent="0.2">
      <c r="J1790" s="53"/>
      <c r="K1790" s="53"/>
      <c r="L1790" s="53"/>
      <c r="M1790" s="53"/>
      <c r="N1790" s="53"/>
      <c r="O1790" s="53"/>
      <c r="P1790" s="53"/>
      <c r="Q1790" s="53"/>
      <c r="R1790" s="53"/>
      <c r="S1790" s="53"/>
      <c r="T1790" s="53"/>
      <c r="U1790" s="53"/>
      <c r="V1790" s="53"/>
      <c r="W1790" s="53"/>
      <c r="X1790" s="53"/>
      <c r="Y1790" s="53"/>
      <c r="Z1790" s="53"/>
      <c r="AA1790" s="53"/>
      <c r="AB1790" s="53"/>
      <c r="AC1790" s="53"/>
      <c r="AD1790" s="53"/>
      <c r="AE1790" s="53"/>
      <c r="AF1790" s="53"/>
      <c r="AG1790" s="53"/>
      <c r="AH1790" s="53"/>
      <c r="AI1790" s="53"/>
      <c r="AJ1790" s="53"/>
      <c r="AK1790" s="53"/>
      <c r="AL1790" s="53"/>
      <c r="AM1790" s="53"/>
      <c r="AN1790" s="53"/>
      <c r="AO1790" s="53"/>
      <c r="AP1790" s="53"/>
      <c r="AQ1790" s="53"/>
      <c r="AR1790" s="53"/>
      <c r="AS1790" s="53"/>
      <c r="AT1790" s="53"/>
      <c r="AU1790" s="53"/>
      <c r="AV1790" s="53"/>
      <c r="AW1790" s="53"/>
      <c r="AX1790" s="53"/>
      <c r="AY1790" s="53"/>
      <c r="AZ1790" s="53"/>
      <c r="BA1790" s="53"/>
      <c r="BB1790" s="53"/>
      <c r="BC1790" s="53"/>
      <c r="BD1790" s="53"/>
      <c r="BE1790" s="53"/>
      <c r="BF1790" s="53"/>
      <c r="BG1790" s="53"/>
      <c r="BH1790" s="53"/>
      <c r="BI1790" s="53"/>
      <c r="BJ1790" s="53"/>
      <c r="BK1790" s="53"/>
      <c r="BL1790" s="53"/>
      <c r="BM1790" s="53"/>
      <c r="BN1790" s="53"/>
      <c r="BO1790" s="53"/>
      <c r="BP1790" s="53"/>
      <c r="BQ1790" s="53"/>
      <c r="BR1790" s="53"/>
      <c r="BS1790" s="53"/>
      <c r="BT1790" s="53"/>
      <c r="BU1790" s="53"/>
      <c r="BV1790" s="53"/>
      <c r="BW1790" s="53"/>
      <c r="BX1790" s="53"/>
      <c r="BY1790" s="53"/>
      <c r="BZ1790" s="53"/>
      <c r="CA1790" s="53"/>
      <c r="CB1790" s="53"/>
      <c r="CC1790" s="53"/>
      <c r="CD1790" s="53"/>
      <c r="CE1790" s="53"/>
      <c r="CF1790" s="53"/>
      <c r="CG1790" s="53"/>
      <c r="CH1790" s="53"/>
      <c r="CI1790" s="53"/>
      <c r="CJ1790" s="53"/>
      <c r="CK1790" s="53"/>
    </row>
    <row r="1791" spans="10:89" x14ac:dyDescent="0.2">
      <c r="J1791" s="53"/>
      <c r="K1791" s="53"/>
      <c r="L1791" s="53"/>
      <c r="M1791" s="53"/>
      <c r="N1791" s="53"/>
      <c r="O1791" s="53"/>
      <c r="P1791" s="53"/>
      <c r="Q1791" s="53"/>
      <c r="R1791" s="53"/>
      <c r="S1791" s="53"/>
      <c r="T1791" s="53"/>
      <c r="U1791" s="53"/>
      <c r="V1791" s="53"/>
      <c r="W1791" s="53"/>
      <c r="X1791" s="53"/>
      <c r="Y1791" s="53"/>
      <c r="Z1791" s="53"/>
      <c r="AA1791" s="53"/>
      <c r="AB1791" s="53"/>
      <c r="AC1791" s="53"/>
      <c r="AD1791" s="53"/>
      <c r="AE1791" s="53"/>
      <c r="AF1791" s="53"/>
      <c r="AG1791" s="53"/>
      <c r="AH1791" s="53"/>
      <c r="AI1791" s="53"/>
      <c r="AJ1791" s="53"/>
      <c r="AK1791" s="53"/>
      <c r="AL1791" s="53"/>
      <c r="AM1791" s="53"/>
      <c r="AN1791" s="53"/>
      <c r="AO1791" s="53"/>
      <c r="AP1791" s="53"/>
      <c r="AQ1791" s="53"/>
      <c r="AR1791" s="53"/>
      <c r="AS1791" s="53"/>
      <c r="AT1791" s="53"/>
      <c r="AU1791" s="53"/>
      <c r="AV1791" s="53"/>
      <c r="AW1791" s="53"/>
      <c r="AX1791" s="53"/>
      <c r="AY1791" s="53"/>
      <c r="AZ1791" s="53"/>
      <c r="BA1791" s="53"/>
      <c r="BB1791" s="53"/>
      <c r="BC1791" s="53"/>
      <c r="BD1791" s="53"/>
      <c r="BE1791" s="53"/>
      <c r="BF1791" s="53"/>
      <c r="BG1791" s="53"/>
      <c r="BH1791" s="53"/>
      <c r="BI1791" s="53"/>
      <c r="BJ1791" s="53"/>
      <c r="BK1791" s="53"/>
      <c r="BL1791" s="53"/>
      <c r="BM1791" s="53"/>
      <c r="BN1791" s="53"/>
      <c r="BO1791" s="53"/>
      <c r="BP1791" s="53"/>
      <c r="BQ1791" s="53"/>
      <c r="BR1791" s="53"/>
      <c r="BS1791" s="53"/>
      <c r="BT1791" s="53"/>
      <c r="BU1791" s="53"/>
      <c r="BV1791" s="53"/>
      <c r="BW1791" s="53"/>
      <c r="BX1791" s="53"/>
      <c r="BY1791" s="53"/>
      <c r="BZ1791" s="53"/>
      <c r="CA1791" s="53"/>
      <c r="CB1791" s="53"/>
      <c r="CC1791" s="53"/>
      <c r="CD1791" s="53"/>
      <c r="CE1791" s="53"/>
      <c r="CF1791" s="53"/>
      <c r="CG1791" s="53"/>
      <c r="CH1791" s="53"/>
      <c r="CI1791" s="53"/>
      <c r="CJ1791" s="53"/>
      <c r="CK1791" s="53"/>
    </row>
    <row r="1792" spans="10:89" x14ac:dyDescent="0.2">
      <c r="J1792" s="53"/>
      <c r="K1792" s="53"/>
      <c r="L1792" s="53"/>
      <c r="M1792" s="53"/>
      <c r="N1792" s="53"/>
      <c r="O1792" s="53"/>
      <c r="P1792" s="53"/>
      <c r="Q1792" s="53"/>
      <c r="R1792" s="53"/>
      <c r="S1792" s="53"/>
      <c r="T1792" s="53"/>
      <c r="U1792" s="53"/>
      <c r="V1792" s="53"/>
      <c r="W1792" s="53"/>
      <c r="X1792" s="53"/>
      <c r="Y1792" s="53"/>
      <c r="Z1792" s="53"/>
      <c r="AA1792" s="53"/>
      <c r="AB1792" s="53"/>
      <c r="AC1792" s="53"/>
      <c r="AD1792" s="53"/>
      <c r="AE1792" s="53"/>
      <c r="AF1792" s="53"/>
      <c r="AG1792" s="53"/>
      <c r="AH1792" s="53"/>
      <c r="AI1792" s="53"/>
      <c r="AJ1792" s="53"/>
      <c r="AK1792" s="53"/>
      <c r="AL1792" s="53"/>
      <c r="AM1792" s="53"/>
      <c r="AN1792" s="53"/>
      <c r="AO1792" s="53"/>
      <c r="AP1792" s="53"/>
      <c r="AQ1792" s="53"/>
      <c r="AR1792" s="53"/>
      <c r="AS1792" s="53"/>
      <c r="AT1792" s="53"/>
      <c r="AU1792" s="53"/>
      <c r="AV1792" s="53"/>
      <c r="AW1792" s="53"/>
      <c r="AX1792" s="53"/>
      <c r="AY1792" s="53"/>
      <c r="AZ1792" s="53"/>
      <c r="BA1792" s="53"/>
      <c r="BB1792" s="53"/>
      <c r="BC1792" s="53"/>
      <c r="BD1792" s="53"/>
      <c r="BE1792" s="53"/>
      <c r="BF1792" s="53"/>
      <c r="BG1792" s="53"/>
      <c r="BH1792" s="53"/>
      <c r="BI1792" s="53"/>
      <c r="BJ1792" s="53"/>
      <c r="BK1792" s="53"/>
      <c r="BL1792" s="53"/>
      <c r="BM1792" s="53"/>
      <c r="BN1792" s="53"/>
      <c r="BO1792" s="53"/>
      <c r="BP1792" s="53"/>
      <c r="BQ1792" s="53"/>
      <c r="BR1792" s="53"/>
      <c r="BS1792" s="53"/>
      <c r="BT1792" s="53"/>
      <c r="BU1792" s="53"/>
      <c r="BV1792" s="53"/>
      <c r="BW1792" s="53"/>
      <c r="BX1792" s="53"/>
      <c r="BY1792" s="53"/>
      <c r="BZ1792" s="53"/>
      <c r="CA1792" s="53"/>
      <c r="CB1792" s="53"/>
      <c r="CC1792" s="53"/>
      <c r="CD1792" s="53"/>
      <c r="CE1792" s="53"/>
      <c r="CF1792" s="53"/>
      <c r="CG1792" s="53"/>
      <c r="CH1792" s="53"/>
      <c r="CI1792" s="53"/>
      <c r="CJ1792" s="53"/>
      <c r="CK1792" s="53"/>
    </row>
    <row r="1793" spans="10:89" x14ac:dyDescent="0.2">
      <c r="J1793" s="53"/>
      <c r="K1793" s="53"/>
      <c r="L1793" s="53"/>
      <c r="M1793" s="53"/>
      <c r="N1793" s="53"/>
      <c r="O1793" s="53"/>
      <c r="P1793" s="53"/>
      <c r="Q1793" s="53"/>
      <c r="R1793" s="53"/>
      <c r="S1793" s="53"/>
      <c r="T1793" s="53"/>
      <c r="U1793" s="53"/>
      <c r="V1793" s="53"/>
      <c r="W1793" s="53"/>
      <c r="X1793" s="53"/>
      <c r="Y1793" s="53"/>
      <c r="Z1793" s="53"/>
      <c r="AA1793" s="53"/>
      <c r="AB1793" s="53"/>
      <c r="AC1793" s="53"/>
      <c r="AD1793" s="53"/>
      <c r="AE1793" s="53"/>
      <c r="AF1793" s="53"/>
      <c r="AG1793" s="53"/>
      <c r="AH1793" s="53"/>
      <c r="AI1793" s="53"/>
      <c r="AJ1793" s="53"/>
      <c r="AK1793" s="53"/>
      <c r="AL1793" s="53"/>
      <c r="AM1793" s="53"/>
      <c r="AN1793" s="53"/>
      <c r="AO1793" s="53"/>
      <c r="AP1793" s="53"/>
      <c r="AQ1793" s="53"/>
      <c r="AR1793" s="53"/>
      <c r="AS1793" s="53"/>
      <c r="AT1793" s="53"/>
      <c r="AU1793" s="53"/>
      <c r="AV1793" s="53"/>
      <c r="AW1793" s="53"/>
      <c r="AX1793" s="53"/>
      <c r="AY1793" s="53"/>
      <c r="AZ1793" s="53"/>
      <c r="BA1793" s="53"/>
      <c r="BB1793" s="53"/>
      <c r="BC1793" s="53"/>
      <c r="BD1793" s="53"/>
      <c r="BE1793" s="53"/>
      <c r="BF1793" s="53"/>
      <c r="BG1793" s="53"/>
      <c r="BH1793" s="53"/>
      <c r="BI1793" s="53"/>
      <c r="BJ1793" s="53"/>
      <c r="BK1793" s="53"/>
      <c r="BL1793" s="53"/>
      <c r="BM1793" s="53"/>
      <c r="BN1793" s="53"/>
      <c r="BO1793" s="53"/>
      <c r="BP1793" s="53"/>
      <c r="BQ1793" s="53"/>
      <c r="BR1793" s="53"/>
      <c r="BS1793" s="53"/>
      <c r="BT1793" s="53"/>
      <c r="BU1793" s="53"/>
      <c r="BV1793" s="53"/>
      <c r="BW1793" s="53"/>
      <c r="BX1793" s="53"/>
      <c r="BY1793" s="53"/>
      <c r="BZ1793" s="53"/>
      <c r="CA1793" s="53"/>
      <c r="CB1793" s="53"/>
      <c r="CC1793" s="53"/>
      <c r="CD1793" s="53"/>
      <c r="CE1793" s="53"/>
      <c r="CF1793" s="53"/>
      <c r="CG1793" s="53"/>
      <c r="CH1793" s="53"/>
      <c r="CI1793" s="53"/>
      <c r="CJ1793" s="53"/>
      <c r="CK1793" s="53"/>
    </row>
    <row r="1794" spans="10:89" x14ac:dyDescent="0.2">
      <c r="J1794" s="53"/>
      <c r="K1794" s="53"/>
      <c r="L1794" s="53"/>
      <c r="M1794" s="53"/>
      <c r="N1794" s="53"/>
      <c r="O1794" s="53"/>
      <c r="P1794" s="53"/>
      <c r="Q1794" s="53"/>
      <c r="R1794" s="53"/>
      <c r="S1794" s="53"/>
      <c r="T1794" s="53"/>
      <c r="U1794" s="53"/>
      <c r="V1794" s="53"/>
      <c r="W1794" s="53"/>
      <c r="X1794" s="53"/>
      <c r="Y1794" s="53"/>
      <c r="Z1794" s="53"/>
      <c r="AA1794" s="53"/>
      <c r="AB1794" s="53"/>
      <c r="AC1794" s="53"/>
      <c r="AD1794" s="53"/>
      <c r="AE1794" s="53"/>
      <c r="AF1794" s="53"/>
      <c r="AG1794" s="53"/>
      <c r="AH1794" s="53"/>
      <c r="AI1794" s="53"/>
      <c r="AJ1794" s="53"/>
      <c r="AK1794" s="53"/>
      <c r="AL1794" s="53"/>
      <c r="AM1794" s="53"/>
      <c r="AN1794" s="53"/>
      <c r="AO1794" s="53"/>
      <c r="AP1794" s="53"/>
      <c r="AQ1794" s="53"/>
      <c r="AR1794" s="53"/>
      <c r="AS1794" s="53"/>
      <c r="AT1794" s="53"/>
      <c r="AU1794" s="53"/>
      <c r="AV1794" s="53"/>
      <c r="AW1794" s="53"/>
      <c r="AX1794" s="53"/>
      <c r="AY1794" s="53"/>
      <c r="AZ1794" s="53"/>
      <c r="BA1794" s="53"/>
      <c r="BB1794" s="53"/>
      <c r="BC1794" s="53"/>
      <c r="BD1794" s="53"/>
      <c r="BE1794" s="53"/>
      <c r="BF1794" s="53"/>
      <c r="BG1794" s="53"/>
      <c r="BH1794" s="53"/>
      <c r="BI1794" s="53"/>
      <c r="BJ1794" s="53"/>
      <c r="BK1794" s="53"/>
      <c r="BL1794" s="53"/>
      <c r="BM1794" s="53"/>
      <c r="BN1794" s="53"/>
      <c r="BO1794" s="53"/>
      <c r="BP1794" s="53"/>
      <c r="BQ1794" s="53"/>
      <c r="BR1794" s="53"/>
      <c r="BS1794" s="53"/>
      <c r="BT1794" s="53"/>
      <c r="BU1794" s="53"/>
      <c r="BV1794" s="53"/>
      <c r="BW1794" s="53"/>
      <c r="BX1794" s="53"/>
      <c r="BY1794" s="53"/>
      <c r="BZ1794" s="53"/>
      <c r="CA1794" s="53"/>
      <c r="CB1794" s="53"/>
      <c r="CC1794" s="53"/>
      <c r="CD1794" s="53"/>
      <c r="CE1794" s="53"/>
      <c r="CF1794" s="53"/>
      <c r="CG1794" s="53"/>
      <c r="CH1794" s="53"/>
      <c r="CI1794" s="53"/>
      <c r="CJ1794" s="53"/>
      <c r="CK1794" s="53"/>
    </row>
    <row r="1795" spans="10:89" x14ac:dyDescent="0.2">
      <c r="J1795" s="53"/>
      <c r="K1795" s="53"/>
      <c r="L1795" s="53"/>
      <c r="M1795" s="53"/>
      <c r="N1795" s="53"/>
      <c r="O1795" s="53"/>
      <c r="P1795" s="53"/>
      <c r="Q1795" s="53"/>
      <c r="R1795" s="53"/>
      <c r="S1795" s="53"/>
      <c r="T1795" s="53"/>
      <c r="U1795" s="53"/>
      <c r="V1795" s="53"/>
      <c r="W1795" s="53"/>
      <c r="X1795" s="53"/>
      <c r="Y1795" s="53"/>
      <c r="Z1795" s="53"/>
      <c r="AA1795" s="53"/>
      <c r="AB1795" s="53"/>
      <c r="AC1795" s="53"/>
      <c r="AD1795" s="53"/>
      <c r="AE1795" s="53"/>
      <c r="AF1795" s="53"/>
      <c r="AG1795" s="53"/>
      <c r="AH1795" s="53"/>
      <c r="AI1795" s="53"/>
      <c r="AJ1795" s="53"/>
      <c r="AK1795" s="53"/>
      <c r="AL1795" s="53"/>
      <c r="AM1795" s="53"/>
      <c r="AN1795" s="53"/>
      <c r="AO1795" s="53"/>
      <c r="AP1795" s="53"/>
      <c r="AQ1795" s="53"/>
      <c r="AR1795" s="53"/>
      <c r="AS1795" s="53"/>
      <c r="AT1795" s="53"/>
      <c r="AU1795" s="53"/>
      <c r="AV1795" s="53"/>
      <c r="AW1795" s="53"/>
      <c r="AX1795" s="53"/>
      <c r="AY1795" s="53"/>
      <c r="AZ1795" s="53"/>
      <c r="BA1795" s="53"/>
      <c r="BB1795" s="53"/>
      <c r="BC1795" s="53"/>
      <c r="BD1795" s="53"/>
      <c r="BE1795" s="53"/>
      <c r="BF1795" s="53"/>
      <c r="BG1795" s="53"/>
      <c r="BH1795" s="53"/>
      <c r="BI1795" s="53"/>
      <c r="BJ1795" s="53"/>
      <c r="BK1795" s="53"/>
      <c r="BL1795" s="53"/>
      <c r="BM1795" s="53"/>
      <c r="BN1795" s="53"/>
      <c r="BO1795" s="53"/>
      <c r="BP1795" s="53"/>
      <c r="BQ1795" s="53"/>
      <c r="BR1795" s="53"/>
      <c r="BS1795" s="53"/>
      <c r="BT1795" s="53"/>
      <c r="BU1795" s="53"/>
      <c r="BV1795" s="53"/>
      <c r="BW1795" s="53"/>
      <c r="BX1795" s="53"/>
      <c r="BY1795" s="53"/>
      <c r="BZ1795" s="53"/>
      <c r="CA1795" s="53"/>
      <c r="CB1795" s="53"/>
      <c r="CC1795" s="53"/>
      <c r="CD1795" s="53"/>
      <c r="CE1795" s="53"/>
      <c r="CF1795" s="53"/>
      <c r="CG1795" s="53"/>
      <c r="CH1795" s="53"/>
      <c r="CI1795" s="53"/>
      <c r="CJ1795" s="53"/>
      <c r="CK1795" s="53"/>
    </row>
    <row r="1796" spans="10:89" x14ac:dyDescent="0.2">
      <c r="J1796" s="53"/>
      <c r="K1796" s="53"/>
      <c r="L1796" s="53"/>
      <c r="M1796" s="53"/>
      <c r="N1796" s="53"/>
      <c r="O1796" s="53"/>
      <c r="P1796" s="53"/>
      <c r="Q1796" s="53"/>
      <c r="R1796" s="53"/>
      <c r="S1796" s="53"/>
      <c r="T1796" s="53"/>
      <c r="U1796" s="53"/>
      <c r="V1796" s="53"/>
      <c r="W1796" s="53"/>
      <c r="X1796" s="53"/>
      <c r="Y1796" s="53"/>
      <c r="Z1796" s="53"/>
      <c r="AA1796" s="53"/>
      <c r="AB1796" s="53"/>
      <c r="AC1796" s="53"/>
      <c r="AD1796" s="53"/>
      <c r="AE1796" s="53"/>
      <c r="AF1796" s="53"/>
      <c r="AG1796" s="53"/>
      <c r="AH1796" s="53"/>
      <c r="AI1796" s="53"/>
      <c r="AJ1796" s="53"/>
      <c r="AK1796" s="53"/>
      <c r="AL1796" s="53"/>
      <c r="AM1796" s="53"/>
      <c r="AN1796" s="53"/>
      <c r="AO1796" s="53"/>
      <c r="AP1796" s="53"/>
      <c r="AQ1796" s="53"/>
      <c r="AR1796" s="53"/>
      <c r="AS1796" s="53"/>
      <c r="AT1796" s="53"/>
      <c r="AU1796" s="53"/>
      <c r="AV1796" s="53"/>
      <c r="AW1796" s="53"/>
      <c r="AX1796" s="53"/>
      <c r="AY1796" s="53"/>
      <c r="AZ1796" s="53"/>
      <c r="BA1796" s="53"/>
      <c r="BB1796" s="53"/>
      <c r="BC1796" s="53"/>
      <c r="BD1796" s="53"/>
      <c r="BE1796" s="53"/>
      <c r="BF1796" s="53"/>
      <c r="BG1796" s="53"/>
      <c r="BH1796" s="53"/>
      <c r="BI1796" s="53"/>
      <c r="BJ1796" s="53"/>
      <c r="BK1796" s="53"/>
      <c r="BL1796" s="53"/>
      <c r="BM1796" s="53"/>
      <c r="BN1796" s="53"/>
      <c r="BO1796" s="53"/>
      <c r="BP1796" s="53"/>
      <c r="BQ1796" s="53"/>
      <c r="BR1796" s="53"/>
      <c r="BS1796" s="53"/>
      <c r="BT1796" s="53"/>
      <c r="BU1796" s="53"/>
      <c r="BV1796" s="53"/>
      <c r="BW1796" s="53"/>
      <c r="BX1796" s="53"/>
      <c r="BY1796" s="53"/>
      <c r="BZ1796" s="53"/>
      <c r="CA1796" s="53"/>
      <c r="CB1796" s="53"/>
      <c r="CC1796" s="53"/>
      <c r="CD1796" s="53"/>
      <c r="CE1796" s="53"/>
      <c r="CF1796" s="53"/>
      <c r="CG1796" s="53"/>
      <c r="CH1796" s="53"/>
      <c r="CI1796" s="53"/>
      <c r="CJ1796" s="53"/>
      <c r="CK1796" s="53"/>
    </row>
    <row r="1797" spans="10:89" x14ac:dyDescent="0.2">
      <c r="J1797" s="53"/>
      <c r="K1797" s="53"/>
      <c r="L1797" s="53"/>
      <c r="M1797" s="53"/>
      <c r="N1797" s="53"/>
      <c r="O1797" s="53"/>
      <c r="P1797" s="53"/>
      <c r="Q1797" s="53"/>
      <c r="R1797" s="53"/>
      <c r="S1797" s="53"/>
      <c r="T1797" s="53"/>
      <c r="U1797" s="53"/>
      <c r="V1797" s="53"/>
      <c r="W1797" s="53"/>
      <c r="X1797" s="53"/>
      <c r="Y1797" s="53"/>
      <c r="Z1797" s="53"/>
      <c r="AA1797" s="53"/>
      <c r="AB1797" s="53"/>
      <c r="AC1797" s="53"/>
      <c r="AD1797" s="53"/>
      <c r="AE1797" s="53"/>
      <c r="AF1797" s="53"/>
      <c r="AG1797" s="53"/>
      <c r="AH1797" s="53"/>
      <c r="AI1797" s="53"/>
      <c r="AJ1797" s="53"/>
      <c r="AK1797" s="53"/>
      <c r="AL1797" s="53"/>
      <c r="AM1797" s="53"/>
      <c r="AN1797" s="53"/>
      <c r="AO1797" s="53"/>
      <c r="AP1797" s="53"/>
      <c r="AQ1797" s="53"/>
      <c r="AR1797" s="53"/>
      <c r="AS1797" s="53"/>
      <c r="AT1797" s="53"/>
      <c r="AU1797" s="53"/>
      <c r="AV1797" s="53"/>
      <c r="AW1797" s="53"/>
      <c r="AX1797" s="53"/>
      <c r="AY1797" s="53"/>
      <c r="AZ1797" s="53"/>
      <c r="BA1797" s="53"/>
      <c r="BB1797" s="53"/>
      <c r="BC1797" s="53"/>
      <c r="BD1797" s="53"/>
      <c r="BE1797" s="53"/>
      <c r="BF1797" s="53"/>
      <c r="BG1797" s="53"/>
      <c r="BH1797" s="53"/>
      <c r="BI1797" s="53"/>
      <c r="BJ1797" s="53"/>
      <c r="BK1797" s="53"/>
      <c r="BL1797" s="53"/>
      <c r="BM1797" s="53"/>
      <c r="BN1797" s="53"/>
      <c r="BO1797" s="53"/>
      <c r="BP1797" s="53"/>
      <c r="BQ1797" s="53"/>
      <c r="BR1797" s="53"/>
      <c r="BS1797" s="53"/>
      <c r="BT1797" s="53"/>
      <c r="BU1797" s="53"/>
      <c r="BV1797" s="53"/>
      <c r="BW1797" s="53"/>
      <c r="BX1797" s="53"/>
      <c r="BY1797" s="53"/>
      <c r="BZ1797" s="53"/>
      <c r="CA1797" s="53"/>
      <c r="CB1797" s="53"/>
      <c r="CC1797" s="53"/>
      <c r="CD1797" s="53"/>
      <c r="CE1797" s="53"/>
      <c r="CF1797" s="53"/>
      <c r="CG1797" s="53"/>
      <c r="CH1797" s="53"/>
      <c r="CI1797" s="53"/>
      <c r="CJ1797" s="53"/>
      <c r="CK1797" s="53"/>
    </row>
    <row r="1798" spans="10:89" x14ac:dyDescent="0.2">
      <c r="J1798" s="53"/>
      <c r="K1798" s="53"/>
      <c r="L1798" s="53"/>
      <c r="M1798" s="53"/>
      <c r="N1798" s="53"/>
      <c r="O1798" s="53"/>
      <c r="P1798" s="53"/>
      <c r="Q1798" s="53"/>
      <c r="R1798" s="53"/>
      <c r="S1798" s="53"/>
      <c r="T1798" s="53"/>
      <c r="U1798" s="53"/>
      <c r="V1798" s="53"/>
      <c r="W1798" s="53"/>
      <c r="X1798" s="53"/>
      <c r="Y1798" s="53"/>
      <c r="Z1798" s="53"/>
      <c r="AA1798" s="53"/>
      <c r="AB1798" s="53"/>
      <c r="AC1798" s="53"/>
      <c r="AD1798" s="53"/>
      <c r="AE1798" s="53"/>
      <c r="AF1798" s="53"/>
      <c r="AG1798" s="53"/>
      <c r="AH1798" s="53"/>
      <c r="AI1798" s="53"/>
      <c r="AJ1798" s="53"/>
      <c r="AK1798" s="53"/>
      <c r="AL1798" s="53"/>
      <c r="AM1798" s="53"/>
      <c r="AN1798" s="53"/>
      <c r="AO1798" s="53"/>
      <c r="AP1798" s="53"/>
      <c r="AQ1798" s="53"/>
      <c r="AR1798" s="53"/>
      <c r="AS1798" s="53"/>
      <c r="AT1798" s="53"/>
      <c r="AU1798" s="53"/>
      <c r="AV1798" s="53"/>
      <c r="AW1798" s="53"/>
      <c r="AX1798" s="53"/>
      <c r="AY1798" s="53"/>
      <c r="AZ1798" s="53"/>
      <c r="BA1798" s="53"/>
      <c r="BB1798" s="53"/>
      <c r="BC1798" s="53"/>
      <c r="BD1798" s="53"/>
      <c r="BE1798" s="53"/>
      <c r="BF1798" s="53"/>
      <c r="BG1798" s="53"/>
      <c r="BH1798" s="53"/>
      <c r="BI1798" s="53"/>
      <c r="BJ1798" s="53"/>
      <c r="BK1798" s="53"/>
      <c r="BL1798" s="53"/>
      <c r="BM1798" s="53"/>
      <c r="BN1798" s="53"/>
      <c r="BO1798" s="53"/>
      <c r="BP1798" s="53"/>
      <c r="BQ1798" s="53"/>
      <c r="BR1798" s="53"/>
      <c r="BS1798" s="53"/>
      <c r="BT1798" s="53"/>
      <c r="BU1798" s="53"/>
      <c r="BV1798" s="53"/>
      <c r="BW1798" s="53"/>
      <c r="BX1798" s="53"/>
      <c r="BY1798" s="53"/>
      <c r="BZ1798" s="53"/>
      <c r="CA1798" s="53"/>
      <c r="CB1798" s="53"/>
      <c r="CC1798" s="53"/>
      <c r="CD1798" s="53"/>
      <c r="CE1798" s="53"/>
      <c r="CF1798" s="53"/>
      <c r="CG1798" s="53"/>
      <c r="CH1798" s="53"/>
      <c r="CI1798" s="53"/>
      <c r="CJ1798" s="53"/>
      <c r="CK1798" s="53"/>
    </row>
    <row r="1799" spans="10:89" x14ac:dyDescent="0.2">
      <c r="J1799" s="53"/>
      <c r="K1799" s="53"/>
      <c r="L1799" s="53"/>
      <c r="M1799" s="53"/>
      <c r="N1799" s="53"/>
      <c r="O1799" s="53"/>
      <c r="P1799" s="53"/>
      <c r="Q1799" s="53"/>
      <c r="R1799" s="53"/>
      <c r="S1799" s="53"/>
      <c r="T1799" s="53"/>
      <c r="U1799" s="53"/>
      <c r="V1799" s="53"/>
      <c r="W1799" s="53"/>
      <c r="X1799" s="53"/>
      <c r="Y1799" s="53"/>
      <c r="Z1799" s="53"/>
      <c r="AA1799" s="53"/>
      <c r="AB1799" s="53"/>
      <c r="AC1799" s="53"/>
      <c r="AD1799" s="53"/>
      <c r="AE1799" s="53"/>
      <c r="AF1799" s="53"/>
      <c r="AG1799" s="53"/>
      <c r="AH1799" s="53"/>
      <c r="AI1799" s="53"/>
      <c r="AJ1799" s="53"/>
      <c r="AK1799" s="53"/>
      <c r="AL1799" s="53"/>
      <c r="AM1799" s="53"/>
      <c r="AN1799" s="53"/>
      <c r="AO1799" s="53"/>
      <c r="AP1799" s="53"/>
      <c r="AQ1799" s="53"/>
      <c r="AR1799" s="53"/>
      <c r="AS1799" s="53"/>
      <c r="AT1799" s="53"/>
      <c r="AU1799" s="53"/>
      <c r="AV1799" s="53"/>
      <c r="AW1799" s="53"/>
      <c r="AX1799" s="53"/>
      <c r="AY1799" s="53"/>
      <c r="AZ1799" s="53"/>
      <c r="BA1799" s="53"/>
      <c r="BB1799" s="53"/>
      <c r="BC1799" s="53"/>
      <c r="BD1799" s="53"/>
      <c r="BE1799" s="53"/>
      <c r="BF1799" s="53"/>
      <c r="BG1799" s="53"/>
      <c r="BH1799" s="53"/>
      <c r="BI1799" s="53"/>
      <c r="BJ1799" s="53"/>
      <c r="BK1799" s="53"/>
      <c r="BL1799" s="53"/>
      <c r="BM1799" s="53"/>
      <c r="BN1799" s="53"/>
      <c r="BO1799" s="53"/>
      <c r="BP1799" s="53"/>
      <c r="BQ1799" s="53"/>
      <c r="BR1799" s="53"/>
      <c r="BS1799" s="53"/>
      <c r="BT1799" s="53"/>
      <c r="BU1799" s="53"/>
      <c r="BV1799" s="53"/>
      <c r="BW1799" s="53"/>
      <c r="BX1799" s="53"/>
      <c r="BY1799" s="53"/>
      <c r="BZ1799" s="53"/>
      <c r="CA1799" s="53"/>
      <c r="CB1799" s="53"/>
      <c r="CC1799" s="53"/>
      <c r="CD1799" s="53"/>
      <c r="CE1799" s="53"/>
      <c r="CF1799" s="53"/>
      <c r="CG1799" s="53"/>
      <c r="CH1799" s="53"/>
      <c r="CI1799" s="53"/>
      <c r="CJ1799" s="53"/>
      <c r="CK1799" s="53"/>
    </row>
    <row r="1800" spans="10:89" x14ac:dyDescent="0.2">
      <c r="J1800" s="53"/>
      <c r="K1800" s="53"/>
      <c r="L1800" s="53"/>
      <c r="M1800" s="53"/>
      <c r="N1800" s="53"/>
      <c r="O1800" s="53"/>
      <c r="P1800" s="53"/>
      <c r="Q1800" s="53"/>
      <c r="R1800" s="53"/>
      <c r="S1800" s="53"/>
      <c r="T1800" s="53"/>
      <c r="U1800" s="53"/>
      <c r="V1800" s="53"/>
      <c r="W1800" s="53"/>
      <c r="X1800" s="53"/>
      <c r="Y1800" s="53"/>
      <c r="Z1800" s="53"/>
      <c r="AA1800" s="53"/>
      <c r="AB1800" s="53"/>
      <c r="AC1800" s="53"/>
      <c r="AD1800" s="53"/>
      <c r="AE1800" s="53"/>
      <c r="AF1800" s="53"/>
      <c r="AG1800" s="53"/>
      <c r="AH1800" s="53"/>
      <c r="AI1800" s="53"/>
      <c r="AJ1800" s="53"/>
      <c r="AK1800" s="53"/>
      <c r="AL1800" s="53"/>
      <c r="AM1800" s="53"/>
      <c r="AN1800" s="53"/>
      <c r="AO1800" s="53"/>
      <c r="AP1800" s="53"/>
      <c r="AQ1800" s="53"/>
      <c r="AR1800" s="53"/>
      <c r="AS1800" s="53"/>
      <c r="AT1800" s="53"/>
      <c r="AU1800" s="53"/>
      <c r="AV1800" s="53"/>
      <c r="AW1800" s="53"/>
      <c r="AX1800" s="53"/>
      <c r="AY1800" s="53"/>
      <c r="AZ1800" s="53"/>
      <c r="BA1800" s="53"/>
      <c r="BB1800" s="53"/>
      <c r="BC1800" s="53"/>
      <c r="BD1800" s="53"/>
      <c r="BE1800" s="53"/>
      <c r="BF1800" s="53"/>
      <c r="BG1800" s="53"/>
      <c r="BH1800" s="53"/>
      <c r="BI1800" s="53"/>
      <c r="BJ1800" s="53"/>
      <c r="BK1800" s="53"/>
      <c r="BL1800" s="53"/>
      <c r="BM1800" s="53"/>
      <c r="BN1800" s="53"/>
      <c r="BO1800" s="53"/>
      <c r="BP1800" s="53"/>
      <c r="BQ1800" s="53"/>
      <c r="BR1800" s="53"/>
      <c r="BS1800" s="53"/>
      <c r="BT1800" s="53"/>
      <c r="BU1800" s="53"/>
      <c r="BV1800" s="53"/>
      <c r="BW1800" s="53"/>
      <c r="BX1800" s="53"/>
      <c r="BY1800" s="53"/>
      <c r="BZ1800" s="53"/>
      <c r="CA1800" s="53"/>
      <c r="CB1800" s="53"/>
      <c r="CC1800" s="53"/>
      <c r="CD1800" s="53"/>
      <c r="CE1800" s="53"/>
      <c r="CF1800" s="53"/>
      <c r="CG1800" s="53"/>
      <c r="CH1800" s="53"/>
      <c r="CI1800" s="53"/>
      <c r="CJ1800" s="53"/>
      <c r="CK1800" s="53"/>
    </row>
    <row r="1801" spans="10:89" x14ac:dyDescent="0.2">
      <c r="J1801" s="53"/>
      <c r="K1801" s="53"/>
      <c r="L1801" s="53"/>
      <c r="M1801" s="53"/>
      <c r="N1801" s="53"/>
      <c r="O1801" s="53"/>
      <c r="P1801" s="53"/>
      <c r="Q1801" s="53"/>
      <c r="R1801" s="53"/>
      <c r="S1801" s="53"/>
      <c r="T1801" s="53"/>
      <c r="U1801" s="53"/>
      <c r="V1801" s="53"/>
      <c r="W1801" s="53"/>
      <c r="X1801" s="53"/>
      <c r="Y1801" s="53"/>
      <c r="Z1801" s="53"/>
      <c r="AA1801" s="53"/>
      <c r="AB1801" s="53"/>
      <c r="AC1801" s="53"/>
      <c r="AD1801" s="53"/>
      <c r="AE1801" s="53"/>
      <c r="AF1801" s="53"/>
      <c r="AG1801" s="53"/>
      <c r="AH1801" s="53"/>
      <c r="AI1801" s="53"/>
      <c r="AJ1801" s="53"/>
      <c r="AK1801" s="53"/>
      <c r="AL1801" s="53"/>
      <c r="AM1801" s="53"/>
      <c r="AN1801" s="53"/>
      <c r="AO1801" s="53"/>
      <c r="AP1801" s="53"/>
      <c r="AQ1801" s="53"/>
      <c r="AR1801" s="53"/>
      <c r="AS1801" s="53"/>
      <c r="AT1801" s="53"/>
      <c r="AU1801" s="53"/>
      <c r="AV1801" s="53"/>
      <c r="AW1801" s="53"/>
      <c r="AX1801" s="53"/>
      <c r="AY1801" s="53"/>
      <c r="AZ1801" s="53"/>
      <c r="BA1801" s="53"/>
      <c r="BB1801" s="53"/>
      <c r="BC1801" s="53"/>
      <c r="BD1801" s="53"/>
      <c r="BE1801" s="53"/>
      <c r="BF1801" s="53"/>
      <c r="BG1801" s="53"/>
      <c r="BH1801" s="53"/>
      <c r="BI1801" s="53"/>
      <c r="BJ1801" s="53"/>
      <c r="BK1801" s="53"/>
      <c r="BL1801" s="53"/>
      <c r="BM1801" s="53"/>
      <c r="BN1801" s="53"/>
      <c r="BO1801" s="53"/>
      <c r="BP1801" s="53"/>
      <c r="BQ1801" s="53"/>
      <c r="BR1801" s="53"/>
      <c r="BS1801" s="53"/>
      <c r="BT1801" s="53"/>
      <c r="BU1801" s="53"/>
      <c r="BV1801" s="53"/>
      <c r="BW1801" s="53"/>
      <c r="BX1801" s="53"/>
      <c r="BY1801" s="53"/>
      <c r="BZ1801" s="53"/>
      <c r="CA1801" s="53"/>
      <c r="CB1801" s="53"/>
      <c r="CC1801" s="53"/>
      <c r="CD1801" s="53"/>
      <c r="CE1801" s="53"/>
      <c r="CF1801" s="53"/>
      <c r="CG1801" s="53"/>
      <c r="CH1801" s="53"/>
      <c r="CI1801" s="53"/>
      <c r="CJ1801" s="53"/>
      <c r="CK1801" s="53"/>
    </row>
    <row r="1802" spans="10:89" x14ac:dyDescent="0.2">
      <c r="J1802" s="53"/>
      <c r="K1802" s="53"/>
      <c r="L1802" s="53"/>
      <c r="M1802" s="53"/>
      <c r="N1802" s="53"/>
      <c r="O1802" s="53"/>
      <c r="P1802" s="53"/>
      <c r="Q1802" s="53"/>
      <c r="R1802" s="53"/>
      <c r="S1802" s="53"/>
      <c r="T1802" s="53"/>
      <c r="U1802" s="53"/>
      <c r="V1802" s="53"/>
      <c r="W1802" s="53"/>
      <c r="X1802" s="53"/>
      <c r="Y1802" s="53"/>
      <c r="Z1802" s="53"/>
      <c r="AA1802" s="53"/>
      <c r="AB1802" s="53"/>
      <c r="AC1802" s="53"/>
      <c r="AD1802" s="53"/>
      <c r="AE1802" s="53"/>
      <c r="AF1802" s="53"/>
      <c r="AG1802" s="53"/>
      <c r="AH1802" s="53"/>
      <c r="AI1802" s="53"/>
      <c r="AJ1802" s="53"/>
      <c r="AK1802" s="53"/>
      <c r="AL1802" s="53"/>
      <c r="AM1802" s="53"/>
      <c r="AN1802" s="53"/>
      <c r="AO1802" s="53"/>
      <c r="AP1802" s="53"/>
      <c r="AQ1802" s="53"/>
      <c r="AR1802" s="53"/>
      <c r="AS1802" s="53"/>
      <c r="AT1802" s="53"/>
      <c r="AU1802" s="53"/>
      <c r="AV1802" s="53"/>
      <c r="AW1802" s="53"/>
      <c r="AX1802" s="53"/>
      <c r="AY1802" s="53"/>
      <c r="AZ1802" s="53"/>
      <c r="BA1802" s="53"/>
      <c r="BB1802" s="53"/>
      <c r="BC1802" s="53"/>
      <c r="BD1802" s="53"/>
      <c r="BE1802" s="53"/>
      <c r="BF1802" s="53"/>
      <c r="BG1802" s="53"/>
      <c r="BH1802" s="53"/>
      <c r="BI1802" s="53"/>
      <c r="BJ1802" s="53"/>
      <c r="BK1802" s="53"/>
      <c r="BL1802" s="53"/>
      <c r="BM1802" s="53"/>
      <c r="BN1802" s="53"/>
      <c r="BO1802" s="53"/>
      <c r="BP1802" s="53"/>
      <c r="BQ1802" s="53"/>
      <c r="BR1802" s="53"/>
      <c r="BS1802" s="53"/>
      <c r="BT1802" s="53"/>
      <c r="BU1802" s="53"/>
      <c r="BV1802" s="53"/>
      <c r="BW1802" s="53"/>
      <c r="BX1802" s="53"/>
      <c r="BY1802" s="53"/>
      <c r="BZ1802" s="53"/>
      <c r="CA1802" s="53"/>
      <c r="CB1802" s="53"/>
      <c r="CC1802" s="53"/>
      <c r="CD1802" s="53"/>
      <c r="CE1802" s="53"/>
      <c r="CF1802" s="53"/>
      <c r="CG1802" s="53"/>
      <c r="CH1802" s="53"/>
      <c r="CI1802" s="53"/>
      <c r="CJ1802" s="53"/>
      <c r="CK1802" s="53"/>
    </row>
    <row r="1803" spans="10:89" x14ac:dyDescent="0.2">
      <c r="J1803" s="53"/>
      <c r="K1803" s="53"/>
      <c r="L1803" s="53"/>
      <c r="M1803" s="53"/>
      <c r="N1803" s="53"/>
      <c r="O1803" s="53"/>
      <c r="P1803" s="53"/>
      <c r="Q1803" s="53"/>
      <c r="R1803" s="53"/>
      <c r="S1803" s="53"/>
      <c r="T1803" s="53"/>
      <c r="U1803" s="53"/>
      <c r="V1803" s="53"/>
      <c r="W1803" s="53"/>
      <c r="X1803" s="53"/>
      <c r="Y1803" s="53"/>
      <c r="Z1803" s="53"/>
      <c r="AA1803" s="53"/>
      <c r="AB1803" s="53"/>
      <c r="AC1803" s="53"/>
      <c r="AD1803" s="53"/>
      <c r="AE1803" s="53"/>
      <c r="AF1803" s="53"/>
      <c r="AG1803" s="53"/>
      <c r="AH1803" s="53"/>
      <c r="AI1803" s="53"/>
      <c r="AJ1803" s="53"/>
      <c r="AK1803" s="53"/>
      <c r="AL1803" s="53"/>
      <c r="AM1803" s="53"/>
      <c r="AN1803" s="53"/>
      <c r="AO1803" s="53"/>
      <c r="AP1803" s="53"/>
      <c r="AQ1803" s="53"/>
      <c r="AR1803" s="53"/>
      <c r="AS1803" s="53"/>
      <c r="AT1803" s="53"/>
      <c r="AU1803" s="53"/>
      <c r="AV1803" s="53"/>
      <c r="AW1803" s="53"/>
      <c r="AX1803" s="53"/>
      <c r="AY1803" s="53"/>
      <c r="AZ1803" s="53"/>
      <c r="BA1803" s="53"/>
      <c r="BB1803" s="53"/>
      <c r="BC1803" s="53"/>
      <c r="BD1803" s="53"/>
      <c r="BE1803" s="53"/>
      <c r="BF1803" s="53"/>
      <c r="BG1803" s="53"/>
      <c r="BH1803" s="53"/>
      <c r="BI1803" s="53"/>
      <c r="BJ1803" s="53"/>
      <c r="BK1803" s="53"/>
      <c r="BL1803" s="53"/>
      <c r="BM1803" s="53"/>
      <c r="BN1803" s="53"/>
      <c r="BO1803" s="53"/>
      <c r="BP1803" s="53"/>
      <c r="BQ1803" s="53"/>
      <c r="BR1803" s="53"/>
      <c r="BS1803" s="53"/>
      <c r="BT1803" s="53"/>
      <c r="BU1803" s="53"/>
      <c r="BV1803" s="53"/>
      <c r="BW1803" s="53"/>
      <c r="BX1803" s="53"/>
      <c r="BY1803" s="53"/>
      <c r="BZ1803" s="53"/>
      <c r="CA1803" s="53"/>
      <c r="CB1803" s="53"/>
      <c r="CC1803" s="53"/>
      <c r="CD1803" s="53"/>
      <c r="CE1803" s="53"/>
      <c r="CF1803" s="53"/>
      <c r="CG1803" s="53"/>
      <c r="CH1803" s="53"/>
      <c r="CI1803" s="53"/>
      <c r="CJ1803" s="53"/>
      <c r="CK1803" s="53"/>
    </row>
    <row r="1804" spans="10:89" x14ac:dyDescent="0.2">
      <c r="J1804" s="53"/>
      <c r="K1804" s="53"/>
      <c r="L1804" s="53"/>
      <c r="M1804" s="53"/>
      <c r="N1804" s="53"/>
      <c r="O1804" s="53"/>
      <c r="P1804" s="53"/>
      <c r="Q1804" s="53"/>
      <c r="R1804" s="53"/>
      <c r="S1804" s="53"/>
      <c r="T1804" s="53"/>
      <c r="U1804" s="53"/>
      <c r="V1804" s="53"/>
      <c r="W1804" s="53"/>
      <c r="X1804" s="53"/>
      <c r="Y1804" s="53"/>
      <c r="Z1804" s="53"/>
      <c r="AA1804" s="53"/>
      <c r="AB1804" s="53"/>
      <c r="AC1804" s="53"/>
      <c r="AD1804" s="53"/>
      <c r="AE1804" s="53"/>
      <c r="AF1804" s="53"/>
      <c r="AG1804" s="53"/>
      <c r="AH1804" s="53"/>
      <c r="AI1804" s="53"/>
      <c r="AJ1804" s="53"/>
      <c r="AK1804" s="53"/>
      <c r="AL1804" s="53"/>
      <c r="AM1804" s="53"/>
      <c r="AN1804" s="53"/>
      <c r="AO1804" s="53"/>
      <c r="AP1804" s="53"/>
      <c r="AQ1804" s="53"/>
      <c r="AR1804" s="53"/>
      <c r="AS1804" s="53"/>
      <c r="AT1804" s="53"/>
      <c r="AU1804" s="53"/>
      <c r="AV1804" s="53"/>
      <c r="AW1804" s="53"/>
      <c r="AX1804" s="53"/>
      <c r="AY1804" s="53"/>
      <c r="AZ1804" s="53"/>
      <c r="BA1804" s="53"/>
      <c r="BB1804" s="53"/>
      <c r="BC1804" s="53"/>
      <c r="BD1804" s="53"/>
      <c r="BE1804" s="53"/>
      <c r="BF1804" s="53"/>
      <c r="BG1804" s="53"/>
      <c r="BH1804" s="53"/>
      <c r="BI1804" s="53"/>
      <c r="BJ1804" s="53"/>
      <c r="BK1804" s="53"/>
      <c r="BL1804" s="53"/>
      <c r="BM1804" s="53"/>
      <c r="BN1804" s="53"/>
      <c r="BO1804" s="53"/>
      <c r="BP1804" s="53"/>
      <c r="BQ1804" s="53"/>
      <c r="BR1804" s="53"/>
      <c r="BS1804" s="53"/>
      <c r="BT1804" s="53"/>
      <c r="BU1804" s="53"/>
      <c r="BV1804" s="53"/>
      <c r="BW1804" s="53"/>
      <c r="BX1804" s="53"/>
      <c r="BY1804" s="53"/>
      <c r="BZ1804" s="53"/>
      <c r="CA1804" s="53"/>
      <c r="CB1804" s="53"/>
      <c r="CC1804" s="53"/>
      <c r="CD1804" s="53"/>
      <c r="CE1804" s="53"/>
      <c r="CF1804" s="53"/>
      <c r="CG1804" s="53"/>
      <c r="CH1804" s="53"/>
      <c r="CI1804" s="53"/>
      <c r="CJ1804" s="53"/>
      <c r="CK1804" s="53"/>
    </row>
    <row r="1805" spans="10:89" x14ac:dyDescent="0.2">
      <c r="J1805" s="53"/>
      <c r="K1805" s="53"/>
      <c r="L1805" s="53"/>
      <c r="M1805" s="53"/>
      <c r="N1805" s="53"/>
      <c r="O1805" s="53"/>
      <c r="P1805" s="53"/>
      <c r="Q1805" s="53"/>
      <c r="R1805" s="53"/>
      <c r="S1805" s="53"/>
      <c r="T1805" s="53"/>
      <c r="U1805" s="53"/>
      <c r="V1805" s="53"/>
      <c r="W1805" s="53"/>
      <c r="X1805" s="53"/>
      <c r="Y1805" s="53"/>
      <c r="Z1805" s="53"/>
      <c r="AA1805" s="53"/>
      <c r="AB1805" s="53"/>
      <c r="AC1805" s="53"/>
      <c r="AD1805" s="53"/>
      <c r="AE1805" s="53"/>
      <c r="AF1805" s="53"/>
      <c r="AG1805" s="53"/>
      <c r="AH1805" s="53"/>
      <c r="AI1805" s="53"/>
      <c r="AJ1805" s="53"/>
      <c r="AK1805" s="53"/>
      <c r="AL1805" s="53"/>
      <c r="AM1805" s="53"/>
      <c r="AN1805" s="53"/>
      <c r="AO1805" s="53"/>
      <c r="AP1805" s="53"/>
      <c r="AQ1805" s="53"/>
      <c r="AR1805" s="53"/>
      <c r="AS1805" s="53"/>
      <c r="AT1805" s="53"/>
      <c r="AU1805" s="53"/>
      <c r="AV1805" s="53"/>
      <c r="AW1805" s="53"/>
      <c r="AX1805" s="53"/>
      <c r="AY1805" s="53"/>
      <c r="AZ1805" s="53"/>
      <c r="BA1805" s="53"/>
      <c r="BB1805" s="53"/>
      <c r="BC1805" s="53"/>
      <c r="BD1805" s="53"/>
      <c r="BE1805" s="53"/>
      <c r="BF1805" s="53"/>
      <c r="BG1805" s="53"/>
      <c r="BH1805" s="53"/>
      <c r="BI1805" s="53"/>
      <c r="BJ1805" s="53"/>
      <c r="BK1805" s="53"/>
      <c r="BL1805" s="53"/>
      <c r="BM1805" s="53"/>
      <c r="BN1805" s="53"/>
      <c r="BO1805" s="53"/>
      <c r="BP1805" s="53"/>
      <c r="BQ1805" s="53"/>
      <c r="BR1805" s="53"/>
      <c r="BS1805" s="53"/>
      <c r="BT1805" s="53"/>
      <c r="BU1805" s="53"/>
      <c r="BV1805" s="53"/>
      <c r="BW1805" s="53"/>
      <c r="BX1805" s="53"/>
      <c r="BY1805" s="53"/>
      <c r="BZ1805" s="53"/>
      <c r="CA1805" s="53"/>
      <c r="CB1805" s="53"/>
      <c r="CC1805" s="53"/>
      <c r="CD1805" s="53"/>
      <c r="CE1805" s="53"/>
      <c r="CF1805" s="53"/>
      <c r="CG1805" s="53"/>
      <c r="CH1805" s="53"/>
      <c r="CI1805" s="53"/>
      <c r="CJ1805" s="53"/>
      <c r="CK1805" s="53"/>
    </row>
    <row r="1806" spans="10:89" x14ac:dyDescent="0.2">
      <c r="J1806" s="53"/>
      <c r="K1806" s="53"/>
      <c r="L1806" s="53"/>
      <c r="M1806" s="53"/>
      <c r="N1806" s="53"/>
      <c r="O1806" s="53"/>
      <c r="P1806" s="53"/>
      <c r="Q1806" s="53"/>
      <c r="R1806" s="53"/>
      <c r="S1806" s="53"/>
      <c r="T1806" s="53"/>
      <c r="U1806" s="53"/>
      <c r="V1806" s="53"/>
      <c r="W1806" s="53"/>
      <c r="X1806" s="53"/>
      <c r="Y1806" s="53"/>
      <c r="Z1806" s="53"/>
      <c r="AA1806" s="53"/>
      <c r="AB1806" s="53"/>
      <c r="AC1806" s="53"/>
      <c r="AD1806" s="53"/>
      <c r="AE1806" s="53"/>
      <c r="AF1806" s="53"/>
      <c r="AG1806" s="53"/>
      <c r="AH1806" s="53"/>
      <c r="AI1806" s="53"/>
      <c r="AJ1806" s="53"/>
      <c r="AK1806" s="53"/>
      <c r="AL1806" s="53"/>
      <c r="AM1806" s="53"/>
      <c r="AN1806" s="53"/>
      <c r="AO1806" s="53"/>
      <c r="AP1806" s="53"/>
      <c r="AQ1806" s="53"/>
      <c r="AR1806" s="53"/>
      <c r="AS1806" s="53"/>
      <c r="AT1806" s="53"/>
      <c r="AU1806" s="53"/>
      <c r="AV1806" s="53"/>
      <c r="AW1806" s="53"/>
      <c r="AX1806" s="53"/>
      <c r="AY1806" s="53"/>
      <c r="AZ1806" s="53"/>
      <c r="BA1806" s="53"/>
      <c r="BB1806" s="53"/>
      <c r="BC1806" s="53"/>
      <c r="BD1806" s="53"/>
      <c r="BE1806" s="53"/>
      <c r="BF1806" s="53"/>
      <c r="BG1806" s="53"/>
      <c r="BH1806" s="53"/>
      <c r="BI1806" s="53"/>
      <c r="BJ1806" s="53"/>
      <c r="BK1806" s="53"/>
      <c r="BL1806" s="53"/>
      <c r="BM1806" s="53"/>
      <c r="BN1806" s="53"/>
      <c r="BO1806" s="53"/>
      <c r="BP1806" s="53"/>
      <c r="BQ1806" s="53"/>
      <c r="BR1806" s="53"/>
      <c r="BS1806" s="53"/>
      <c r="BT1806" s="53"/>
      <c r="BU1806" s="53"/>
      <c r="BV1806" s="53"/>
      <c r="BW1806" s="53"/>
      <c r="BX1806" s="53"/>
      <c r="BY1806" s="53"/>
      <c r="BZ1806" s="53"/>
      <c r="CA1806" s="53"/>
      <c r="CB1806" s="53"/>
      <c r="CC1806" s="53"/>
      <c r="CD1806" s="53"/>
      <c r="CE1806" s="53"/>
      <c r="CF1806" s="53"/>
      <c r="CG1806" s="53"/>
      <c r="CH1806" s="53"/>
      <c r="CI1806" s="53"/>
      <c r="CJ1806" s="53"/>
      <c r="CK1806" s="53"/>
    </row>
    <row r="1807" spans="10:89" x14ac:dyDescent="0.2">
      <c r="J1807" s="53"/>
      <c r="K1807" s="53"/>
      <c r="L1807" s="53"/>
      <c r="M1807" s="53"/>
      <c r="N1807" s="53"/>
      <c r="O1807" s="53"/>
      <c r="P1807" s="53"/>
      <c r="Q1807" s="53"/>
      <c r="R1807" s="53"/>
      <c r="S1807" s="53"/>
      <c r="T1807" s="53"/>
      <c r="U1807" s="53"/>
      <c r="V1807" s="53"/>
      <c r="W1807" s="53"/>
      <c r="X1807" s="53"/>
      <c r="Y1807" s="53"/>
      <c r="Z1807" s="53"/>
      <c r="AA1807" s="53"/>
      <c r="AB1807" s="53"/>
      <c r="AC1807" s="53"/>
      <c r="AD1807" s="53"/>
      <c r="AE1807" s="53"/>
      <c r="AF1807" s="53"/>
      <c r="AG1807" s="53"/>
      <c r="AH1807" s="53"/>
      <c r="AI1807" s="53"/>
      <c r="AJ1807" s="53"/>
      <c r="AK1807" s="53"/>
      <c r="AL1807" s="53"/>
      <c r="AM1807" s="53"/>
      <c r="AN1807" s="53"/>
      <c r="AO1807" s="53"/>
      <c r="AP1807" s="53"/>
      <c r="AQ1807" s="53"/>
      <c r="AR1807" s="53"/>
      <c r="AS1807" s="53"/>
      <c r="AT1807" s="53"/>
      <c r="AU1807" s="53"/>
      <c r="AV1807" s="53"/>
      <c r="AW1807" s="53"/>
      <c r="AX1807" s="53"/>
      <c r="AY1807" s="53"/>
      <c r="AZ1807" s="53"/>
      <c r="BA1807" s="53"/>
      <c r="BB1807" s="53"/>
      <c r="BC1807" s="53"/>
      <c r="BD1807" s="53"/>
      <c r="BE1807" s="53"/>
      <c r="BF1807" s="53"/>
      <c r="BG1807" s="53"/>
      <c r="BH1807" s="53"/>
      <c r="BI1807" s="53"/>
      <c r="BJ1807" s="53"/>
      <c r="BK1807" s="53"/>
      <c r="BL1807" s="53"/>
      <c r="BM1807" s="53"/>
      <c r="BN1807" s="53"/>
      <c r="BO1807" s="53"/>
      <c r="BP1807" s="53"/>
      <c r="BQ1807" s="53"/>
      <c r="BR1807" s="53"/>
      <c r="BS1807" s="53"/>
      <c r="BT1807" s="53"/>
      <c r="BU1807" s="53"/>
      <c r="BV1807" s="53"/>
      <c r="BW1807" s="53"/>
      <c r="BX1807" s="53"/>
      <c r="BY1807" s="53"/>
      <c r="BZ1807" s="53"/>
      <c r="CA1807" s="53"/>
      <c r="CB1807" s="53"/>
      <c r="CC1807" s="53"/>
      <c r="CD1807" s="53"/>
      <c r="CE1807" s="53"/>
      <c r="CF1807" s="53"/>
      <c r="CG1807" s="53"/>
      <c r="CH1807" s="53"/>
      <c r="CI1807" s="53"/>
      <c r="CJ1807" s="53"/>
      <c r="CK1807" s="53"/>
    </row>
    <row r="1808" spans="10:89" x14ac:dyDescent="0.2">
      <c r="J1808" s="53"/>
      <c r="K1808" s="53"/>
      <c r="L1808" s="53"/>
      <c r="M1808" s="53"/>
      <c r="N1808" s="53"/>
      <c r="O1808" s="53"/>
      <c r="P1808" s="53"/>
      <c r="Q1808" s="53"/>
      <c r="R1808" s="53"/>
      <c r="S1808" s="53"/>
      <c r="T1808" s="53"/>
      <c r="U1808" s="53"/>
      <c r="V1808" s="53"/>
      <c r="W1808" s="53"/>
      <c r="X1808" s="53"/>
      <c r="Y1808" s="53"/>
      <c r="Z1808" s="53"/>
      <c r="AA1808" s="53"/>
      <c r="AB1808" s="53"/>
      <c r="AC1808" s="53"/>
      <c r="AD1808" s="53"/>
      <c r="AE1808" s="53"/>
      <c r="AF1808" s="53"/>
      <c r="AG1808" s="53"/>
      <c r="AH1808" s="53"/>
      <c r="AI1808" s="53"/>
      <c r="AJ1808" s="53"/>
      <c r="AK1808" s="53"/>
      <c r="AL1808" s="53"/>
      <c r="AM1808" s="53"/>
      <c r="AN1808" s="53"/>
      <c r="AO1808" s="53"/>
      <c r="AP1808" s="53"/>
      <c r="AQ1808" s="53"/>
      <c r="AR1808" s="53"/>
      <c r="AS1808" s="53"/>
      <c r="AT1808" s="53"/>
      <c r="AU1808" s="53"/>
      <c r="AV1808" s="53"/>
      <c r="AW1808" s="53"/>
      <c r="AX1808" s="53"/>
      <c r="AY1808" s="53"/>
      <c r="AZ1808" s="53"/>
      <c r="BA1808" s="53"/>
      <c r="BB1808" s="53"/>
      <c r="BC1808" s="53"/>
      <c r="BD1808" s="53"/>
      <c r="BE1808" s="53"/>
      <c r="BF1808" s="53"/>
      <c r="BG1808" s="53"/>
      <c r="BH1808" s="53"/>
      <c r="BI1808" s="53"/>
      <c r="BJ1808" s="53"/>
      <c r="BK1808" s="53"/>
      <c r="BL1808" s="53"/>
      <c r="BM1808" s="53"/>
      <c r="BN1808" s="53"/>
      <c r="BO1808" s="53"/>
      <c r="BP1808" s="53"/>
      <c r="BQ1808" s="53"/>
      <c r="BR1808" s="53"/>
      <c r="BS1808" s="53"/>
      <c r="BT1808" s="53"/>
      <c r="BU1808" s="53"/>
      <c r="BV1808" s="53"/>
      <c r="BW1808" s="53"/>
      <c r="BX1808" s="53"/>
      <c r="BY1808" s="53"/>
      <c r="BZ1808" s="53"/>
      <c r="CA1808" s="53"/>
      <c r="CB1808" s="53"/>
      <c r="CC1808" s="53"/>
      <c r="CD1808" s="53"/>
      <c r="CE1808" s="53"/>
      <c r="CF1808" s="53"/>
      <c r="CG1808" s="53"/>
      <c r="CH1808" s="53"/>
      <c r="CI1808" s="53"/>
      <c r="CJ1808" s="53"/>
      <c r="CK1808" s="53"/>
    </row>
    <row r="1809" spans="10:89" x14ac:dyDescent="0.2">
      <c r="J1809" s="53"/>
      <c r="K1809" s="53"/>
      <c r="L1809" s="53"/>
      <c r="M1809" s="53"/>
      <c r="N1809" s="53"/>
      <c r="O1809" s="53"/>
      <c r="P1809" s="53"/>
      <c r="Q1809" s="53"/>
      <c r="R1809" s="53"/>
      <c r="S1809" s="53"/>
      <c r="T1809" s="53"/>
      <c r="U1809" s="53"/>
      <c r="V1809" s="53"/>
      <c r="W1809" s="53"/>
      <c r="X1809" s="53"/>
      <c r="Y1809" s="53"/>
      <c r="Z1809" s="53"/>
      <c r="AA1809" s="53"/>
      <c r="AB1809" s="53"/>
      <c r="AC1809" s="53"/>
      <c r="AD1809" s="53"/>
      <c r="AE1809" s="53"/>
      <c r="AF1809" s="53"/>
      <c r="AG1809" s="53"/>
      <c r="AH1809" s="53"/>
      <c r="AI1809" s="53"/>
      <c r="AJ1809" s="53"/>
      <c r="AK1809" s="53"/>
      <c r="AL1809" s="53"/>
      <c r="AM1809" s="53"/>
      <c r="AN1809" s="53"/>
      <c r="AO1809" s="53"/>
      <c r="AP1809" s="53"/>
      <c r="AQ1809" s="53"/>
      <c r="AR1809" s="53"/>
      <c r="AS1809" s="53"/>
      <c r="AT1809" s="53"/>
      <c r="AU1809" s="53"/>
      <c r="AV1809" s="53"/>
      <c r="AW1809" s="53"/>
      <c r="AX1809" s="53"/>
      <c r="AY1809" s="53"/>
      <c r="AZ1809" s="53"/>
      <c r="BA1809" s="53"/>
      <c r="BB1809" s="53"/>
      <c r="BC1809" s="53"/>
      <c r="BD1809" s="53"/>
      <c r="BE1809" s="53"/>
      <c r="BF1809" s="53"/>
      <c r="BG1809" s="53"/>
      <c r="BH1809" s="53"/>
      <c r="BI1809" s="53"/>
      <c r="BJ1809" s="53"/>
      <c r="BK1809" s="53"/>
      <c r="BL1809" s="53"/>
      <c r="BM1809" s="53"/>
      <c r="BN1809" s="53"/>
      <c r="BO1809" s="53"/>
      <c r="BP1809" s="53"/>
      <c r="BQ1809" s="53"/>
      <c r="BR1809" s="53"/>
      <c r="BS1809" s="53"/>
      <c r="BT1809" s="53"/>
      <c r="BU1809" s="53"/>
      <c r="BV1809" s="53"/>
      <c r="BW1809" s="53"/>
      <c r="BX1809" s="53"/>
      <c r="BY1809" s="53"/>
      <c r="BZ1809" s="53"/>
      <c r="CA1809" s="53"/>
      <c r="CB1809" s="53"/>
      <c r="CC1809" s="53"/>
      <c r="CD1809" s="53"/>
      <c r="CE1809" s="53"/>
      <c r="CF1809" s="53"/>
      <c r="CG1809" s="53"/>
      <c r="CH1809" s="53"/>
      <c r="CI1809" s="53"/>
      <c r="CJ1809" s="53"/>
      <c r="CK1809" s="53"/>
    </row>
    <row r="1810" spans="10:89" x14ac:dyDescent="0.2">
      <c r="J1810" s="53"/>
      <c r="K1810" s="53"/>
      <c r="L1810" s="53"/>
      <c r="M1810" s="53"/>
      <c r="N1810" s="53"/>
      <c r="O1810" s="53"/>
      <c r="P1810" s="53"/>
      <c r="Q1810" s="53"/>
      <c r="R1810" s="53"/>
      <c r="S1810" s="53"/>
      <c r="T1810" s="53"/>
      <c r="U1810" s="53"/>
      <c r="V1810" s="53"/>
      <c r="W1810" s="53"/>
      <c r="X1810" s="53"/>
      <c r="Y1810" s="53"/>
      <c r="Z1810" s="53"/>
      <c r="AA1810" s="53"/>
      <c r="AB1810" s="53"/>
      <c r="AC1810" s="53"/>
      <c r="AD1810" s="53"/>
      <c r="AE1810" s="53"/>
      <c r="AF1810" s="53"/>
      <c r="AG1810" s="53"/>
      <c r="AH1810" s="53"/>
      <c r="AI1810" s="53"/>
      <c r="AJ1810" s="53"/>
      <c r="AK1810" s="53"/>
      <c r="AL1810" s="53"/>
      <c r="AM1810" s="53"/>
      <c r="AN1810" s="53"/>
      <c r="AO1810" s="53"/>
      <c r="AP1810" s="53"/>
      <c r="AQ1810" s="53"/>
      <c r="AR1810" s="53"/>
      <c r="AS1810" s="53"/>
      <c r="AT1810" s="53"/>
      <c r="AU1810" s="53"/>
      <c r="AV1810" s="53"/>
      <c r="AW1810" s="53"/>
      <c r="AX1810" s="53"/>
      <c r="AY1810" s="53"/>
      <c r="AZ1810" s="53"/>
      <c r="BA1810" s="53"/>
      <c r="BB1810" s="53"/>
      <c r="BC1810" s="53"/>
      <c r="BD1810" s="53"/>
      <c r="BE1810" s="53"/>
      <c r="BF1810" s="53"/>
      <c r="BG1810" s="53"/>
      <c r="BH1810" s="53"/>
      <c r="BI1810" s="53"/>
      <c r="BJ1810" s="53"/>
      <c r="BK1810" s="53"/>
      <c r="BL1810" s="53"/>
      <c r="BM1810" s="53"/>
      <c r="BN1810" s="53"/>
      <c r="BO1810" s="53"/>
      <c r="BP1810" s="53"/>
      <c r="BQ1810" s="53"/>
      <c r="BR1810" s="53"/>
      <c r="BS1810" s="53"/>
      <c r="BT1810" s="53"/>
      <c r="BU1810" s="53"/>
      <c r="BV1810" s="53"/>
      <c r="BW1810" s="53"/>
      <c r="BX1810" s="53"/>
      <c r="BY1810" s="53"/>
      <c r="BZ1810" s="53"/>
      <c r="CA1810" s="53"/>
      <c r="CB1810" s="53"/>
      <c r="CC1810" s="53"/>
      <c r="CD1810" s="53"/>
      <c r="CE1810" s="53"/>
      <c r="CF1810" s="53"/>
      <c r="CG1810" s="53"/>
      <c r="CH1810" s="53"/>
      <c r="CI1810" s="53"/>
      <c r="CJ1810" s="53"/>
      <c r="CK1810" s="53"/>
    </row>
    <row r="1811" spans="10:89" x14ac:dyDescent="0.2">
      <c r="J1811" s="53"/>
      <c r="K1811" s="53"/>
      <c r="L1811" s="53"/>
      <c r="M1811" s="53"/>
      <c r="N1811" s="53"/>
      <c r="O1811" s="53"/>
      <c r="P1811" s="53"/>
      <c r="Q1811" s="53"/>
      <c r="R1811" s="53"/>
      <c r="S1811" s="53"/>
      <c r="T1811" s="53"/>
      <c r="U1811" s="53"/>
      <c r="V1811" s="53"/>
      <c r="W1811" s="53"/>
      <c r="X1811" s="53"/>
      <c r="Y1811" s="53"/>
      <c r="Z1811" s="53"/>
      <c r="AA1811" s="53"/>
      <c r="AB1811" s="53"/>
      <c r="AC1811" s="53"/>
      <c r="AD1811" s="53"/>
      <c r="AE1811" s="53"/>
      <c r="AF1811" s="53"/>
      <c r="AG1811" s="53"/>
      <c r="AH1811" s="53"/>
      <c r="AI1811" s="53"/>
      <c r="AJ1811" s="53"/>
      <c r="AK1811" s="53"/>
      <c r="AL1811" s="53"/>
      <c r="AM1811" s="53"/>
      <c r="AN1811" s="53"/>
      <c r="AO1811" s="53"/>
      <c r="AP1811" s="53"/>
      <c r="AQ1811" s="53"/>
      <c r="AR1811" s="53"/>
      <c r="AS1811" s="53"/>
      <c r="AT1811" s="53"/>
      <c r="AU1811" s="53"/>
      <c r="AV1811" s="53"/>
      <c r="AW1811" s="53"/>
      <c r="AX1811" s="53"/>
      <c r="AY1811" s="53"/>
      <c r="AZ1811" s="53"/>
      <c r="BA1811" s="53"/>
      <c r="BB1811" s="53"/>
      <c r="BC1811" s="53"/>
      <c r="BD1811" s="53"/>
      <c r="BE1811" s="53"/>
      <c r="BF1811" s="53"/>
      <c r="BG1811" s="53"/>
      <c r="BH1811" s="53"/>
      <c r="BI1811" s="53"/>
      <c r="BJ1811" s="53"/>
      <c r="BK1811" s="53"/>
      <c r="BL1811" s="53"/>
      <c r="BM1811" s="53"/>
      <c r="BN1811" s="53"/>
      <c r="BO1811" s="53"/>
      <c r="BP1811" s="53"/>
      <c r="BQ1811" s="53"/>
      <c r="BR1811" s="53"/>
      <c r="BS1811" s="53"/>
      <c r="BT1811" s="53"/>
      <c r="BU1811" s="53"/>
      <c r="BV1811" s="53"/>
      <c r="BW1811" s="53"/>
      <c r="BX1811" s="53"/>
      <c r="BY1811" s="53"/>
      <c r="BZ1811" s="53"/>
      <c r="CA1811" s="53"/>
      <c r="CB1811" s="53"/>
      <c r="CC1811" s="53"/>
      <c r="CD1811" s="53"/>
      <c r="CE1811" s="53"/>
      <c r="CF1811" s="53"/>
      <c r="CG1811" s="53"/>
      <c r="CH1811" s="53"/>
      <c r="CI1811" s="53"/>
      <c r="CJ1811" s="53"/>
      <c r="CK1811" s="53"/>
    </row>
    <row r="1812" spans="10:89" x14ac:dyDescent="0.2">
      <c r="J1812" s="53"/>
      <c r="K1812" s="53"/>
      <c r="L1812" s="53"/>
      <c r="M1812" s="53"/>
      <c r="N1812" s="53"/>
      <c r="O1812" s="53"/>
      <c r="P1812" s="53"/>
      <c r="Q1812" s="53"/>
      <c r="R1812" s="53"/>
      <c r="S1812" s="53"/>
      <c r="T1812" s="53"/>
      <c r="U1812" s="53"/>
      <c r="V1812" s="53"/>
      <c r="W1812" s="53"/>
      <c r="X1812" s="53"/>
      <c r="Y1812" s="53"/>
      <c r="Z1812" s="53"/>
      <c r="AA1812" s="53"/>
      <c r="AB1812" s="53"/>
      <c r="AC1812" s="53"/>
      <c r="AD1812" s="53"/>
      <c r="AE1812" s="53"/>
      <c r="AF1812" s="53"/>
      <c r="AG1812" s="53"/>
      <c r="AH1812" s="53"/>
      <c r="AI1812" s="53"/>
      <c r="AJ1812" s="53"/>
      <c r="AK1812" s="53"/>
      <c r="AL1812" s="53"/>
      <c r="AM1812" s="53"/>
      <c r="AN1812" s="53"/>
      <c r="AO1812" s="53"/>
      <c r="AP1812" s="53"/>
      <c r="AQ1812" s="53"/>
      <c r="AR1812" s="53"/>
      <c r="AS1812" s="53"/>
      <c r="AT1812" s="53"/>
      <c r="AU1812" s="53"/>
      <c r="AV1812" s="53"/>
      <c r="AW1812" s="53"/>
      <c r="AX1812" s="53"/>
      <c r="AY1812" s="53"/>
      <c r="AZ1812" s="53"/>
      <c r="BA1812" s="53"/>
      <c r="BB1812" s="53"/>
      <c r="BC1812" s="53"/>
      <c r="BD1812" s="53"/>
      <c r="BE1812" s="53"/>
      <c r="BF1812" s="53"/>
      <c r="BG1812" s="53"/>
      <c r="BH1812" s="53"/>
      <c r="BI1812" s="53"/>
      <c r="BJ1812" s="53"/>
      <c r="BK1812" s="53"/>
      <c r="BL1812" s="53"/>
      <c r="BM1812" s="53"/>
      <c r="BN1812" s="53"/>
      <c r="BO1812" s="53"/>
      <c r="BP1812" s="53"/>
      <c r="BQ1812" s="53"/>
      <c r="BR1812" s="53"/>
      <c r="BS1812" s="53"/>
      <c r="BT1812" s="53"/>
      <c r="BU1812" s="53"/>
      <c r="BV1812" s="53"/>
      <c r="BW1812" s="53"/>
      <c r="BX1812" s="53"/>
      <c r="BY1812" s="53"/>
      <c r="BZ1812" s="53"/>
      <c r="CA1812" s="53"/>
      <c r="CB1812" s="53"/>
      <c r="CC1812" s="53"/>
      <c r="CD1812" s="53"/>
      <c r="CE1812" s="53"/>
      <c r="CF1812" s="53"/>
      <c r="CG1812" s="53"/>
      <c r="CH1812" s="53"/>
      <c r="CI1812" s="53"/>
      <c r="CJ1812" s="53"/>
      <c r="CK1812" s="53"/>
    </row>
    <row r="1813" spans="10:89" x14ac:dyDescent="0.2">
      <c r="J1813" s="53"/>
      <c r="K1813" s="53"/>
      <c r="L1813" s="53"/>
      <c r="M1813" s="53"/>
      <c r="N1813" s="53"/>
      <c r="O1813" s="53"/>
      <c r="P1813" s="53"/>
      <c r="Q1813" s="53"/>
      <c r="R1813" s="53"/>
      <c r="S1813" s="53"/>
      <c r="T1813" s="53"/>
      <c r="U1813" s="53"/>
      <c r="V1813" s="53"/>
      <c r="W1813" s="53"/>
      <c r="X1813" s="53"/>
      <c r="Y1813" s="53"/>
      <c r="Z1813" s="53"/>
      <c r="AA1813" s="53"/>
      <c r="AB1813" s="53"/>
      <c r="AC1813" s="53"/>
      <c r="AD1813" s="53"/>
      <c r="AE1813" s="53"/>
      <c r="AF1813" s="53"/>
      <c r="AG1813" s="53"/>
      <c r="AH1813" s="53"/>
      <c r="AI1813" s="53"/>
      <c r="AJ1813" s="53"/>
      <c r="AK1813" s="53"/>
      <c r="AL1813" s="53"/>
      <c r="AM1813" s="53"/>
      <c r="AN1813" s="53"/>
      <c r="AO1813" s="53"/>
      <c r="AP1813" s="53"/>
      <c r="AQ1813" s="53"/>
      <c r="AR1813" s="53"/>
      <c r="AS1813" s="53"/>
      <c r="AT1813" s="53"/>
      <c r="AU1813" s="53"/>
      <c r="AV1813" s="53"/>
      <c r="AW1813" s="53"/>
      <c r="AX1813" s="53"/>
      <c r="AY1813" s="53"/>
      <c r="AZ1813" s="53"/>
      <c r="BA1813" s="53"/>
      <c r="BB1813" s="53"/>
      <c r="BC1813" s="53"/>
      <c r="BD1813" s="53"/>
      <c r="BE1813" s="53"/>
      <c r="BF1813" s="53"/>
      <c r="BG1813" s="53"/>
      <c r="BH1813" s="53"/>
      <c r="BI1813" s="53"/>
      <c r="BJ1813" s="53"/>
      <c r="BK1813" s="53"/>
      <c r="BL1813" s="53"/>
      <c r="BM1813" s="53"/>
      <c r="BN1813" s="53"/>
      <c r="BO1813" s="53"/>
      <c r="BP1813" s="53"/>
      <c r="BQ1813" s="53"/>
      <c r="BR1813" s="53"/>
      <c r="BS1813" s="53"/>
      <c r="BT1813" s="53"/>
      <c r="BU1813" s="53"/>
      <c r="BV1813" s="53"/>
      <c r="BW1813" s="53"/>
      <c r="BX1813" s="53"/>
      <c r="BY1813" s="53"/>
      <c r="BZ1813" s="53"/>
      <c r="CA1813" s="53"/>
      <c r="CB1813" s="53"/>
      <c r="CC1813" s="53"/>
      <c r="CD1813" s="53"/>
      <c r="CE1813" s="53"/>
      <c r="CF1813" s="53"/>
      <c r="CG1813" s="53"/>
      <c r="CH1813" s="53"/>
      <c r="CI1813" s="53"/>
      <c r="CJ1813" s="53"/>
      <c r="CK1813" s="53"/>
    </row>
    <row r="1814" spans="10:89" x14ac:dyDescent="0.2">
      <c r="J1814" s="53"/>
      <c r="K1814" s="53"/>
      <c r="L1814" s="53"/>
      <c r="M1814" s="53"/>
      <c r="N1814" s="53"/>
      <c r="O1814" s="53"/>
      <c r="P1814" s="53"/>
      <c r="Q1814" s="53"/>
      <c r="R1814" s="53"/>
      <c r="S1814" s="53"/>
      <c r="T1814" s="53"/>
      <c r="U1814" s="53"/>
      <c r="V1814" s="53"/>
      <c r="W1814" s="53"/>
      <c r="X1814" s="53"/>
      <c r="Y1814" s="53"/>
      <c r="Z1814" s="53"/>
      <c r="AA1814" s="53"/>
      <c r="AB1814" s="53"/>
      <c r="AC1814" s="53"/>
      <c r="AD1814" s="53"/>
      <c r="AE1814" s="53"/>
      <c r="AF1814" s="53"/>
      <c r="AG1814" s="53"/>
      <c r="AH1814" s="53"/>
      <c r="AI1814" s="53"/>
      <c r="AJ1814" s="53"/>
      <c r="AK1814" s="53"/>
      <c r="AL1814" s="53"/>
      <c r="AM1814" s="53"/>
      <c r="AN1814" s="53"/>
      <c r="AO1814" s="53"/>
      <c r="AP1814" s="53"/>
      <c r="AQ1814" s="53"/>
      <c r="AR1814" s="53"/>
      <c r="AS1814" s="53"/>
      <c r="AT1814" s="53"/>
      <c r="AU1814" s="53"/>
      <c r="AV1814" s="53"/>
      <c r="AW1814" s="53"/>
      <c r="AX1814" s="53"/>
      <c r="AY1814" s="53"/>
      <c r="AZ1814" s="53"/>
      <c r="BA1814" s="53"/>
      <c r="BB1814" s="53"/>
      <c r="BC1814" s="53"/>
      <c r="BD1814" s="53"/>
      <c r="BE1814" s="53"/>
      <c r="BF1814" s="53"/>
      <c r="BG1814" s="53"/>
      <c r="BH1814" s="53"/>
      <c r="BI1814" s="53"/>
      <c r="BJ1814" s="53"/>
      <c r="BK1814" s="53"/>
      <c r="BL1814" s="53"/>
      <c r="BM1814" s="53"/>
      <c r="BN1814" s="53"/>
      <c r="BO1814" s="53"/>
      <c r="BP1814" s="53"/>
      <c r="BQ1814" s="53"/>
      <c r="BR1814" s="53"/>
      <c r="BS1814" s="53"/>
      <c r="BT1814" s="53"/>
      <c r="BU1814" s="53"/>
      <c r="BV1814" s="53"/>
      <c r="BW1814" s="53"/>
      <c r="BX1814" s="53"/>
      <c r="BY1814" s="53"/>
      <c r="BZ1814" s="53"/>
      <c r="CA1814" s="53"/>
      <c r="CB1814" s="53"/>
      <c r="CC1814" s="53"/>
      <c r="CD1814" s="53"/>
      <c r="CE1814" s="53"/>
      <c r="CF1814" s="53"/>
      <c r="CG1814" s="53"/>
      <c r="CH1814" s="53"/>
      <c r="CI1814" s="53"/>
      <c r="CJ1814" s="53"/>
      <c r="CK1814" s="53"/>
    </row>
    <row r="1815" spans="10:89" x14ac:dyDescent="0.2">
      <c r="J1815" s="53"/>
      <c r="K1815" s="53"/>
      <c r="L1815" s="53"/>
      <c r="M1815" s="53"/>
      <c r="N1815" s="53"/>
      <c r="O1815" s="53"/>
      <c r="P1815" s="53"/>
      <c r="Q1815" s="53"/>
      <c r="R1815" s="53"/>
      <c r="S1815" s="53"/>
      <c r="T1815" s="53"/>
      <c r="U1815" s="53"/>
      <c r="V1815" s="53"/>
      <c r="W1815" s="53"/>
      <c r="X1815" s="53"/>
      <c r="Y1815" s="53"/>
      <c r="Z1815" s="53"/>
      <c r="AA1815" s="53"/>
      <c r="AB1815" s="53"/>
      <c r="AC1815" s="53"/>
      <c r="AD1815" s="53"/>
      <c r="AE1815" s="53"/>
      <c r="AF1815" s="53"/>
      <c r="AG1815" s="53"/>
      <c r="AH1815" s="53"/>
      <c r="AI1815" s="53"/>
      <c r="AJ1815" s="53"/>
      <c r="AK1815" s="53"/>
      <c r="AL1815" s="53"/>
      <c r="AM1815" s="53"/>
      <c r="AN1815" s="53"/>
      <c r="AO1815" s="53"/>
      <c r="AP1815" s="53"/>
      <c r="AQ1815" s="53"/>
      <c r="AR1815" s="53"/>
      <c r="AS1815" s="53"/>
      <c r="AT1815" s="53"/>
      <c r="AU1815" s="53"/>
      <c r="AV1815" s="53"/>
      <c r="AW1815" s="53"/>
      <c r="AX1815" s="53"/>
      <c r="AY1815" s="53"/>
      <c r="AZ1815" s="53"/>
      <c r="BA1815" s="53"/>
      <c r="BB1815" s="53"/>
      <c r="BC1815" s="53"/>
      <c r="BD1815" s="53"/>
      <c r="BE1815" s="53"/>
      <c r="BF1815" s="53"/>
      <c r="BG1815" s="53"/>
      <c r="BH1815" s="53"/>
      <c r="BI1815" s="53"/>
      <c r="BJ1815" s="53"/>
      <c r="BK1815" s="53"/>
      <c r="BL1815" s="53"/>
      <c r="BM1815" s="53"/>
      <c r="BN1815" s="53"/>
      <c r="BO1815" s="53"/>
      <c r="BP1815" s="53"/>
      <c r="BQ1815" s="53"/>
      <c r="BR1815" s="53"/>
      <c r="BS1815" s="53"/>
      <c r="BT1815" s="53"/>
      <c r="BU1815" s="53"/>
      <c r="BV1815" s="53"/>
      <c r="BW1815" s="53"/>
      <c r="BX1815" s="53"/>
      <c r="BY1815" s="53"/>
      <c r="BZ1815" s="53"/>
      <c r="CA1815" s="53"/>
      <c r="CB1815" s="53"/>
      <c r="CC1815" s="53"/>
      <c r="CD1815" s="53"/>
      <c r="CE1815" s="53"/>
      <c r="CF1815" s="53"/>
      <c r="CG1815" s="53"/>
      <c r="CH1815" s="53"/>
      <c r="CI1815" s="53"/>
      <c r="CJ1815" s="53"/>
      <c r="CK1815" s="53"/>
    </row>
    <row r="1816" spans="10:89" x14ac:dyDescent="0.2">
      <c r="J1816" s="53"/>
      <c r="K1816" s="53"/>
      <c r="L1816" s="53"/>
      <c r="M1816" s="53"/>
      <c r="N1816" s="53"/>
      <c r="O1816" s="53"/>
      <c r="P1816" s="53"/>
      <c r="Q1816" s="53"/>
      <c r="R1816" s="53"/>
      <c r="S1816" s="53"/>
      <c r="T1816" s="53"/>
      <c r="U1816" s="53"/>
      <c r="V1816" s="53"/>
      <c r="W1816" s="53"/>
      <c r="X1816" s="53"/>
      <c r="Y1816" s="53"/>
      <c r="Z1816" s="53"/>
      <c r="AA1816" s="53"/>
      <c r="AB1816" s="53"/>
      <c r="AC1816" s="53"/>
      <c r="AD1816" s="53"/>
      <c r="AE1816" s="53"/>
      <c r="AF1816" s="53"/>
      <c r="AG1816" s="53"/>
      <c r="AH1816" s="53"/>
      <c r="AI1816" s="53"/>
      <c r="AJ1816" s="53"/>
      <c r="AK1816" s="53"/>
      <c r="AL1816" s="53"/>
      <c r="AM1816" s="53"/>
      <c r="AN1816" s="53"/>
      <c r="AO1816" s="53"/>
      <c r="AP1816" s="53"/>
      <c r="AQ1816" s="53"/>
      <c r="AR1816" s="53"/>
      <c r="AS1816" s="53"/>
      <c r="AT1816" s="53"/>
      <c r="AU1816" s="53"/>
      <c r="AV1816" s="53"/>
      <c r="AW1816" s="53"/>
      <c r="AX1816" s="53"/>
      <c r="AY1816" s="53"/>
      <c r="AZ1816" s="53"/>
      <c r="BA1816" s="53"/>
      <c r="BB1816" s="53"/>
      <c r="BC1816" s="53"/>
      <c r="BD1816" s="53"/>
      <c r="BE1816" s="53"/>
      <c r="BF1816" s="53"/>
      <c r="BG1816" s="53"/>
      <c r="BH1816" s="53"/>
      <c r="BI1816" s="53"/>
      <c r="BJ1816" s="53"/>
      <c r="BK1816" s="53"/>
      <c r="BL1816" s="53"/>
      <c r="BM1816" s="53"/>
      <c r="BN1816" s="53"/>
      <c r="BO1816" s="53"/>
      <c r="BP1816" s="53"/>
      <c r="BQ1816" s="53"/>
      <c r="BR1816" s="53"/>
      <c r="BS1816" s="53"/>
      <c r="BT1816" s="53"/>
      <c r="BU1816" s="53"/>
      <c r="BV1816" s="53"/>
      <c r="BW1816" s="53"/>
      <c r="BX1816" s="53"/>
      <c r="BY1816" s="53"/>
      <c r="BZ1816" s="53"/>
      <c r="CA1816" s="53"/>
      <c r="CB1816" s="53"/>
      <c r="CC1816" s="53"/>
      <c r="CD1816" s="53"/>
      <c r="CE1816" s="53"/>
      <c r="CF1816" s="53"/>
      <c r="CG1816" s="53"/>
      <c r="CH1816" s="53"/>
      <c r="CI1816" s="53"/>
      <c r="CJ1816" s="53"/>
      <c r="CK1816" s="53"/>
    </row>
    <row r="1817" spans="10:89" x14ac:dyDescent="0.2">
      <c r="J1817" s="53"/>
      <c r="K1817" s="53"/>
      <c r="L1817" s="53"/>
      <c r="M1817" s="53"/>
      <c r="N1817" s="53"/>
      <c r="O1817" s="53"/>
      <c r="P1817" s="53"/>
      <c r="Q1817" s="53"/>
      <c r="R1817" s="53"/>
      <c r="S1817" s="53"/>
      <c r="T1817" s="53"/>
      <c r="U1817" s="53"/>
      <c r="V1817" s="53"/>
      <c r="W1817" s="53"/>
      <c r="X1817" s="53"/>
      <c r="Y1817" s="53"/>
      <c r="Z1817" s="53"/>
      <c r="AA1817" s="53"/>
      <c r="AB1817" s="53"/>
      <c r="AC1817" s="53"/>
      <c r="AD1817" s="53"/>
      <c r="AE1817" s="53"/>
      <c r="AF1817" s="53"/>
      <c r="AG1817" s="53"/>
      <c r="AH1817" s="53"/>
      <c r="AI1817" s="53"/>
      <c r="AJ1817" s="53"/>
      <c r="AK1817" s="53"/>
      <c r="AL1817" s="53"/>
      <c r="AM1817" s="53"/>
      <c r="AN1817" s="53"/>
      <c r="AO1817" s="53"/>
      <c r="AP1817" s="53"/>
      <c r="AQ1817" s="53"/>
      <c r="AR1817" s="53"/>
      <c r="AS1817" s="53"/>
      <c r="AT1817" s="53"/>
      <c r="AU1817" s="53"/>
      <c r="AV1817" s="53"/>
      <c r="AW1817" s="53"/>
      <c r="AX1817" s="53"/>
      <c r="AY1817" s="53"/>
      <c r="AZ1817" s="53"/>
      <c r="BA1817" s="53"/>
      <c r="BB1817" s="53"/>
      <c r="BC1817" s="53"/>
      <c r="BD1817" s="53"/>
      <c r="BE1817" s="53"/>
      <c r="BF1817" s="53"/>
      <c r="BG1817" s="53"/>
      <c r="BH1817" s="53"/>
      <c r="BI1817" s="53"/>
      <c r="BJ1817" s="53"/>
      <c r="BK1817" s="53"/>
      <c r="BL1817" s="53"/>
      <c r="BM1817" s="53"/>
      <c r="BN1817" s="53"/>
      <c r="BO1817" s="53"/>
      <c r="BP1817" s="53"/>
      <c r="BQ1817" s="53"/>
      <c r="BR1817" s="53"/>
      <c r="BS1817" s="53"/>
      <c r="BT1817" s="53"/>
      <c r="BU1817" s="53"/>
      <c r="BV1817" s="53"/>
      <c r="BW1817" s="53"/>
      <c r="BX1817" s="53"/>
      <c r="BY1817" s="53"/>
      <c r="BZ1817" s="53"/>
      <c r="CA1817" s="53"/>
      <c r="CB1817" s="53"/>
      <c r="CC1817" s="53"/>
      <c r="CD1817" s="53"/>
      <c r="CE1817" s="53"/>
      <c r="CF1817" s="53"/>
      <c r="CG1817" s="53"/>
      <c r="CH1817" s="53"/>
      <c r="CI1817" s="53"/>
      <c r="CJ1817" s="53"/>
      <c r="CK1817" s="53"/>
    </row>
    <row r="1818" spans="10:89" x14ac:dyDescent="0.2">
      <c r="J1818" s="53"/>
      <c r="K1818" s="53"/>
      <c r="L1818" s="53"/>
      <c r="M1818" s="53"/>
      <c r="N1818" s="53"/>
      <c r="O1818" s="53"/>
      <c r="P1818" s="53"/>
      <c r="Q1818" s="53"/>
      <c r="R1818" s="53"/>
      <c r="S1818" s="53"/>
      <c r="T1818" s="53"/>
      <c r="U1818" s="53"/>
      <c r="V1818" s="53"/>
      <c r="W1818" s="53"/>
      <c r="X1818" s="53"/>
      <c r="Y1818" s="53"/>
      <c r="Z1818" s="53"/>
      <c r="AA1818" s="53"/>
      <c r="AB1818" s="53"/>
      <c r="AC1818" s="53"/>
      <c r="AD1818" s="53"/>
      <c r="AE1818" s="53"/>
      <c r="AF1818" s="53"/>
      <c r="AG1818" s="53"/>
      <c r="AH1818" s="53"/>
      <c r="AI1818" s="53"/>
      <c r="AJ1818" s="53"/>
      <c r="AK1818" s="53"/>
      <c r="AL1818" s="53"/>
      <c r="AM1818" s="53"/>
      <c r="AN1818" s="53"/>
      <c r="AO1818" s="53"/>
      <c r="AP1818" s="53"/>
      <c r="AQ1818" s="53"/>
      <c r="AR1818" s="53"/>
      <c r="AS1818" s="53"/>
      <c r="AT1818" s="53"/>
      <c r="AU1818" s="53"/>
      <c r="AV1818" s="53"/>
      <c r="AW1818" s="53"/>
      <c r="AX1818" s="53"/>
      <c r="AY1818" s="53"/>
      <c r="AZ1818" s="53"/>
      <c r="BA1818" s="53"/>
      <c r="BB1818" s="53"/>
      <c r="BC1818" s="53"/>
      <c r="BD1818" s="53"/>
      <c r="BE1818" s="53"/>
      <c r="BF1818" s="53"/>
      <c r="BG1818" s="53"/>
      <c r="BH1818" s="53"/>
      <c r="BI1818" s="53"/>
      <c r="BJ1818" s="53"/>
      <c r="BK1818" s="53"/>
      <c r="BL1818" s="53"/>
      <c r="BM1818" s="53"/>
      <c r="BN1818" s="53"/>
      <c r="BO1818" s="53"/>
      <c r="BP1818" s="53"/>
      <c r="BQ1818" s="53"/>
      <c r="BR1818" s="53"/>
      <c r="BS1818" s="53"/>
      <c r="BT1818" s="53"/>
      <c r="BU1818" s="53"/>
      <c r="BV1818" s="53"/>
      <c r="BW1818" s="53"/>
      <c r="BX1818" s="53"/>
      <c r="BY1818" s="53"/>
      <c r="BZ1818" s="53"/>
      <c r="CA1818" s="53"/>
      <c r="CB1818" s="53"/>
      <c r="CC1818" s="53"/>
      <c r="CD1818" s="53"/>
      <c r="CE1818" s="53"/>
      <c r="CF1818" s="53"/>
      <c r="CG1818" s="53"/>
      <c r="CH1818" s="53"/>
      <c r="CI1818" s="53"/>
      <c r="CJ1818" s="53"/>
      <c r="CK1818" s="53"/>
    </row>
    <row r="1819" spans="10:89" x14ac:dyDescent="0.2">
      <c r="J1819" s="53"/>
      <c r="K1819" s="53"/>
      <c r="L1819" s="53"/>
      <c r="M1819" s="53"/>
      <c r="N1819" s="53"/>
      <c r="O1819" s="53"/>
      <c r="P1819" s="53"/>
      <c r="Q1819" s="53"/>
      <c r="R1819" s="53"/>
      <c r="S1819" s="53"/>
      <c r="T1819" s="53"/>
      <c r="U1819" s="53"/>
      <c r="V1819" s="53"/>
      <c r="W1819" s="53"/>
      <c r="X1819" s="53"/>
      <c r="Y1819" s="53"/>
      <c r="Z1819" s="53"/>
      <c r="AA1819" s="53"/>
      <c r="AB1819" s="53"/>
      <c r="AC1819" s="53"/>
      <c r="AD1819" s="53"/>
      <c r="AE1819" s="53"/>
      <c r="AF1819" s="53"/>
      <c r="AG1819" s="53"/>
      <c r="AH1819" s="53"/>
      <c r="AI1819" s="53"/>
      <c r="AJ1819" s="53"/>
      <c r="AK1819" s="53"/>
      <c r="AL1819" s="53"/>
      <c r="AM1819" s="53"/>
      <c r="AN1819" s="53"/>
      <c r="AO1819" s="53"/>
      <c r="AP1819" s="53"/>
      <c r="AQ1819" s="53"/>
      <c r="AR1819" s="53"/>
      <c r="AS1819" s="53"/>
      <c r="AT1819" s="53"/>
      <c r="AU1819" s="53"/>
      <c r="AV1819" s="53"/>
      <c r="AW1819" s="53"/>
      <c r="AX1819" s="53"/>
      <c r="AY1819" s="53"/>
      <c r="AZ1819" s="53"/>
      <c r="BA1819" s="53"/>
      <c r="BB1819" s="53"/>
      <c r="BC1819" s="53"/>
      <c r="BD1819" s="53"/>
      <c r="BE1819" s="53"/>
      <c r="BF1819" s="53"/>
      <c r="BG1819" s="53"/>
      <c r="BH1819" s="53"/>
      <c r="BI1819" s="53"/>
      <c r="BJ1819" s="53"/>
      <c r="BK1819" s="53"/>
      <c r="BL1819" s="53"/>
      <c r="BM1819" s="53"/>
      <c r="BN1819" s="53"/>
      <c r="BO1819" s="53"/>
      <c r="BP1819" s="53"/>
      <c r="BQ1819" s="53"/>
      <c r="BR1819" s="53"/>
      <c r="BS1819" s="53"/>
      <c r="BT1819" s="53"/>
      <c r="BU1819" s="53"/>
      <c r="BV1819" s="53"/>
      <c r="BW1819" s="53"/>
      <c r="BX1819" s="53"/>
      <c r="BY1819" s="53"/>
      <c r="BZ1819" s="53"/>
      <c r="CA1819" s="53"/>
      <c r="CB1819" s="53"/>
      <c r="CC1819" s="53"/>
      <c r="CD1819" s="53"/>
      <c r="CE1819" s="53"/>
      <c r="CF1819" s="53"/>
      <c r="CG1819" s="53"/>
      <c r="CH1819" s="53"/>
      <c r="CI1819" s="53"/>
      <c r="CJ1819" s="53"/>
      <c r="CK1819" s="53"/>
    </row>
    <row r="1820" spans="10:89" x14ac:dyDescent="0.2">
      <c r="J1820" s="53"/>
      <c r="K1820" s="53"/>
      <c r="L1820" s="53"/>
      <c r="M1820" s="53"/>
      <c r="N1820" s="53"/>
      <c r="O1820" s="53"/>
      <c r="P1820" s="53"/>
      <c r="Q1820" s="53"/>
      <c r="R1820" s="53"/>
      <c r="S1820" s="53"/>
      <c r="T1820" s="53"/>
      <c r="U1820" s="53"/>
      <c r="V1820" s="53"/>
      <c r="W1820" s="53"/>
      <c r="X1820" s="53"/>
      <c r="Y1820" s="53"/>
      <c r="Z1820" s="53"/>
      <c r="AA1820" s="53"/>
      <c r="AB1820" s="53"/>
      <c r="AC1820" s="53"/>
      <c r="AD1820" s="53"/>
      <c r="AE1820" s="53"/>
      <c r="AF1820" s="53"/>
      <c r="AG1820" s="53"/>
      <c r="AH1820" s="53"/>
      <c r="AI1820" s="53"/>
      <c r="AJ1820" s="53"/>
      <c r="AK1820" s="53"/>
      <c r="AL1820" s="53"/>
      <c r="AM1820" s="53"/>
      <c r="AN1820" s="53"/>
      <c r="AO1820" s="53"/>
      <c r="AP1820" s="53"/>
      <c r="AQ1820" s="53"/>
      <c r="AR1820" s="53"/>
      <c r="AS1820" s="53"/>
      <c r="AT1820" s="53"/>
      <c r="AU1820" s="53"/>
      <c r="AV1820" s="53"/>
      <c r="AW1820" s="53"/>
      <c r="AX1820" s="53"/>
      <c r="AY1820" s="53"/>
      <c r="AZ1820" s="53"/>
      <c r="BA1820" s="53"/>
      <c r="BB1820" s="53"/>
      <c r="BC1820" s="53"/>
      <c r="BD1820" s="53"/>
      <c r="BE1820" s="53"/>
      <c r="BF1820" s="53"/>
      <c r="BG1820" s="53"/>
      <c r="BH1820" s="53"/>
      <c r="BI1820" s="53"/>
      <c r="BJ1820" s="53"/>
      <c r="BK1820" s="53"/>
      <c r="BL1820" s="53"/>
      <c r="BM1820" s="53"/>
      <c r="BN1820" s="53"/>
      <c r="BO1820" s="53"/>
      <c r="BP1820" s="53"/>
      <c r="BQ1820" s="53"/>
      <c r="BR1820" s="53"/>
      <c r="BS1820" s="53"/>
      <c r="BT1820" s="53"/>
      <c r="BU1820" s="53"/>
      <c r="BV1820" s="53"/>
      <c r="BW1820" s="53"/>
      <c r="BX1820" s="53"/>
      <c r="BY1820" s="53"/>
      <c r="BZ1820" s="53"/>
      <c r="CA1820" s="53"/>
      <c r="CB1820" s="53"/>
      <c r="CC1820" s="53"/>
      <c r="CD1820" s="53"/>
      <c r="CE1820" s="53"/>
      <c r="CF1820" s="53"/>
      <c r="CG1820" s="53"/>
      <c r="CH1820" s="53"/>
      <c r="CI1820" s="53"/>
      <c r="CJ1820" s="53"/>
      <c r="CK1820" s="53"/>
    </row>
    <row r="1821" spans="10:89" x14ac:dyDescent="0.2">
      <c r="J1821" s="53"/>
      <c r="K1821" s="53"/>
      <c r="L1821" s="53"/>
      <c r="M1821" s="53"/>
      <c r="N1821" s="53"/>
      <c r="O1821" s="53"/>
      <c r="P1821" s="53"/>
      <c r="Q1821" s="53"/>
      <c r="R1821" s="53"/>
      <c r="S1821" s="53"/>
      <c r="T1821" s="53"/>
      <c r="U1821" s="53"/>
      <c r="V1821" s="53"/>
      <c r="W1821" s="53"/>
      <c r="X1821" s="53"/>
      <c r="Y1821" s="53"/>
      <c r="Z1821" s="53"/>
      <c r="AA1821" s="53"/>
      <c r="AB1821" s="53"/>
      <c r="AC1821" s="53"/>
      <c r="AD1821" s="53"/>
      <c r="AE1821" s="53"/>
      <c r="AF1821" s="53"/>
      <c r="AG1821" s="53"/>
      <c r="AH1821" s="53"/>
      <c r="AI1821" s="53"/>
      <c r="AJ1821" s="53"/>
      <c r="AK1821" s="53"/>
      <c r="AL1821" s="53"/>
      <c r="AM1821" s="53"/>
      <c r="AN1821" s="53"/>
      <c r="AO1821" s="53"/>
      <c r="AP1821" s="53"/>
      <c r="AQ1821" s="53"/>
      <c r="AR1821" s="53"/>
      <c r="AS1821" s="53"/>
      <c r="AT1821" s="53"/>
      <c r="AU1821" s="53"/>
      <c r="AV1821" s="53"/>
      <c r="AW1821" s="53"/>
      <c r="AX1821" s="53"/>
      <c r="AY1821" s="53"/>
      <c r="AZ1821" s="53"/>
      <c r="BA1821" s="53"/>
      <c r="BB1821" s="53"/>
      <c r="BC1821" s="53"/>
      <c r="BD1821" s="53"/>
      <c r="BE1821" s="53"/>
      <c r="BF1821" s="53"/>
      <c r="BG1821" s="53"/>
      <c r="BH1821" s="53"/>
      <c r="BI1821" s="53"/>
      <c r="BJ1821" s="53"/>
      <c r="BK1821" s="53"/>
      <c r="BL1821" s="53"/>
      <c r="BM1821" s="53"/>
      <c r="BN1821" s="53"/>
      <c r="BO1821" s="53"/>
      <c r="BP1821" s="53"/>
      <c r="BQ1821" s="53"/>
      <c r="BR1821" s="53"/>
      <c r="BS1821" s="53"/>
      <c r="BT1821" s="53"/>
      <c r="BU1821" s="53"/>
      <c r="BV1821" s="53"/>
      <c r="BW1821" s="53"/>
      <c r="BX1821" s="53"/>
      <c r="BY1821" s="53"/>
      <c r="BZ1821" s="53"/>
      <c r="CA1821" s="53"/>
      <c r="CB1821" s="53"/>
      <c r="CC1821" s="53"/>
      <c r="CD1821" s="53"/>
      <c r="CE1821" s="53"/>
      <c r="CF1821" s="53"/>
      <c r="CG1821" s="53"/>
      <c r="CH1821" s="53"/>
      <c r="CI1821" s="53"/>
      <c r="CJ1821" s="53"/>
      <c r="CK1821" s="53"/>
    </row>
    <row r="1822" spans="10:89" x14ac:dyDescent="0.2">
      <c r="J1822" s="53"/>
      <c r="K1822" s="53"/>
      <c r="L1822" s="53"/>
      <c r="M1822" s="53"/>
      <c r="N1822" s="53"/>
      <c r="O1822" s="53"/>
      <c r="P1822" s="53"/>
      <c r="Q1822" s="53"/>
      <c r="R1822" s="53"/>
      <c r="S1822" s="53"/>
      <c r="T1822" s="53"/>
      <c r="U1822" s="53"/>
      <c r="V1822" s="53"/>
      <c r="W1822" s="53"/>
      <c r="X1822" s="53"/>
      <c r="Y1822" s="53"/>
      <c r="Z1822" s="53"/>
      <c r="AA1822" s="53"/>
      <c r="AB1822" s="53"/>
      <c r="AC1822" s="53"/>
      <c r="AD1822" s="53"/>
      <c r="AE1822" s="53"/>
      <c r="AF1822" s="53"/>
      <c r="AG1822" s="53"/>
      <c r="AH1822" s="53"/>
      <c r="AI1822" s="53"/>
      <c r="AJ1822" s="53"/>
      <c r="AK1822" s="53"/>
      <c r="AL1822" s="53"/>
      <c r="AM1822" s="53"/>
      <c r="AN1822" s="53"/>
      <c r="AO1822" s="53"/>
      <c r="AP1822" s="53"/>
      <c r="AQ1822" s="53"/>
      <c r="AR1822" s="53"/>
      <c r="AS1822" s="53"/>
      <c r="AT1822" s="53"/>
      <c r="AU1822" s="53"/>
      <c r="AV1822" s="53"/>
      <c r="AW1822" s="53"/>
      <c r="AX1822" s="53"/>
      <c r="AY1822" s="53"/>
      <c r="AZ1822" s="53"/>
      <c r="BA1822" s="53"/>
      <c r="BB1822" s="53"/>
      <c r="BC1822" s="53"/>
      <c r="BD1822" s="53"/>
      <c r="BE1822" s="53"/>
      <c r="BF1822" s="53"/>
      <c r="BG1822" s="53"/>
      <c r="BH1822" s="53"/>
      <c r="BI1822" s="53"/>
      <c r="BJ1822" s="53"/>
      <c r="BK1822" s="53"/>
      <c r="BL1822" s="53"/>
      <c r="BM1822" s="53"/>
      <c r="BN1822" s="53"/>
      <c r="BO1822" s="53"/>
      <c r="BP1822" s="53"/>
      <c r="BQ1822" s="53"/>
      <c r="BR1822" s="53"/>
      <c r="BS1822" s="53"/>
      <c r="BT1822" s="53"/>
      <c r="BU1822" s="53"/>
      <c r="BV1822" s="53"/>
      <c r="BW1822" s="53"/>
      <c r="BX1822" s="53"/>
      <c r="BY1822" s="53"/>
      <c r="BZ1822" s="53"/>
      <c r="CA1822" s="53"/>
      <c r="CB1822" s="53"/>
      <c r="CC1822" s="53"/>
      <c r="CD1822" s="53"/>
      <c r="CE1822" s="53"/>
      <c r="CF1822" s="53"/>
      <c r="CG1822" s="53"/>
      <c r="CH1822" s="53"/>
      <c r="CI1822" s="53"/>
      <c r="CJ1822" s="53"/>
      <c r="CK1822" s="53"/>
    </row>
    <row r="1823" spans="10:89" x14ac:dyDescent="0.2">
      <c r="J1823" s="53"/>
      <c r="K1823" s="53"/>
      <c r="L1823" s="53"/>
      <c r="M1823" s="53"/>
      <c r="N1823" s="53"/>
      <c r="O1823" s="53"/>
      <c r="P1823" s="53"/>
      <c r="Q1823" s="53"/>
      <c r="R1823" s="53"/>
      <c r="S1823" s="53"/>
      <c r="T1823" s="53"/>
      <c r="U1823" s="53"/>
      <c r="V1823" s="53"/>
      <c r="W1823" s="53"/>
      <c r="X1823" s="53"/>
      <c r="Y1823" s="53"/>
      <c r="Z1823" s="53"/>
      <c r="AA1823" s="53"/>
      <c r="AB1823" s="53"/>
      <c r="AC1823" s="53"/>
      <c r="AD1823" s="53"/>
      <c r="AE1823" s="53"/>
      <c r="AF1823" s="53"/>
      <c r="AG1823" s="53"/>
      <c r="AH1823" s="53"/>
      <c r="AI1823" s="53"/>
      <c r="AJ1823" s="53"/>
      <c r="AK1823" s="53"/>
      <c r="AL1823" s="53"/>
      <c r="AM1823" s="53"/>
      <c r="AN1823" s="53"/>
      <c r="AO1823" s="53"/>
      <c r="AP1823" s="53"/>
      <c r="AQ1823" s="53"/>
      <c r="AR1823" s="53"/>
      <c r="AS1823" s="53"/>
      <c r="AT1823" s="53"/>
      <c r="AU1823" s="53"/>
      <c r="AV1823" s="53"/>
      <c r="AW1823" s="53"/>
      <c r="AX1823" s="53"/>
      <c r="AY1823" s="53"/>
      <c r="AZ1823" s="53"/>
      <c r="BA1823" s="53"/>
      <c r="BB1823" s="53"/>
      <c r="BC1823" s="53"/>
      <c r="BD1823" s="53"/>
      <c r="BE1823" s="53"/>
      <c r="BF1823" s="53"/>
      <c r="BG1823" s="53"/>
      <c r="BH1823" s="53"/>
      <c r="BI1823" s="53"/>
      <c r="BJ1823" s="53"/>
      <c r="BK1823" s="53"/>
      <c r="BL1823" s="53"/>
      <c r="BM1823" s="53"/>
      <c r="BN1823" s="53"/>
      <c r="BO1823" s="53"/>
      <c r="BP1823" s="53"/>
      <c r="BQ1823" s="53"/>
      <c r="BR1823" s="53"/>
      <c r="BS1823" s="53"/>
      <c r="BT1823" s="53"/>
      <c r="BU1823" s="53"/>
      <c r="BV1823" s="53"/>
      <c r="BW1823" s="53"/>
      <c r="BX1823" s="53"/>
      <c r="BY1823" s="53"/>
      <c r="BZ1823" s="53"/>
      <c r="CA1823" s="53"/>
      <c r="CB1823" s="53"/>
      <c r="CC1823" s="53"/>
      <c r="CD1823" s="53"/>
      <c r="CE1823" s="53"/>
      <c r="CF1823" s="53"/>
      <c r="CG1823" s="53"/>
      <c r="CH1823" s="53"/>
      <c r="CI1823" s="53"/>
      <c r="CJ1823" s="53"/>
      <c r="CK1823" s="53"/>
    </row>
    <row r="1824" spans="10:89" x14ac:dyDescent="0.2">
      <c r="J1824" s="53"/>
      <c r="K1824" s="53"/>
      <c r="L1824" s="53"/>
      <c r="M1824" s="53"/>
      <c r="N1824" s="53"/>
      <c r="O1824" s="53"/>
      <c r="P1824" s="53"/>
      <c r="Q1824" s="53"/>
      <c r="R1824" s="53"/>
      <c r="S1824" s="53"/>
      <c r="T1824" s="53"/>
      <c r="U1824" s="53"/>
      <c r="V1824" s="53"/>
      <c r="W1824" s="53"/>
      <c r="X1824" s="53"/>
      <c r="Y1824" s="53"/>
      <c r="Z1824" s="53"/>
      <c r="AA1824" s="53"/>
      <c r="AB1824" s="53"/>
      <c r="AC1824" s="53"/>
      <c r="AD1824" s="53"/>
      <c r="AE1824" s="53"/>
      <c r="AF1824" s="53"/>
      <c r="AG1824" s="53"/>
      <c r="AH1824" s="53"/>
      <c r="AI1824" s="53"/>
      <c r="AJ1824" s="53"/>
      <c r="AK1824" s="53"/>
      <c r="AL1824" s="53"/>
      <c r="AM1824" s="53"/>
      <c r="AN1824" s="53"/>
      <c r="AO1824" s="53"/>
      <c r="AP1824" s="53"/>
      <c r="AQ1824" s="53"/>
      <c r="AR1824" s="53"/>
      <c r="AS1824" s="53"/>
      <c r="AT1824" s="53"/>
      <c r="AU1824" s="53"/>
      <c r="AV1824" s="53"/>
      <c r="AW1824" s="53"/>
      <c r="AX1824" s="53"/>
      <c r="AY1824" s="53"/>
      <c r="AZ1824" s="53"/>
      <c r="BA1824" s="53"/>
      <c r="BB1824" s="53"/>
      <c r="BC1824" s="53"/>
      <c r="BD1824" s="53"/>
      <c r="BE1824" s="53"/>
      <c r="BF1824" s="53"/>
      <c r="BG1824" s="53"/>
      <c r="BH1824" s="53"/>
      <c r="BI1824" s="53"/>
      <c r="BJ1824" s="53"/>
      <c r="BK1824" s="53"/>
      <c r="BL1824" s="53"/>
      <c r="BM1824" s="53"/>
      <c r="BN1824" s="53"/>
      <c r="BO1824" s="53"/>
      <c r="BP1824" s="53"/>
      <c r="BQ1824" s="53"/>
      <c r="BR1824" s="53"/>
      <c r="BS1824" s="53"/>
      <c r="BT1824" s="53"/>
      <c r="BU1824" s="53"/>
      <c r="BV1824" s="53"/>
      <c r="BW1824" s="53"/>
      <c r="BX1824" s="53"/>
      <c r="BY1824" s="53"/>
      <c r="BZ1824" s="53"/>
      <c r="CA1824" s="53"/>
      <c r="CB1824" s="53"/>
      <c r="CC1824" s="53"/>
      <c r="CD1824" s="53"/>
      <c r="CE1824" s="53"/>
      <c r="CF1824" s="53"/>
      <c r="CG1824" s="53"/>
      <c r="CH1824" s="53"/>
      <c r="CI1824" s="53"/>
      <c r="CJ1824" s="53"/>
      <c r="CK1824" s="53"/>
    </row>
    <row r="1825" spans="10:89" x14ac:dyDescent="0.2">
      <c r="J1825" s="53"/>
      <c r="K1825" s="53"/>
      <c r="L1825" s="53"/>
      <c r="M1825" s="53"/>
      <c r="N1825" s="53"/>
      <c r="O1825" s="53"/>
      <c r="P1825" s="53"/>
      <c r="Q1825" s="53"/>
      <c r="R1825" s="53"/>
      <c r="S1825" s="53"/>
      <c r="T1825" s="53"/>
      <c r="U1825" s="53"/>
      <c r="V1825" s="53"/>
      <c r="W1825" s="53"/>
      <c r="X1825" s="53"/>
      <c r="Y1825" s="53"/>
      <c r="Z1825" s="53"/>
      <c r="AA1825" s="53"/>
      <c r="AB1825" s="53"/>
      <c r="AC1825" s="53"/>
      <c r="AD1825" s="53"/>
      <c r="AE1825" s="53"/>
      <c r="AF1825" s="53"/>
      <c r="AG1825" s="53"/>
      <c r="AH1825" s="53"/>
      <c r="AI1825" s="53"/>
      <c r="AJ1825" s="53"/>
      <c r="AK1825" s="53"/>
      <c r="AL1825" s="53"/>
      <c r="AM1825" s="53"/>
      <c r="AN1825" s="53"/>
      <c r="AO1825" s="53"/>
      <c r="AP1825" s="53"/>
      <c r="AQ1825" s="53"/>
      <c r="AR1825" s="53"/>
      <c r="AS1825" s="53"/>
      <c r="AT1825" s="53"/>
      <c r="AU1825" s="53"/>
      <c r="AV1825" s="53"/>
      <c r="AW1825" s="53"/>
      <c r="AX1825" s="53"/>
      <c r="AY1825" s="53"/>
      <c r="AZ1825" s="53"/>
      <c r="BA1825" s="53"/>
      <c r="BB1825" s="53"/>
      <c r="BC1825" s="53"/>
      <c r="BD1825" s="53"/>
      <c r="BE1825" s="53"/>
      <c r="BF1825" s="53"/>
      <c r="BG1825" s="53"/>
      <c r="BH1825" s="53"/>
      <c r="BI1825" s="53"/>
      <c r="BJ1825" s="53"/>
      <c r="BK1825" s="53"/>
      <c r="BL1825" s="53"/>
      <c r="BM1825" s="53"/>
      <c r="BN1825" s="53"/>
      <c r="BO1825" s="53"/>
      <c r="BP1825" s="53"/>
      <c r="BQ1825" s="53"/>
      <c r="BR1825" s="53"/>
      <c r="BS1825" s="53"/>
      <c r="BT1825" s="53"/>
      <c r="BU1825" s="53"/>
      <c r="BV1825" s="53"/>
      <c r="BW1825" s="53"/>
      <c r="BX1825" s="53"/>
      <c r="BY1825" s="53"/>
      <c r="BZ1825" s="53"/>
      <c r="CA1825" s="53"/>
      <c r="CB1825" s="53"/>
      <c r="CC1825" s="53"/>
      <c r="CD1825" s="53"/>
      <c r="CE1825" s="53"/>
      <c r="CF1825" s="53"/>
      <c r="CG1825" s="53"/>
      <c r="CH1825" s="53"/>
      <c r="CI1825" s="53"/>
      <c r="CJ1825" s="53"/>
      <c r="CK1825" s="53"/>
    </row>
    <row r="1826" spans="10:89" x14ac:dyDescent="0.2">
      <c r="J1826" s="53"/>
      <c r="K1826" s="53"/>
      <c r="L1826" s="53"/>
      <c r="M1826" s="53"/>
      <c r="N1826" s="53"/>
      <c r="O1826" s="53"/>
      <c r="P1826" s="53"/>
      <c r="Q1826" s="53"/>
      <c r="R1826" s="53"/>
      <c r="S1826" s="53"/>
      <c r="T1826" s="53"/>
      <c r="U1826" s="53"/>
      <c r="V1826" s="53"/>
      <c r="W1826" s="53"/>
      <c r="X1826" s="53"/>
      <c r="Y1826" s="53"/>
      <c r="Z1826" s="53"/>
      <c r="AA1826" s="53"/>
      <c r="AB1826" s="53"/>
      <c r="AC1826" s="53"/>
      <c r="AD1826" s="53"/>
      <c r="AE1826" s="53"/>
      <c r="AF1826" s="53"/>
      <c r="AG1826" s="53"/>
      <c r="AH1826" s="53"/>
      <c r="AI1826" s="53"/>
      <c r="AJ1826" s="53"/>
      <c r="AK1826" s="53"/>
      <c r="AL1826" s="53"/>
      <c r="AM1826" s="53"/>
      <c r="AN1826" s="53"/>
      <c r="AO1826" s="53"/>
      <c r="AP1826" s="53"/>
      <c r="AQ1826" s="53"/>
      <c r="AR1826" s="53"/>
      <c r="AS1826" s="53"/>
      <c r="AT1826" s="53"/>
      <c r="AU1826" s="53"/>
      <c r="AV1826" s="53"/>
      <c r="AW1826" s="53"/>
      <c r="AX1826" s="53"/>
      <c r="AY1826" s="53"/>
      <c r="AZ1826" s="53"/>
      <c r="BA1826" s="53"/>
      <c r="BB1826" s="53"/>
      <c r="BC1826" s="53"/>
      <c r="BD1826" s="53"/>
      <c r="BE1826" s="53"/>
      <c r="BF1826" s="53"/>
      <c r="BG1826" s="53"/>
      <c r="BH1826" s="53"/>
      <c r="BI1826" s="53"/>
      <c r="BJ1826" s="53"/>
      <c r="BK1826" s="53"/>
      <c r="BL1826" s="53"/>
      <c r="BM1826" s="53"/>
      <c r="BN1826" s="53"/>
      <c r="BO1826" s="53"/>
      <c r="BP1826" s="53"/>
      <c r="BQ1826" s="53"/>
      <c r="BR1826" s="53"/>
      <c r="BS1826" s="53"/>
      <c r="BT1826" s="53"/>
      <c r="BU1826" s="53"/>
      <c r="BV1826" s="53"/>
      <c r="BW1826" s="53"/>
      <c r="BX1826" s="53"/>
      <c r="BY1826" s="53"/>
      <c r="BZ1826" s="53"/>
      <c r="CA1826" s="53"/>
      <c r="CB1826" s="53"/>
      <c r="CC1826" s="53"/>
      <c r="CD1826" s="53"/>
      <c r="CE1826" s="53"/>
      <c r="CF1826" s="53"/>
      <c r="CG1826" s="53"/>
      <c r="CH1826" s="53"/>
      <c r="CI1826" s="53"/>
      <c r="CJ1826" s="53"/>
      <c r="CK1826" s="53"/>
    </row>
    <row r="1827" spans="10:89" x14ac:dyDescent="0.2">
      <c r="J1827" s="53"/>
      <c r="K1827" s="53"/>
      <c r="L1827" s="53"/>
      <c r="M1827" s="53"/>
      <c r="N1827" s="53"/>
      <c r="O1827" s="53"/>
      <c r="P1827" s="53"/>
      <c r="Q1827" s="53"/>
      <c r="R1827" s="53"/>
      <c r="S1827" s="53"/>
      <c r="T1827" s="53"/>
      <c r="U1827" s="53"/>
      <c r="V1827" s="53"/>
      <c r="W1827" s="53"/>
      <c r="X1827" s="53"/>
      <c r="Y1827" s="53"/>
      <c r="Z1827" s="53"/>
      <c r="AA1827" s="53"/>
      <c r="AB1827" s="53"/>
      <c r="AC1827" s="53"/>
      <c r="AD1827" s="53"/>
      <c r="AE1827" s="53"/>
      <c r="AF1827" s="53"/>
      <c r="AG1827" s="53"/>
      <c r="AH1827" s="53"/>
      <c r="AI1827" s="53"/>
      <c r="AJ1827" s="53"/>
      <c r="AK1827" s="53"/>
      <c r="AL1827" s="53"/>
      <c r="AM1827" s="53"/>
      <c r="AN1827" s="53"/>
      <c r="AO1827" s="53"/>
      <c r="AP1827" s="53"/>
      <c r="AQ1827" s="53"/>
      <c r="AR1827" s="53"/>
      <c r="AS1827" s="53"/>
      <c r="AT1827" s="53"/>
      <c r="AU1827" s="53"/>
      <c r="AV1827" s="53"/>
      <c r="AW1827" s="53"/>
      <c r="AX1827" s="53"/>
      <c r="AY1827" s="53"/>
      <c r="AZ1827" s="53"/>
      <c r="BA1827" s="53"/>
      <c r="BB1827" s="53"/>
      <c r="BC1827" s="53"/>
      <c r="BD1827" s="53"/>
      <c r="BE1827" s="53"/>
      <c r="BF1827" s="53"/>
      <c r="BG1827" s="53"/>
      <c r="BH1827" s="53"/>
      <c r="BI1827" s="53"/>
      <c r="BJ1827" s="53"/>
      <c r="BK1827" s="53"/>
      <c r="BL1827" s="53"/>
      <c r="BM1827" s="53"/>
      <c r="BN1827" s="53"/>
      <c r="BO1827" s="53"/>
      <c r="BP1827" s="53"/>
      <c r="BQ1827" s="53"/>
      <c r="BR1827" s="53"/>
      <c r="BS1827" s="53"/>
      <c r="BT1827" s="53"/>
      <c r="BU1827" s="53"/>
      <c r="BV1827" s="53"/>
      <c r="BW1827" s="53"/>
      <c r="BX1827" s="53"/>
      <c r="BY1827" s="53"/>
      <c r="BZ1827" s="53"/>
      <c r="CA1827" s="53"/>
      <c r="CB1827" s="53"/>
      <c r="CC1827" s="53"/>
      <c r="CD1827" s="53"/>
      <c r="CE1827" s="53"/>
      <c r="CF1827" s="53"/>
      <c r="CG1827" s="53"/>
      <c r="CH1827" s="53"/>
      <c r="CI1827" s="53"/>
      <c r="CJ1827" s="53"/>
      <c r="CK1827" s="53"/>
    </row>
    <row r="1828" spans="10:89" x14ac:dyDescent="0.2">
      <c r="J1828" s="53"/>
      <c r="K1828" s="53"/>
      <c r="L1828" s="53"/>
      <c r="M1828" s="53"/>
      <c r="N1828" s="53"/>
      <c r="O1828" s="53"/>
      <c r="P1828" s="53"/>
      <c r="Q1828" s="53"/>
      <c r="R1828" s="53"/>
      <c r="S1828" s="53"/>
      <c r="T1828" s="53"/>
      <c r="U1828" s="53"/>
      <c r="V1828" s="53"/>
      <c r="W1828" s="53"/>
      <c r="X1828" s="53"/>
      <c r="Y1828" s="53"/>
      <c r="Z1828" s="53"/>
      <c r="AA1828" s="53"/>
      <c r="AB1828" s="53"/>
      <c r="AC1828" s="53"/>
      <c r="AD1828" s="53"/>
      <c r="AE1828" s="53"/>
      <c r="AF1828" s="53"/>
      <c r="AG1828" s="53"/>
      <c r="AH1828" s="53"/>
      <c r="AI1828" s="53"/>
      <c r="AJ1828" s="53"/>
      <c r="AK1828" s="53"/>
      <c r="AL1828" s="53"/>
      <c r="AM1828" s="53"/>
      <c r="AN1828" s="53"/>
      <c r="AO1828" s="53"/>
      <c r="AP1828" s="53"/>
      <c r="AQ1828" s="53"/>
      <c r="AR1828" s="53"/>
      <c r="AS1828" s="53"/>
      <c r="AT1828" s="53"/>
      <c r="AU1828" s="53"/>
      <c r="AV1828" s="53"/>
      <c r="AW1828" s="53"/>
      <c r="AX1828" s="53"/>
      <c r="AY1828" s="53"/>
      <c r="AZ1828" s="53"/>
      <c r="BA1828" s="53"/>
      <c r="BB1828" s="53"/>
      <c r="BC1828" s="53"/>
      <c r="BD1828" s="53"/>
      <c r="BE1828" s="53"/>
      <c r="BF1828" s="53"/>
      <c r="BG1828" s="53"/>
      <c r="BH1828" s="53"/>
      <c r="BI1828" s="53"/>
      <c r="BJ1828" s="53"/>
      <c r="BK1828" s="53"/>
      <c r="BL1828" s="53"/>
      <c r="BM1828" s="53"/>
      <c r="BN1828" s="53"/>
      <c r="BO1828" s="53"/>
      <c r="BP1828" s="53"/>
      <c r="BQ1828" s="53"/>
      <c r="BR1828" s="53"/>
      <c r="BS1828" s="53"/>
      <c r="BT1828" s="53"/>
      <c r="BU1828" s="53"/>
      <c r="BV1828" s="53"/>
      <c r="BW1828" s="53"/>
      <c r="BX1828" s="53"/>
      <c r="BY1828" s="53"/>
      <c r="BZ1828" s="53"/>
      <c r="CA1828" s="53"/>
      <c r="CB1828" s="53"/>
      <c r="CC1828" s="53"/>
      <c r="CD1828" s="53"/>
      <c r="CE1828" s="53"/>
      <c r="CF1828" s="53"/>
      <c r="CG1828" s="53"/>
      <c r="CH1828" s="53"/>
      <c r="CI1828" s="53"/>
      <c r="CJ1828" s="53"/>
      <c r="CK1828" s="53"/>
    </row>
    <row r="1829" spans="10:89" x14ac:dyDescent="0.2">
      <c r="J1829" s="53"/>
      <c r="K1829" s="53"/>
      <c r="L1829" s="53"/>
      <c r="M1829" s="53"/>
      <c r="N1829" s="53"/>
      <c r="O1829" s="53"/>
      <c r="P1829" s="53"/>
      <c r="Q1829" s="53"/>
      <c r="R1829" s="53"/>
      <c r="S1829" s="53"/>
      <c r="T1829" s="53"/>
      <c r="U1829" s="53"/>
      <c r="V1829" s="53"/>
      <c r="W1829" s="53"/>
      <c r="X1829" s="53"/>
      <c r="Y1829" s="53"/>
      <c r="Z1829" s="53"/>
      <c r="AA1829" s="53"/>
      <c r="AB1829" s="53"/>
      <c r="AC1829" s="53"/>
      <c r="AD1829" s="53"/>
      <c r="AE1829" s="53"/>
      <c r="AF1829" s="53"/>
      <c r="AG1829" s="53"/>
      <c r="AH1829" s="53"/>
      <c r="AI1829" s="53"/>
      <c r="AJ1829" s="53"/>
      <c r="AK1829" s="53"/>
      <c r="AL1829" s="53"/>
      <c r="AM1829" s="53"/>
      <c r="AN1829" s="53"/>
      <c r="AO1829" s="53"/>
      <c r="AP1829" s="53"/>
      <c r="AQ1829" s="53"/>
      <c r="AR1829" s="53"/>
      <c r="AS1829" s="53"/>
      <c r="AT1829" s="53"/>
      <c r="AU1829" s="53"/>
      <c r="AV1829" s="53"/>
      <c r="AW1829" s="53"/>
      <c r="AX1829" s="53"/>
      <c r="AY1829" s="53"/>
      <c r="AZ1829" s="53"/>
      <c r="BA1829" s="53"/>
      <c r="BB1829" s="53"/>
      <c r="BC1829" s="53"/>
      <c r="BD1829" s="53"/>
      <c r="BE1829" s="53"/>
      <c r="BF1829" s="53"/>
      <c r="BG1829" s="53"/>
      <c r="BH1829" s="53"/>
      <c r="BI1829" s="53"/>
      <c r="BJ1829" s="53"/>
      <c r="BK1829" s="53"/>
      <c r="BL1829" s="53"/>
      <c r="BM1829" s="53"/>
      <c r="BN1829" s="53"/>
      <c r="BO1829" s="53"/>
      <c r="BP1829" s="53"/>
      <c r="BQ1829" s="53"/>
      <c r="BR1829" s="53"/>
      <c r="BS1829" s="53"/>
      <c r="BT1829" s="53"/>
      <c r="BU1829" s="53"/>
      <c r="BV1829" s="53"/>
      <c r="BW1829" s="53"/>
      <c r="BX1829" s="53"/>
      <c r="BY1829" s="53"/>
      <c r="BZ1829" s="53"/>
      <c r="CA1829" s="53"/>
      <c r="CB1829" s="53"/>
      <c r="CC1829" s="53"/>
      <c r="CD1829" s="53"/>
      <c r="CE1829" s="53"/>
      <c r="CF1829" s="53"/>
      <c r="CG1829" s="53"/>
      <c r="CH1829" s="53"/>
      <c r="CI1829" s="53"/>
      <c r="CJ1829" s="53"/>
      <c r="CK1829" s="53"/>
    </row>
    <row r="1830" spans="10:89" x14ac:dyDescent="0.2">
      <c r="J1830" s="53"/>
      <c r="K1830" s="53"/>
      <c r="L1830" s="53"/>
      <c r="M1830" s="53"/>
      <c r="N1830" s="53"/>
      <c r="O1830" s="53"/>
      <c r="P1830" s="53"/>
      <c r="Q1830" s="53"/>
      <c r="R1830" s="53"/>
      <c r="S1830" s="53"/>
      <c r="T1830" s="53"/>
      <c r="U1830" s="53"/>
      <c r="V1830" s="53"/>
      <c r="W1830" s="53"/>
      <c r="X1830" s="53"/>
      <c r="Y1830" s="53"/>
      <c r="Z1830" s="53"/>
      <c r="AA1830" s="53"/>
      <c r="AB1830" s="53"/>
      <c r="AC1830" s="53"/>
      <c r="AD1830" s="53"/>
      <c r="AE1830" s="53"/>
      <c r="AF1830" s="53"/>
      <c r="AG1830" s="53"/>
      <c r="AH1830" s="53"/>
      <c r="AI1830" s="53"/>
      <c r="AJ1830" s="53"/>
      <c r="AK1830" s="53"/>
      <c r="AL1830" s="53"/>
      <c r="AM1830" s="53"/>
      <c r="AN1830" s="53"/>
      <c r="AO1830" s="53"/>
      <c r="AP1830" s="53"/>
      <c r="AQ1830" s="53"/>
      <c r="AR1830" s="53"/>
      <c r="AS1830" s="53"/>
      <c r="AT1830" s="53"/>
      <c r="AU1830" s="53"/>
      <c r="AV1830" s="53"/>
      <c r="AW1830" s="53"/>
      <c r="AX1830" s="53"/>
      <c r="AY1830" s="53"/>
      <c r="AZ1830" s="53"/>
      <c r="BA1830" s="53"/>
      <c r="BB1830" s="53"/>
      <c r="BC1830" s="53"/>
      <c r="BD1830" s="53"/>
      <c r="BE1830" s="53"/>
      <c r="BF1830" s="53"/>
      <c r="BG1830" s="53"/>
      <c r="BH1830" s="53"/>
      <c r="BI1830" s="53"/>
      <c r="BJ1830" s="53"/>
      <c r="BK1830" s="53"/>
      <c r="BL1830" s="53"/>
      <c r="BM1830" s="53"/>
      <c r="BN1830" s="53"/>
      <c r="BO1830" s="53"/>
      <c r="BP1830" s="53"/>
      <c r="BQ1830" s="53"/>
      <c r="BR1830" s="53"/>
      <c r="BS1830" s="53"/>
      <c r="BT1830" s="53"/>
      <c r="BU1830" s="53"/>
      <c r="BV1830" s="53"/>
      <c r="BW1830" s="53"/>
      <c r="BX1830" s="53"/>
      <c r="BY1830" s="53"/>
      <c r="BZ1830" s="53"/>
      <c r="CA1830" s="53"/>
      <c r="CB1830" s="53"/>
      <c r="CC1830" s="53"/>
      <c r="CD1830" s="53"/>
      <c r="CE1830" s="53"/>
      <c r="CF1830" s="53"/>
      <c r="CG1830" s="53"/>
      <c r="CH1830" s="53"/>
      <c r="CI1830" s="53"/>
      <c r="CJ1830" s="53"/>
      <c r="CK1830" s="53"/>
    </row>
    <row r="1831" spans="10:89" x14ac:dyDescent="0.2">
      <c r="J1831" s="53"/>
      <c r="K1831" s="53"/>
      <c r="L1831" s="53"/>
      <c r="M1831" s="53"/>
      <c r="N1831" s="53"/>
      <c r="O1831" s="53"/>
      <c r="P1831" s="53"/>
      <c r="Q1831" s="53"/>
      <c r="R1831" s="53"/>
      <c r="S1831" s="53"/>
      <c r="T1831" s="53"/>
      <c r="U1831" s="53"/>
      <c r="V1831" s="53"/>
      <c r="W1831" s="53"/>
      <c r="X1831" s="53"/>
      <c r="Y1831" s="53"/>
      <c r="Z1831" s="53"/>
      <c r="AA1831" s="53"/>
      <c r="AB1831" s="53"/>
      <c r="AC1831" s="53"/>
      <c r="AD1831" s="53"/>
      <c r="AE1831" s="53"/>
      <c r="AF1831" s="53"/>
      <c r="AG1831" s="53"/>
      <c r="AH1831" s="53"/>
      <c r="AI1831" s="53"/>
      <c r="AJ1831" s="53"/>
      <c r="AK1831" s="53"/>
      <c r="AL1831" s="53"/>
      <c r="AM1831" s="53"/>
      <c r="AN1831" s="53"/>
      <c r="AO1831" s="53"/>
      <c r="AP1831" s="53"/>
      <c r="AQ1831" s="53"/>
      <c r="AR1831" s="53"/>
      <c r="AS1831" s="53"/>
      <c r="AT1831" s="53"/>
      <c r="AU1831" s="53"/>
      <c r="AV1831" s="53"/>
      <c r="AW1831" s="53"/>
      <c r="AX1831" s="53"/>
      <c r="AY1831" s="53"/>
      <c r="AZ1831" s="53"/>
      <c r="BA1831" s="53"/>
      <c r="BB1831" s="53"/>
      <c r="BC1831" s="53"/>
      <c r="BD1831" s="53"/>
      <c r="BE1831" s="53"/>
      <c r="BF1831" s="53"/>
      <c r="BG1831" s="53"/>
      <c r="BH1831" s="53"/>
      <c r="BI1831" s="53"/>
      <c r="BJ1831" s="53"/>
      <c r="BK1831" s="53"/>
      <c r="BL1831" s="53"/>
      <c r="BM1831" s="53"/>
      <c r="BN1831" s="53"/>
      <c r="BO1831" s="53"/>
      <c r="BP1831" s="53"/>
      <c r="BQ1831" s="53"/>
      <c r="BR1831" s="53"/>
      <c r="BS1831" s="53"/>
      <c r="BT1831" s="53"/>
      <c r="BU1831" s="53"/>
      <c r="BV1831" s="53"/>
      <c r="BW1831" s="53"/>
      <c r="BX1831" s="53"/>
      <c r="BY1831" s="53"/>
      <c r="BZ1831" s="53"/>
      <c r="CA1831" s="53"/>
      <c r="CB1831" s="53"/>
      <c r="CC1831" s="53"/>
      <c r="CD1831" s="53"/>
      <c r="CE1831" s="53"/>
      <c r="CF1831" s="53"/>
      <c r="CG1831" s="53"/>
      <c r="CH1831" s="53"/>
      <c r="CI1831" s="53"/>
      <c r="CJ1831" s="53"/>
      <c r="CK1831" s="53"/>
    </row>
    <row r="1832" spans="10:89" x14ac:dyDescent="0.2">
      <c r="J1832" s="53"/>
      <c r="K1832" s="53"/>
      <c r="L1832" s="53"/>
      <c r="M1832" s="53"/>
      <c r="N1832" s="53"/>
      <c r="O1832" s="53"/>
      <c r="P1832" s="53"/>
      <c r="Q1832" s="53"/>
      <c r="R1832" s="53"/>
      <c r="S1832" s="53"/>
      <c r="T1832" s="53"/>
      <c r="U1832" s="53"/>
      <c r="V1832" s="53"/>
      <c r="W1832" s="53"/>
      <c r="X1832" s="53"/>
      <c r="Y1832" s="53"/>
      <c r="Z1832" s="53"/>
      <c r="AA1832" s="53"/>
      <c r="AB1832" s="53"/>
      <c r="AC1832" s="53"/>
      <c r="AD1832" s="53"/>
      <c r="AE1832" s="53"/>
      <c r="AF1832" s="53"/>
      <c r="AG1832" s="53"/>
      <c r="AH1832" s="53"/>
      <c r="AI1832" s="53"/>
      <c r="AJ1832" s="53"/>
      <c r="AK1832" s="53"/>
      <c r="AL1832" s="53"/>
      <c r="AM1832" s="53"/>
      <c r="AN1832" s="53"/>
      <c r="AO1832" s="53"/>
      <c r="AP1832" s="53"/>
      <c r="AQ1832" s="53"/>
      <c r="AR1832" s="53"/>
      <c r="AS1832" s="53"/>
      <c r="AT1832" s="53"/>
      <c r="AU1832" s="53"/>
      <c r="AV1832" s="53"/>
      <c r="AW1832" s="53"/>
      <c r="AX1832" s="53"/>
      <c r="AY1832" s="53"/>
      <c r="AZ1832" s="53"/>
      <c r="BA1832" s="53"/>
      <c r="BB1832" s="53"/>
      <c r="BC1832" s="53"/>
      <c r="BD1832" s="53"/>
      <c r="BE1832" s="53"/>
      <c r="BF1832" s="53"/>
      <c r="BG1832" s="53"/>
      <c r="BH1832" s="53"/>
      <c r="BI1832" s="53"/>
      <c r="BJ1832" s="53"/>
      <c r="BK1832" s="53"/>
      <c r="BL1832" s="53"/>
      <c r="BM1832" s="53"/>
      <c r="BN1832" s="53"/>
      <c r="BO1832" s="53"/>
      <c r="BP1832" s="53"/>
      <c r="BQ1832" s="53"/>
      <c r="BR1832" s="53"/>
      <c r="BS1832" s="53"/>
      <c r="BT1832" s="53"/>
      <c r="BU1832" s="53"/>
      <c r="BV1832" s="53"/>
      <c r="BW1832" s="53"/>
      <c r="BX1832" s="53"/>
      <c r="BY1832" s="53"/>
      <c r="BZ1832" s="53"/>
      <c r="CA1832" s="53"/>
      <c r="CB1832" s="53"/>
      <c r="CC1832" s="53"/>
      <c r="CD1832" s="53"/>
      <c r="CE1832" s="53"/>
      <c r="CF1832" s="53"/>
      <c r="CG1832" s="53"/>
      <c r="CH1832" s="53"/>
      <c r="CI1832" s="53"/>
      <c r="CJ1832" s="53"/>
      <c r="CK1832" s="53"/>
    </row>
    <row r="1833" spans="10:89" x14ac:dyDescent="0.2">
      <c r="J1833" s="53"/>
      <c r="K1833" s="53"/>
      <c r="L1833" s="53"/>
      <c r="M1833" s="53"/>
      <c r="N1833" s="53"/>
      <c r="O1833" s="53"/>
      <c r="P1833" s="53"/>
      <c r="Q1833" s="53"/>
      <c r="R1833" s="53"/>
      <c r="S1833" s="53"/>
      <c r="T1833" s="53"/>
      <c r="U1833" s="53"/>
      <c r="V1833" s="53"/>
      <c r="W1833" s="53"/>
      <c r="X1833" s="53"/>
      <c r="Y1833" s="53"/>
      <c r="Z1833" s="53"/>
      <c r="AA1833" s="53"/>
      <c r="AB1833" s="53"/>
      <c r="AC1833" s="53"/>
      <c r="AD1833" s="53"/>
      <c r="AE1833" s="53"/>
      <c r="AF1833" s="53"/>
      <c r="AG1833" s="53"/>
      <c r="AH1833" s="53"/>
      <c r="AI1833" s="53"/>
      <c r="AJ1833" s="53"/>
      <c r="AK1833" s="53"/>
      <c r="AL1833" s="53"/>
      <c r="AM1833" s="53"/>
      <c r="AN1833" s="53"/>
      <c r="AO1833" s="53"/>
      <c r="AP1833" s="53"/>
      <c r="AQ1833" s="53"/>
      <c r="AR1833" s="53"/>
      <c r="AS1833" s="53"/>
      <c r="AT1833" s="53"/>
      <c r="AU1833" s="53"/>
      <c r="AV1833" s="53"/>
      <c r="AW1833" s="53"/>
      <c r="AX1833" s="53"/>
      <c r="AY1833" s="53"/>
      <c r="AZ1833" s="53"/>
      <c r="BA1833" s="53"/>
      <c r="BB1833" s="53"/>
      <c r="BC1833" s="53"/>
      <c r="BD1833" s="53"/>
      <c r="BE1833" s="53"/>
      <c r="BF1833" s="53"/>
      <c r="BG1833" s="53"/>
      <c r="BH1833" s="53"/>
      <c r="BI1833" s="53"/>
      <c r="BJ1833" s="53"/>
      <c r="BK1833" s="53"/>
      <c r="BL1833" s="53"/>
      <c r="BM1833" s="53"/>
      <c r="BN1833" s="53"/>
      <c r="BO1833" s="53"/>
      <c r="BP1833" s="53"/>
      <c r="BQ1833" s="53"/>
      <c r="BR1833" s="53"/>
      <c r="BS1833" s="53"/>
      <c r="BT1833" s="53"/>
      <c r="BU1833" s="53"/>
      <c r="BV1833" s="53"/>
      <c r="BW1833" s="53"/>
      <c r="BX1833" s="53"/>
      <c r="BY1833" s="53"/>
      <c r="BZ1833" s="53"/>
      <c r="CA1833" s="53"/>
      <c r="CB1833" s="53"/>
      <c r="CC1833" s="53"/>
      <c r="CD1833" s="53"/>
      <c r="CE1833" s="53"/>
      <c r="CF1833" s="53"/>
      <c r="CG1833" s="53"/>
      <c r="CH1833" s="53"/>
      <c r="CI1833" s="53"/>
      <c r="CJ1833" s="53"/>
      <c r="CK1833" s="53"/>
    </row>
    <row r="1834" spans="10:89" x14ac:dyDescent="0.2">
      <c r="J1834" s="53"/>
      <c r="K1834" s="53"/>
      <c r="L1834" s="53"/>
      <c r="M1834" s="53"/>
      <c r="N1834" s="53"/>
      <c r="O1834" s="53"/>
      <c r="P1834" s="53"/>
      <c r="Q1834" s="53"/>
      <c r="R1834" s="53"/>
      <c r="S1834" s="53"/>
      <c r="T1834" s="53"/>
      <c r="U1834" s="53"/>
      <c r="V1834" s="53"/>
      <c r="W1834" s="53"/>
      <c r="X1834" s="53"/>
      <c r="Y1834" s="53"/>
      <c r="Z1834" s="53"/>
      <c r="AA1834" s="53"/>
      <c r="AB1834" s="53"/>
      <c r="AC1834" s="53"/>
      <c r="AD1834" s="53"/>
      <c r="AE1834" s="53"/>
      <c r="AF1834" s="53"/>
      <c r="AG1834" s="53"/>
      <c r="AH1834" s="53"/>
      <c r="AI1834" s="53"/>
      <c r="AJ1834" s="53"/>
      <c r="AK1834" s="53"/>
      <c r="AL1834" s="53"/>
      <c r="AM1834" s="53"/>
      <c r="AN1834" s="53"/>
      <c r="AO1834" s="53"/>
      <c r="AP1834" s="53"/>
      <c r="AQ1834" s="53"/>
      <c r="AR1834" s="53"/>
      <c r="AS1834" s="53"/>
      <c r="AT1834" s="53"/>
      <c r="AU1834" s="53"/>
      <c r="AV1834" s="53"/>
      <c r="AW1834" s="53"/>
      <c r="AX1834" s="53"/>
      <c r="AY1834" s="53"/>
      <c r="AZ1834" s="53"/>
      <c r="BA1834" s="53"/>
      <c r="BB1834" s="53"/>
      <c r="BC1834" s="53"/>
      <c r="BD1834" s="53"/>
      <c r="BE1834" s="53"/>
      <c r="BF1834" s="53"/>
      <c r="BG1834" s="53"/>
      <c r="BH1834" s="53"/>
      <c r="BI1834" s="53"/>
      <c r="BJ1834" s="53"/>
      <c r="BK1834" s="53"/>
      <c r="BL1834" s="53"/>
      <c r="BM1834" s="53"/>
      <c r="BN1834" s="53"/>
      <c r="BO1834" s="53"/>
      <c r="BP1834" s="53"/>
      <c r="BQ1834" s="53"/>
      <c r="BR1834" s="53"/>
      <c r="BS1834" s="53"/>
      <c r="BT1834" s="53"/>
      <c r="BU1834" s="53"/>
      <c r="BV1834" s="53"/>
      <c r="BW1834" s="53"/>
      <c r="BX1834" s="53"/>
      <c r="BY1834" s="53"/>
      <c r="BZ1834" s="53"/>
      <c r="CA1834" s="53"/>
      <c r="CB1834" s="53"/>
      <c r="CC1834" s="53"/>
      <c r="CD1834" s="53"/>
      <c r="CE1834" s="53"/>
      <c r="CF1834" s="53"/>
      <c r="CG1834" s="53"/>
      <c r="CH1834" s="53"/>
      <c r="CI1834" s="53"/>
      <c r="CJ1834" s="53"/>
      <c r="CK1834" s="53"/>
    </row>
    <row r="1835" spans="10:89" x14ac:dyDescent="0.2">
      <c r="J1835" s="53"/>
      <c r="K1835" s="53"/>
      <c r="L1835" s="53"/>
      <c r="M1835" s="53"/>
      <c r="N1835" s="53"/>
      <c r="O1835" s="53"/>
      <c r="P1835" s="53"/>
      <c r="Q1835" s="53"/>
      <c r="R1835" s="53"/>
      <c r="S1835" s="53"/>
      <c r="T1835" s="53"/>
      <c r="U1835" s="53"/>
      <c r="V1835" s="53"/>
      <c r="W1835" s="53"/>
      <c r="X1835" s="53"/>
      <c r="Y1835" s="53"/>
      <c r="Z1835" s="53"/>
      <c r="AA1835" s="53"/>
      <c r="AB1835" s="53"/>
      <c r="AC1835" s="53"/>
      <c r="AD1835" s="53"/>
      <c r="AE1835" s="53"/>
      <c r="AF1835" s="53"/>
      <c r="AG1835" s="53"/>
      <c r="AH1835" s="53"/>
      <c r="AI1835" s="53"/>
      <c r="AJ1835" s="53"/>
      <c r="AK1835" s="53"/>
      <c r="AL1835" s="53"/>
      <c r="AM1835" s="53"/>
      <c r="AN1835" s="53"/>
      <c r="AO1835" s="53"/>
      <c r="AP1835" s="53"/>
      <c r="AQ1835" s="53"/>
      <c r="AR1835" s="53"/>
      <c r="AS1835" s="53"/>
      <c r="AT1835" s="53"/>
      <c r="AU1835" s="53"/>
      <c r="AV1835" s="53"/>
      <c r="AW1835" s="53"/>
      <c r="AX1835" s="53"/>
      <c r="AY1835" s="53"/>
      <c r="AZ1835" s="53"/>
      <c r="BA1835" s="53"/>
      <c r="BB1835" s="53"/>
      <c r="BC1835" s="53"/>
      <c r="BD1835" s="53"/>
      <c r="BE1835" s="53"/>
      <c r="BF1835" s="53"/>
      <c r="BG1835" s="53"/>
      <c r="BH1835" s="53"/>
      <c r="BI1835" s="53"/>
      <c r="BJ1835" s="53"/>
      <c r="BK1835" s="53"/>
      <c r="BL1835" s="53"/>
      <c r="BM1835" s="53"/>
      <c r="BN1835" s="53"/>
      <c r="BO1835" s="53"/>
      <c r="BP1835" s="53"/>
      <c r="BQ1835" s="53"/>
      <c r="BR1835" s="53"/>
      <c r="BS1835" s="53"/>
      <c r="BT1835" s="53"/>
      <c r="BU1835" s="53"/>
      <c r="BV1835" s="53"/>
      <c r="BW1835" s="53"/>
      <c r="BX1835" s="53"/>
      <c r="BY1835" s="53"/>
      <c r="BZ1835" s="53"/>
      <c r="CA1835" s="53"/>
      <c r="CB1835" s="53"/>
      <c r="CC1835" s="53"/>
      <c r="CD1835" s="53"/>
      <c r="CE1835" s="53"/>
      <c r="CF1835" s="53"/>
      <c r="CG1835" s="53"/>
      <c r="CH1835" s="53"/>
      <c r="CI1835" s="53"/>
      <c r="CJ1835" s="53"/>
      <c r="CK1835" s="53"/>
    </row>
    <row r="1836" spans="10:89" x14ac:dyDescent="0.2">
      <c r="J1836" s="53"/>
      <c r="K1836" s="53"/>
      <c r="L1836" s="53"/>
      <c r="M1836" s="53"/>
      <c r="N1836" s="53"/>
      <c r="O1836" s="53"/>
      <c r="P1836" s="53"/>
      <c r="Q1836" s="53"/>
      <c r="R1836" s="53"/>
      <c r="S1836" s="53"/>
      <c r="T1836" s="53"/>
      <c r="U1836" s="53"/>
      <c r="V1836" s="53"/>
      <c r="W1836" s="53"/>
      <c r="X1836" s="53"/>
      <c r="Y1836" s="53"/>
      <c r="Z1836" s="53"/>
      <c r="AA1836" s="53"/>
      <c r="AB1836" s="53"/>
      <c r="AC1836" s="53"/>
      <c r="AD1836" s="53"/>
      <c r="AE1836" s="53"/>
      <c r="AF1836" s="53"/>
      <c r="AG1836" s="53"/>
      <c r="AH1836" s="53"/>
      <c r="AI1836" s="53"/>
      <c r="AJ1836" s="53"/>
      <c r="AK1836" s="53"/>
      <c r="AL1836" s="53"/>
      <c r="AM1836" s="53"/>
      <c r="AN1836" s="53"/>
      <c r="AO1836" s="53"/>
      <c r="AP1836" s="53"/>
      <c r="AQ1836" s="53"/>
      <c r="AR1836" s="53"/>
      <c r="AS1836" s="53"/>
      <c r="AT1836" s="53"/>
      <c r="AU1836" s="53"/>
      <c r="AV1836" s="53"/>
      <c r="AW1836" s="53"/>
      <c r="AX1836" s="53"/>
      <c r="AY1836" s="53"/>
      <c r="AZ1836" s="53"/>
      <c r="BA1836" s="53"/>
      <c r="BB1836" s="53"/>
      <c r="BC1836" s="53"/>
      <c r="BD1836" s="53"/>
      <c r="BE1836" s="53"/>
      <c r="BF1836" s="53"/>
      <c r="BG1836" s="53"/>
      <c r="BH1836" s="53"/>
      <c r="BI1836" s="53"/>
      <c r="BJ1836" s="53"/>
      <c r="BK1836" s="53"/>
      <c r="BL1836" s="53"/>
      <c r="BM1836" s="53"/>
      <c r="BN1836" s="53"/>
      <c r="BO1836" s="53"/>
      <c r="BP1836" s="53"/>
      <c r="BQ1836" s="53"/>
      <c r="BR1836" s="53"/>
      <c r="BS1836" s="53"/>
      <c r="BT1836" s="53"/>
      <c r="BU1836" s="53"/>
      <c r="BV1836" s="53"/>
      <c r="BW1836" s="53"/>
      <c r="BX1836" s="53"/>
      <c r="BY1836" s="53"/>
      <c r="BZ1836" s="53"/>
      <c r="CA1836" s="53"/>
      <c r="CB1836" s="53"/>
      <c r="CC1836" s="53"/>
      <c r="CD1836" s="53"/>
      <c r="CE1836" s="53"/>
      <c r="CF1836" s="53"/>
      <c r="CG1836" s="53"/>
      <c r="CH1836" s="53"/>
      <c r="CI1836" s="53"/>
      <c r="CJ1836" s="53"/>
      <c r="CK1836" s="53"/>
    </row>
    <row r="1837" spans="10:89" x14ac:dyDescent="0.2">
      <c r="J1837" s="53"/>
      <c r="K1837" s="53"/>
      <c r="L1837" s="53"/>
      <c r="M1837" s="53"/>
      <c r="N1837" s="53"/>
      <c r="O1837" s="53"/>
      <c r="P1837" s="53"/>
      <c r="Q1837" s="53"/>
      <c r="R1837" s="53"/>
      <c r="S1837" s="53"/>
      <c r="T1837" s="53"/>
      <c r="U1837" s="53"/>
      <c r="V1837" s="53"/>
      <c r="W1837" s="53"/>
      <c r="X1837" s="53"/>
      <c r="Y1837" s="53"/>
      <c r="Z1837" s="53"/>
      <c r="AA1837" s="53"/>
      <c r="AB1837" s="53"/>
      <c r="AC1837" s="53"/>
      <c r="AD1837" s="53"/>
      <c r="AE1837" s="53"/>
      <c r="AF1837" s="53"/>
      <c r="AG1837" s="53"/>
      <c r="AH1837" s="53"/>
      <c r="AI1837" s="53"/>
      <c r="AJ1837" s="53"/>
      <c r="AK1837" s="53"/>
      <c r="AL1837" s="53"/>
      <c r="AM1837" s="53"/>
      <c r="AN1837" s="53"/>
      <c r="AO1837" s="53"/>
      <c r="AP1837" s="53"/>
      <c r="AQ1837" s="53"/>
      <c r="AR1837" s="53"/>
      <c r="AS1837" s="53"/>
      <c r="AT1837" s="53"/>
      <c r="AU1837" s="53"/>
      <c r="AV1837" s="53"/>
      <c r="AW1837" s="53"/>
      <c r="AX1837" s="53"/>
      <c r="AY1837" s="53"/>
      <c r="AZ1837" s="53"/>
      <c r="BA1837" s="53"/>
      <c r="BB1837" s="53"/>
      <c r="BC1837" s="53"/>
      <c r="BD1837" s="53"/>
      <c r="BE1837" s="53"/>
      <c r="BF1837" s="53"/>
      <c r="BG1837" s="53"/>
      <c r="BH1837" s="53"/>
      <c r="BI1837" s="53"/>
      <c r="BJ1837" s="53"/>
      <c r="BK1837" s="53"/>
      <c r="BL1837" s="53"/>
      <c r="BM1837" s="53"/>
      <c r="BN1837" s="53"/>
      <c r="BO1837" s="53"/>
      <c r="BP1837" s="53"/>
      <c r="BQ1837" s="53"/>
      <c r="BR1837" s="53"/>
      <c r="BS1837" s="53"/>
      <c r="BT1837" s="53"/>
      <c r="BU1837" s="53"/>
      <c r="BV1837" s="53"/>
      <c r="BW1837" s="53"/>
      <c r="BX1837" s="53"/>
      <c r="BY1837" s="53"/>
      <c r="BZ1837" s="53"/>
      <c r="CA1837" s="53"/>
      <c r="CB1837" s="53"/>
      <c r="CC1837" s="53"/>
      <c r="CD1837" s="53"/>
      <c r="CE1837" s="53"/>
      <c r="CF1837" s="53"/>
      <c r="CG1837" s="53"/>
      <c r="CH1837" s="53"/>
      <c r="CI1837" s="53"/>
      <c r="CJ1837" s="53"/>
      <c r="CK1837" s="53"/>
    </row>
    <row r="1838" spans="10:89" x14ac:dyDescent="0.2">
      <c r="J1838" s="53"/>
      <c r="K1838" s="53"/>
      <c r="L1838" s="53"/>
      <c r="M1838" s="53"/>
      <c r="N1838" s="53"/>
      <c r="O1838" s="53"/>
      <c r="P1838" s="53"/>
      <c r="Q1838" s="53"/>
      <c r="R1838" s="53"/>
      <c r="S1838" s="53"/>
      <c r="T1838" s="53"/>
      <c r="U1838" s="53"/>
      <c r="V1838" s="53"/>
      <c r="W1838" s="53"/>
      <c r="X1838" s="53"/>
      <c r="Y1838" s="53"/>
      <c r="Z1838" s="53"/>
      <c r="AA1838" s="53"/>
      <c r="AB1838" s="53"/>
      <c r="AC1838" s="53"/>
      <c r="AD1838" s="53"/>
      <c r="AE1838" s="53"/>
      <c r="AF1838" s="53"/>
      <c r="AG1838" s="53"/>
      <c r="AH1838" s="53"/>
      <c r="AI1838" s="53"/>
      <c r="AJ1838" s="53"/>
      <c r="AK1838" s="53"/>
      <c r="AL1838" s="53"/>
      <c r="AM1838" s="53"/>
      <c r="AN1838" s="53"/>
      <c r="AO1838" s="53"/>
      <c r="AP1838" s="53"/>
      <c r="AQ1838" s="53"/>
      <c r="AR1838" s="53"/>
      <c r="AS1838" s="53"/>
      <c r="AT1838" s="53"/>
      <c r="AU1838" s="53"/>
      <c r="AV1838" s="53"/>
      <c r="AW1838" s="53"/>
      <c r="AX1838" s="53"/>
      <c r="AY1838" s="53"/>
      <c r="AZ1838" s="53"/>
      <c r="BA1838" s="53"/>
      <c r="BB1838" s="53"/>
      <c r="BC1838" s="53"/>
      <c r="BD1838" s="53"/>
      <c r="BE1838" s="53"/>
      <c r="BF1838" s="53"/>
      <c r="BG1838" s="53"/>
      <c r="BH1838" s="53"/>
      <c r="BI1838" s="53"/>
      <c r="BJ1838" s="53"/>
      <c r="BK1838" s="53"/>
      <c r="BL1838" s="53"/>
      <c r="BM1838" s="53"/>
      <c r="BN1838" s="53"/>
      <c r="BO1838" s="53"/>
      <c r="BP1838" s="53"/>
      <c r="BQ1838" s="53"/>
      <c r="BR1838" s="53"/>
      <c r="BS1838" s="53"/>
      <c r="BT1838" s="53"/>
      <c r="BU1838" s="53"/>
      <c r="BV1838" s="53"/>
      <c r="BW1838" s="53"/>
      <c r="BX1838" s="53"/>
      <c r="BY1838" s="53"/>
      <c r="BZ1838" s="53"/>
      <c r="CA1838" s="53"/>
      <c r="CB1838" s="53"/>
      <c r="CC1838" s="53"/>
      <c r="CD1838" s="53"/>
      <c r="CE1838" s="53"/>
      <c r="CF1838" s="53"/>
      <c r="CG1838" s="53"/>
      <c r="CH1838" s="53"/>
      <c r="CI1838" s="53"/>
      <c r="CJ1838" s="53"/>
      <c r="CK1838" s="53"/>
    </row>
    <row r="1839" spans="10:89" x14ac:dyDescent="0.2">
      <c r="J1839" s="53"/>
      <c r="K1839" s="53"/>
      <c r="L1839" s="53"/>
      <c r="M1839" s="53"/>
      <c r="N1839" s="53"/>
      <c r="O1839" s="53"/>
      <c r="P1839" s="53"/>
      <c r="Q1839" s="53"/>
      <c r="R1839" s="53"/>
      <c r="S1839" s="53"/>
      <c r="T1839" s="53"/>
      <c r="U1839" s="53"/>
      <c r="V1839" s="53"/>
      <c r="W1839" s="53"/>
      <c r="X1839" s="53"/>
      <c r="Y1839" s="53"/>
      <c r="Z1839" s="53"/>
      <c r="AA1839" s="53"/>
      <c r="AB1839" s="53"/>
      <c r="AC1839" s="53"/>
      <c r="AD1839" s="53"/>
      <c r="AE1839" s="53"/>
      <c r="AF1839" s="53"/>
      <c r="AG1839" s="53"/>
      <c r="AH1839" s="53"/>
      <c r="AI1839" s="53"/>
      <c r="AJ1839" s="53"/>
      <c r="AK1839" s="53"/>
      <c r="AL1839" s="53"/>
      <c r="AM1839" s="53"/>
      <c r="AN1839" s="53"/>
      <c r="AO1839" s="53"/>
      <c r="AP1839" s="53"/>
      <c r="AQ1839" s="53"/>
      <c r="AR1839" s="53"/>
      <c r="AS1839" s="53"/>
      <c r="AT1839" s="53"/>
      <c r="AU1839" s="53"/>
      <c r="AV1839" s="53"/>
      <c r="AW1839" s="53"/>
      <c r="AX1839" s="53"/>
      <c r="AY1839" s="53"/>
      <c r="AZ1839" s="53"/>
      <c r="BA1839" s="53"/>
      <c r="BB1839" s="53"/>
      <c r="BC1839" s="53"/>
      <c r="BD1839" s="53"/>
      <c r="BE1839" s="53"/>
      <c r="BF1839" s="53"/>
      <c r="BG1839" s="53"/>
      <c r="BH1839" s="53"/>
      <c r="BI1839" s="53"/>
      <c r="BJ1839" s="53"/>
      <c r="BK1839" s="53"/>
      <c r="BL1839" s="53"/>
      <c r="BM1839" s="53"/>
      <c r="BN1839" s="53"/>
      <c r="BO1839" s="53"/>
      <c r="BP1839" s="53"/>
      <c r="BQ1839" s="53"/>
      <c r="BR1839" s="53"/>
      <c r="BS1839" s="53"/>
      <c r="BT1839" s="53"/>
      <c r="BU1839" s="53"/>
      <c r="BV1839" s="53"/>
      <c r="BW1839" s="53"/>
      <c r="BX1839" s="53"/>
      <c r="BY1839" s="53"/>
      <c r="BZ1839" s="53"/>
      <c r="CA1839" s="53"/>
      <c r="CB1839" s="53"/>
      <c r="CC1839" s="53"/>
      <c r="CD1839" s="53"/>
      <c r="CE1839" s="53"/>
      <c r="CF1839" s="53"/>
      <c r="CG1839" s="53"/>
      <c r="CH1839" s="53"/>
      <c r="CI1839" s="53"/>
      <c r="CJ1839" s="53"/>
      <c r="CK1839" s="53"/>
    </row>
    <row r="1840" spans="10:89" x14ac:dyDescent="0.2">
      <c r="J1840" s="53"/>
      <c r="K1840" s="53"/>
      <c r="L1840" s="53"/>
      <c r="M1840" s="53"/>
      <c r="N1840" s="53"/>
      <c r="O1840" s="53"/>
      <c r="P1840" s="53"/>
      <c r="Q1840" s="53"/>
      <c r="R1840" s="53"/>
      <c r="S1840" s="53"/>
      <c r="T1840" s="53"/>
      <c r="U1840" s="53"/>
      <c r="V1840" s="53"/>
      <c r="W1840" s="53"/>
      <c r="X1840" s="53"/>
      <c r="Y1840" s="53"/>
      <c r="Z1840" s="53"/>
      <c r="AA1840" s="53"/>
      <c r="AB1840" s="53"/>
      <c r="AC1840" s="53"/>
      <c r="AD1840" s="53"/>
      <c r="AE1840" s="53"/>
      <c r="AF1840" s="53"/>
      <c r="AG1840" s="53"/>
      <c r="AH1840" s="53"/>
      <c r="AI1840" s="53"/>
      <c r="AJ1840" s="53"/>
      <c r="AK1840" s="53"/>
      <c r="AL1840" s="53"/>
      <c r="AM1840" s="53"/>
      <c r="AN1840" s="53"/>
      <c r="AO1840" s="53"/>
      <c r="AP1840" s="53"/>
      <c r="AQ1840" s="53"/>
      <c r="AR1840" s="53"/>
      <c r="AS1840" s="53"/>
      <c r="AT1840" s="53"/>
      <c r="AU1840" s="53"/>
      <c r="AV1840" s="53"/>
      <c r="AW1840" s="53"/>
      <c r="AX1840" s="53"/>
      <c r="AY1840" s="53"/>
      <c r="AZ1840" s="53"/>
      <c r="BA1840" s="53"/>
      <c r="BB1840" s="53"/>
      <c r="BC1840" s="53"/>
      <c r="BD1840" s="53"/>
      <c r="BE1840" s="53"/>
      <c r="BF1840" s="53"/>
      <c r="BG1840" s="53"/>
      <c r="BH1840" s="53"/>
      <c r="BI1840" s="53"/>
      <c r="BJ1840" s="53"/>
      <c r="BK1840" s="53"/>
      <c r="BL1840" s="53"/>
      <c r="BM1840" s="53"/>
      <c r="BN1840" s="53"/>
      <c r="BO1840" s="53"/>
      <c r="BP1840" s="53"/>
      <c r="BQ1840" s="53"/>
      <c r="BR1840" s="53"/>
      <c r="BS1840" s="53"/>
      <c r="BT1840" s="53"/>
      <c r="BU1840" s="53"/>
      <c r="BV1840" s="53"/>
      <c r="BW1840" s="53"/>
      <c r="BX1840" s="53"/>
      <c r="BY1840" s="53"/>
      <c r="BZ1840" s="53"/>
      <c r="CA1840" s="53"/>
      <c r="CB1840" s="53"/>
      <c r="CC1840" s="53"/>
      <c r="CD1840" s="53"/>
      <c r="CE1840" s="53"/>
      <c r="CF1840" s="53"/>
      <c r="CG1840" s="53"/>
      <c r="CH1840" s="53"/>
      <c r="CI1840" s="53"/>
      <c r="CJ1840" s="53"/>
      <c r="CK1840" s="53"/>
    </row>
    <row r="1841" spans="10:89" x14ac:dyDescent="0.2">
      <c r="J1841" s="53"/>
      <c r="K1841" s="53"/>
      <c r="L1841" s="53"/>
      <c r="M1841" s="53"/>
      <c r="N1841" s="53"/>
      <c r="O1841" s="53"/>
      <c r="P1841" s="53"/>
      <c r="Q1841" s="53"/>
      <c r="R1841" s="53"/>
      <c r="S1841" s="53"/>
      <c r="T1841" s="53"/>
      <c r="U1841" s="53"/>
      <c r="V1841" s="53"/>
      <c r="W1841" s="53"/>
      <c r="X1841" s="53"/>
      <c r="Y1841" s="53"/>
      <c r="Z1841" s="53"/>
      <c r="AA1841" s="53"/>
      <c r="AB1841" s="53"/>
      <c r="AC1841" s="53"/>
      <c r="AD1841" s="53"/>
      <c r="AE1841" s="53"/>
      <c r="AF1841" s="53"/>
      <c r="AG1841" s="53"/>
      <c r="AH1841" s="53"/>
      <c r="AI1841" s="53"/>
      <c r="AJ1841" s="53"/>
      <c r="AK1841" s="53"/>
      <c r="AL1841" s="53"/>
      <c r="AM1841" s="53"/>
      <c r="AN1841" s="53"/>
      <c r="AO1841" s="53"/>
      <c r="AP1841" s="53"/>
      <c r="AQ1841" s="53"/>
      <c r="AR1841" s="53"/>
      <c r="AS1841" s="53"/>
      <c r="AT1841" s="53"/>
      <c r="AU1841" s="53"/>
      <c r="AV1841" s="53"/>
      <c r="AW1841" s="53"/>
      <c r="AX1841" s="53"/>
      <c r="AY1841" s="53"/>
      <c r="AZ1841" s="53"/>
      <c r="BA1841" s="53"/>
      <c r="BB1841" s="53"/>
      <c r="BC1841" s="53"/>
      <c r="BD1841" s="53"/>
      <c r="BE1841" s="53"/>
      <c r="BF1841" s="53"/>
      <c r="BG1841" s="53"/>
      <c r="BH1841" s="53"/>
      <c r="BI1841" s="53"/>
      <c r="BJ1841" s="53"/>
      <c r="BK1841" s="53"/>
      <c r="BL1841" s="53"/>
      <c r="BM1841" s="53"/>
      <c r="BN1841" s="53"/>
      <c r="BO1841" s="53"/>
      <c r="BP1841" s="53"/>
      <c r="BQ1841" s="53"/>
      <c r="BR1841" s="53"/>
      <c r="BS1841" s="53"/>
      <c r="BT1841" s="53"/>
      <c r="BU1841" s="53"/>
      <c r="BV1841" s="53"/>
      <c r="BW1841" s="53"/>
      <c r="BX1841" s="53"/>
      <c r="BY1841" s="53"/>
      <c r="BZ1841" s="53"/>
      <c r="CA1841" s="53"/>
      <c r="CB1841" s="53"/>
      <c r="CC1841" s="53"/>
      <c r="CD1841" s="53"/>
      <c r="CE1841" s="53"/>
      <c r="CF1841" s="53"/>
      <c r="CG1841" s="53"/>
      <c r="CH1841" s="53"/>
      <c r="CI1841" s="53"/>
      <c r="CJ1841" s="53"/>
      <c r="CK1841" s="53"/>
    </row>
    <row r="1842" spans="10:89" x14ac:dyDescent="0.2">
      <c r="J1842" s="53"/>
      <c r="K1842" s="53"/>
      <c r="L1842" s="53"/>
      <c r="M1842" s="53"/>
      <c r="N1842" s="53"/>
      <c r="O1842" s="53"/>
      <c r="P1842" s="53"/>
      <c r="Q1842" s="53"/>
      <c r="R1842" s="53"/>
      <c r="S1842" s="53"/>
      <c r="T1842" s="53"/>
      <c r="U1842" s="53"/>
      <c r="V1842" s="53"/>
      <c r="W1842" s="53"/>
      <c r="X1842" s="53"/>
      <c r="Y1842" s="53"/>
      <c r="Z1842" s="53"/>
      <c r="AA1842" s="53"/>
      <c r="AB1842" s="53"/>
      <c r="AC1842" s="53"/>
      <c r="AD1842" s="53"/>
      <c r="AE1842" s="53"/>
      <c r="AF1842" s="53"/>
      <c r="AG1842" s="53"/>
      <c r="AH1842" s="53"/>
      <c r="AI1842" s="53"/>
      <c r="AJ1842" s="53"/>
      <c r="AK1842" s="53"/>
      <c r="AL1842" s="53"/>
      <c r="AM1842" s="53"/>
      <c r="AN1842" s="53"/>
      <c r="AO1842" s="53"/>
      <c r="AP1842" s="53"/>
      <c r="AQ1842" s="53"/>
      <c r="AR1842" s="53"/>
      <c r="AS1842" s="53"/>
      <c r="AT1842" s="53"/>
      <c r="AU1842" s="53"/>
      <c r="AV1842" s="53"/>
      <c r="AW1842" s="53"/>
      <c r="AX1842" s="53"/>
      <c r="AY1842" s="53"/>
      <c r="AZ1842" s="53"/>
      <c r="BA1842" s="53"/>
      <c r="BB1842" s="53"/>
      <c r="BC1842" s="53"/>
      <c r="BD1842" s="53"/>
      <c r="BE1842" s="53"/>
      <c r="BF1842" s="53"/>
      <c r="BG1842" s="53"/>
      <c r="BH1842" s="53"/>
      <c r="BI1842" s="53"/>
      <c r="BJ1842" s="53"/>
      <c r="BK1842" s="53"/>
      <c r="BL1842" s="53"/>
      <c r="BM1842" s="53"/>
      <c r="BN1842" s="53"/>
      <c r="BO1842" s="53"/>
      <c r="BP1842" s="53"/>
      <c r="BQ1842" s="53"/>
      <c r="BR1842" s="53"/>
      <c r="BS1842" s="53"/>
      <c r="BT1842" s="53"/>
      <c r="BU1842" s="53"/>
      <c r="BV1842" s="53"/>
      <c r="BW1842" s="53"/>
      <c r="BX1842" s="53"/>
      <c r="BY1842" s="53"/>
      <c r="BZ1842" s="53"/>
      <c r="CA1842" s="53"/>
      <c r="CB1842" s="53"/>
      <c r="CC1842" s="53"/>
      <c r="CD1842" s="53"/>
      <c r="CE1842" s="53"/>
      <c r="CF1842" s="53"/>
      <c r="CG1842" s="53"/>
      <c r="CH1842" s="53"/>
      <c r="CI1842" s="53"/>
      <c r="CJ1842" s="53"/>
      <c r="CK1842" s="53"/>
    </row>
    <row r="1843" spans="10:89" x14ac:dyDescent="0.2">
      <c r="J1843" s="53"/>
      <c r="K1843" s="53"/>
      <c r="L1843" s="53"/>
      <c r="M1843" s="53"/>
      <c r="N1843" s="53"/>
      <c r="O1843" s="53"/>
      <c r="P1843" s="53"/>
      <c r="Q1843" s="53"/>
      <c r="R1843" s="53"/>
      <c r="S1843" s="53"/>
      <c r="T1843" s="53"/>
      <c r="U1843" s="53"/>
      <c r="V1843" s="53"/>
      <c r="W1843" s="53"/>
      <c r="X1843" s="53"/>
      <c r="Y1843" s="53"/>
      <c r="Z1843" s="53"/>
      <c r="AA1843" s="53"/>
      <c r="AB1843" s="53"/>
      <c r="AC1843" s="53"/>
      <c r="AD1843" s="53"/>
      <c r="AE1843" s="53"/>
      <c r="AF1843" s="53"/>
      <c r="AG1843" s="53"/>
      <c r="AH1843" s="53"/>
      <c r="AI1843" s="53"/>
      <c r="AJ1843" s="53"/>
      <c r="AK1843" s="53"/>
      <c r="AL1843" s="53"/>
      <c r="AM1843" s="53"/>
      <c r="AN1843" s="53"/>
      <c r="AO1843" s="53"/>
      <c r="AP1843" s="53"/>
      <c r="AQ1843" s="53"/>
      <c r="AR1843" s="53"/>
      <c r="AS1843" s="53"/>
      <c r="AT1843" s="53"/>
      <c r="AU1843" s="53"/>
      <c r="AV1843" s="53"/>
      <c r="AW1843" s="53"/>
      <c r="AX1843" s="53"/>
      <c r="AY1843" s="53"/>
      <c r="AZ1843" s="53"/>
      <c r="BA1843" s="53"/>
      <c r="BB1843" s="53"/>
      <c r="BC1843" s="53"/>
      <c r="BD1843" s="53"/>
      <c r="BE1843" s="53"/>
      <c r="BF1843" s="53"/>
      <c r="BG1843" s="53"/>
      <c r="BH1843" s="53"/>
      <c r="BI1843" s="53"/>
      <c r="BJ1843" s="53"/>
      <c r="BK1843" s="53"/>
      <c r="BL1843" s="53"/>
      <c r="BM1843" s="53"/>
      <c r="BN1843" s="53"/>
      <c r="BO1843" s="53"/>
      <c r="BP1843" s="53"/>
      <c r="BQ1843" s="53"/>
      <c r="BR1843" s="53"/>
      <c r="BS1843" s="53"/>
      <c r="BT1843" s="53"/>
      <c r="BU1843" s="53"/>
      <c r="BV1843" s="53"/>
      <c r="BW1843" s="53"/>
      <c r="BX1843" s="53"/>
      <c r="BY1843" s="53"/>
      <c r="BZ1843" s="53"/>
      <c r="CA1843" s="53"/>
      <c r="CB1843" s="53"/>
      <c r="CC1843" s="53"/>
      <c r="CD1843" s="53"/>
      <c r="CE1843" s="53"/>
      <c r="CF1843" s="53"/>
      <c r="CG1843" s="53"/>
      <c r="CH1843" s="53"/>
      <c r="CI1843" s="53"/>
      <c r="CJ1843" s="53"/>
      <c r="CK1843" s="53"/>
    </row>
    <row r="1844" spans="10:89" x14ac:dyDescent="0.2">
      <c r="J1844" s="53"/>
      <c r="K1844" s="53"/>
      <c r="L1844" s="53"/>
      <c r="M1844" s="53"/>
      <c r="N1844" s="53"/>
      <c r="O1844" s="53"/>
      <c r="P1844" s="53"/>
      <c r="Q1844" s="53"/>
      <c r="R1844" s="53"/>
      <c r="S1844" s="53"/>
      <c r="T1844" s="53"/>
      <c r="U1844" s="53"/>
      <c r="V1844" s="53"/>
      <c r="W1844" s="53"/>
      <c r="X1844" s="53"/>
      <c r="Y1844" s="53"/>
      <c r="Z1844" s="53"/>
      <c r="AA1844" s="53"/>
      <c r="AB1844" s="53"/>
      <c r="AC1844" s="53"/>
      <c r="AD1844" s="53"/>
      <c r="AE1844" s="53"/>
      <c r="AF1844" s="53"/>
      <c r="AG1844" s="53"/>
      <c r="AH1844" s="53"/>
      <c r="AI1844" s="53"/>
      <c r="AJ1844" s="53"/>
      <c r="AK1844" s="53"/>
      <c r="AL1844" s="53"/>
      <c r="AM1844" s="53"/>
      <c r="AN1844" s="53"/>
      <c r="AO1844" s="53"/>
      <c r="AP1844" s="53"/>
      <c r="AQ1844" s="53"/>
      <c r="AR1844" s="53"/>
      <c r="AS1844" s="53"/>
      <c r="AT1844" s="53"/>
      <c r="AU1844" s="53"/>
      <c r="AV1844" s="53"/>
      <c r="AW1844" s="53"/>
      <c r="AX1844" s="53"/>
      <c r="AY1844" s="53"/>
      <c r="AZ1844" s="53"/>
      <c r="BA1844" s="53"/>
      <c r="BB1844" s="53"/>
      <c r="BC1844" s="53"/>
      <c r="BD1844" s="53"/>
      <c r="BE1844" s="53"/>
      <c r="BF1844" s="53"/>
      <c r="BG1844" s="53"/>
      <c r="BH1844" s="53"/>
      <c r="BI1844" s="53"/>
      <c r="BJ1844" s="53"/>
      <c r="BK1844" s="53"/>
      <c r="BL1844" s="53"/>
      <c r="BM1844" s="53"/>
      <c r="BN1844" s="53"/>
      <c r="BO1844" s="53"/>
      <c r="BP1844" s="53"/>
      <c r="BQ1844" s="53"/>
      <c r="BR1844" s="53"/>
      <c r="BS1844" s="53"/>
      <c r="BT1844" s="53"/>
      <c r="BU1844" s="53"/>
      <c r="BV1844" s="53"/>
      <c r="BW1844" s="53"/>
      <c r="BX1844" s="53"/>
      <c r="BY1844" s="53"/>
      <c r="BZ1844" s="53"/>
      <c r="CA1844" s="53"/>
      <c r="CB1844" s="53"/>
      <c r="CC1844" s="53"/>
      <c r="CD1844" s="53"/>
      <c r="CE1844" s="53"/>
      <c r="CF1844" s="53"/>
      <c r="CG1844" s="53"/>
      <c r="CH1844" s="53"/>
      <c r="CI1844" s="53"/>
      <c r="CJ1844" s="53"/>
      <c r="CK1844" s="53"/>
    </row>
    <row r="1845" spans="10:89" x14ac:dyDescent="0.2">
      <c r="J1845" s="53"/>
      <c r="K1845" s="53"/>
      <c r="L1845" s="53"/>
      <c r="M1845" s="53"/>
      <c r="N1845" s="53"/>
      <c r="O1845" s="53"/>
      <c r="P1845" s="53"/>
      <c r="Q1845" s="53"/>
      <c r="R1845" s="53"/>
      <c r="S1845" s="53"/>
      <c r="T1845" s="53"/>
      <c r="U1845" s="53"/>
      <c r="V1845" s="53"/>
      <c r="W1845" s="53"/>
      <c r="X1845" s="53"/>
      <c r="Y1845" s="53"/>
      <c r="Z1845" s="53"/>
      <c r="AA1845" s="53"/>
      <c r="AB1845" s="53"/>
      <c r="AC1845" s="53"/>
      <c r="AD1845" s="53"/>
      <c r="AE1845" s="53"/>
      <c r="AF1845" s="53"/>
      <c r="AG1845" s="53"/>
      <c r="AH1845" s="53"/>
      <c r="AI1845" s="53"/>
      <c r="AJ1845" s="53"/>
      <c r="AK1845" s="53"/>
      <c r="AL1845" s="53"/>
      <c r="AM1845" s="53"/>
      <c r="AN1845" s="53"/>
      <c r="AO1845" s="53"/>
      <c r="AP1845" s="53"/>
      <c r="AQ1845" s="53"/>
      <c r="AR1845" s="53"/>
      <c r="AS1845" s="53"/>
      <c r="AT1845" s="53"/>
      <c r="AU1845" s="53"/>
      <c r="AV1845" s="53"/>
      <c r="AW1845" s="53"/>
      <c r="AX1845" s="53"/>
      <c r="AY1845" s="53"/>
      <c r="AZ1845" s="53"/>
      <c r="BA1845" s="53"/>
      <c r="BB1845" s="53"/>
      <c r="BC1845" s="53"/>
      <c r="BD1845" s="53"/>
      <c r="BE1845" s="53"/>
      <c r="BF1845" s="53"/>
      <c r="BG1845" s="53"/>
      <c r="BH1845" s="53"/>
      <c r="BI1845" s="53"/>
      <c r="BJ1845" s="53"/>
      <c r="BK1845" s="53"/>
      <c r="BL1845" s="53"/>
      <c r="BM1845" s="53"/>
      <c r="BN1845" s="53"/>
      <c r="BO1845" s="53"/>
      <c r="BP1845" s="53"/>
      <c r="BQ1845" s="53"/>
      <c r="BR1845" s="53"/>
      <c r="BS1845" s="53"/>
      <c r="BT1845" s="53"/>
      <c r="BU1845" s="53"/>
      <c r="BV1845" s="53"/>
      <c r="BW1845" s="53"/>
      <c r="BX1845" s="53"/>
      <c r="BY1845" s="53"/>
      <c r="BZ1845" s="53"/>
      <c r="CA1845" s="53"/>
      <c r="CB1845" s="53"/>
      <c r="CC1845" s="53"/>
      <c r="CD1845" s="53"/>
      <c r="CE1845" s="53"/>
      <c r="CF1845" s="53"/>
      <c r="CG1845" s="53"/>
      <c r="CH1845" s="53"/>
      <c r="CI1845" s="53"/>
      <c r="CJ1845" s="53"/>
      <c r="CK1845" s="53"/>
    </row>
    <row r="1846" spans="10:89" x14ac:dyDescent="0.2">
      <c r="J1846" s="53"/>
      <c r="K1846" s="53"/>
      <c r="L1846" s="53"/>
      <c r="M1846" s="53"/>
      <c r="N1846" s="53"/>
      <c r="O1846" s="53"/>
      <c r="P1846" s="53"/>
      <c r="Q1846" s="53"/>
      <c r="R1846" s="53"/>
      <c r="S1846" s="53"/>
      <c r="T1846" s="53"/>
      <c r="U1846" s="53"/>
      <c r="V1846" s="53"/>
      <c r="W1846" s="53"/>
      <c r="X1846" s="53"/>
      <c r="Y1846" s="53"/>
      <c r="Z1846" s="53"/>
      <c r="AA1846" s="53"/>
      <c r="AB1846" s="53"/>
      <c r="AC1846" s="53"/>
      <c r="AD1846" s="53"/>
      <c r="AE1846" s="53"/>
      <c r="AF1846" s="53"/>
      <c r="AG1846" s="53"/>
      <c r="AH1846" s="53"/>
      <c r="AI1846" s="53"/>
      <c r="AJ1846" s="53"/>
      <c r="AK1846" s="53"/>
      <c r="AL1846" s="53"/>
      <c r="AM1846" s="53"/>
      <c r="AN1846" s="53"/>
      <c r="AO1846" s="53"/>
      <c r="AP1846" s="53"/>
      <c r="AQ1846" s="53"/>
      <c r="AR1846" s="53"/>
      <c r="AS1846" s="53"/>
      <c r="AT1846" s="53"/>
      <c r="AU1846" s="53"/>
      <c r="AV1846" s="53"/>
      <c r="AW1846" s="53"/>
      <c r="AX1846" s="53"/>
      <c r="AY1846" s="53"/>
      <c r="AZ1846" s="53"/>
      <c r="BA1846" s="53"/>
      <c r="BB1846" s="53"/>
      <c r="BC1846" s="53"/>
      <c r="BD1846" s="53"/>
      <c r="BE1846" s="53"/>
      <c r="BF1846" s="53"/>
      <c r="BG1846" s="53"/>
      <c r="BH1846" s="53"/>
      <c r="BI1846" s="53"/>
      <c r="BJ1846" s="53"/>
      <c r="BK1846" s="53"/>
      <c r="BL1846" s="53"/>
      <c r="BM1846" s="53"/>
      <c r="BN1846" s="53"/>
      <c r="BO1846" s="53"/>
      <c r="BP1846" s="53"/>
      <c r="BQ1846" s="53"/>
      <c r="BR1846" s="53"/>
      <c r="BS1846" s="53"/>
      <c r="BT1846" s="53"/>
      <c r="BU1846" s="53"/>
      <c r="BV1846" s="53"/>
      <c r="BW1846" s="53"/>
      <c r="BX1846" s="53"/>
      <c r="BY1846" s="53"/>
      <c r="BZ1846" s="53"/>
      <c r="CA1846" s="53"/>
      <c r="CB1846" s="53"/>
      <c r="CC1846" s="53"/>
      <c r="CD1846" s="53"/>
      <c r="CE1846" s="53"/>
      <c r="CF1846" s="53"/>
      <c r="CG1846" s="53"/>
      <c r="CH1846" s="53"/>
      <c r="CI1846" s="53"/>
      <c r="CJ1846" s="53"/>
      <c r="CK1846" s="53"/>
    </row>
    <row r="1847" spans="10:89" x14ac:dyDescent="0.2">
      <c r="J1847" s="53"/>
      <c r="K1847" s="53"/>
      <c r="L1847" s="53"/>
      <c r="M1847" s="53"/>
      <c r="N1847" s="53"/>
      <c r="O1847" s="53"/>
      <c r="P1847" s="53"/>
      <c r="Q1847" s="53"/>
      <c r="R1847" s="53"/>
      <c r="S1847" s="53"/>
      <c r="T1847" s="53"/>
      <c r="U1847" s="53"/>
      <c r="V1847" s="53"/>
      <c r="W1847" s="53"/>
      <c r="X1847" s="53"/>
      <c r="Y1847" s="53"/>
      <c r="Z1847" s="53"/>
      <c r="AA1847" s="53"/>
      <c r="AB1847" s="53"/>
      <c r="AC1847" s="53"/>
      <c r="AD1847" s="53"/>
      <c r="AE1847" s="53"/>
      <c r="AF1847" s="53"/>
      <c r="AG1847" s="53"/>
      <c r="AH1847" s="53"/>
      <c r="AI1847" s="53"/>
      <c r="AJ1847" s="53"/>
      <c r="AK1847" s="53"/>
      <c r="AL1847" s="53"/>
      <c r="AM1847" s="53"/>
      <c r="AN1847" s="53"/>
      <c r="AO1847" s="53"/>
      <c r="AP1847" s="53"/>
      <c r="AQ1847" s="53"/>
      <c r="AR1847" s="53"/>
      <c r="AS1847" s="53"/>
      <c r="AT1847" s="53"/>
      <c r="AU1847" s="53"/>
      <c r="AV1847" s="53"/>
      <c r="AW1847" s="53"/>
      <c r="AX1847" s="53"/>
      <c r="AY1847" s="53"/>
      <c r="AZ1847" s="53"/>
      <c r="BA1847" s="53"/>
      <c r="BB1847" s="53"/>
      <c r="BC1847" s="53"/>
      <c r="BD1847" s="53"/>
      <c r="BE1847" s="53"/>
      <c r="BF1847" s="53"/>
      <c r="BG1847" s="53"/>
      <c r="BH1847" s="53"/>
      <c r="BI1847" s="53"/>
      <c r="BJ1847" s="53"/>
      <c r="BK1847" s="53"/>
      <c r="BL1847" s="53"/>
      <c r="BM1847" s="53"/>
      <c r="BN1847" s="53"/>
      <c r="BO1847" s="53"/>
      <c r="BP1847" s="53"/>
      <c r="BQ1847" s="53"/>
      <c r="BR1847" s="53"/>
      <c r="BS1847" s="53"/>
      <c r="BT1847" s="53"/>
      <c r="BU1847" s="53"/>
      <c r="BV1847" s="53"/>
      <c r="BW1847" s="53"/>
      <c r="BX1847" s="53"/>
      <c r="BY1847" s="53"/>
      <c r="BZ1847" s="53"/>
      <c r="CA1847" s="53"/>
      <c r="CB1847" s="53"/>
      <c r="CC1847" s="53"/>
      <c r="CD1847" s="53"/>
      <c r="CE1847" s="53"/>
      <c r="CF1847" s="53"/>
      <c r="CG1847" s="53"/>
      <c r="CH1847" s="53"/>
      <c r="CI1847" s="53"/>
      <c r="CJ1847" s="53"/>
      <c r="CK1847" s="53"/>
    </row>
    <row r="1848" spans="10:89" x14ac:dyDescent="0.2">
      <c r="J1848" s="53"/>
      <c r="K1848" s="53"/>
      <c r="L1848" s="53"/>
      <c r="M1848" s="53"/>
      <c r="N1848" s="53"/>
      <c r="O1848" s="53"/>
      <c r="P1848" s="53"/>
      <c r="Q1848" s="53"/>
      <c r="R1848" s="53"/>
      <c r="S1848" s="53"/>
      <c r="T1848" s="53"/>
      <c r="U1848" s="53"/>
      <c r="V1848" s="53"/>
      <c r="W1848" s="53"/>
      <c r="X1848" s="53"/>
      <c r="Y1848" s="53"/>
      <c r="Z1848" s="53"/>
      <c r="AA1848" s="53"/>
      <c r="AB1848" s="53"/>
      <c r="AC1848" s="53"/>
      <c r="AD1848" s="53"/>
      <c r="AE1848" s="53"/>
      <c r="AF1848" s="53"/>
      <c r="AG1848" s="53"/>
      <c r="AH1848" s="53"/>
      <c r="AI1848" s="53"/>
      <c r="AJ1848" s="53"/>
      <c r="AK1848" s="53"/>
      <c r="AL1848" s="53"/>
      <c r="AM1848" s="53"/>
      <c r="AN1848" s="53"/>
      <c r="AO1848" s="53"/>
      <c r="AP1848" s="53"/>
      <c r="AQ1848" s="53"/>
      <c r="AR1848" s="53"/>
      <c r="AS1848" s="53"/>
      <c r="AT1848" s="53"/>
      <c r="AU1848" s="53"/>
      <c r="AV1848" s="53"/>
      <c r="AW1848" s="53"/>
      <c r="AX1848" s="53"/>
      <c r="AY1848" s="53"/>
      <c r="AZ1848" s="53"/>
      <c r="BA1848" s="53"/>
      <c r="BB1848" s="53"/>
      <c r="BC1848" s="53"/>
      <c r="BD1848" s="53"/>
      <c r="BE1848" s="53"/>
      <c r="BF1848" s="53"/>
      <c r="BG1848" s="53"/>
      <c r="BH1848" s="53"/>
      <c r="BI1848" s="53"/>
      <c r="BJ1848" s="53"/>
      <c r="BK1848" s="53"/>
      <c r="BL1848" s="53"/>
      <c r="BM1848" s="53"/>
      <c r="BN1848" s="53"/>
      <c r="BO1848" s="53"/>
      <c r="BP1848" s="53"/>
      <c r="BQ1848" s="53"/>
      <c r="BR1848" s="53"/>
      <c r="BS1848" s="53"/>
      <c r="BT1848" s="53"/>
      <c r="BU1848" s="53"/>
      <c r="BV1848" s="53"/>
      <c r="BW1848" s="53"/>
      <c r="BX1848" s="53"/>
      <c r="BY1848" s="53"/>
      <c r="BZ1848" s="53"/>
      <c r="CA1848" s="53"/>
      <c r="CB1848" s="53"/>
      <c r="CC1848" s="53"/>
      <c r="CD1848" s="53"/>
      <c r="CE1848" s="53"/>
      <c r="CF1848" s="53"/>
      <c r="CG1848" s="53"/>
      <c r="CH1848" s="53"/>
      <c r="CI1848" s="53"/>
      <c r="CJ1848" s="53"/>
      <c r="CK1848" s="53"/>
    </row>
    <row r="1849" spans="10:89" x14ac:dyDescent="0.2">
      <c r="J1849" s="53"/>
      <c r="K1849" s="53"/>
      <c r="L1849" s="53"/>
      <c r="M1849" s="53"/>
      <c r="N1849" s="53"/>
      <c r="O1849" s="53"/>
      <c r="P1849" s="53"/>
      <c r="Q1849" s="53"/>
      <c r="R1849" s="53"/>
      <c r="S1849" s="53"/>
      <c r="T1849" s="53"/>
      <c r="U1849" s="53"/>
      <c r="V1849" s="53"/>
      <c r="W1849" s="53"/>
      <c r="X1849" s="53"/>
      <c r="Y1849" s="53"/>
      <c r="Z1849" s="53"/>
      <c r="AA1849" s="53"/>
      <c r="AB1849" s="53"/>
      <c r="AC1849" s="53"/>
      <c r="AD1849" s="53"/>
      <c r="AE1849" s="53"/>
      <c r="AF1849" s="53"/>
      <c r="AG1849" s="53"/>
      <c r="AH1849" s="53"/>
      <c r="AI1849" s="53"/>
      <c r="AJ1849" s="53"/>
      <c r="AK1849" s="53"/>
      <c r="AL1849" s="53"/>
      <c r="AM1849" s="53"/>
      <c r="AN1849" s="53"/>
      <c r="AO1849" s="53"/>
      <c r="AP1849" s="53"/>
      <c r="AQ1849" s="53"/>
      <c r="AR1849" s="53"/>
      <c r="AS1849" s="53"/>
      <c r="AT1849" s="53"/>
      <c r="AU1849" s="53"/>
      <c r="AV1849" s="53"/>
      <c r="AW1849" s="53"/>
      <c r="AX1849" s="53"/>
      <c r="AY1849" s="53"/>
      <c r="AZ1849" s="53"/>
      <c r="BA1849" s="53"/>
      <c r="BB1849" s="53"/>
      <c r="BC1849" s="53"/>
      <c r="BD1849" s="53"/>
      <c r="BE1849" s="53"/>
      <c r="BF1849" s="53"/>
      <c r="BG1849" s="53"/>
      <c r="BH1849" s="53"/>
      <c r="BI1849" s="53"/>
      <c r="BJ1849" s="53"/>
      <c r="BK1849" s="53"/>
      <c r="BL1849" s="53"/>
      <c r="BM1849" s="53"/>
      <c r="BN1849" s="53"/>
      <c r="BO1849" s="53"/>
      <c r="BP1849" s="53"/>
      <c r="BQ1849" s="53"/>
      <c r="BR1849" s="53"/>
      <c r="BS1849" s="53"/>
      <c r="BT1849" s="53"/>
      <c r="BU1849" s="53"/>
      <c r="BV1849" s="53"/>
      <c r="BW1849" s="53"/>
      <c r="BX1849" s="53"/>
      <c r="BY1849" s="53"/>
      <c r="BZ1849" s="53"/>
      <c r="CA1849" s="53"/>
      <c r="CB1849" s="53"/>
      <c r="CC1849" s="53"/>
      <c r="CD1849" s="53"/>
      <c r="CE1849" s="53"/>
      <c r="CF1849" s="53"/>
      <c r="CG1849" s="53"/>
      <c r="CH1849" s="53"/>
      <c r="CI1849" s="53"/>
      <c r="CJ1849" s="53"/>
      <c r="CK1849" s="53"/>
    </row>
    <row r="1850" spans="10:89" x14ac:dyDescent="0.2">
      <c r="J1850" s="53"/>
      <c r="K1850" s="53"/>
      <c r="L1850" s="53"/>
      <c r="M1850" s="53"/>
      <c r="N1850" s="53"/>
      <c r="O1850" s="53"/>
      <c r="P1850" s="53"/>
      <c r="Q1850" s="53"/>
      <c r="R1850" s="53"/>
      <c r="S1850" s="53"/>
      <c r="T1850" s="53"/>
      <c r="U1850" s="53"/>
      <c r="V1850" s="53"/>
      <c r="W1850" s="53"/>
      <c r="X1850" s="53"/>
      <c r="Y1850" s="53"/>
      <c r="Z1850" s="53"/>
      <c r="AA1850" s="53"/>
      <c r="AB1850" s="53"/>
      <c r="AC1850" s="53"/>
      <c r="AD1850" s="53"/>
      <c r="AE1850" s="53"/>
      <c r="AF1850" s="53"/>
      <c r="AG1850" s="53"/>
      <c r="AH1850" s="53"/>
      <c r="AI1850" s="53"/>
      <c r="AJ1850" s="53"/>
      <c r="AK1850" s="53"/>
      <c r="AL1850" s="53"/>
      <c r="AM1850" s="53"/>
      <c r="AN1850" s="53"/>
      <c r="AO1850" s="53"/>
      <c r="AP1850" s="53"/>
      <c r="AQ1850" s="53"/>
      <c r="AR1850" s="53"/>
      <c r="AS1850" s="53"/>
      <c r="AT1850" s="53"/>
      <c r="AU1850" s="53"/>
      <c r="AV1850" s="53"/>
      <c r="AW1850" s="53"/>
      <c r="AX1850" s="53"/>
      <c r="AY1850" s="53"/>
      <c r="AZ1850" s="53"/>
      <c r="BA1850" s="53"/>
      <c r="BB1850" s="53"/>
      <c r="BC1850" s="53"/>
      <c r="BD1850" s="53"/>
      <c r="BE1850" s="53"/>
      <c r="BF1850" s="53"/>
      <c r="BG1850" s="53"/>
      <c r="BH1850" s="53"/>
      <c r="BI1850" s="53"/>
      <c r="BJ1850" s="53"/>
      <c r="BK1850" s="53"/>
      <c r="BL1850" s="53"/>
      <c r="BM1850" s="53"/>
      <c r="BN1850" s="53"/>
      <c r="BO1850" s="53"/>
      <c r="BP1850" s="53"/>
      <c r="BQ1850" s="53"/>
      <c r="BR1850" s="53"/>
      <c r="BS1850" s="53"/>
      <c r="BT1850" s="53"/>
      <c r="BU1850" s="53"/>
      <c r="BV1850" s="53"/>
      <c r="BW1850" s="53"/>
      <c r="BX1850" s="53"/>
      <c r="BY1850" s="53"/>
      <c r="BZ1850" s="53"/>
      <c r="CA1850" s="53"/>
      <c r="CB1850" s="53"/>
      <c r="CC1850" s="53"/>
      <c r="CD1850" s="53"/>
      <c r="CE1850" s="53"/>
      <c r="CF1850" s="53"/>
      <c r="CG1850" s="53"/>
      <c r="CH1850" s="53"/>
      <c r="CI1850" s="53"/>
      <c r="CJ1850" s="53"/>
      <c r="CK1850" s="53"/>
    </row>
    <row r="1851" spans="10:89" x14ac:dyDescent="0.2">
      <c r="J1851" s="53"/>
      <c r="K1851" s="53"/>
      <c r="L1851" s="53"/>
      <c r="M1851" s="53"/>
      <c r="N1851" s="53"/>
      <c r="O1851" s="53"/>
      <c r="P1851" s="53"/>
      <c r="Q1851" s="53"/>
      <c r="R1851" s="53"/>
      <c r="S1851" s="53"/>
      <c r="T1851" s="53"/>
      <c r="U1851" s="53"/>
      <c r="V1851" s="53"/>
      <c r="W1851" s="53"/>
      <c r="X1851" s="53"/>
      <c r="Y1851" s="53"/>
      <c r="Z1851" s="53"/>
      <c r="AA1851" s="53"/>
      <c r="AB1851" s="53"/>
      <c r="AC1851" s="53"/>
      <c r="AD1851" s="53"/>
      <c r="AE1851" s="53"/>
      <c r="AF1851" s="53"/>
      <c r="AG1851" s="53"/>
      <c r="AH1851" s="53"/>
      <c r="AI1851" s="53"/>
      <c r="AJ1851" s="53"/>
      <c r="AK1851" s="53"/>
      <c r="AL1851" s="53"/>
      <c r="AM1851" s="53"/>
      <c r="AN1851" s="53"/>
      <c r="AO1851" s="53"/>
      <c r="AP1851" s="53"/>
      <c r="AQ1851" s="53"/>
      <c r="AR1851" s="53"/>
      <c r="AS1851" s="53"/>
      <c r="AT1851" s="53"/>
      <c r="AU1851" s="53"/>
      <c r="AV1851" s="53"/>
      <c r="AW1851" s="53"/>
      <c r="AX1851" s="53"/>
      <c r="AY1851" s="53"/>
      <c r="AZ1851" s="53"/>
      <c r="BA1851" s="53"/>
      <c r="BB1851" s="53"/>
      <c r="BC1851" s="53"/>
      <c r="BD1851" s="53"/>
      <c r="BE1851" s="53"/>
      <c r="BF1851" s="53"/>
      <c r="BG1851" s="53"/>
      <c r="BH1851" s="53"/>
      <c r="BI1851" s="53"/>
      <c r="BJ1851" s="53"/>
      <c r="BK1851" s="53"/>
      <c r="BL1851" s="53"/>
      <c r="BM1851" s="53"/>
      <c r="BN1851" s="53"/>
      <c r="BO1851" s="53"/>
      <c r="BP1851" s="53"/>
      <c r="BQ1851" s="53"/>
      <c r="BR1851" s="53"/>
      <c r="BS1851" s="53"/>
      <c r="BT1851" s="53"/>
      <c r="BU1851" s="53"/>
      <c r="BV1851" s="53"/>
      <c r="BW1851" s="53"/>
      <c r="BX1851" s="53"/>
      <c r="BY1851" s="53"/>
      <c r="BZ1851" s="53"/>
      <c r="CA1851" s="53"/>
      <c r="CB1851" s="53"/>
      <c r="CC1851" s="53"/>
      <c r="CD1851" s="53"/>
      <c r="CE1851" s="53"/>
      <c r="CF1851" s="53"/>
      <c r="CG1851" s="53"/>
      <c r="CH1851" s="53"/>
      <c r="CI1851" s="53"/>
      <c r="CJ1851" s="53"/>
      <c r="CK1851" s="53"/>
    </row>
    <row r="1852" spans="10:89" x14ac:dyDescent="0.2">
      <c r="J1852" s="53"/>
      <c r="K1852" s="53"/>
      <c r="L1852" s="53"/>
      <c r="M1852" s="53"/>
      <c r="N1852" s="53"/>
      <c r="O1852" s="53"/>
      <c r="P1852" s="53"/>
      <c r="Q1852" s="53"/>
      <c r="R1852" s="53"/>
      <c r="S1852" s="53"/>
      <c r="T1852" s="53"/>
      <c r="U1852" s="53"/>
      <c r="V1852" s="53"/>
      <c r="W1852" s="53"/>
      <c r="X1852" s="53"/>
      <c r="Y1852" s="53"/>
      <c r="Z1852" s="53"/>
      <c r="AA1852" s="53"/>
      <c r="AB1852" s="53"/>
      <c r="AC1852" s="53"/>
      <c r="AD1852" s="53"/>
      <c r="AE1852" s="53"/>
      <c r="AF1852" s="53"/>
      <c r="AG1852" s="53"/>
      <c r="AH1852" s="53"/>
      <c r="AI1852" s="53"/>
      <c r="AJ1852" s="53"/>
      <c r="AK1852" s="53"/>
      <c r="AL1852" s="53"/>
      <c r="AM1852" s="53"/>
      <c r="AN1852" s="53"/>
      <c r="AO1852" s="53"/>
      <c r="AP1852" s="53"/>
      <c r="AQ1852" s="53"/>
      <c r="AR1852" s="53"/>
      <c r="AS1852" s="53"/>
      <c r="AT1852" s="53"/>
      <c r="AU1852" s="53"/>
      <c r="AV1852" s="53"/>
      <c r="AW1852" s="53"/>
      <c r="AX1852" s="53"/>
      <c r="AY1852" s="53"/>
      <c r="AZ1852" s="53"/>
      <c r="BA1852" s="53"/>
      <c r="BB1852" s="53"/>
      <c r="BC1852" s="53"/>
      <c r="BD1852" s="53"/>
      <c r="BE1852" s="53"/>
      <c r="BF1852" s="53"/>
      <c r="BG1852" s="53"/>
      <c r="BH1852" s="53"/>
      <c r="BI1852" s="53"/>
      <c r="BJ1852" s="53"/>
      <c r="BK1852" s="53"/>
      <c r="BL1852" s="53"/>
      <c r="BM1852" s="53"/>
      <c r="BN1852" s="53"/>
      <c r="BO1852" s="53"/>
      <c r="BP1852" s="53"/>
      <c r="BQ1852" s="53"/>
      <c r="BR1852" s="53"/>
      <c r="BS1852" s="53"/>
      <c r="BT1852" s="53"/>
      <c r="BU1852" s="53"/>
      <c r="BV1852" s="53"/>
      <c r="BW1852" s="53"/>
      <c r="BX1852" s="53"/>
      <c r="BY1852" s="53"/>
      <c r="BZ1852" s="53"/>
      <c r="CA1852" s="53"/>
      <c r="CB1852" s="53"/>
      <c r="CC1852" s="53"/>
      <c r="CD1852" s="53"/>
      <c r="CE1852" s="53"/>
      <c r="CF1852" s="53"/>
      <c r="CG1852" s="53"/>
      <c r="CH1852" s="53"/>
      <c r="CI1852" s="53"/>
      <c r="CJ1852" s="53"/>
      <c r="CK1852" s="53"/>
    </row>
    <row r="1853" spans="10:89" x14ac:dyDescent="0.2">
      <c r="J1853" s="53"/>
      <c r="K1853" s="53"/>
      <c r="L1853" s="53"/>
      <c r="M1853" s="53"/>
      <c r="N1853" s="53"/>
      <c r="O1853" s="53"/>
      <c r="P1853" s="53"/>
      <c r="Q1853" s="53"/>
      <c r="R1853" s="53"/>
      <c r="S1853" s="53"/>
      <c r="T1853" s="53"/>
      <c r="U1853" s="53"/>
      <c r="V1853" s="53"/>
      <c r="W1853" s="53"/>
      <c r="X1853" s="53"/>
      <c r="Y1853" s="53"/>
      <c r="Z1853" s="53"/>
      <c r="AA1853" s="53"/>
      <c r="AB1853" s="53"/>
      <c r="AC1853" s="53"/>
      <c r="AD1853" s="53"/>
      <c r="AE1853" s="53"/>
      <c r="AF1853" s="53"/>
      <c r="AG1853" s="53"/>
      <c r="AH1853" s="53"/>
      <c r="AI1853" s="53"/>
      <c r="AJ1853" s="53"/>
      <c r="AK1853" s="53"/>
      <c r="AL1853" s="53"/>
      <c r="AM1853" s="53"/>
      <c r="AN1853" s="53"/>
      <c r="AO1853" s="53"/>
      <c r="AP1853" s="53"/>
      <c r="AQ1853" s="53"/>
      <c r="AR1853" s="53"/>
      <c r="AS1853" s="53"/>
      <c r="AT1853" s="53"/>
      <c r="AU1853" s="53"/>
      <c r="AV1853" s="53"/>
      <c r="AW1853" s="53"/>
      <c r="AX1853" s="53"/>
      <c r="AY1853" s="53"/>
      <c r="AZ1853" s="53"/>
      <c r="BA1853" s="53"/>
      <c r="BB1853" s="53"/>
      <c r="BC1853" s="53"/>
      <c r="BD1853" s="53"/>
      <c r="BE1853" s="53"/>
      <c r="BF1853" s="53"/>
      <c r="BG1853" s="53"/>
      <c r="BH1853" s="53"/>
      <c r="BI1853" s="53"/>
      <c r="BJ1853" s="53"/>
      <c r="BK1853" s="53"/>
      <c r="BL1853" s="53"/>
      <c r="BM1853" s="53"/>
      <c r="BN1853" s="53"/>
      <c r="BO1853" s="53"/>
      <c r="BP1853" s="53"/>
      <c r="BQ1853" s="53"/>
      <c r="BR1853" s="53"/>
      <c r="BS1853" s="53"/>
      <c r="BT1853" s="53"/>
      <c r="BU1853" s="53"/>
      <c r="BV1853" s="53"/>
      <c r="BW1853" s="53"/>
      <c r="BX1853" s="53"/>
      <c r="BY1853" s="53"/>
      <c r="BZ1853" s="53"/>
      <c r="CA1853" s="53"/>
      <c r="CB1853" s="53"/>
      <c r="CC1853" s="53"/>
      <c r="CD1853" s="53"/>
      <c r="CE1853" s="53"/>
      <c r="CF1853" s="53"/>
      <c r="CG1853" s="53"/>
      <c r="CH1853" s="53"/>
      <c r="CI1853" s="53"/>
      <c r="CJ1853" s="53"/>
      <c r="CK1853" s="53"/>
    </row>
    <row r="1854" spans="10:89" x14ac:dyDescent="0.2">
      <c r="J1854" s="53"/>
      <c r="K1854" s="53"/>
      <c r="L1854" s="53"/>
      <c r="M1854" s="53"/>
      <c r="N1854" s="53"/>
      <c r="O1854" s="53"/>
      <c r="P1854" s="53"/>
      <c r="Q1854" s="53"/>
      <c r="R1854" s="53"/>
      <c r="S1854" s="53"/>
      <c r="T1854" s="53"/>
      <c r="U1854" s="53"/>
      <c r="V1854" s="53"/>
      <c r="W1854" s="53"/>
      <c r="X1854" s="53"/>
      <c r="Y1854" s="53"/>
      <c r="Z1854" s="53"/>
      <c r="AA1854" s="53"/>
      <c r="AB1854" s="53"/>
      <c r="AC1854" s="53"/>
      <c r="AD1854" s="53"/>
      <c r="AE1854" s="53"/>
      <c r="AF1854" s="53"/>
      <c r="AG1854" s="53"/>
      <c r="AH1854" s="53"/>
      <c r="AI1854" s="53"/>
      <c r="AJ1854" s="53"/>
      <c r="AK1854" s="53"/>
      <c r="AL1854" s="53"/>
      <c r="AM1854" s="53"/>
      <c r="AN1854" s="53"/>
      <c r="AO1854" s="53"/>
      <c r="AP1854" s="53"/>
      <c r="AQ1854" s="53"/>
      <c r="AR1854" s="53"/>
      <c r="AS1854" s="53"/>
      <c r="AT1854" s="53"/>
      <c r="AU1854" s="53"/>
      <c r="AV1854" s="53"/>
      <c r="AW1854" s="53"/>
      <c r="AX1854" s="53"/>
      <c r="AY1854" s="53"/>
      <c r="AZ1854" s="53"/>
      <c r="BA1854" s="53"/>
      <c r="BB1854" s="53"/>
      <c r="BC1854" s="53"/>
      <c r="BD1854" s="53"/>
      <c r="BE1854" s="53"/>
      <c r="BF1854" s="53"/>
      <c r="BG1854" s="53"/>
      <c r="BH1854" s="53"/>
      <c r="BI1854" s="53"/>
      <c r="BJ1854" s="53"/>
      <c r="BK1854" s="53"/>
      <c r="BL1854" s="53"/>
      <c r="BM1854" s="53"/>
      <c r="BN1854" s="53"/>
      <c r="BO1854" s="53"/>
      <c r="BP1854" s="53"/>
      <c r="BQ1854" s="53"/>
      <c r="BR1854" s="53"/>
      <c r="BS1854" s="53"/>
      <c r="BT1854" s="53"/>
      <c r="BU1854" s="53"/>
      <c r="BV1854" s="53"/>
      <c r="BW1854" s="53"/>
      <c r="BX1854" s="53"/>
      <c r="BY1854" s="53"/>
      <c r="BZ1854" s="53"/>
      <c r="CA1854" s="53"/>
      <c r="CB1854" s="53"/>
      <c r="CC1854" s="53"/>
      <c r="CD1854" s="53"/>
      <c r="CE1854" s="53"/>
      <c r="CF1854" s="53"/>
      <c r="CG1854" s="53"/>
      <c r="CH1854" s="53"/>
      <c r="CI1854" s="53"/>
      <c r="CJ1854" s="53"/>
      <c r="CK1854" s="53"/>
    </row>
    <row r="1855" spans="10:89" x14ac:dyDescent="0.2">
      <c r="J1855" s="53"/>
      <c r="K1855" s="53"/>
      <c r="L1855" s="53"/>
      <c r="M1855" s="53"/>
      <c r="N1855" s="53"/>
      <c r="O1855" s="53"/>
      <c r="P1855" s="53"/>
      <c r="Q1855" s="53"/>
      <c r="R1855" s="53"/>
      <c r="S1855" s="53"/>
      <c r="T1855" s="53"/>
      <c r="U1855" s="53"/>
      <c r="V1855" s="53"/>
      <c r="W1855" s="53"/>
      <c r="X1855" s="53"/>
      <c r="Y1855" s="53"/>
      <c r="Z1855" s="53"/>
      <c r="AA1855" s="53"/>
      <c r="AB1855" s="53"/>
      <c r="AC1855" s="53"/>
      <c r="AD1855" s="53"/>
      <c r="AE1855" s="53"/>
      <c r="AF1855" s="53"/>
      <c r="AG1855" s="53"/>
      <c r="AH1855" s="53"/>
      <c r="AI1855" s="53"/>
      <c r="AJ1855" s="53"/>
      <c r="AK1855" s="53"/>
      <c r="AL1855" s="53"/>
      <c r="AM1855" s="53"/>
      <c r="AN1855" s="53"/>
      <c r="AO1855" s="53"/>
      <c r="AP1855" s="53"/>
      <c r="AQ1855" s="53"/>
      <c r="AR1855" s="53"/>
      <c r="AS1855" s="53"/>
      <c r="AT1855" s="53"/>
      <c r="AU1855" s="53"/>
      <c r="AV1855" s="53"/>
      <c r="AW1855" s="53"/>
      <c r="AX1855" s="53"/>
      <c r="AY1855" s="53"/>
      <c r="AZ1855" s="53"/>
      <c r="BA1855" s="53"/>
      <c r="BB1855" s="53"/>
      <c r="BC1855" s="53"/>
      <c r="BD1855" s="53"/>
      <c r="BE1855" s="53"/>
      <c r="BF1855" s="53"/>
      <c r="BG1855" s="53"/>
      <c r="BH1855" s="53"/>
      <c r="BI1855" s="53"/>
      <c r="BJ1855" s="53"/>
      <c r="BK1855" s="53"/>
      <c r="BL1855" s="53"/>
      <c r="BM1855" s="53"/>
      <c r="BN1855" s="53"/>
      <c r="BO1855" s="53"/>
      <c r="BP1855" s="53"/>
      <c r="BQ1855" s="53"/>
      <c r="BR1855" s="53"/>
      <c r="BS1855" s="53"/>
      <c r="BT1855" s="53"/>
      <c r="BU1855" s="53"/>
      <c r="BV1855" s="53"/>
      <c r="BW1855" s="53"/>
      <c r="BX1855" s="53"/>
      <c r="BY1855" s="53"/>
      <c r="BZ1855" s="53"/>
      <c r="CA1855" s="53"/>
      <c r="CB1855" s="53"/>
      <c r="CC1855" s="53"/>
      <c r="CD1855" s="53"/>
      <c r="CE1855" s="53"/>
      <c r="CF1855" s="53"/>
      <c r="CG1855" s="53"/>
      <c r="CH1855" s="53"/>
      <c r="CI1855" s="53"/>
      <c r="CJ1855" s="53"/>
      <c r="CK1855" s="53"/>
    </row>
    <row r="1856" spans="10:89" x14ac:dyDescent="0.2">
      <c r="J1856" s="53"/>
      <c r="K1856" s="53"/>
      <c r="L1856" s="53"/>
      <c r="M1856" s="53"/>
      <c r="N1856" s="53"/>
      <c r="O1856" s="53"/>
      <c r="P1856" s="53"/>
      <c r="Q1856" s="53"/>
      <c r="R1856" s="53"/>
      <c r="S1856" s="53"/>
      <c r="T1856" s="53"/>
      <c r="U1856" s="53"/>
      <c r="V1856" s="53"/>
      <c r="W1856" s="53"/>
      <c r="X1856" s="53"/>
      <c r="Y1856" s="53"/>
      <c r="Z1856" s="53"/>
      <c r="AA1856" s="53"/>
      <c r="AB1856" s="53"/>
      <c r="AC1856" s="53"/>
      <c r="AD1856" s="53"/>
      <c r="AE1856" s="53"/>
      <c r="AF1856" s="53"/>
      <c r="AG1856" s="53"/>
      <c r="AH1856" s="53"/>
      <c r="AI1856" s="53"/>
      <c r="AJ1856" s="53"/>
      <c r="AK1856" s="53"/>
      <c r="AL1856" s="53"/>
      <c r="AM1856" s="53"/>
      <c r="AN1856" s="53"/>
      <c r="AO1856" s="53"/>
      <c r="AP1856" s="53"/>
      <c r="AQ1856" s="53"/>
      <c r="AR1856" s="53"/>
      <c r="AS1856" s="53"/>
      <c r="AT1856" s="53"/>
      <c r="AU1856" s="53"/>
      <c r="AV1856" s="53"/>
      <c r="AW1856" s="53"/>
      <c r="AX1856" s="53"/>
      <c r="AY1856" s="53"/>
      <c r="AZ1856" s="53"/>
      <c r="BA1856" s="53"/>
      <c r="BB1856" s="53"/>
      <c r="BC1856" s="53"/>
      <c r="BD1856" s="53"/>
      <c r="BE1856" s="53"/>
      <c r="BF1856" s="53"/>
      <c r="BG1856" s="53"/>
      <c r="BH1856" s="53"/>
      <c r="BI1856" s="53"/>
      <c r="BJ1856" s="53"/>
      <c r="BK1856" s="53"/>
      <c r="BL1856" s="53"/>
      <c r="BM1856" s="53"/>
      <c r="BN1856" s="53"/>
      <c r="BO1856" s="53"/>
      <c r="BP1856" s="53"/>
      <c r="BQ1856" s="53"/>
      <c r="BR1856" s="53"/>
      <c r="BS1856" s="53"/>
      <c r="BT1856" s="53"/>
      <c r="BU1856" s="53"/>
      <c r="BV1856" s="53"/>
      <c r="BW1856" s="53"/>
      <c r="BX1856" s="53"/>
      <c r="BY1856" s="53"/>
      <c r="BZ1856" s="53"/>
      <c r="CA1856" s="53"/>
      <c r="CB1856" s="53"/>
      <c r="CC1856" s="53"/>
      <c r="CD1856" s="53"/>
      <c r="CE1856" s="53"/>
      <c r="CF1856" s="53"/>
      <c r="CG1856" s="53"/>
      <c r="CH1856" s="53"/>
      <c r="CI1856" s="53"/>
      <c r="CJ1856" s="53"/>
      <c r="CK1856" s="53"/>
    </row>
    <row r="1857" spans="10:89" x14ac:dyDescent="0.2">
      <c r="J1857" s="53"/>
      <c r="K1857" s="53"/>
      <c r="L1857" s="53"/>
      <c r="M1857" s="53"/>
      <c r="N1857" s="53"/>
      <c r="O1857" s="53"/>
      <c r="P1857" s="53"/>
      <c r="Q1857" s="53"/>
      <c r="R1857" s="53"/>
      <c r="S1857" s="53"/>
      <c r="T1857" s="53"/>
      <c r="U1857" s="53"/>
      <c r="V1857" s="53"/>
      <c r="W1857" s="53"/>
      <c r="X1857" s="53"/>
      <c r="Y1857" s="53"/>
      <c r="Z1857" s="53"/>
      <c r="AA1857" s="53"/>
      <c r="AB1857" s="53"/>
      <c r="AC1857" s="53"/>
      <c r="AD1857" s="53"/>
      <c r="AE1857" s="53"/>
      <c r="AF1857" s="53"/>
      <c r="AG1857" s="53"/>
      <c r="AH1857" s="53"/>
      <c r="AI1857" s="53"/>
      <c r="AJ1857" s="53"/>
      <c r="AK1857" s="53"/>
      <c r="AL1857" s="53"/>
      <c r="AM1857" s="53"/>
      <c r="AN1857" s="53"/>
      <c r="AO1857" s="53"/>
      <c r="AP1857" s="53"/>
      <c r="AQ1857" s="53"/>
      <c r="AR1857" s="53"/>
      <c r="AS1857" s="53"/>
      <c r="AT1857" s="53"/>
      <c r="AU1857" s="53"/>
      <c r="AV1857" s="53"/>
      <c r="AW1857" s="53"/>
      <c r="AX1857" s="53"/>
      <c r="AY1857" s="53"/>
      <c r="AZ1857" s="53"/>
      <c r="BA1857" s="53"/>
      <c r="BB1857" s="53"/>
      <c r="BC1857" s="53"/>
      <c r="BD1857" s="53"/>
      <c r="BE1857" s="53"/>
      <c r="BF1857" s="53"/>
      <c r="BG1857" s="53"/>
      <c r="BH1857" s="53"/>
      <c r="BI1857" s="53"/>
      <c r="BJ1857" s="53"/>
      <c r="BK1857" s="53"/>
      <c r="BL1857" s="53"/>
      <c r="BM1857" s="53"/>
      <c r="BN1857" s="53"/>
      <c r="BO1857" s="53"/>
      <c r="BP1857" s="53"/>
      <c r="BQ1857" s="53"/>
      <c r="BR1857" s="53"/>
      <c r="BS1857" s="53"/>
      <c r="BT1857" s="53"/>
      <c r="BU1857" s="53"/>
      <c r="BV1857" s="53"/>
      <c r="BW1857" s="53"/>
      <c r="BX1857" s="53"/>
      <c r="BY1857" s="53"/>
      <c r="BZ1857" s="53"/>
      <c r="CA1857" s="53"/>
      <c r="CB1857" s="53"/>
      <c r="CC1857" s="53"/>
      <c r="CD1857" s="53"/>
      <c r="CE1857" s="53"/>
      <c r="CF1857" s="53"/>
      <c r="CG1857" s="53"/>
      <c r="CH1857" s="53"/>
      <c r="CI1857" s="53"/>
      <c r="CJ1857" s="53"/>
      <c r="CK1857" s="53"/>
    </row>
    <row r="1858" spans="10:89" x14ac:dyDescent="0.2">
      <c r="J1858" s="53"/>
      <c r="K1858" s="53"/>
      <c r="L1858" s="53"/>
      <c r="M1858" s="53"/>
      <c r="N1858" s="53"/>
      <c r="O1858" s="53"/>
      <c r="P1858" s="53"/>
      <c r="Q1858" s="53"/>
      <c r="R1858" s="53"/>
      <c r="S1858" s="53"/>
      <c r="T1858" s="53"/>
      <c r="U1858" s="53"/>
      <c r="V1858" s="53"/>
      <c r="W1858" s="53"/>
      <c r="X1858" s="53"/>
      <c r="Y1858" s="53"/>
      <c r="Z1858" s="53"/>
      <c r="AA1858" s="53"/>
      <c r="AB1858" s="53"/>
      <c r="AC1858" s="53"/>
      <c r="AD1858" s="53"/>
      <c r="AE1858" s="53"/>
      <c r="AF1858" s="53"/>
      <c r="AG1858" s="53"/>
      <c r="AH1858" s="53"/>
      <c r="AI1858" s="53"/>
      <c r="AJ1858" s="53"/>
      <c r="AK1858" s="53"/>
      <c r="AL1858" s="53"/>
      <c r="AM1858" s="53"/>
      <c r="AN1858" s="53"/>
      <c r="AO1858" s="53"/>
      <c r="AP1858" s="53"/>
      <c r="AQ1858" s="53"/>
      <c r="AR1858" s="53"/>
      <c r="AS1858" s="53"/>
      <c r="AT1858" s="53"/>
      <c r="AU1858" s="53"/>
      <c r="AV1858" s="53"/>
      <c r="AW1858" s="53"/>
      <c r="AX1858" s="53"/>
      <c r="AY1858" s="53"/>
      <c r="AZ1858" s="53"/>
      <c r="BA1858" s="53"/>
      <c r="BB1858" s="53"/>
      <c r="BC1858" s="53"/>
      <c r="BD1858" s="53"/>
      <c r="BE1858" s="53"/>
      <c r="BF1858" s="53"/>
      <c r="BG1858" s="53"/>
      <c r="BH1858" s="53"/>
      <c r="BI1858" s="53"/>
      <c r="BJ1858" s="53"/>
      <c r="BK1858" s="53"/>
      <c r="BL1858" s="53"/>
      <c r="BM1858" s="53"/>
      <c r="BN1858" s="53"/>
      <c r="BO1858" s="53"/>
      <c r="BP1858" s="53"/>
      <c r="BQ1858" s="53"/>
      <c r="BR1858" s="53"/>
      <c r="BS1858" s="53"/>
      <c r="BT1858" s="53"/>
      <c r="BU1858" s="53"/>
      <c r="BV1858" s="53"/>
      <c r="BW1858" s="53"/>
      <c r="BX1858" s="53"/>
      <c r="BY1858" s="53"/>
      <c r="BZ1858" s="53"/>
      <c r="CA1858" s="53"/>
      <c r="CB1858" s="53"/>
      <c r="CC1858" s="53"/>
      <c r="CD1858" s="53"/>
      <c r="CE1858" s="53"/>
      <c r="CF1858" s="53"/>
      <c r="CG1858" s="53"/>
      <c r="CH1858" s="53"/>
      <c r="CI1858" s="53"/>
      <c r="CJ1858" s="53"/>
      <c r="CK1858" s="53"/>
    </row>
    <row r="1859" spans="10:89" x14ac:dyDescent="0.2">
      <c r="J1859" s="53"/>
      <c r="K1859" s="53"/>
      <c r="L1859" s="53"/>
      <c r="M1859" s="53"/>
      <c r="N1859" s="53"/>
      <c r="O1859" s="53"/>
      <c r="P1859" s="53"/>
      <c r="Q1859" s="53"/>
      <c r="R1859" s="53"/>
      <c r="S1859" s="53"/>
      <c r="T1859" s="53"/>
      <c r="U1859" s="53"/>
      <c r="V1859" s="53"/>
      <c r="W1859" s="53"/>
      <c r="X1859" s="53"/>
      <c r="Y1859" s="53"/>
      <c r="Z1859" s="53"/>
      <c r="AA1859" s="53"/>
      <c r="AB1859" s="53"/>
      <c r="AC1859" s="53"/>
      <c r="AD1859" s="53"/>
      <c r="AE1859" s="53"/>
      <c r="AF1859" s="53"/>
      <c r="AG1859" s="53"/>
      <c r="AH1859" s="53"/>
      <c r="AI1859" s="53"/>
      <c r="AJ1859" s="53"/>
      <c r="AK1859" s="53"/>
      <c r="AL1859" s="53"/>
      <c r="AM1859" s="53"/>
      <c r="AN1859" s="53"/>
      <c r="AO1859" s="53"/>
      <c r="AP1859" s="53"/>
      <c r="AQ1859" s="53"/>
      <c r="AR1859" s="53"/>
      <c r="AS1859" s="53"/>
      <c r="AT1859" s="53"/>
      <c r="AU1859" s="53"/>
      <c r="AV1859" s="53"/>
      <c r="AW1859" s="53"/>
      <c r="AX1859" s="53"/>
      <c r="AY1859" s="53"/>
      <c r="AZ1859" s="53"/>
      <c r="BA1859" s="53"/>
      <c r="BB1859" s="53"/>
      <c r="BC1859" s="53"/>
      <c r="BD1859" s="53"/>
      <c r="BE1859" s="53"/>
      <c r="BF1859" s="53"/>
      <c r="BG1859" s="53"/>
      <c r="BH1859" s="53"/>
      <c r="BI1859" s="53"/>
      <c r="BJ1859" s="53"/>
      <c r="BK1859" s="53"/>
      <c r="BL1859" s="53"/>
      <c r="BM1859" s="53"/>
      <c r="BN1859" s="53"/>
      <c r="BO1859" s="53"/>
      <c r="BP1859" s="53"/>
      <c r="BQ1859" s="53"/>
      <c r="BR1859" s="53"/>
      <c r="BS1859" s="53"/>
      <c r="BT1859" s="53"/>
      <c r="BU1859" s="53"/>
      <c r="BV1859" s="53"/>
      <c r="BW1859" s="53"/>
      <c r="BX1859" s="53"/>
      <c r="BY1859" s="53"/>
      <c r="BZ1859" s="53"/>
      <c r="CA1859" s="53"/>
      <c r="CB1859" s="53"/>
      <c r="CC1859" s="53"/>
      <c r="CD1859" s="53"/>
      <c r="CE1859" s="53"/>
      <c r="CF1859" s="53"/>
      <c r="CG1859" s="53"/>
      <c r="CH1859" s="53"/>
      <c r="CI1859" s="53"/>
      <c r="CJ1859" s="53"/>
      <c r="CK1859" s="53"/>
    </row>
    <row r="1860" spans="10:89" x14ac:dyDescent="0.2">
      <c r="J1860" s="53"/>
      <c r="K1860" s="53"/>
      <c r="L1860" s="53"/>
      <c r="M1860" s="53"/>
      <c r="N1860" s="53"/>
      <c r="O1860" s="53"/>
      <c r="P1860" s="53"/>
      <c r="Q1860" s="53"/>
      <c r="R1860" s="53"/>
      <c r="S1860" s="53"/>
      <c r="T1860" s="53"/>
      <c r="U1860" s="53"/>
      <c r="V1860" s="53"/>
      <c r="W1860" s="53"/>
      <c r="X1860" s="53"/>
      <c r="Y1860" s="53"/>
      <c r="Z1860" s="53"/>
      <c r="AA1860" s="53"/>
      <c r="AB1860" s="53"/>
      <c r="AC1860" s="53"/>
      <c r="AD1860" s="53"/>
      <c r="AE1860" s="53"/>
      <c r="AF1860" s="53"/>
      <c r="AG1860" s="53"/>
      <c r="AH1860" s="53"/>
      <c r="AI1860" s="53"/>
      <c r="AJ1860" s="53"/>
      <c r="AK1860" s="53"/>
      <c r="AL1860" s="53"/>
      <c r="AM1860" s="53"/>
      <c r="AN1860" s="53"/>
      <c r="AO1860" s="53"/>
      <c r="AP1860" s="53"/>
      <c r="AQ1860" s="53"/>
      <c r="AR1860" s="53"/>
      <c r="AS1860" s="53"/>
      <c r="AT1860" s="53"/>
      <c r="AU1860" s="53"/>
      <c r="AV1860" s="53"/>
      <c r="AW1860" s="53"/>
      <c r="AX1860" s="53"/>
      <c r="AY1860" s="53"/>
      <c r="AZ1860" s="53"/>
      <c r="BA1860" s="53"/>
      <c r="BB1860" s="53"/>
      <c r="BC1860" s="53"/>
      <c r="BD1860" s="53"/>
      <c r="BE1860" s="53"/>
      <c r="BF1860" s="53"/>
      <c r="BG1860" s="53"/>
      <c r="BH1860" s="53"/>
      <c r="BI1860" s="53"/>
      <c r="BJ1860" s="53"/>
      <c r="BK1860" s="53"/>
      <c r="BL1860" s="53"/>
      <c r="BM1860" s="53"/>
      <c r="BN1860" s="53"/>
      <c r="BO1860" s="53"/>
      <c r="BP1860" s="53"/>
      <c r="BQ1860" s="53"/>
      <c r="BR1860" s="53"/>
      <c r="BS1860" s="53"/>
      <c r="BT1860" s="53"/>
      <c r="BU1860" s="53"/>
      <c r="BV1860" s="53"/>
      <c r="BW1860" s="53"/>
      <c r="BX1860" s="53"/>
      <c r="BY1860" s="53"/>
      <c r="BZ1860" s="53"/>
      <c r="CA1860" s="53"/>
      <c r="CB1860" s="53"/>
      <c r="CC1860" s="53"/>
      <c r="CD1860" s="53"/>
      <c r="CE1860" s="53"/>
      <c r="CF1860" s="53"/>
      <c r="CG1860" s="53"/>
      <c r="CH1860" s="53"/>
      <c r="CI1860" s="53"/>
      <c r="CJ1860" s="53"/>
      <c r="CK1860" s="53"/>
    </row>
    <row r="1861" spans="10:89" x14ac:dyDescent="0.2">
      <c r="J1861" s="53"/>
      <c r="K1861" s="53"/>
      <c r="L1861" s="53"/>
      <c r="M1861" s="53"/>
      <c r="N1861" s="53"/>
      <c r="O1861" s="53"/>
      <c r="P1861" s="53"/>
      <c r="Q1861" s="53"/>
      <c r="R1861" s="53"/>
      <c r="S1861" s="53"/>
      <c r="T1861" s="53"/>
      <c r="U1861" s="53"/>
      <c r="V1861" s="53"/>
      <c r="W1861" s="53"/>
      <c r="X1861" s="53"/>
      <c r="Y1861" s="53"/>
      <c r="Z1861" s="53"/>
      <c r="AA1861" s="53"/>
      <c r="AB1861" s="53"/>
      <c r="AC1861" s="53"/>
      <c r="AD1861" s="53"/>
      <c r="AE1861" s="53"/>
      <c r="AF1861" s="53"/>
      <c r="AG1861" s="53"/>
      <c r="AH1861" s="53"/>
      <c r="AI1861" s="53"/>
      <c r="AJ1861" s="53"/>
      <c r="AK1861" s="53"/>
      <c r="AL1861" s="53"/>
      <c r="AM1861" s="53"/>
      <c r="AN1861" s="53"/>
      <c r="AO1861" s="53"/>
      <c r="AP1861" s="53"/>
      <c r="AQ1861" s="53"/>
      <c r="AR1861" s="53"/>
      <c r="AS1861" s="53"/>
      <c r="AT1861" s="53"/>
      <c r="AU1861" s="53"/>
      <c r="AV1861" s="53"/>
      <c r="AW1861" s="53"/>
      <c r="AX1861" s="53"/>
      <c r="AY1861" s="53"/>
      <c r="AZ1861" s="53"/>
      <c r="BA1861" s="53"/>
      <c r="BB1861" s="53"/>
      <c r="BC1861" s="53"/>
      <c r="BD1861" s="53"/>
      <c r="BE1861" s="53"/>
      <c r="BF1861" s="53"/>
      <c r="BG1861" s="53"/>
      <c r="BH1861" s="53"/>
      <c r="BI1861" s="53"/>
      <c r="BJ1861" s="53"/>
      <c r="BK1861" s="53"/>
      <c r="BL1861" s="53"/>
      <c r="BM1861" s="53"/>
      <c r="BN1861" s="53"/>
      <c r="BO1861" s="53"/>
      <c r="BP1861" s="53"/>
      <c r="BQ1861" s="53"/>
      <c r="BR1861" s="53"/>
      <c r="BS1861" s="53"/>
      <c r="BT1861" s="53"/>
      <c r="BU1861" s="53"/>
      <c r="BV1861" s="53"/>
      <c r="BW1861" s="53"/>
      <c r="BX1861" s="53"/>
      <c r="BY1861" s="53"/>
      <c r="BZ1861" s="53"/>
      <c r="CA1861" s="53"/>
      <c r="CB1861" s="53"/>
      <c r="CC1861" s="53"/>
      <c r="CD1861" s="53"/>
      <c r="CE1861" s="53"/>
      <c r="CF1861" s="53"/>
      <c r="CG1861" s="53"/>
      <c r="CH1861" s="53"/>
      <c r="CI1861" s="53"/>
      <c r="CJ1861" s="53"/>
      <c r="CK1861" s="53"/>
    </row>
    <row r="1862" spans="10:89" x14ac:dyDescent="0.2">
      <c r="J1862" s="53"/>
      <c r="K1862" s="53"/>
      <c r="L1862" s="53"/>
      <c r="M1862" s="53"/>
      <c r="N1862" s="53"/>
      <c r="O1862" s="53"/>
      <c r="P1862" s="53"/>
      <c r="Q1862" s="53"/>
      <c r="R1862" s="53"/>
      <c r="S1862" s="53"/>
      <c r="T1862" s="53"/>
      <c r="U1862" s="53"/>
      <c r="V1862" s="53"/>
      <c r="W1862" s="53"/>
      <c r="X1862" s="53"/>
      <c r="Y1862" s="53"/>
      <c r="Z1862" s="53"/>
      <c r="AA1862" s="53"/>
      <c r="AB1862" s="53"/>
      <c r="AC1862" s="53"/>
      <c r="AD1862" s="53"/>
      <c r="AE1862" s="53"/>
      <c r="AF1862" s="53"/>
      <c r="AG1862" s="53"/>
      <c r="AH1862" s="53"/>
      <c r="AI1862" s="53"/>
      <c r="AJ1862" s="53"/>
      <c r="AK1862" s="53"/>
      <c r="AL1862" s="53"/>
      <c r="AM1862" s="53"/>
      <c r="AN1862" s="53"/>
      <c r="AO1862" s="53"/>
      <c r="AP1862" s="53"/>
      <c r="AQ1862" s="53"/>
      <c r="AR1862" s="53"/>
      <c r="AS1862" s="53"/>
      <c r="AT1862" s="53"/>
      <c r="AU1862" s="53"/>
      <c r="AV1862" s="53"/>
      <c r="AW1862" s="53"/>
      <c r="AX1862" s="53"/>
      <c r="AY1862" s="53"/>
      <c r="AZ1862" s="53"/>
      <c r="BA1862" s="53"/>
      <c r="BB1862" s="53"/>
      <c r="BC1862" s="53"/>
      <c r="BD1862" s="53"/>
      <c r="BE1862" s="53"/>
      <c r="BF1862" s="53"/>
      <c r="BG1862" s="53"/>
      <c r="BH1862" s="53"/>
      <c r="BI1862" s="53"/>
      <c r="BJ1862" s="53"/>
      <c r="BK1862" s="53"/>
      <c r="BL1862" s="53"/>
      <c r="BM1862" s="53"/>
      <c r="BN1862" s="53"/>
      <c r="BO1862" s="53"/>
      <c r="BP1862" s="53"/>
      <c r="BQ1862" s="53"/>
      <c r="BR1862" s="53"/>
      <c r="BS1862" s="53"/>
      <c r="BT1862" s="53"/>
      <c r="BU1862" s="53"/>
      <c r="BV1862" s="53"/>
      <c r="BW1862" s="53"/>
      <c r="BX1862" s="53"/>
      <c r="BY1862" s="53"/>
      <c r="BZ1862" s="53"/>
      <c r="CA1862" s="53"/>
      <c r="CB1862" s="53"/>
      <c r="CC1862" s="53"/>
      <c r="CD1862" s="53"/>
      <c r="CE1862" s="53"/>
      <c r="CF1862" s="53"/>
      <c r="CG1862" s="53"/>
      <c r="CH1862" s="53"/>
      <c r="CI1862" s="53"/>
      <c r="CJ1862" s="53"/>
      <c r="CK1862" s="53"/>
    </row>
    <row r="1863" spans="10:89" x14ac:dyDescent="0.2">
      <c r="J1863" s="53"/>
      <c r="K1863" s="53"/>
      <c r="L1863" s="53"/>
      <c r="M1863" s="53"/>
      <c r="N1863" s="53"/>
      <c r="O1863" s="53"/>
      <c r="P1863" s="53"/>
      <c r="Q1863" s="53"/>
      <c r="R1863" s="53"/>
      <c r="S1863" s="53"/>
      <c r="T1863" s="53"/>
      <c r="U1863" s="53"/>
      <c r="V1863" s="53"/>
      <c r="W1863" s="53"/>
      <c r="X1863" s="53"/>
      <c r="Y1863" s="53"/>
      <c r="Z1863" s="53"/>
      <c r="AA1863" s="53"/>
      <c r="AB1863" s="53"/>
      <c r="AC1863" s="53"/>
      <c r="AD1863" s="53"/>
      <c r="AE1863" s="53"/>
      <c r="AF1863" s="53"/>
      <c r="AG1863" s="53"/>
      <c r="AH1863" s="53"/>
      <c r="AI1863" s="53"/>
      <c r="AJ1863" s="53"/>
      <c r="AK1863" s="53"/>
      <c r="AL1863" s="53"/>
      <c r="AM1863" s="53"/>
      <c r="AN1863" s="53"/>
      <c r="AO1863" s="53"/>
      <c r="AP1863" s="53"/>
      <c r="AQ1863" s="53"/>
      <c r="AR1863" s="53"/>
      <c r="AS1863" s="53"/>
      <c r="AT1863" s="53"/>
      <c r="AU1863" s="53"/>
      <c r="AV1863" s="53"/>
      <c r="AW1863" s="53"/>
      <c r="AX1863" s="53"/>
      <c r="AY1863" s="53"/>
      <c r="AZ1863" s="53"/>
      <c r="BA1863" s="53"/>
      <c r="BB1863" s="53"/>
      <c r="BC1863" s="53"/>
      <c r="BD1863" s="53"/>
      <c r="BE1863" s="53"/>
      <c r="BF1863" s="53"/>
      <c r="BG1863" s="53"/>
      <c r="BH1863" s="53"/>
      <c r="BI1863" s="53"/>
      <c r="BJ1863" s="53"/>
      <c r="BK1863" s="53"/>
      <c r="BL1863" s="53"/>
      <c r="BM1863" s="53"/>
      <c r="BN1863" s="53"/>
      <c r="BO1863" s="53"/>
      <c r="BP1863" s="53"/>
      <c r="BQ1863" s="53"/>
      <c r="BR1863" s="53"/>
      <c r="BS1863" s="53"/>
      <c r="BT1863" s="53"/>
      <c r="BU1863" s="53"/>
      <c r="BV1863" s="53"/>
      <c r="BW1863" s="53"/>
      <c r="BX1863" s="53"/>
      <c r="BY1863" s="53"/>
      <c r="BZ1863" s="53"/>
      <c r="CA1863" s="53"/>
      <c r="CB1863" s="53"/>
      <c r="CC1863" s="53"/>
      <c r="CD1863" s="53"/>
      <c r="CE1863" s="53"/>
      <c r="CF1863" s="53"/>
      <c r="CG1863" s="53"/>
      <c r="CH1863" s="53"/>
      <c r="CI1863" s="53"/>
      <c r="CJ1863" s="53"/>
      <c r="CK1863" s="53"/>
    </row>
    <row r="1864" spans="10:89" x14ac:dyDescent="0.2">
      <c r="J1864" s="53"/>
      <c r="K1864" s="53"/>
      <c r="L1864" s="53"/>
      <c r="M1864" s="53"/>
      <c r="N1864" s="53"/>
      <c r="O1864" s="53"/>
      <c r="P1864" s="53"/>
      <c r="Q1864" s="53"/>
      <c r="R1864" s="53"/>
      <c r="S1864" s="53"/>
      <c r="T1864" s="53"/>
      <c r="U1864" s="53"/>
      <c r="V1864" s="53"/>
      <c r="W1864" s="53"/>
      <c r="X1864" s="53"/>
      <c r="Y1864" s="53"/>
      <c r="Z1864" s="53"/>
      <c r="AA1864" s="53"/>
      <c r="AB1864" s="53"/>
      <c r="AC1864" s="53"/>
      <c r="AD1864" s="53"/>
      <c r="AE1864" s="53"/>
      <c r="AF1864" s="53"/>
      <c r="AG1864" s="53"/>
      <c r="AH1864" s="53"/>
      <c r="AI1864" s="53"/>
      <c r="AJ1864" s="53"/>
      <c r="AK1864" s="53"/>
      <c r="AL1864" s="53"/>
      <c r="AM1864" s="53"/>
      <c r="AN1864" s="53"/>
      <c r="AO1864" s="53"/>
      <c r="AP1864" s="53"/>
      <c r="AQ1864" s="53"/>
      <c r="AR1864" s="53"/>
      <c r="AS1864" s="53"/>
      <c r="AT1864" s="53"/>
      <c r="AU1864" s="53"/>
      <c r="AV1864" s="53"/>
      <c r="AW1864" s="53"/>
      <c r="AX1864" s="53"/>
      <c r="AY1864" s="53"/>
      <c r="AZ1864" s="53"/>
      <c r="BA1864" s="53"/>
      <c r="BB1864" s="53"/>
      <c r="BC1864" s="53"/>
      <c r="BD1864" s="53"/>
      <c r="BE1864" s="53"/>
      <c r="BF1864" s="53"/>
      <c r="BG1864" s="53"/>
      <c r="BH1864" s="53"/>
      <c r="BI1864" s="53"/>
      <c r="BJ1864" s="53"/>
      <c r="BK1864" s="53"/>
      <c r="BL1864" s="53"/>
      <c r="BM1864" s="53"/>
      <c r="BN1864" s="53"/>
      <c r="BO1864" s="53"/>
      <c r="BP1864" s="53"/>
      <c r="BQ1864" s="53"/>
      <c r="BR1864" s="53"/>
      <c r="BS1864" s="53"/>
      <c r="BT1864" s="53"/>
      <c r="BU1864" s="53"/>
      <c r="BV1864" s="53"/>
      <c r="BW1864" s="53"/>
      <c r="BX1864" s="53"/>
      <c r="BY1864" s="53"/>
      <c r="BZ1864" s="53"/>
      <c r="CA1864" s="53"/>
      <c r="CB1864" s="53"/>
      <c r="CC1864" s="53"/>
      <c r="CD1864" s="53"/>
      <c r="CE1864" s="53"/>
      <c r="CF1864" s="53"/>
      <c r="CG1864" s="53"/>
      <c r="CH1864" s="53"/>
      <c r="CI1864" s="53"/>
      <c r="CJ1864" s="53"/>
      <c r="CK1864" s="53"/>
    </row>
    <row r="1865" spans="10:89" x14ac:dyDescent="0.2">
      <c r="J1865" s="53"/>
      <c r="K1865" s="53"/>
      <c r="L1865" s="53"/>
      <c r="M1865" s="53"/>
      <c r="N1865" s="53"/>
      <c r="O1865" s="53"/>
      <c r="P1865" s="53"/>
      <c r="Q1865" s="53"/>
      <c r="R1865" s="53"/>
      <c r="S1865" s="53"/>
      <c r="T1865" s="53"/>
      <c r="U1865" s="53"/>
      <c r="V1865" s="53"/>
      <c r="W1865" s="53"/>
      <c r="X1865" s="53"/>
      <c r="Y1865" s="53"/>
      <c r="Z1865" s="53"/>
      <c r="AA1865" s="53"/>
      <c r="AB1865" s="53"/>
      <c r="AC1865" s="53"/>
      <c r="AD1865" s="53"/>
      <c r="AE1865" s="53"/>
      <c r="AF1865" s="53"/>
      <c r="AG1865" s="53"/>
      <c r="AH1865" s="53"/>
      <c r="AI1865" s="53"/>
      <c r="AJ1865" s="53"/>
      <c r="AK1865" s="53"/>
      <c r="AL1865" s="53"/>
      <c r="AM1865" s="53"/>
      <c r="AN1865" s="53"/>
      <c r="AO1865" s="53"/>
      <c r="AP1865" s="53"/>
      <c r="AQ1865" s="53"/>
      <c r="AR1865" s="53"/>
      <c r="AS1865" s="53"/>
      <c r="AT1865" s="53"/>
      <c r="AU1865" s="53"/>
      <c r="AV1865" s="53"/>
      <c r="AW1865" s="53"/>
      <c r="AX1865" s="53"/>
      <c r="AY1865" s="53"/>
      <c r="AZ1865" s="53"/>
      <c r="BA1865" s="53"/>
      <c r="BB1865" s="53"/>
      <c r="BC1865" s="53"/>
      <c r="BD1865" s="53"/>
      <c r="BE1865" s="53"/>
      <c r="BF1865" s="53"/>
      <c r="BG1865" s="53"/>
      <c r="BH1865" s="53"/>
      <c r="BI1865" s="53"/>
      <c r="BJ1865" s="53"/>
      <c r="BK1865" s="53"/>
      <c r="BL1865" s="53"/>
      <c r="BM1865" s="53"/>
      <c r="BN1865" s="53"/>
      <c r="BO1865" s="53"/>
      <c r="BP1865" s="53"/>
      <c r="BQ1865" s="53"/>
      <c r="BR1865" s="53"/>
      <c r="BS1865" s="53"/>
      <c r="BT1865" s="53"/>
      <c r="BU1865" s="53"/>
      <c r="BV1865" s="53"/>
      <c r="BW1865" s="53"/>
      <c r="BX1865" s="53"/>
      <c r="BY1865" s="53"/>
      <c r="BZ1865" s="53"/>
      <c r="CA1865" s="53"/>
      <c r="CB1865" s="53"/>
      <c r="CC1865" s="53"/>
      <c r="CD1865" s="53"/>
      <c r="CE1865" s="53"/>
      <c r="CF1865" s="53"/>
      <c r="CG1865" s="53"/>
      <c r="CH1865" s="53"/>
      <c r="CI1865" s="53"/>
      <c r="CJ1865" s="53"/>
      <c r="CK1865" s="53"/>
    </row>
    <row r="1866" spans="10:89" x14ac:dyDescent="0.2">
      <c r="J1866" s="53"/>
      <c r="K1866" s="53"/>
      <c r="L1866" s="53"/>
      <c r="M1866" s="53"/>
      <c r="N1866" s="53"/>
      <c r="O1866" s="53"/>
      <c r="P1866" s="53"/>
      <c r="Q1866" s="53"/>
      <c r="R1866" s="53"/>
      <c r="S1866" s="53"/>
      <c r="T1866" s="53"/>
      <c r="U1866" s="53"/>
      <c r="V1866" s="53"/>
      <c r="W1866" s="53"/>
      <c r="X1866" s="53"/>
      <c r="Y1866" s="53"/>
      <c r="Z1866" s="53"/>
      <c r="AA1866" s="53"/>
      <c r="AB1866" s="53"/>
      <c r="AC1866" s="53"/>
      <c r="AD1866" s="53"/>
      <c r="AE1866" s="53"/>
      <c r="AF1866" s="53"/>
      <c r="AG1866" s="53"/>
      <c r="AH1866" s="53"/>
      <c r="AI1866" s="53"/>
      <c r="AJ1866" s="53"/>
      <c r="AK1866" s="53"/>
      <c r="AL1866" s="53"/>
      <c r="AM1866" s="53"/>
      <c r="AN1866" s="53"/>
      <c r="AO1866" s="53"/>
      <c r="AP1866" s="53"/>
      <c r="AQ1866" s="53"/>
      <c r="AR1866" s="53"/>
      <c r="AS1866" s="53"/>
      <c r="AT1866" s="53"/>
      <c r="AU1866" s="53"/>
      <c r="AV1866" s="53"/>
      <c r="AW1866" s="53"/>
      <c r="AX1866" s="53"/>
      <c r="AY1866" s="53"/>
      <c r="AZ1866" s="53"/>
      <c r="BA1866" s="53"/>
      <c r="BB1866" s="53"/>
      <c r="BC1866" s="53"/>
      <c r="BD1866" s="53"/>
      <c r="BE1866" s="53"/>
      <c r="BF1866" s="53"/>
      <c r="BG1866" s="53"/>
      <c r="BH1866" s="53"/>
      <c r="BI1866" s="53"/>
      <c r="BJ1866" s="53"/>
      <c r="BK1866" s="53"/>
      <c r="BL1866" s="53"/>
      <c r="BM1866" s="53"/>
      <c r="BN1866" s="53"/>
      <c r="BO1866" s="53"/>
      <c r="BP1866" s="53"/>
      <c r="BQ1866" s="53"/>
      <c r="BR1866" s="53"/>
      <c r="BS1866" s="53"/>
      <c r="BT1866" s="53"/>
      <c r="BU1866" s="53"/>
      <c r="BV1866" s="53"/>
      <c r="BW1866" s="53"/>
      <c r="BX1866" s="53"/>
      <c r="BY1866" s="53"/>
      <c r="BZ1866" s="53"/>
      <c r="CA1866" s="53"/>
      <c r="CB1866" s="53"/>
      <c r="CC1866" s="53"/>
      <c r="CD1866" s="53"/>
      <c r="CE1866" s="53"/>
      <c r="CF1866" s="53"/>
      <c r="CG1866" s="53"/>
      <c r="CH1866" s="53"/>
      <c r="CI1866" s="53"/>
      <c r="CJ1866" s="53"/>
      <c r="CK1866" s="53"/>
    </row>
    <row r="1867" spans="10:89" x14ac:dyDescent="0.2">
      <c r="J1867" s="53"/>
      <c r="K1867" s="53"/>
      <c r="L1867" s="53"/>
      <c r="M1867" s="53"/>
      <c r="N1867" s="53"/>
      <c r="O1867" s="53"/>
      <c r="P1867" s="53"/>
      <c r="Q1867" s="53"/>
      <c r="R1867" s="53"/>
      <c r="S1867" s="53"/>
      <c r="T1867" s="53"/>
      <c r="U1867" s="53"/>
      <c r="V1867" s="53"/>
      <c r="W1867" s="53"/>
      <c r="X1867" s="53"/>
      <c r="Y1867" s="53"/>
      <c r="Z1867" s="53"/>
      <c r="AA1867" s="53"/>
      <c r="AB1867" s="53"/>
      <c r="AC1867" s="53"/>
      <c r="AD1867" s="53"/>
      <c r="AE1867" s="53"/>
      <c r="AF1867" s="53"/>
      <c r="AG1867" s="53"/>
      <c r="AH1867" s="53"/>
      <c r="AI1867" s="53"/>
      <c r="AJ1867" s="53"/>
      <c r="AK1867" s="53"/>
      <c r="AL1867" s="53"/>
      <c r="AM1867" s="53"/>
      <c r="AN1867" s="53"/>
      <c r="AO1867" s="53"/>
      <c r="AP1867" s="53"/>
      <c r="AQ1867" s="53"/>
      <c r="AR1867" s="53"/>
      <c r="AS1867" s="53"/>
      <c r="AT1867" s="53"/>
      <c r="AU1867" s="53"/>
      <c r="AV1867" s="53"/>
      <c r="AW1867" s="53"/>
      <c r="AX1867" s="53"/>
      <c r="AY1867" s="53"/>
      <c r="AZ1867" s="53"/>
      <c r="BA1867" s="53"/>
      <c r="BB1867" s="53"/>
      <c r="BC1867" s="53"/>
      <c r="BD1867" s="53"/>
      <c r="BE1867" s="53"/>
      <c r="BF1867" s="53"/>
      <c r="BG1867" s="53"/>
      <c r="BH1867" s="53"/>
      <c r="BI1867" s="53"/>
      <c r="BJ1867" s="53"/>
      <c r="BK1867" s="53"/>
      <c r="BL1867" s="53"/>
      <c r="BM1867" s="53"/>
      <c r="BN1867" s="53"/>
      <c r="BO1867" s="53"/>
      <c r="BP1867" s="53"/>
      <c r="BQ1867" s="53"/>
      <c r="BR1867" s="53"/>
      <c r="BS1867" s="53"/>
      <c r="BT1867" s="53"/>
      <c r="BU1867" s="53"/>
      <c r="BV1867" s="53"/>
      <c r="BW1867" s="53"/>
      <c r="BX1867" s="53"/>
      <c r="BY1867" s="53"/>
      <c r="BZ1867" s="53"/>
      <c r="CA1867" s="53"/>
      <c r="CB1867" s="53"/>
      <c r="CC1867" s="53"/>
      <c r="CD1867" s="53"/>
      <c r="CE1867" s="53"/>
      <c r="CF1867" s="53"/>
      <c r="CG1867" s="53"/>
      <c r="CH1867" s="53"/>
      <c r="CI1867" s="53"/>
      <c r="CJ1867" s="53"/>
      <c r="CK1867" s="53"/>
    </row>
    <row r="1868" spans="10:89" x14ac:dyDescent="0.2">
      <c r="J1868" s="53"/>
      <c r="K1868" s="53"/>
      <c r="L1868" s="53"/>
      <c r="M1868" s="53"/>
      <c r="N1868" s="53"/>
      <c r="O1868" s="53"/>
      <c r="P1868" s="53"/>
      <c r="Q1868" s="53"/>
      <c r="R1868" s="53"/>
      <c r="S1868" s="53"/>
      <c r="T1868" s="53"/>
      <c r="U1868" s="53"/>
      <c r="V1868" s="53"/>
      <c r="W1868" s="53"/>
      <c r="X1868" s="53"/>
      <c r="Y1868" s="53"/>
      <c r="Z1868" s="53"/>
      <c r="AA1868" s="53"/>
      <c r="AB1868" s="53"/>
      <c r="AC1868" s="53"/>
      <c r="AD1868" s="53"/>
      <c r="AE1868" s="53"/>
      <c r="AF1868" s="53"/>
      <c r="AG1868" s="53"/>
      <c r="AH1868" s="53"/>
      <c r="AI1868" s="53"/>
      <c r="AJ1868" s="53"/>
      <c r="AK1868" s="53"/>
      <c r="AL1868" s="53"/>
      <c r="AM1868" s="53"/>
      <c r="AN1868" s="53"/>
      <c r="AO1868" s="53"/>
      <c r="AP1868" s="53"/>
      <c r="AQ1868" s="53"/>
      <c r="AR1868" s="53"/>
      <c r="AS1868" s="53"/>
      <c r="AT1868" s="53"/>
      <c r="AU1868" s="53"/>
      <c r="AV1868" s="53"/>
      <c r="AW1868" s="53"/>
      <c r="AX1868" s="53"/>
      <c r="AY1868" s="53"/>
      <c r="AZ1868" s="53"/>
      <c r="BA1868" s="53"/>
      <c r="BB1868" s="53"/>
      <c r="BC1868" s="53"/>
      <c r="BD1868" s="53"/>
      <c r="BE1868" s="53"/>
      <c r="BF1868" s="53"/>
      <c r="BG1868" s="53"/>
      <c r="BH1868" s="53"/>
      <c r="BI1868" s="53"/>
      <c r="BJ1868" s="53"/>
      <c r="BK1868" s="53"/>
      <c r="BL1868" s="53"/>
      <c r="BM1868" s="53"/>
      <c r="BN1868" s="53"/>
      <c r="BO1868" s="53"/>
      <c r="BP1868" s="53"/>
      <c r="BQ1868" s="53"/>
      <c r="BR1868" s="53"/>
      <c r="BS1868" s="53"/>
      <c r="BT1868" s="53"/>
      <c r="BU1868" s="53"/>
      <c r="BV1868" s="53"/>
      <c r="BW1868" s="53"/>
      <c r="BX1868" s="53"/>
      <c r="BY1868" s="53"/>
      <c r="BZ1868" s="53"/>
      <c r="CA1868" s="53"/>
      <c r="CB1868" s="53"/>
      <c r="CC1868" s="53"/>
      <c r="CD1868" s="53"/>
      <c r="CE1868" s="53"/>
      <c r="CF1868" s="53"/>
      <c r="CG1868" s="53"/>
      <c r="CH1868" s="53"/>
      <c r="CI1868" s="53"/>
      <c r="CJ1868" s="53"/>
      <c r="CK1868" s="53"/>
    </row>
    <row r="1869" spans="10:89" x14ac:dyDescent="0.2">
      <c r="J1869" s="53"/>
      <c r="K1869" s="53"/>
      <c r="L1869" s="53"/>
      <c r="M1869" s="53"/>
      <c r="N1869" s="53"/>
      <c r="O1869" s="53"/>
      <c r="P1869" s="53"/>
      <c r="Q1869" s="53"/>
      <c r="R1869" s="53"/>
      <c r="S1869" s="53"/>
      <c r="T1869" s="53"/>
      <c r="U1869" s="53"/>
      <c r="V1869" s="53"/>
      <c r="W1869" s="53"/>
      <c r="X1869" s="53"/>
      <c r="Y1869" s="53"/>
      <c r="Z1869" s="53"/>
      <c r="AA1869" s="53"/>
      <c r="AB1869" s="53"/>
      <c r="AC1869" s="53"/>
      <c r="AD1869" s="53"/>
      <c r="AE1869" s="53"/>
      <c r="AF1869" s="53"/>
      <c r="AG1869" s="53"/>
      <c r="AH1869" s="53"/>
      <c r="AI1869" s="53"/>
      <c r="AJ1869" s="53"/>
      <c r="AK1869" s="53"/>
      <c r="AL1869" s="53"/>
      <c r="AM1869" s="53"/>
      <c r="AN1869" s="53"/>
      <c r="AO1869" s="53"/>
      <c r="AP1869" s="53"/>
      <c r="AQ1869" s="53"/>
      <c r="AR1869" s="53"/>
      <c r="AS1869" s="53"/>
      <c r="AT1869" s="53"/>
      <c r="AU1869" s="53"/>
      <c r="AV1869" s="53"/>
      <c r="AW1869" s="53"/>
      <c r="AX1869" s="53"/>
      <c r="AY1869" s="53"/>
      <c r="AZ1869" s="53"/>
      <c r="BA1869" s="53"/>
      <c r="BB1869" s="53"/>
      <c r="BC1869" s="53"/>
      <c r="BD1869" s="53"/>
      <c r="BE1869" s="53"/>
      <c r="BF1869" s="53"/>
      <c r="BG1869" s="53"/>
      <c r="BH1869" s="53"/>
      <c r="BI1869" s="53"/>
      <c r="BJ1869" s="53"/>
      <c r="BK1869" s="53"/>
      <c r="BL1869" s="53"/>
      <c r="BM1869" s="53"/>
      <c r="BN1869" s="53"/>
      <c r="BO1869" s="53"/>
      <c r="BP1869" s="53"/>
      <c r="BQ1869" s="53"/>
      <c r="BR1869" s="53"/>
      <c r="BS1869" s="53"/>
      <c r="BT1869" s="53"/>
      <c r="BU1869" s="53"/>
      <c r="BV1869" s="53"/>
      <c r="BW1869" s="53"/>
      <c r="BX1869" s="53"/>
      <c r="BY1869" s="53"/>
      <c r="BZ1869" s="53"/>
      <c r="CA1869" s="53"/>
      <c r="CB1869" s="53"/>
      <c r="CC1869" s="53"/>
      <c r="CD1869" s="53"/>
      <c r="CE1869" s="53"/>
      <c r="CF1869" s="53"/>
      <c r="CG1869" s="53"/>
      <c r="CH1869" s="53"/>
      <c r="CI1869" s="53"/>
      <c r="CJ1869" s="53"/>
      <c r="CK1869" s="53"/>
    </row>
    <row r="1870" spans="10:89" x14ac:dyDescent="0.2">
      <c r="J1870" s="53"/>
      <c r="K1870" s="53"/>
      <c r="L1870" s="53"/>
      <c r="M1870" s="53"/>
      <c r="N1870" s="53"/>
      <c r="O1870" s="53"/>
      <c r="P1870" s="53"/>
      <c r="Q1870" s="53"/>
      <c r="R1870" s="53"/>
      <c r="S1870" s="53"/>
      <c r="T1870" s="53"/>
      <c r="U1870" s="53"/>
      <c r="V1870" s="53"/>
      <c r="W1870" s="53"/>
      <c r="X1870" s="53"/>
      <c r="Y1870" s="53"/>
      <c r="Z1870" s="53"/>
      <c r="AA1870" s="53"/>
      <c r="AB1870" s="53"/>
      <c r="AC1870" s="53"/>
      <c r="AD1870" s="53"/>
      <c r="AE1870" s="53"/>
      <c r="AF1870" s="53"/>
      <c r="AG1870" s="53"/>
      <c r="AH1870" s="53"/>
      <c r="AI1870" s="53"/>
      <c r="AJ1870" s="53"/>
      <c r="AK1870" s="53"/>
      <c r="AL1870" s="53"/>
      <c r="AM1870" s="53"/>
      <c r="AN1870" s="53"/>
      <c r="AO1870" s="53"/>
      <c r="AP1870" s="53"/>
      <c r="AQ1870" s="53"/>
      <c r="AR1870" s="53"/>
      <c r="AS1870" s="53"/>
      <c r="AT1870" s="53"/>
      <c r="AU1870" s="53"/>
      <c r="AV1870" s="53"/>
      <c r="AW1870" s="53"/>
      <c r="AX1870" s="53"/>
      <c r="AY1870" s="53"/>
      <c r="AZ1870" s="53"/>
      <c r="BA1870" s="53"/>
      <c r="BB1870" s="53"/>
      <c r="BC1870" s="53"/>
      <c r="BD1870" s="53"/>
      <c r="BE1870" s="53"/>
      <c r="BF1870" s="53"/>
      <c r="BG1870" s="53"/>
      <c r="BH1870" s="53"/>
      <c r="BI1870" s="53"/>
      <c r="BJ1870" s="53"/>
      <c r="BK1870" s="53"/>
      <c r="BL1870" s="53"/>
      <c r="BM1870" s="53"/>
      <c r="BN1870" s="53"/>
      <c r="BO1870" s="53"/>
      <c r="BP1870" s="53"/>
      <c r="BQ1870" s="53"/>
      <c r="BR1870" s="53"/>
      <c r="BS1870" s="53"/>
      <c r="BT1870" s="53"/>
      <c r="BU1870" s="53"/>
      <c r="BV1870" s="53"/>
      <c r="BW1870" s="53"/>
      <c r="BX1870" s="53"/>
      <c r="BY1870" s="53"/>
      <c r="BZ1870" s="53"/>
      <c r="CA1870" s="53"/>
      <c r="CB1870" s="53"/>
      <c r="CC1870" s="53"/>
      <c r="CD1870" s="53"/>
      <c r="CE1870" s="53"/>
      <c r="CF1870" s="53"/>
      <c r="CG1870" s="53"/>
      <c r="CH1870" s="53"/>
      <c r="CI1870" s="53"/>
      <c r="CJ1870" s="53"/>
      <c r="CK1870" s="53"/>
    </row>
    <row r="1871" spans="10:89" x14ac:dyDescent="0.2">
      <c r="J1871" s="53"/>
      <c r="K1871" s="53"/>
      <c r="L1871" s="53"/>
      <c r="M1871" s="53"/>
      <c r="N1871" s="53"/>
      <c r="O1871" s="53"/>
      <c r="P1871" s="53"/>
      <c r="Q1871" s="53"/>
      <c r="R1871" s="53"/>
      <c r="S1871" s="53"/>
      <c r="T1871" s="53"/>
      <c r="U1871" s="53"/>
      <c r="V1871" s="53"/>
      <c r="W1871" s="53"/>
      <c r="X1871" s="53"/>
      <c r="Y1871" s="53"/>
      <c r="Z1871" s="53"/>
      <c r="AA1871" s="53"/>
      <c r="AB1871" s="53"/>
      <c r="AC1871" s="53"/>
      <c r="AD1871" s="53"/>
      <c r="AE1871" s="53"/>
      <c r="AF1871" s="53"/>
      <c r="AG1871" s="53"/>
      <c r="AH1871" s="53"/>
      <c r="AI1871" s="53"/>
      <c r="AJ1871" s="53"/>
      <c r="AK1871" s="53"/>
      <c r="AL1871" s="53"/>
      <c r="AM1871" s="53"/>
      <c r="AN1871" s="53"/>
      <c r="AO1871" s="53"/>
      <c r="AP1871" s="53"/>
      <c r="AQ1871" s="53"/>
      <c r="AR1871" s="53"/>
      <c r="AS1871" s="53"/>
      <c r="AT1871" s="53"/>
      <c r="AU1871" s="53"/>
      <c r="AV1871" s="53"/>
      <c r="AW1871" s="53"/>
      <c r="AX1871" s="53"/>
      <c r="AY1871" s="53"/>
      <c r="AZ1871" s="53"/>
      <c r="BA1871" s="53"/>
      <c r="BB1871" s="53"/>
      <c r="BC1871" s="53"/>
      <c r="BD1871" s="53"/>
      <c r="BE1871" s="53"/>
      <c r="BF1871" s="53"/>
      <c r="BG1871" s="53"/>
      <c r="BH1871" s="53"/>
      <c r="BI1871" s="53"/>
      <c r="BJ1871" s="53"/>
      <c r="BK1871" s="53"/>
      <c r="BL1871" s="53"/>
      <c r="BM1871" s="53"/>
      <c r="BN1871" s="53"/>
      <c r="BO1871" s="53"/>
      <c r="BP1871" s="53"/>
      <c r="BQ1871" s="53"/>
      <c r="BR1871" s="53"/>
      <c r="BS1871" s="53"/>
      <c r="BT1871" s="53"/>
      <c r="BU1871" s="53"/>
      <c r="BV1871" s="53"/>
      <c r="BW1871" s="53"/>
      <c r="BX1871" s="53"/>
      <c r="BY1871" s="53"/>
      <c r="BZ1871" s="53"/>
      <c r="CA1871" s="53"/>
      <c r="CB1871" s="53"/>
      <c r="CC1871" s="53"/>
      <c r="CD1871" s="53"/>
      <c r="CE1871" s="53"/>
      <c r="CF1871" s="53"/>
      <c r="CG1871" s="53"/>
      <c r="CH1871" s="53"/>
      <c r="CI1871" s="53"/>
      <c r="CJ1871" s="53"/>
      <c r="CK1871" s="53"/>
    </row>
    <row r="1872" spans="10:89" x14ac:dyDescent="0.2">
      <c r="J1872" s="53"/>
      <c r="K1872" s="53"/>
      <c r="L1872" s="53"/>
      <c r="M1872" s="53"/>
      <c r="N1872" s="53"/>
      <c r="O1872" s="53"/>
      <c r="P1872" s="53"/>
      <c r="Q1872" s="53"/>
      <c r="R1872" s="53"/>
      <c r="S1872" s="53"/>
      <c r="T1872" s="53"/>
      <c r="U1872" s="53"/>
      <c r="V1872" s="53"/>
      <c r="W1872" s="53"/>
      <c r="X1872" s="53"/>
      <c r="Y1872" s="53"/>
      <c r="Z1872" s="53"/>
      <c r="AA1872" s="53"/>
      <c r="AB1872" s="53"/>
      <c r="AC1872" s="53"/>
      <c r="AD1872" s="53"/>
      <c r="AE1872" s="53"/>
      <c r="AF1872" s="53"/>
      <c r="AG1872" s="53"/>
      <c r="AH1872" s="53"/>
      <c r="AI1872" s="53"/>
      <c r="AJ1872" s="53"/>
      <c r="AK1872" s="53"/>
      <c r="AL1872" s="53"/>
      <c r="AM1872" s="53"/>
      <c r="AN1872" s="53"/>
      <c r="AO1872" s="53"/>
      <c r="AP1872" s="53"/>
      <c r="AQ1872" s="53"/>
      <c r="AR1872" s="53"/>
      <c r="AS1872" s="53"/>
      <c r="AT1872" s="53"/>
      <c r="AU1872" s="53"/>
      <c r="AV1872" s="53"/>
      <c r="AW1872" s="53"/>
      <c r="AX1872" s="53"/>
      <c r="AY1872" s="53"/>
      <c r="AZ1872" s="53"/>
      <c r="BA1872" s="53"/>
      <c r="BB1872" s="53"/>
      <c r="BC1872" s="53"/>
      <c r="BD1872" s="53"/>
      <c r="BE1872" s="53"/>
      <c r="BF1872" s="53"/>
      <c r="BG1872" s="53"/>
      <c r="BH1872" s="53"/>
      <c r="BI1872" s="53"/>
      <c r="BJ1872" s="53"/>
      <c r="BK1872" s="53"/>
      <c r="BL1872" s="53"/>
      <c r="BM1872" s="53"/>
      <c r="BN1872" s="53"/>
      <c r="BO1872" s="53"/>
      <c r="BP1872" s="53"/>
      <c r="BQ1872" s="53"/>
      <c r="BR1872" s="53"/>
      <c r="BS1872" s="53"/>
      <c r="BT1872" s="53"/>
      <c r="BU1872" s="53"/>
      <c r="BV1872" s="53"/>
      <c r="BW1872" s="53"/>
      <c r="BX1872" s="53"/>
      <c r="BY1872" s="53"/>
      <c r="BZ1872" s="53"/>
      <c r="CA1872" s="53"/>
      <c r="CB1872" s="53"/>
      <c r="CC1872" s="53"/>
      <c r="CD1872" s="53"/>
      <c r="CE1872" s="53"/>
      <c r="CF1872" s="53"/>
      <c r="CG1872" s="53"/>
      <c r="CH1872" s="53"/>
      <c r="CI1872" s="53"/>
      <c r="CJ1872" s="53"/>
      <c r="CK1872" s="53"/>
    </row>
    <row r="1873" spans="10:89" x14ac:dyDescent="0.2">
      <c r="J1873" s="53"/>
      <c r="K1873" s="53"/>
      <c r="L1873" s="53"/>
      <c r="M1873" s="53"/>
      <c r="N1873" s="53"/>
      <c r="O1873" s="53"/>
      <c r="P1873" s="53"/>
      <c r="Q1873" s="53"/>
      <c r="R1873" s="53"/>
      <c r="S1873" s="53"/>
      <c r="T1873" s="53"/>
      <c r="U1873" s="53"/>
      <c r="V1873" s="53"/>
      <c r="W1873" s="53"/>
      <c r="X1873" s="53"/>
      <c r="Y1873" s="53"/>
      <c r="Z1873" s="53"/>
      <c r="AA1873" s="53"/>
      <c r="AB1873" s="53"/>
      <c r="AC1873" s="53"/>
      <c r="AD1873" s="53"/>
      <c r="AE1873" s="53"/>
      <c r="AF1873" s="53"/>
      <c r="AG1873" s="53"/>
      <c r="AH1873" s="53"/>
      <c r="AI1873" s="53"/>
      <c r="AJ1873" s="53"/>
      <c r="AK1873" s="53"/>
      <c r="AL1873" s="53"/>
      <c r="AM1873" s="53"/>
      <c r="AN1873" s="53"/>
      <c r="AO1873" s="53"/>
      <c r="AP1873" s="53"/>
      <c r="AQ1873" s="53"/>
      <c r="AR1873" s="53"/>
      <c r="AS1873" s="53"/>
      <c r="AT1873" s="53"/>
      <c r="AU1873" s="53"/>
      <c r="AV1873" s="53"/>
      <c r="AW1873" s="53"/>
      <c r="AX1873" s="53"/>
      <c r="AY1873" s="53"/>
      <c r="AZ1873" s="53"/>
      <c r="BA1873" s="53"/>
      <c r="BB1873" s="53"/>
      <c r="BC1873" s="53"/>
      <c r="BD1873" s="53"/>
      <c r="BE1873" s="53"/>
      <c r="BF1873" s="53"/>
      <c r="BG1873" s="53"/>
      <c r="BH1873" s="53"/>
      <c r="BI1873" s="53"/>
      <c r="BJ1873" s="53"/>
      <c r="BK1873" s="53"/>
      <c r="BL1873" s="53"/>
      <c r="BM1873" s="53"/>
      <c r="BN1873" s="53"/>
      <c r="BO1873" s="53"/>
      <c r="BP1873" s="53"/>
      <c r="BQ1873" s="53"/>
      <c r="BR1873" s="53"/>
      <c r="BS1873" s="53"/>
      <c r="BT1873" s="53"/>
      <c r="BU1873" s="53"/>
      <c r="BV1873" s="53"/>
      <c r="BW1873" s="53"/>
      <c r="BX1873" s="53"/>
      <c r="BY1873" s="53"/>
      <c r="BZ1873" s="53"/>
      <c r="CA1873" s="53"/>
      <c r="CB1873" s="53"/>
      <c r="CC1873" s="53"/>
      <c r="CD1873" s="53"/>
      <c r="CE1873" s="53"/>
      <c r="CF1873" s="53"/>
      <c r="CG1873" s="53"/>
      <c r="CH1873" s="53"/>
      <c r="CI1873" s="53"/>
      <c r="CJ1873" s="53"/>
      <c r="CK1873" s="53"/>
    </row>
    <row r="1874" spans="10:89" x14ac:dyDescent="0.2">
      <c r="J1874" s="53"/>
      <c r="K1874" s="53"/>
      <c r="L1874" s="53"/>
      <c r="M1874" s="53"/>
      <c r="N1874" s="53"/>
      <c r="O1874" s="53"/>
      <c r="P1874" s="53"/>
      <c r="Q1874" s="53"/>
      <c r="R1874" s="53"/>
      <c r="S1874" s="53"/>
      <c r="T1874" s="53"/>
      <c r="U1874" s="53"/>
      <c r="V1874" s="53"/>
      <c r="W1874" s="53"/>
      <c r="X1874" s="53"/>
      <c r="Y1874" s="53"/>
      <c r="Z1874" s="53"/>
      <c r="AA1874" s="53"/>
      <c r="AB1874" s="53"/>
      <c r="AC1874" s="53"/>
      <c r="AD1874" s="53"/>
      <c r="AE1874" s="53"/>
      <c r="AF1874" s="53"/>
      <c r="AG1874" s="53"/>
      <c r="AH1874" s="53"/>
      <c r="AI1874" s="53"/>
      <c r="AJ1874" s="53"/>
      <c r="AK1874" s="53"/>
      <c r="AL1874" s="53"/>
      <c r="AM1874" s="53"/>
      <c r="AN1874" s="53"/>
      <c r="AO1874" s="53"/>
      <c r="AP1874" s="53"/>
      <c r="AQ1874" s="53"/>
      <c r="AR1874" s="53"/>
      <c r="AS1874" s="53"/>
      <c r="AT1874" s="53"/>
      <c r="AU1874" s="53"/>
      <c r="AV1874" s="53"/>
      <c r="AW1874" s="53"/>
      <c r="AX1874" s="53"/>
      <c r="AY1874" s="53"/>
      <c r="AZ1874" s="53"/>
      <c r="BA1874" s="53"/>
      <c r="BB1874" s="53"/>
      <c r="BC1874" s="53"/>
      <c r="BD1874" s="53"/>
      <c r="BE1874" s="53"/>
      <c r="BF1874" s="53"/>
      <c r="BG1874" s="53"/>
      <c r="BH1874" s="53"/>
      <c r="BI1874" s="53"/>
      <c r="BJ1874" s="53"/>
      <c r="BK1874" s="53"/>
      <c r="BL1874" s="53"/>
      <c r="BM1874" s="53"/>
      <c r="BN1874" s="53"/>
      <c r="BO1874" s="53"/>
      <c r="BP1874" s="53"/>
      <c r="BQ1874" s="53"/>
      <c r="BR1874" s="53"/>
      <c r="BS1874" s="53"/>
      <c r="BT1874" s="53"/>
      <c r="BU1874" s="53"/>
      <c r="BV1874" s="53"/>
      <c r="BW1874" s="53"/>
      <c r="BX1874" s="53"/>
      <c r="BY1874" s="53"/>
      <c r="BZ1874" s="53"/>
      <c r="CA1874" s="53"/>
      <c r="CB1874" s="53"/>
      <c r="CC1874" s="53"/>
      <c r="CD1874" s="53"/>
      <c r="CE1874" s="53"/>
      <c r="CF1874" s="53"/>
      <c r="CG1874" s="53"/>
      <c r="CH1874" s="53"/>
      <c r="CI1874" s="53"/>
      <c r="CJ1874" s="53"/>
      <c r="CK1874" s="53"/>
    </row>
    <row r="1875" spans="10:89" x14ac:dyDescent="0.2">
      <c r="J1875" s="53"/>
      <c r="K1875" s="53"/>
      <c r="L1875" s="53"/>
      <c r="M1875" s="53"/>
      <c r="N1875" s="53"/>
      <c r="O1875" s="53"/>
      <c r="P1875" s="53"/>
      <c r="Q1875" s="53"/>
      <c r="R1875" s="53"/>
      <c r="S1875" s="53"/>
      <c r="T1875" s="53"/>
      <c r="U1875" s="53"/>
      <c r="V1875" s="53"/>
      <c r="W1875" s="53"/>
      <c r="X1875" s="53"/>
      <c r="Y1875" s="53"/>
      <c r="Z1875" s="53"/>
      <c r="AA1875" s="53"/>
      <c r="AB1875" s="53"/>
      <c r="AC1875" s="53"/>
      <c r="AD1875" s="53"/>
      <c r="AE1875" s="53"/>
      <c r="AF1875" s="53"/>
      <c r="AG1875" s="53"/>
      <c r="AH1875" s="53"/>
      <c r="AI1875" s="53"/>
      <c r="AJ1875" s="53"/>
      <c r="AK1875" s="53"/>
      <c r="AL1875" s="53"/>
      <c r="AM1875" s="53"/>
      <c r="AN1875" s="53"/>
      <c r="AO1875" s="53"/>
      <c r="AP1875" s="53"/>
      <c r="AQ1875" s="53"/>
      <c r="AR1875" s="53"/>
      <c r="AS1875" s="53"/>
      <c r="AT1875" s="53"/>
      <c r="AU1875" s="53"/>
      <c r="AV1875" s="53"/>
      <c r="AW1875" s="53"/>
      <c r="AX1875" s="53"/>
      <c r="AY1875" s="53"/>
      <c r="AZ1875" s="53"/>
      <c r="BA1875" s="53"/>
      <c r="BB1875" s="53"/>
      <c r="BC1875" s="53"/>
      <c r="BD1875" s="53"/>
      <c r="BE1875" s="53"/>
      <c r="BF1875" s="53"/>
      <c r="BG1875" s="53"/>
      <c r="BH1875" s="53"/>
      <c r="BI1875" s="53"/>
      <c r="BJ1875" s="53"/>
      <c r="BK1875" s="53"/>
      <c r="BL1875" s="53"/>
      <c r="BM1875" s="53"/>
      <c r="BN1875" s="53"/>
      <c r="BO1875" s="53"/>
      <c r="BP1875" s="53"/>
      <c r="BQ1875" s="53"/>
      <c r="BR1875" s="53"/>
      <c r="BS1875" s="53"/>
      <c r="BT1875" s="53"/>
      <c r="BU1875" s="53"/>
      <c r="BV1875" s="53"/>
      <c r="BW1875" s="53"/>
      <c r="BX1875" s="53"/>
      <c r="BY1875" s="53"/>
      <c r="BZ1875" s="53"/>
      <c r="CA1875" s="53"/>
      <c r="CB1875" s="53"/>
      <c r="CC1875" s="53"/>
      <c r="CD1875" s="53"/>
      <c r="CE1875" s="53"/>
      <c r="CF1875" s="53"/>
      <c r="CG1875" s="53"/>
      <c r="CH1875" s="53"/>
      <c r="CI1875" s="53"/>
      <c r="CJ1875" s="53"/>
      <c r="CK1875" s="53"/>
    </row>
    <row r="1876" spans="10:89" x14ac:dyDescent="0.2">
      <c r="J1876" s="53"/>
      <c r="K1876" s="53"/>
      <c r="L1876" s="53"/>
      <c r="M1876" s="53"/>
      <c r="N1876" s="53"/>
      <c r="O1876" s="53"/>
      <c r="P1876" s="53"/>
      <c r="Q1876" s="53"/>
      <c r="R1876" s="53"/>
      <c r="S1876" s="53"/>
      <c r="T1876" s="53"/>
      <c r="U1876" s="53"/>
      <c r="V1876" s="53"/>
      <c r="W1876" s="53"/>
      <c r="X1876" s="53"/>
      <c r="Y1876" s="53"/>
      <c r="Z1876" s="53"/>
      <c r="AA1876" s="53"/>
      <c r="AB1876" s="53"/>
      <c r="AC1876" s="53"/>
      <c r="AD1876" s="53"/>
      <c r="AE1876" s="53"/>
      <c r="AF1876" s="53"/>
      <c r="AG1876" s="53"/>
      <c r="AH1876" s="53"/>
      <c r="AI1876" s="53"/>
      <c r="AJ1876" s="53"/>
      <c r="AK1876" s="53"/>
      <c r="AL1876" s="53"/>
      <c r="AM1876" s="53"/>
      <c r="AN1876" s="53"/>
      <c r="AO1876" s="53"/>
      <c r="AP1876" s="53"/>
      <c r="AQ1876" s="53"/>
      <c r="AR1876" s="53"/>
      <c r="AS1876" s="53"/>
      <c r="AT1876" s="53"/>
      <c r="AU1876" s="53"/>
      <c r="AV1876" s="53"/>
      <c r="AW1876" s="53"/>
      <c r="AX1876" s="53"/>
      <c r="AY1876" s="53"/>
      <c r="AZ1876" s="53"/>
      <c r="BA1876" s="53"/>
      <c r="BB1876" s="53"/>
      <c r="BC1876" s="53"/>
      <c r="BD1876" s="53"/>
      <c r="BE1876" s="53"/>
      <c r="BF1876" s="53"/>
      <c r="BG1876" s="53"/>
      <c r="BH1876" s="53"/>
      <c r="BI1876" s="53"/>
      <c r="BJ1876" s="53"/>
      <c r="BK1876" s="53"/>
      <c r="BL1876" s="53"/>
      <c r="BM1876" s="53"/>
      <c r="BN1876" s="53"/>
      <c r="BO1876" s="53"/>
      <c r="BP1876" s="53"/>
      <c r="BQ1876" s="53"/>
      <c r="BR1876" s="53"/>
      <c r="BS1876" s="53"/>
      <c r="BT1876" s="53"/>
      <c r="BU1876" s="53"/>
      <c r="BV1876" s="53"/>
      <c r="BW1876" s="53"/>
      <c r="BX1876" s="53"/>
      <c r="BY1876" s="53"/>
      <c r="BZ1876" s="53"/>
      <c r="CA1876" s="53"/>
      <c r="CB1876" s="53"/>
      <c r="CC1876" s="53"/>
      <c r="CD1876" s="53"/>
      <c r="CE1876" s="53"/>
      <c r="CF1876" s="53"/>
      <c r="CG1876" s="53"/>
      <c r="CH1876" s="53"/>
      <c r="CI1876" s="53"/>
      <c r="CJ1876" s="53"/>
      <c r="CK1876" s="53"/>
    </row>
    <row r="1877" spans="10:89" x14ac:dyDescent="0.2">
      <c r="J1877" s="53"/>
      <c r="K1877" s="53"/>
      <c r="L1877" s="53"/>
      <c r="M1877" s="53"/>
      <c r="N1877" s="53"/>
      <c r="O1877" s="53"/>
      <c r="P1877" s="53"/>
      <c r="Q1877" s="53"/>
      <c r="R1877" s="53"/>
      <c r="S1877" s="53"/>
      <c r="T1877" s="53"/>
      <c r="U1877" s="53"/>
      <c r="V1877" s="53"/>
      <c r="W1877" s="53"/>
      <c r="X1877" s="53"/>
      <c r="Y1877" s="53"/>
      <c r="Z1877" s="53"/>
      <c r="AA1877" s="53"/>
      <c r="AB1877" s="53"/>
      <c r="AC1877" s="53"/>
      <c r="AD1877" s="53"/>
      <c r="AE1877" s="53"/>
      <c r="AF1877" s="53"/>
      <c r="AG1877" s="53"/>
      <c r="AH1877" s="53"/>
      <c r="AI1877" s="53"/>
      <c r="AJ1877" s="53"/>
      <c r="AK1877" s="53"/>
      <c r="AL1877" s="53"/>
      <c r="AM1877" s="53"/>
      <c r="AN1877" s="53"/>
      <c r="AO1877" s="53"/>
      <c r="AP1877" s="53"/>
      <c r="AQ1877" s="53"/>
      <c r="AR1877" s="53"/>
      <c r="AS1877" s="53"/>
      <c r="AT1877" s="53"/>
      <c r="AU1877" s="53"/>
      <c r="AV1877" s="53"/>
      <c r="AW1877" s="53"/>
      <c r="AX1877" s="53"/>
      <c r="AY1877" s="53"/>
      <c r="AZ1877" s="53"/>
      <c r="BA1877" s="53"/>
      <c r="BB1877" s="53"/>
      <c r="BC1877" s="53"/>
      <c r="BD1877" s="53"/>
      <c r="BE1877" s="53"/>
      <c r="BF1877" s="53"/>
      <c r="BG1877" s="53"/>
      <c r="BH1877" s="53"/>
      <c r="BI1877" s="53"/>
      <c r="BJ1877" s="53"/>
      <c r="BK1877" s="53"/>
      <c r="BL1877" s="53"/>
      <c r="BM1877" s="53"/>
      <c r="BN1877" s="53"/>
      <c r="BO1877" s="53"/>
      <c r="BP1877" s="53"/>
      <c r="BQ1877" s="53"/>
      <c r="BR1877" s="53"/>
      <c r="BS1877" s="53"/>
      <c r="BT1877" s="53"/>
      <c r="BU1877" s="53"/>
      <c r="BV1877" s="53"/>
      <c r="BW1877" s="53"/>
      <c r="BX1877" s="53"/>
      <c r="BY1877" s="53"/>
      <c r="BZ1877" s="53"/>
      <c r="CA1877" s="53"/>
      <c r="CB1877" s="53"/>
      <c r="CC1877" s="53"/>
      <c r="CD1877" s="53"/>
      <c r="CE1877" s="53"/>
      <c r="CF1877" s="53"/>
      <c r="CG1877" s="53"/>
      <c r="CH1877" s="53"/>
      <c r="CI1877" s="53"/>
      <c r="CJ1877" s="53"/>
      <c r="CK1877" s="53"/>
    </row>
    <row r="1878" spans="10:89" x14ac:dyDescent="0.2">
      <c r="J1878" s="53"/>
      <c r="K1878" s="53"/>
      <c r="L1878" s="53"/>
      <c r="M1878" s="53"/>
      <c r="N1878" s="53"/>
      <c r="O1878" s="53"/>
      <c r="P1878" s="53"/>
      <c r="Q1878" s="53"/>
      <c r="R1878" s="53"/>
      <c r="S1878" s="53"/>
      <c r="T1878" s="53"/>
      <c r="U1878" s="53"/>
      <c r="V1878" s="53"/>
      <c r="W1878" s="53"/>
      <c r="X1878" s="53"/>
      <c r="Y1878" s="53"/>
      <c r="Z1878" s="53"/>
      <c r="AA1878" s="53"/>
      <c r="AB1878" s="53"/>
      <c r="AC1878" s="53"/>
      <c r="AD1878" s="53"/>
      <c r="AE1878" s="53"/>
      <c r="AF1878" s="53"/>
      <c r="AG1878" s="53"/>
      <c r="AH1878" s="53"/>
      <c r="AI1878" s="53"/>
      <c r="AJ1878" s="53"/>
      <c r="AK1878" s="53"/>
      <c r="AL1878" s="53"/>
      <c r="AM1878" s="53"/>
      <c r="AN1878" s="53"/>
      <c r="AO1878" s="53"/>
      <c r="AP1878" s="53"/>
      <c r="AQ1878" s="53"/>
      <c r="AR1878" s="53"/>
      <c r="AS1878" s="53"/>
      <c r="AT1878" s="53"/>
      <c r="AU1878" s="53"/>
      <c r="AV1878" s="53"/>
      <c r="AW1878" s="53"/>
      <c r="AX1878" s="53"/>
      <c r="AY1878" s="53"/>
      <c r="AZ1878" s="53"/>
      <c r="BA1878" s="53"/>
      <c r="BB1878" s="53"/>
      <c r="BC1878" s="53"/>
      <c r="BD1878" s="53"/>
      <c r="BE1878" s="53"/>
      <c r="BF1878" s="53"/>
      <c r="BG1878" s="53"/>
      <c r="BH1878" s="53"/>
      <c r="BI1878" s="53"/>
      <c r="BJ1878" s="53"/>
      <c r="BK1878" s="53"/>
      <c r="BL1878" s="53"/>
      <c r="BM1878" s="53"/>
      <c r="BN1878" s="53"/>
      <c r="BO1878" s="53"/>
      <c r="BP1878" s="53"/>
      <c r="BQ1878" s="53"/>
      <c r="BR1878" s="53"/>
      <c r="BS1878" s="53"/>
      <c r="BT1878" s="53"/>
      <c r="BU1878" s="53"/>
      <c r="BV1878" s="53"/>
      <c r="BW1878" s="53"/>
      <c r="BX1878" s="53"/>
      <c r="BY1878" s="53"/>
      <c r="BZ1878" s="53"/>
      <c r="CA1878" s="53"/>
      <c r="CB1878" s="53"/>
      <c r="CC1878" s="53"/>
      <c r="CD1878" s="53"/>
      <c r="CE1878" s="53"/>
      <c r="CF1878" s="53"/>
      <c r="CG1878" s="53"/>
      <c r="CH1878" s="53"/>
      <c r="CI1878" s="53"/>
      <c r="CJ1878" s="53"/>
      <c r="CK1878" s="53"/>
    </row>
    <row r="1879" spans="10:89" x14ac:dyDescent="0.2">
      <c r="J1879" s="53"/>
      <c r="K1879" s="53"/>
      <c r="L1879" s="53"/>
      <c r="M1879" s="53"/>
      <c r="N1879" s="53"/>
      <c r="O1879" s="53"/>
      <c r="P1879" s="53"/>
      <c r="Q1879" s="53"/>
      <c r="R1879" s="53"/>
      <c r="S1879" s="53"/>
      <c r="T1879" s="53"/>
      <c r="U1879" s="53"/>
      <c r="V1879" s="53"/>
      <c r="W1879" s="53"/>
      <c r="X1879" s="53"/>
      <c r="Y1879" s="53"/>
      <c r="Z1879" s="53"/>
      <c r="AA1879" s="53"/>
      <c r="AB1879" s="53"/>
      <c r="AC1879" s="53"/>
      <c r="AD1879" s="53"/>
      <c r="AE1879" s="53"/>
      <c r="AF1879" s="53"/>
      <c r="AG1879" s="53"/>
      <c r="AH1879" s="53"/>
      <c r="AI1879" s="53"/>
      <c r="AJ1879" s="53"/>
      <c r="AK1879" s="53"/>
      <c r="AL1879" s="53"/>
      <c r="AM1879" s="53"/>
      <c r="AN1879" s="53"/>
      <c r="AO1879" s="53"/>
      <c r="AP1879" s="53"/>
      <c r="AQ1879" s="53"/>
      <c r="AR1879" s="53"/>
      <c r="AS1879" s="53"/>
      <c r="AT1879" s="53"/>
      <c r="AU1879" s="53"/>
      <c r="AV1879" s="53"/>
      <c r="AW1879" s="53"/>
      <c r="AX1879" s="53"/>
      <c r="AY1879" s="53"/>
      <c r="AZ1879" s="53"/>
      <c r="BA1879" s="53"/>
      <c r="BB1879" s="53"/>
      <c r="BC1879" s="53"/>
      <c r="BD1879" s="53"/>
      <c r="BE1879" s="53"/>
      <c r="BF1879" s="53"/>
      <c r="BG1879" s="53"/>
      <c r="BH1879" s="53"/>
      <c r="BI1879" s="53"/>
      <c r="BJ1879" s="53"/>
      <c r="BK1879" s="53"/>
      <c r="BL1879" s="53"/>
      <c r="BM1879" s="53"/>
      <c r="BN1879" s="53"/>
      <c r="BO1879" s="53"/>
      <c r="BP1879" s="53"/>
      <c r="BQ1879" s="53"/>
      <c r="BR1879" s="53"/>
      <c r="BS1879" s="53"/>
      <c r="BT1879" s="53"/>
      <c r="BU1879" s="53"/>
      <c r="BV1879" s="53"/>
      <c r="BW1879" s="53"/>
      <c r="BX1879" s="53"/>
      <c r="BY1879" s="53"/>
      <c r="BZ1879" s="53"/>
      <c r="CA1879" s="53"/>
      <c r="CB1879" s="53"/>
      <c r="CC1879" s="53"/>
      <c r="CD1879" s="53"/>
      <c r="CE1879" s="53"/>
      <c r="CF1879" s="53"/>
      <c r="CG1879" s="53"/>
      <c r="CH1879" s="53"/>
      <c r="CI1879" s="53"/>
      <c r="CJ1879" s="53"/>
      <c r="CK1879" s="53"/>
    </row>
    <row r="1880" spans="10:89" x14ac:dyDescent="0.2">
      <c r="J1880" s="53"/>
      <c r="K1880" s="53"/>
      <c r="L1880" s="53"/>
      <c r="M1880" s="53"/>
      <c r="N1880" s="53"/>
      <c r="O1880" s="53"/>
      <c r="P1880" s="53"/>
      <c r="Q1880" s="53"/>
      <c r="R1880" s="53"/>
      <c r="S1880" s="53"/>
      <c r="T1880" s="53"/>
      <c r="U1880" s="53"/>
      <c r="V1880" s="53"/>
      <c r="W1880" s="53"/>
      <c r="X1880" s="53"/>
      <c r="Y1880" s="53"/>
      <c r="Z1880" s="53"/>
      <c r="AA1880" s="53"/>
      <c r="AB1880" s="53"/>
      <c r="AC1880" s="53"/>
      <c r="AD1880" s="53"/>
      <c r="AE1880" s="53"/>
      <c r="AF1880" s="53"/>
      <c r="AG1880" s="53"/>
      <c r="AH1880" s="53"/>
      <c r="AI1880" s="53"/>
      <c r="AJ1880" s="53"/>
      <c r="AK1880" s="53"/>
      <c r="AL1880" s="53"/>
      <c r="AM1880" s="53"/>
      <c r="AN1880" s="53"/>
      <c r="AO1880" s="53"/>
      <c r="AP1880" s="53"/>
      <c r="AQ1880" s="53"/>
      <c r="AR1880" s="53"/>
      <c r="AS1880" s="53"/>
      <c r="AT1880" s="53"/>
      <c r="AU1880" s="53"/>
      <c r="AV1880" s="53"/>
      <c r="AW1880" s="53"/>
      <c r="AX1880" s="53"/>
      <c r="AY1880" s="53"/>
      <c r="AZ1880" s="53"/>
      <c r="BA1880" s="53"/>
      <c r="BB1880" s="53"/>
      <c r="BC1880" s="53"/>
      <c r="BD1880" s="53"/>
      <c r="BE1880" s="53"/>
      <c r="BF1880" s="53"/>
      <c r="BG1880" s="53"/>
      <c r="BH1880" s="53"/>
      <c r="BI1880" s="53"/>
      <c r="BJ1880" s="53"/>
      <c r="BK1880" s="53"/>
      <c r="BL1880" s="53"/>
      <c r="BM1880" s="53"/>
      <c r="BN1880" s="53"/>
      <c r="BO1880" s="53"/>
      <c r="BP1880" s="53"/>
      <c r="BQ1880" s="53"/>
      <c r="BR1880" s="53"/>
      <c r="BS1880" s="53"/>
      <c r="BT1880" s="53"/>
      <c r="BU1880" s="53"/>
      <c r="BV1880" s="53"/>
      <c r="BW1880" s="53"/>
      <c r="BX1880" s="53"/>
      <c r="BY1880" s="53"/>
      <c r="BZ1880" s="53"/>
      <c r="CA1880" s="53"/>
      <c r="CB1880" s="53"/>
      <c r="CC1880" s="53"/>
      <c r="CD1880" s="53"/>
      <c r="CE1880" s="53"/>
      <c r="CF1880" s="53"/>
      <c r="CG1880" s="53"/>
      <c r="CH1880" s="53"/>
      <c r="CI1880" s="53"/>
      <c r="CJ1880" s="53"/>
      <c r="CK1880" s="53"/>
    </row>
    <row r="1881" spans="10:89" x14ac:dyDescent="0.2">
      <c r="J1881" s="53"/>
      <c r="K1881" s="53"/>
      <c r="L1881" s="53"/>
      <c r="M1881" s="53"/>
      <c r="N1881" s="53"/>
      <c r="O1881" s="53"/>
      <c r="P1881" s="53"/>
      <c r="Q1881" s="53"/>
      <c r="R1881" s="53"/>
      <c r="S1881" s="53"/>
      <c r="T1881" s="53"/>
      <c r="U1881" s="53"/>
      <c r="V1881" s="53"/>
      <c r="W1881" s="53"/>
      <c r="X1881" s="53"/>
      <c r="Y1881" s="53"/>
      <c r="Z1881" s="53"/>
      <c r="AA1881" s="53"/>
      <c r="AB1881" s="53"/>
      <c r="AC1881" s="53"/>
      <c r="AD1881" s="53"/>
      <c r="AE1881" s="53"/>
      <c r="AF1881" s="53"/>
      <c r="AG1881" s="53"/>
      <c r="AH1881" s="53"/>
      <c r="AI1881" s="53"/>
      <c r="AJ1881" s="53"/>
      <c r="AK1881" s="53"/>
      <c r="AL1881" s="53"/>
      <c r="AM1881" s="53"/>
      <c r="AN1881" s="53"/>
      <c r="AO1881" s="53"/>
      <c r="AP1881" s="53"/>
      <c r="AQ1881" s="53"/>
      <c r="AR1881" s="53"/>
      <c r="AS1881" s="53"/>
      <c r="AT1881" s="53"/>
      <c r="AU1881" s="53"/>
      <c r="AV1881" s="53"/>
      <c r="AW1881" s="53"/>
      <c r="AX1881" s="53"/>
      <c r="AY1881" s="53"/>
      <c r="AZ1881" s="53"/>
      <c r="BA1881" s="53"/>
      <c r="BB1881" s="53"/>
      <c r="BC1881" s="53"/>
      <c r="BD1881" s="53"/>
      <c r="BE1881" s="53"/>
      <c r="BF1881" s="53"/>
      <c r="BG1881" s="53"/>
      <c r="BH1881" s="53"/>
      <c r="BI1881" s="53"/>
      <c r="BJ1881" s="53"/>
      <c r="BK1881" s="53"/>
      <c r="BL1881" s="53"/>
      <c r="BM1881" s="53"/>
      <c r="BN1881" s="53"/>
      <c r="BO1881" s="53"/>
      <c r="BP1881" s="53"/>
      <c r="BQ1881" s="53"/>
      <c r="BR1881" s="53"/>
      <c r="BS1881" s="53"/>
      <c r="BT1881" s="53"/>
      <c r="BU1881" s="53"/>
      <c r="BV1881" s="53"/>
      <c r="BW1881" s="53"/>
      <c r="BX1881" s="53"/>
      <c r="BY1881" s="53"/>
      <c r="BZ1881" s="53"/>
      <c r="CA1881" s="53"/>
      <c r="CB1881" s="53"/>
      <c r="CC1881" s="53"/>
      <c r="CD1881" s="53"/>
      <c r="CE1881" s="53"/>
      <c r="CF1881" s="53"/>
      <c r="CG1881" s="53"/>
      <c r="CH1881" s="53"/>
      <c r="CI1881" s="53"/>
      <c r="CJ1881" s="53"/>
      <c r="CK1881" s="53"/>
    </row>
    <row r="1882" spans="10:89" x14ac:dyDescent="0.2">
      <c r="J1882" s="53"/>
      <c r="K1882" s="53"/>
      <c r="L1882" s="53"/>
      <c r="M1882" s="53"/>
      <c r="N1882" s="53"/>
      <c r="O1882" s="53"/>
      <c r="P1882" s="53"/>
      <c r="Q1882" s="53"/>
      <c r="R1882" s="53"/>
      <c r="S1882" s="53"/>
      <c r="T1882" s="53"/>
      <c r="U1882" s="53"/>
      <c r="V1882" s="53"/>
      <c r="W1882" s="53"/>
      <c r="X1882" s="53"/>
      <c r="Y1882" s="53"/>
      <c r="Z1882" s="53"/>
      <c r="AA1882" s="53"/>
      <c r="AB1882" s="53"/>
      <c r="AC1882" s="53"/>
      <c r="AD1882" s="53"/>
      <c r="AE1882" s="53"/>
      <c r="AF1882" s="53"/>
      <c r="AG1882" s="53"/>
      <c r="AH1882" s="53"/>
      <c r="AI1882" s="53"/>
      <c r="AJ1882" s="53"/>
      <c r="AK1882" s="53"/>
      <c r="AL1882" s="53"/>
      <c r="AM1882" s="53"/>
      <c r="AN1882" s="53"/>
      <c r="AO1882" s="53"/>
      <c r="AP1882" s="53"/>
      <c r="AQ1882" s="53"/>
      <c r="AR1882" s="53"/>
      <c r="AS1882" s="53"/>
      <c r="AT1882" s="53"/>
      <c r="AU1882" s="53"/>
      <c r="AV1882" s="53"/>
      <c r="AW1882" s="53"/>
      <c r="AX1882" s="53"/>
      <c r="AY1882" s="53"/>
      <c r="AZ1882" s="53"/>
      <c r="BA1882" s="53"/>
      <c r="BB1882" s="53"/>
      <c r="BC1882" s="53"/>
      <c r="BD1882" s="53"/>
      <c r="BE1882" s="53"/>
      <c r="BF1882" s="53"/>
      <c r="BG1882" s="53"/>
      <c r="BH1882" s="53"/>
      <c r="BI1882" s="53"/>
      <c r="BJ1882" s="53"/>
      <c r="BK1882" s="53"/>
      <c r="BL1882" s="53"/>
      <c r="BM1882" s="53"/>
      <c r="BN1882" s="53"/>
      <c r="BO1882" s="53"/>
      <c r="BP1882" s="53"/>
      <c r="BQ1882" s="53"/>
      <c r="BR1882" s="53"/>
      <c r="BS1882" s="53"/>
      <c r="BT1882" s="53"/>
      <c r="BU1882" s="53"/>
      <c r="BV1882" s="53"/>
      <c r="BW1882" s="53"/>
      <c r="BX1882" s="53"/>
      <c r="BY1882" s="53"/>
      <c r="BZ1882" s="53"/>
      <c r="CA1882" s="53"/>
      <c r="CB1882" s="53"/>
      <c r="CC1882" s="53"/>
      <c r="CD1882" s="53"/>
      <c r="CE1882" s="53"/>
      <c r="CF1882" s="53"/>
      <c r="CG1882" s="53"/>
      <c r="CH1882" s="53"/>
      <c r="CI1882" s="53"/>
      <c r="CJ1882" s="53"/>
      <c r="CK1882" s="53"/>
    </row>
    <row r="1883" spans="10:89" x14ac:dyDescent="0.2">
      <c r="J1883" s="53"/>
      <c r="K1883" s="53"/>
      <c r="L1883" s="53"/>
      <c r="M1883" s="53"/>
      <c r="N1883" s="53"/>
      <c r="O1883" s="53"/>
      <c r="P1883" s="53"/>
      <c r="Q1883" s="53"/>
      <c r="R1883" s="53"/>
      <c r="S1883" s="53"/>
      <c r="T1883" s="53"/>
      <c r="U1883" s="53"/>
      <c r="V1883" s="53"/>
      <c r="W1883" s="53"/>
      <c r="X1883" s="53"/>
      <c r="Y1883" s="53"/>
      <c r="Z1883" s="53"/>
      <c r="AA1883" s="53"/>
      <c r="AB1883" s="53"/>
      <c r="AC1883" s="53"/>
      <c r="AD1883" s="53"/>
      <c r="AE1883" s="53"/>
      <c r="AF1883" s="53"/>
      <c r="AG1883" s="53"/>
      <c r="AH1883" s="53"/>
      <c r="AI1883" s="53"/>
      <c r="AJ1883" s="53"/>
      <c r="AK1883" s="53"/>
      <c r="AL1883" s="53"/>
      <c r="AM1883" s="53"/>
      <c r="AN1883" s="53"/>
      <c r="AO1883" s="53"/>
      <c r="AP1883" s="53"/>
      <c r="AQ1883" s="53"/>
      <c r="AR1883" s="53"/>
      <c r="AS1883" s="53"/>
      <c r="AT1883" s="53"/>
      <c r="AU1883" s="53"/>
      <c r="AV1883" s="53"/>
      <c r="AW1883" s="53"/>
      <c r="AX1883" s="53"/>
      <c r="AY1883" s="53"/>
      <c r="AZ1883" s="53"/>
      <c r="BA1883" s="53"/>
      <c r="BB1883" s="53"/>
      <c r="BC1883" s="53"/>
      <c r="BD1883" s="53"/>
      <c r="BE1883" s="53"/>
      <c r="BF1883" s="53"/>
      <c r="BG1883" s="53"/>
      <c r="BH1883" s="53"/>
      <c r="BI1883" s="53"/>
      <c r="BJ1883" s="53"/>
      <c r="BK1883" s="53"/>
      <c r="BL1883" s="53"/>
      <c r="BM1883" s="53"/>
      <c r="BN1883" s="53"/>
      <c r="BO1883" s="53"/>
      <c r="BP1883" s="53"/>
      <c r="BQ1883" s="53"/>
      <c r="BR1883" s="53"/>
      <c r="BS1883" s="53"/>
      <c r="BT1883" s="53"/>
      <c r="BU1883" s="53"/>
      <c r="BV1883" s="53"/>
      <c r="BW1883" s="53"/>
      <c r="BX1883" s="53"/>
      <c r="BY1883" s="53"/>
      <c r="BZ1883" s="53"/>
      <c r="CA1883" s="53"/>
      <c r="CB1883" s="53"/>
      <c r="CC1883" s="53"/>
      <c r="CD1883" s="53"/>
      <c r="CE1883" s="53"/>
      <c r="CF1883" s="53"/>
      <c r="CG1883" s="53"/>
      <c r="CH1883" s="53"/>
      <c r="CI1883" s="53"/>
      <c r="CJ1883" s="53"/>
      <c r="CK1883" s="53"/>
    </row>
    <row r="1884" spans="10:89" x14ac:dyDescent="0.2">
      <c r="J1884" s="53"/>
      <c r="K1884" s="53"/>
      <c r="L1884" s="53"/>
      <c r="M1884" s="53"/>
      <c r="N1884" s="53"/>
      <c r="O1884" s="53"/>
      <c r="P1884" s="53"/>
      <c r="Q1884" s="53"/>
      <c r="R1884" s="53"/>
      <c r="S1884" s="53"/>
      <c r="T1884" s="53"/>
      <c r="U1884" s="53"/>
      <c r="V1884" s="53"/>
      <c r="W1884" s="53"/>
      <c r="X1884" s="53"/>
      <c r="Y1884" s="53"/>
      <c r="Z1884" s="53"/>
      <c r="AA1884" s="53"/>
      <c r="AB1884" s="53"/>
      <c r="AC1884" s="53"/>
      <c r="AD1884" s="53"/>
      <c r="AE1884" s="53"/>
      <c r="AF1884" s="53"/>
      <c r="AG1884" s="53"/>
      <c r="AH1884" s="53"/>
      <c r="AI1884" s="53"/>
      <c r="AJ1884" s="53"/>
      <c r="AK1884" s="53"/>
      <c r="AL1884" s="53"/>
      <c r="AM1884" s="53"/>
      <c r="AN1884" s="53"/>
      <c r="AO1884" s="53"/>
      <c r="AP1884" s="53"/>
      <c r="AQ1884" s="53"/>
      <c r="AR1884" s="53"/>
      <c r="AS1884" s="53"/>
      <c r="AT1884" s="53"/>
      <c r="AU1884" s="53"/>
      <c r="AV1884" s="53"/>
      <c r="AW1884" s="53"/>
      <c r="AX1884" s="53"/>
      <c r="AY1884" s="53"/>
      <c r="AZ1884" s="53"/>
      <c r="BA1884" s="53"/>
      <c r="BB1884" s="53"/>
      <c r="BC1884" s="53"/>
      <c r="BD1884" s="53"/>
      <c r="BE1884" s="53"/>
      <c r="BF1884" s="53"/>
      <c r="BG1884" s="53"/>
      <c r="BH1884" s="53"/>
      <c r="BI1884" s="53"/>
      <c r="BJ1884" s="53"/>
      <c r="BK1884" s="53"/>
      <c r="BL1884" s="53"/>
      <c r="BM1884" s="53"/>
      <c r="BN1884" s="53"/>
      <c r="BO1884" s="53"/>
      <c r="BP1884" s="53"/>
      <c r="BQ1884" s="53"/>
      <c r="BR1884" s="53"/>
      <c r="BS1884" s="53"/>
      <c r="BT1884" s="53"/>
      <c r="BU1884" s="53"/>
      <c r="BV1884" s="53"/>
      <c r="BW1884" s="53"/>
      <c r="BX1884" s="53"/>
      <c r="BY1884" s="53"/>
      <c r="BZ1884" s="53"/>
      <c r="CA1884" s="53"/>
      <c r="CB1884" s="53"/>
      <c r="CC1884" s="53"/>
      <c r="CD1884" s="53"/>
      <c r="CE1884" s="53"/>
      <c r="CF1884" s="53"/>
      <c r="CG1884" s="53"/>
      <c r="CH1884" s="53"/>
      <c r="CI1884" s="53"/>
      <c r="CJ1884" s="53"/>
      <c r="CK1884" s="53"/>
    </row>
    <row r="1885" spans="10:89" x14ac:dyDescent="0.2">
      <c r="J1885" s="53"/>
      <c r="K1885" s="53"/>
      <c r="L1885" s="53"/>
      <c r="M1885" s="53"/>
      <c r="N1885" s="53"/>
      <c r="O1885" s="53"/>
      <c r="P1885" s="53"/>
      <c r="Q1885" s="53"/>
      <c r="R1885" s="53"/>
      <c r="S1885" s="53"/>
      <c r="T1885" s="53"/>
      <c r="U1885" s="53"/>
      <c r="V1885" s="53"/>
      <c r="W1885" s="53"/>
      <c r="X1885" s="53"/>
      <c r="Y1885" s="53"/>
      <c r="Z1885" s="53"/>
      <c r="AA1885" s="53"/>
      <c r="AB1885" s="53"/>
      <c r="AC1885" s="53"/>
      <c r="AD1885" s="53"/>
      <c r="AE1885" s="53"/>
      <c r="AF1885" s="53"/>
      <c r="AG1885" s="53"/>
      <c r="AH1885" s="53"/>
      <c r="AI1885" s="53"/>
      <c r="AJ1885" s="53"/>
      <c r="AK1885" s="53"/>
      <c r="AL1885" s="53"/>
      <c r="AM1885" s="53"/>
      <c r="AN1885" s="53"/>
      <c r="AO1885" s="53"/>
      <c r="AP1885" s="53"/>
      <c r="AQ1885" s="53"/>
      <c r="AR1885" s="53"/>
      <c r="AS1885" s="53"/>
      <c r="AT1885" s="53"/>
      <c r="AU1885" s="53"/>
      <c r="AV1885" s="53"/>
      <c r="AW1885" s="53"/>
      <c r="AX1885" s="53"/>
      <c r="AY1885" s="53"/>
      <c r="AZ1885" s="53"/>
      <c r="BA1885" s="53"/>
      <c r="BB1885" s="53"/>
      <c r="BC1885" s="53"/>
      <c r="BD1885" s="53"/>
      <c r="BE1885" s="53"/>
      <c r="BF1885" s="53"/>
      <c r="BG1885" s="53"/>
      <c r="BH1885" s="53"/>
      <c r="BI1885" s="53"/>
      <c r="BJ1885" s="53"/>
      <c r="BK1885" s="53"/>
      <c r="BL1885" s="53"/>
      <c r="BM1885" s="53"/>
      <c r="BN1885" s="53"/>
      <c r="BO1885" s="53"/>
      <c r="BP1885" s="53"/>
      <c r="BQ1885" s="53"/>
      <c r="BR1885" s="53"/>
      <c r="BS1885" s="53"/>
      <c r="BT1885" s="53"/>
      <c r="BU1885" s="53"/>
      <c r="BV1885" s="53"/>
      <c r="BW1885" s="53"/>
      <c r="BX1885" s="53"/>
      <c r="BY1885" s="53"/>
      <c r="BZ1885" s="53"/>
      <c r="CA1885" s="53"/>
      <c r="CB1885" s="53"/>
      <c r="CC1885" s="53"/>
      <c r="CD1885" s="53"/>
      <c r="CE1885" s="53"/>
      <c r="CF1885" s="53"/>
      <c r="CG1885" s="53"/>
      <c r="CH1885" s="53"/>
      <c r="CI1885" s="53"/>
      <c r="CJ1885" s="53"/>
      <c r="CK1885" s="53"/>
    </row>
    <row r="1886" spans="10:89" x14ac:dyDescent="0.2">
      <c r="J1886" s="53"/>
      <c r="K1886" s="53"/>
      <c r="L1886" s="53"/>
      <c r="M1886" s="53"/>
      <c r="N1886" s="53"/>
      <c r="O1886" s="53"/>
      <c r="P1886" s="53"/>
      <c r="Q1886" s="53"/>
      <c r="R1886" s="53"/>
      <c r="S1886" s="53"/>
      <c r="T1886" s="53"/>
      <c r="U1886" s="53"/>
      <c r="V1886" s="53"/>
      <c r="W1886" s="53"/>
      <c r="X1886" s="53"/>
      <c r="Y1886" s="53"/>
      <c r="Z1886" s="53"/>
      <c r="AA1886" s="53"/>
      <c r="AB1886" s="53"/>
      <c r="AC1886" s="53"/>
      <c r="AD1886" s="53"/>
      <c r="AE1886" s="53"/>
      <c r="AF1886" s="53"/>
      <c r="AG1886" s="53"/>
      <c r="AH1886" s="53"/>
      <c r="AI1886" s="53"/>
      <c r="AJ1886" s="53"/>
      <c r="AK1886" s="53"/>
      <c r="AL1886" s="53"/>
      <c r="AM1886" s="53"/>
      <c r="AN1886" s="53"/>
      <c r="AO1886" s="53"/>
      <c r="AP1886" s="53"/>
      <c r="AQ1886" s="53"/>
      <c r="AR1886" s="53"/>
      <c r="AS1886" s="53"/>
      <c r="AT1886" s="53"/>
      <c r="AU1886" s="53"/>
      <c r="AV1886" s="53"/>
      <c r="AW1886" s="53"/>
      <c r="AX1886" s="53"/>
      <c r="AY1886" s="53"/>
      <c r="AZ1886" s="53"/>
      <c r="BA1886" s="53"/>
      <c r="BB1886" s="53"/>
      <c r="BC1886" s="53"/>
      <c r="BD1886" s="53"/>
      <c r="BE1886" s="53"/>
      <c r="BF1886" s="53"/>
      <c r="BG1886" s="53"/>
      <c r="BH1886" s="53"/>
      <c r="BI1886" s="53"/>
      <c r="BJ1886" s="53"/>
      <c r="BK1886" s="53"/>
      <c r="BL1886" s="53"/>
      <c r="BM1886" s="53"/>
      <c r="BN1886" s="53"/>
      <c r="BO1886" s="53"/>
      <c r="BP1886" s="53"/>
      <c r="BQ1886" s="53"/>
      <c r="BR1886" s="53"/>
      <c r="BS1886" s="53"/>
      <c r="BT1886" s="53"/>
      <c r="BU1886" s="53"/>
      <c r="BV1886" s="53"/>
      <c r="BW1886" s="53"/>
      <c r="BX1886" s="53"/>
      <c r="BY1886" s="53"/>
      <c r="BZ1886" s="53"/>
      <c r="CA1886" s="53"/>
      <c r="CB1886" s="53"/>
      <c r="CC1886" s="53"/>
      <c r="CD1886" s="53"/>
      <c r="CE1886" s="53"/>
      <c r="CF1886" s="53"/>
      <c r="CG1886" s="53"/>
      <c r="CH1886" s="53"/>
      <c r="CI1886" s="53"/>
      <c r="CJ1886" s="53"/>
      <c r="CK1886" s="53"/>
    </row>
    <row r="1887" spans="10:89" x14ac:dyDescent="0.2">
      <c r="J1887" s="53"/>
      <c r="K1887" s="53"/>
      <c r="L1887" s="53"/>
      <c r="M1887" s="53"/>
      <c r="N1887" s="53"/>
      <c r="O1887" s="53"/>
      <c r="P1887" s="53"/>
      <c r="Q1887" s="53"/>
      <c r="R1887" s="53"/>
      <c r="S1887" s="53"/>
      <c r="T1887" s="53"/>
      <c r="U1887" s="53"/>
      <c r="V1887" s="53"/>
      <c r="W1887" s="53"/>
      <c r="X1887" s="53"/>
      <c r="Y1887" s="53"/>
      <c r="Z1887" s="53"/>
      <c r="AA1887" s="53"/>
      <c r="AB1887" s="53"/>
      <c r="AC1887" s="53"/>
      <c r="AD1887" s="53"/>
      <c r="AE1887" s="53"/>
      <c r="AF1887" s="53"/>
      <c r="AG1887" s="53"/>
      <c r="AH1887" s="53"/>
      <c r="AI1887" s="53"/>
      <c r="AJ1887" s="53"/>
      <c r="AK1887" s="53"/>
      <c r="AL1887" s="53"/>
      <c r="AM1887" s="53"/>
      <c r="AN1887" s="53"/>
      <c r="AO1887" s="53"/>
      <c r="AP1887" s="53"/>
      <c r="AQ1887" s="53"/>
      <c r="AR1887" s="53"/>
      <c r="AS1887" s="53"/>
      <c r="AT1887" s="53"/>
      <c r="AU1887" s="53"/>
      <c r="AV1887" s="53"/>
      <c r="AW1887" s="53"/>
      <c r="AX1887" s="53"/>
      <c r="AY1887" s="53"/>
      <c r="AZ1887" s="53"/>
      <c r="BA1887" s="53"/>
      <c r="BB1887" s="53"/>
      <c r="BC1887" s="53"/>
      <c r="BD1887" s="53"/>
      <c r="BE1887" s="53"/>
      <c r="BF1887" s="53"/>
      <c r="BG1887" s="53"/>
      <c r="BH1887" s="53"/>
      <c r="BI1887" s="53"/>
      <c r="BJ1887" s="53"/>
      <c r="BK1887" s="53"/>
      <c r="BL1887" s="53"/>
      <c r="BM1887" s="53"/>
      <c r="BN1887" s="53"/>
      <c r="BO1887" s="53"/>
      <c r="BP1887" s="53"/>
      <c r="BQ1887" s="53"/>
      <c r="BR1887" s="53"/>
      <c r="BS1887" s="53"/>
      <c r="BT1887" s="53"/>
      <c r="BU1887" s="53"/>
      <c r="BV1887" s="53"/>
      <c r="BW1887" s="53"/>
      <c r="BX1887" s="53"/>
      <c r="BY1887" s="53"/>
      <c r="BZ1887" s="53"/>
      <c r="CA1887" s="53"/>
      <c r="CB1887" s="53"/>
      <c r="CC1887" s="53"/>
      <c r="CD1887" s="53"/>
      <c r="CE1887" s="53"/>
      <c r="CF1887" s="53"/>
      <c r="CG1887" s="53"/>
      <c r="CH1887" s="53"/>
      <c r="CI1887" s="53"/>
      <c r="CJ1887" s="53"/>
      <c r="CK1887" s="53"/>
    </row>
    <row r="1888" spans="10:89" x14ac:dyDescent="0.2">
      <c r="J1888" s="53"/>
      <c r="K1888" s="53"/>
      <c r="L1888" s="53"/>
      <c r="M1888" s="53"/>
      <c r="N1888" s="53"/>
      <c r="O1888" s="53"/>
      <c r="P1888" s="53"/>
      <c r="Q1888" s="53"/>
      <c r="R1888" s="53"/>
      <c r="S1888" s="53"/>
      <c r="T1888" s="53"/>
      <c r="U1888" s="53"/>
      <c r="V1888" s="53"/>
      <c r="W1888" s="53"/>
      <c r="X1888" s="53"/>
      <c r="Y1888" s="53"/>
      <c r="Z1888" s="53"/>
      <c r="AA1888" s="53"/>
      <c r="AB1888" s="53"/>
      <c r="AC1888" s="53"/>
      <c r="AD1888" s="53"/>
      <c r="AE1888" s="53"/>
      <c r="AF1888" s="53"/>
      <c r="AG1888" s="53"/>
      <c r="AH1888" s="53"/>
      <c r="AI1888" s="53"/>
      <c r="AJ1888" s="53"/>
      <c r="AK1888" s="53"/>
      <c r="AL1888" s="53"/>
      <c r="AM1888" s="53"/>
      <c r="AN1888" s="53"/>
      <c r="AO1888" s="53"/>
      <c r="AP1888" s="53"/>
      <c r="AQ1888" s="53"/>
      <c r="AR1888" s="53"/>
      <c r="AS1888" s="53"/>
      <c r="AT1888" s="53"/>
      <c r="AU1888" s="53"/>
      <c r="AV1888" s="53"/>
      <c r="AW1888" s="53"/>
      <c r="AX1888" s="53"/>
      <c r="AY1888" s="53"/>
      <c r="AZ1888" s="53"/>
      <c r="BA1888" s="53"/>
      <c r="BB1888" s="53"/>
      <c r="BC1888" s="53"/>
      <c r="BD1888" s="53"/>
      <c r="BE1888" s="53"/>
      <c r="BF1888" s="53"/>
      <c r="BG1888" s="53"/>
      <c r="BH1888" s="53"/>
      <c r="BI1888" s="53"/>
      <c r="BJ1888" s="53"/>
      <c r="BK1888" s="53"/>
      <c r="BL1888" s="53"/>
      <c r="BM1888" s="53"/>
      <c r="BN1888" s="53"/>
      <c r="BO1888" s="53"/>
      <c r="BP1888" s="53"/>
      <c r="BQ1888" s="53"/>
      <c r="BR1888" s="53"/>
      <c r="BS1888" s="53"/>
      <c r="BT1888" s="53"/>
      <c r="BU1888" s="53"/>
      <c r="BV1888" s="53"/>
      <c r="BW1888" s="53"/>
      <c r="BX1888" s="53"/>
      <c r="BY1888" s="53"/>
      <c r="BZ1888" s="53"/>
      <c r="CA1888" s="53"/>
      <c r="CB1888" s="53"/>
      <c r="CC1888" s="53"/>
      <c r="CD1888" s="53"/>
      <c r="CE1888" s="53"/>
      <c r="CF1888" s="53"/>
      <c r="CG1888" s="53"/>
      <c r="CH1888" s="53"/>
      <c r="CI1888" s="53"/>
      <c r="CJ1888" s="53"/>
      <c r="CK1888" s="53"/>
    </row>
    <row r="1889" spans="10:89" x14ac:dyDescent="0.2">
      <c r="J1889" s="53"/>
      <c r="K1889" s="53"/>
      <c r="L1889" s="53"/>
      <c r="M1889" s="53"/>
      <c r="N1889" s="53"/>
      <c r="O1889" s="53"/>
      <c r="P1889" s="53"/>
      <c r="Q1889" s="53"/>
      <c r="R1889" s="53"/>
      <c r="S1889" s="53"/>
      <c r="T1889" s="53"/>
      <c r="U1889" s="53"/>
      <c r="V1889" s="53"/>
      <c r="W1889" s="53"/>
      <c r="X1889" s="53"/>
      <c r="Y1889" s="53"/>
      <c r="Z1889" s="53"/>
      <c r="AA1889" s="53"/>
      <c r="AB1889" s="53"/>
      <c r="AC1889" s="53"/>
      <c r="AD1889" s="53"/>
      <c r="AE1889" s="53"/>
      <c r="AF1889" s="53"/>
      <c r="AG1889" s="53"/>
      <c r="AH1889" s="53"/>
      <c r="AI1889" s="53"/>
      <c r="AJ1889" s="53"/>
      <c r="AK1889" s="53"/>
      <c r="AL1889" s="53"/>
      <c r="AM1889" s="53"/>
      <c r="AN1889" s="53"/>
      <c r="AO1889" s="53"/>
      <c r="AP1889" s="53"/>
      <c r="AQ1889" s="53"/>
      <c r="AR1889" s="53"/>
      <c r="AS1889" s="53"/>
      <c r="AT1889" s="53"/>
      <c r="AU1889" s="53"/>
      <c r="AV1889" s="53"/>
      <c r="AW1889" s="53"/>
      <c r="AX1889" s="53"/>
      <c r="AY1889" s="53"/>
      <c r="AZ1889" s="53"/>
      <c r="BA1889" s="53"/>
      <c r="BB1889" s="53"/>
      <c r="BC1889" s="53"/>
      <c r="BD1889" s="53"/>
      <c r="BE1889" s="53"/>
      <c r="BF1889" s="53"/>
      <c r="BG1889" s="53"/>
      <c r="BH1889" s="53"/>
      <c r="BI1889" s="53"/>
      <c r="BJ1889" s="53"/>
      <c r="BK1889" s="53"/>
      <c r="BL1889" s="53"/>
      <c r="BM1889" s="53"/>
      <c r="BN1889" s="53"/>
      <c r="BO1889" s="53"/>
      <c r="BP1889" s="53"/>
      <c r="BQ1889" s="53"/>
      <c r="BR1889" s="53"/>
      <c r="BS1889" s="53"/>
      <c r="BT1889" s="53"/>
      <c r="BU1889" s="53"/>
      <c r="BV1889" s="53"/>
      <c r="BW1889" s="53"/>
      <c r="BX1889" s="53"/>
      <c r="BY1889" s="53"/>
      <c r="BZ1889" s="53"/>
      <c r="CA1889" s="53"/>
      <c r="CB1889" s="53"/>
      <c r="CC1889" s="53"/>
      <c r="CD1889" s="53"/>
      <c r="CE1889" s="53"/>
      <c r="CF1889" s="53"/>
      <c r="CG1889" s="53"/>
      <c r="CH1889" s="53"/>
      <c r="CI1889" s="53"/>
      <c r="CJ1889" s="53"/>
      <c r="CK1889" s="53"/>
    </row>
    <row r="1890" spans="10:89" x14ac:dyDescent="0.2">
      <c r="J1890" s="53"/>
      <c r="K1890" s="53"/>
      <c r="L1890" s="53"/>
      <c r="M1890" s="53"/>
      <c r="N1890" s="53"/>
      <c r="O1890" s="53"/>
      <c r="P1890" s="53"/>
      <c r="Q1890" s="53"/>
      <c r="R1890" s="53"/>
      <c r="S1890" s="53"/>
      <c r="T1890" s="53"/>
      <c r="U1890" s="53"/>
      <c r="V1890" s="53"/>
      <c r="W1890" s="53"/>
      <c r="X1890" s="53"/>
      <c r="Y1890" s="53"/>
      <c r="Z1890" s="53"/>
      <c r="AA1890" s="53"/>
      <c r="AB1890" s="53"/>
      <c r="AC1890" s="53"/>
      <c r="AD1890" s="53"/>
      <c r="AE1890" s="53"/>
      <c r="AF1890" s="53"/>
      <c r="AG1890" s="53"/>
      <c r="AH1890" s="53"/>
      <c r="AI1890" s="53"/>
      <c r="AJ1890" s="53"/>
      <c r="AK1890" s="53"/>
      <c r="AL1890" s="53"/>
      <c r="AM1890" s="53"/>
      <c r="AN1890" s="53"/>
      <c r="AO1890" s="53"/>
      <c r="AP1890" s="53"/>
      <c r="AQ1890" s="53"/>
      <c r="AR1890" s="53"/>
      <c r="AS1890" s="53"/>
      <c r="AT1890" s="53"/>
      <c r="AU1890" s="53"/>
      <c r="AV1890" s="53"/>
      <c r="AW1890" s="53"/>
      <c r="AX1890" s="53"/>
      <c r="AY1890" s="53"/>
      <c r="AZ1890" s="53"/>
      <c r="BA1890" s="53"/>
      <c r="BB1890" s="53"/>
      <c r="BC1890" s="53"/>
      <c r="BD1890" s="53"/>
      <c r="BE1890" s="53"/>
      <c r="BF1890" s="53"/>
      <c r="BG1890" s="53"/>
      <c r="BH1890" s="53"/>
      <c r="BI1890" s="53"/>
      <c r="BJ1890" s="53"/>
      <c r="BK1890" s="53"/>
      <c r="BL1890" s="53"/>
      <c r="BM1890" s="53"/>
      <c r="BN1890" s="53"/>
      <c r="BO1890" s="53"/>
      <c r="BP1890" s="53"/>
      <c r="BQ1890" s="53"/>
      <c r="BR1890" s="53"/>
      <c r="BS1890" s="53"/>
      <c r="BT1890" s="53"/>
      <c r="BU1890" s="53"/>
      <c r="BV1890" s="53"/>
      <c r="BW1890" s="53"/>
      <c r="BX1890" s="53"/>
      <c r="BY1890" s="53"/>
      <c r="BZ1890" s="53"/>
      <c r="CA1890" s="53"/>
      <c r="CB1890" s="53"/>
      <c r="CC1890" s="53"/>
      <c r="CD1890" s="53"/>
      <c r="CE1890" s="53"/>
      <c r="CF1890" s="53"/>
      <c r="CG1890" s="53"/>
      <c r="CH1890" s="53"/>
      <c r="CI1890" s="53"/>
      <c r="CJ1890" s="53"/>
      <c r="CK1890" s="53"/>
    </row>
    <row r="1891" spans="10:89" x14ac:dyDescent="0.2">
      <c r="J1891" s="53"/>
      <c r="K1891" s="53"/>
      <c r="L1891" s="53"/>
      <c r="M1891" s="53"/>
      <c r="N1891" s="53"/>
      <c r="O1891" s="53"/>
      <c r="P1891" s="53"/>
      <c r="Q1891" s="53"/>
      <c r="R1891" s="53"/>
      <c r="S1891" s="53"/>
      <c r="T1891" s="53"/>
      <c r="U1891" s="53"/>
      <c r="V1891" s="53"/>
      <c r="W1891" s="53"/>
      <c r="X1891" s="53"/>
      <c r="Y1891" s="53"/>
      <c r="Z1891" s="53"/>
      <c r="AA1891" s="53"/>
      <c r="AB1891" s="53"/>
      <c r="AC1891" s="53"/>
      <c r="AD1891" s="53"/>
      <c r="AE1891" s="53"/>
      <c r="AF1891" s="53"/>
      <c r="AG1891" s="53"/>
      <c r="AH1891" s="53"/>
      <c r="AI1891" s="53"/>
      <c r="AJ1891" s="53"/>
      <c r="AK1891" s="53"/>
      <c r="AL1891" s="53"/>
      <c r="AM1891" s="53"/>
      <c r="AN1891" s="53"/>
      <c r="AO1891" s="53"/>
      <c r="AP1891" s="53"/>
      <c r="AQ1891" s="53"/>
      <c r="AR1891" s="53"/>
      <c r="AS1891" s="53"/>
      <c r="AT1891" s="53"/>
      <c r="AU1891" s="53"/>
      <c r="AV1891" s="53"/>
      <c r="AW1891" s="53"/>
      <c r="AX1891" s="53"/>
      <c r="AY1891" s="53"/>
      <c r="AZ1891" s="53"/>
      <c r="BA1891" s="53"/>
      <c r="BB1891" s="53"/>
      <c r="BC1891" s="53"/>
      <c r="BD1891" s="53"/>
      <c r="BE1891" s="53"/>
      <c r="BF1891" s="53"/>
      <c r="BG1891" s="53"/>
      <c r="BH1891" s="53"/>
      <c r="BI1891" s="53"/>
      <c r="BJ1891" s="53"/>
      <c r="BK1891" s="53"/>
      <c r="BL1891" s="53"/>
      <c r="BM1891" s="53"/>
      <c r="BN1891" s="53"/>
      <c r="BO1891" s="53"/>
      <c r="BP1891" s="53"/>
      <c r="BQ1891" s="53"/>
      <c r="BR1891" s="53"/>
      <c r="BS1891" s="53"/>
      <c r="BT1891" s="53"/>
      <c r="BU1891" s="53"/>
      <c r="BV1891" s="53"/>
      <c r="BW1891" s="53"/>
      <c r="BX1891" s="53"/>
      <c r="BY1891" s="53"/>
      <c r="BZ1891" s="53"/>
      <c r="CA1891" s="53"/>
      <c r="CB1891" s="53"/>
      <c r="CC1891" s="53"/>
      <c r="CD1891" s="53"/>
      <c r="CE1891" s="53"/>
      <c r="CF1891" s="53"/>
      <c r="CG1891" s="53"/>
      <c r="CH1891" s="53"/>
      <c r="CI1891" s="53"/>
      <c r="CJ1891" s="53"/>
      <c r="CK1891" s="53"/>
    </row>
    <row r="1892" spans="10:89" x14ac:dyDescent="0.2">
      <c r="J1892" s="53"/>
      <c r="K1892" s="53"/>
      <c r="L1892" s="53"/>
      <c r="M1892" s="53"/>
      <c r="N1892" s="53"/>
      <c r="O1892" s="53"/>
      <c r="P1892" s="53"/>
      <c r="Q1892" s="53"/>
      <c r="R1892" s="53"/>
      <c r="S1892" s="53"/>
      <c r="T1892" s="53"/>
      <c r="U1892" s="53"/>
      <c r="V1892" s="53"/>
      <c r="W1892" s="53"/>
      <c r="X1892" s="53"/>
      <c r="Y1892" s="53"/>
      <c r="Z1892" s="53"/>
      <c r="AA1892" s="53"/>
      <c r="AB1892" s="53"/>
      <c r="AC1892" s="53"/>
      <c r="AD1892" s="53"/>
      <c r="AE1892" s="53"/>
      <c r="AF1892" s="53"/>
      <c r="AG1892" s="53"/>
      <c r="AH1892" s="53"/>
      <c r="AI1892" s="53"/>
      <c r="AJ1892" s="53"/>
      <c r="AK1892" s="53"/>
      <c r="AL1892" s="53"/>
      <c r="AM1892" s="53"/>
      <c r="AN1892" s="53"/>
      <c r="AO1892" s="53"/>
      <c r="AP1892" s="53"/>
      <c r="AQ1892" s="53"/>
      <c r="AR1892" s="53"/>
      <c r="AS1892" s="53"/>
      <c r="AT1892" s="53"/>
      <c r="AU1892" s="53"/>
      <c r="AV1892" s="53"/>
      <c r="AW1892" s="53"/>
      <c r="AX1892" s="53"/>
      <c r="AY1892" s="53"/>
      <c r="AZ1892" s="53"/>
      <c r="BA1892" s="53"/>
      <c r="BB1892" s="53"/>
      <c r="BC1892" s="53"/>
      <c r="BD1892" s="53"/>
      <c r="BE1892" s="53"/>
      <c r="BF1892" s="53"/>
      <c r="BG1892" s="53"/>
      <c r="BH1892" s="53"/>
      <c r="BI1892" s="53"/>
      <c r="BJ1892" s="53"/>
      <c r="BK1892" s="53"/>
      <c r="BL1892" s="53"/>
      <c r="BM1892" s="53"/>
      <c r="BN1892" s="53"/>
      <c r="BO1892" s="53"/>
      <c r="BP1892" s="53"/>
      <c r="BQ1892" s="53"/>
      <c r="BR1892" s="53"/>
      <c r="BS1892" s="53"/>
      <c r="BT1892" s="53"/>
      <c r="BU1892" s="53"/>
      <c r="BV1892" s="53"/>
      <c r="BW1892" s="53"/>
      <c r="BX1892" s="53"/>
      <c r="BY1892" s="53"/>
      <c r="BZ1892" s="53"/>
      <c r="CA1892" s="53"/>
      <c r="CB1892" s="53"/>
      <c r="CC1892" s="53"/>
      <c r="CD1892" s="53"/>
      <c r="CE1892" s="53"/>
      <c r="CF1892" s="53"/>
      <c r="CG1892" s="53"/>
      <c r="CH1892" s="53"/>
      <c r="CI1892" s="53"/>
      <c r="CJ1892" s="53"/>
      <c r="CK1892" s="53"/>
    </row>
    <row r="1893" spans="10:89" x14ac:dyDescent="0.2">
      <c r="J1893" s="53"/>
      <c r="K1893" s="53"/>
      <c r="L1893" s="53"/>
      <c r="M1893" s="53"/>
      <c r="N1893" s="53"/>
      <c r="O1893" s="53"/>
      <c r="P1893" s="53"/>
      <c r="Q1893" s="53"/>
      <c r="R1893" s="53"/>
      <c r="S1893" s="53"/>
      <c r="T1893" s="53"/>
      <c r="U1893" s="53"/>
      <c r="V1893" s="53"/>
      <c r="W1893" s="53"/>
      <c r="X1893" s="53"/>
      <c r="Y1893" s="53"/>
      <c r="Z1893" s="53"/>
      <c r="AA1893" s="53"/>
      <c r="AB1893" s="53"/>
      <c r="AC1893" s="53"/>
      <c r="AD1893" s="53"/>
      <c r="AE1893" s="53"/>
      <c r="AF1893" s="53"/>
      <c r="AG1893" s="53"/>
      <c r="AH1893" s="53"/>
      <c r="AI1893" s="53"/>
      <c r="AJ1893" s="53"/>
      <c r="AK1893" s="53"/>
      <c r="AL1893" s="53"/>
      <c r="AM1893" s="53"/>
      <c r="AN1893" s="53"/>
      <c r="AO1893" s="53"/>
      <c r="AP1893" s="53"/>
      <c r="AQ1893" s="53"/>
      <c r="AR1893" s="53"/>
      <c r="AS1893" s="53"/>
      <c r="AT1893" s="53"/>
      <c r="AU1893" s="53"/>
      <c r="AV1893" s="53"/>
      <c r="AW1893" s="53"/>
      <c r="AX1893" s="53"/>
      <c r="AY1893" s="53"/>
      <c r="AZ1893" s="53"/>
      <c r="BA1893" s="53"/>
      <c r="BB1893" s="53"/>
      <c r="BC1893" s="53"/>
      <c r="BD1893" s="53"/>
      <c r="BE1893" s="53"/>
      <c r="BF1893" s="53"/>
      <c r="BG1893" s="53"/>
      <c r="BH1893" s="53"/>
      <c r="BI1893" s="53"/>
      <c r="BJ1893" s="53"/>
      <c r="BK1893" s="53"/>
      <c r="BL1893" s="53"/>
      <c r="BM1893" s="53"/>
      <c r="BN1893" s="53"/>
      <c r="BO1893" s="53"/>
      <c r="BP1893" s="53"/>
      <c r="BQ1893" s="53"/>
      <c r="BR1893" s="53"/>
      <c r="BS1893" s="53"/>
      <c r="BT1893" s="53"/>
      <c r="BU1893" s="53"/>
      <c r="BV1893" s="53"/>
      <c r="BW1893" s="53"/>
      <c r="BX1893" s="53"/>
      <c r="BY1893" s="53"/>
      <c r="BZ1893" s="53"/>
      <c r="CA1893" s="53"/>
      <c r="CB1893" s="53"/>
      <c r="CC1893" s="53"/>
      <c r="CD1893" s="53"/>
      <c r="CE1893" s="53"/>
      <c r="CF1893" s="53"/>
      <c r="CG1893" s="53"/>
      <c r="CH1893" s="53"/>
      <c r="CI1893" s="53"/>
      <c r="CJ1893" s="53"/>
      <c r="CK1893" s="53"/>
    </row>
    <row r="1894" spans="10:89" x14ac:dyDescent="0.2">
      <c r="J1894" s="53"/>
      <c r="K1894" s="53"/>
      <c r="L1894" s="53"/>
      <c r="M1894" s="53"/>
      <c r="N1894" s="53"/>
      <c r="O1894" s="53"/>
      <c r="P1894" s="53"/>
      <c r="Q1894" s="53"/>
      <c r="R1894" s="53"/>
      <c r="S1894" s="53"/>
      <c r="T1894" s="53"/>
      <c r="U1894" s="53"/>
      <c r="V1894" s="53"/>
      <c r="W1894" s="53"/>
      <c r="X1894" s="53"/>
      <c r="Y1894" s="53"/>
      <c r="Z1894" s="53"/>
      <c r="AA1894" s="53"/>
      <c r="AB1894" s="53"/>
      <c r="AC1894" s="53"/>
      <c r="AD1894" s="53"/>
      <c r="AE1894" s="53"/>
      <c r="AF1894" s="53"/>
      <c r="AG1894" s="53"/>
      <c r="AH1894" s="53"/>
      <c r="AI1894" s="53"/>
      <c r="AJ1894" s="53"/>
      <c r="AK1894" s="53"/>
      <c r="AL1894" s="53"/>
      <c r="AM1894" s="53"/>
      <c r="AN1894" s="53"/>
      <c r="AO1894" s="53"/>
      <c r="AP1894" s="53"/>
      <c r="AQ1894" s="53"/>
      <c r="AR1894" s="53"/>
      <c r="AS1894" s="53"/>
      <c r="AT1894" s="53"/>
      <c r="AU1894" s="53"/>
      <c r="AV1894" s="53"/>
      <c r="AW1894" s="53"/>
      <c r="AX1894" s="53"/>
      <c r="AY1894" s="53"/>
      <c r="AZ1894" s="53"/>
      <c r="BA1894" s="53"/>
      <c r="BB1894" s="53"/>
      <c r="BC1894" s="53"/>
      <c r="BD1894" s="53"/>
      <c r="BE1894" s="53"/>
      <c r="BF1894" s="53"/>
      <c r="BG1894" s="53"/>
      <c r="BH1894" s="53"/>
      <c r="BI1894" s="53"/>
      <c r="BJ1894" s="53"/>
      <c r="BK1894" s="53"/>
      <c r="BL1894" s="53"/>
      <c r="BM1894" s="53"/>
      <c r="BN1894" s="53"/>
      <c r="BO1894" s="53"/>
      <c r="BP1894" s="53"/>
      <c r="BQ1894" s="53"/>
      <c r="BR1894" s="53"/>
      <c r="BS1894" s="53"/>
      <c r="BT1894" s="53"/>
      <c r="BU1894" s="53"/>
      <c r="BV1894" s="53"/>
      <c r="BW1894" s="53"/>
      <c r="BX1894" s="53"/>
      <c r="BY1894" s="53"/>
      <c r="BZ1894" s="53"/>
      <c r="CA1894" s="53"/>
      <c r="CB1894" s="53"/>
      <c r="CC1894" s="53"/>
      <c r="CD1894" s="53"/>
      <c r="CE1894" s="53"/>
      <c r="CF1894" s="53"/>
      <c r="CG1894" s="53"/>
      <c r="CH1894" s="53"/>
      <c r="CI1894" s="53"/>
      <c r="CJ1894" s="53"/>
      <c r="CK1894" s="53"/>
    </row>
    <row r="1895" spans="10:89" x14ac:dyDescent="0.2">
      <c r="J1895" s="53"/>
      <c r="K1895" s="53"/>
      <c r="L1895" s="53"/>
      <c r="M1895" s="53"/>
      <c r="N1895" s="53"/>
      <c r="O1895" s="53"/>
      <c r="P1895" s="53"/>
      <c r="Q1895" s="53"/>
      <c r="R1895" s="53"/>
      <c r="S1895" s="53"/>
      <c r="T1895" s="53"/>
      <c r="U1895" s="53"/>
      <c r="V1895" s="53"/>
      <c r="W1895" s="53"/>
      <c r="X1895" s="53"/>
      <c r="Y1895" s="53"/>
      <c r="Z1895" s="53"/>
      <c r="AA1895" s="53"/>
      <c r="AB1895" s="53"/>
      <c r="AC1895" s="53"/>
      <c r="AD1895" s="53"/>
      <c r="AE1895" s="53"/>
      <c r="AF1895" s="53"/>
      <c r="AG1895" s="53"/>
      <c r="AH1895" s="53"/>
      <c r="AI1895" s="53"/>
      <c r="AJ1895" s="53"/>
      <c r="AK1895" s="53"/>
      <c r="AL1895" s="53"/>
      <c r="AM1895" s="53"/>
      <c r="AN1895" s="53"/>
      <c r="AO1895" s="53"/>
      <c r="AP1895" s="53"/>
      <c r="AQ1895" s="53"/>
      <c r="AR1895" s="53"/>
      <c r="AS1895" s="53"/>
      <c r="AT1895" s="53"/>
      <c r="AU1895" s="53"/>
      <c r="AV1895" s="53"/>
      <c r="AW1895" s="53"/>
      <c r="AX1895" s="53"/>
      <c r="AY1895" s="53"/>
      <c r="AZ1895" s="53"/>
      <c r="BA1895" s="53"/>
      <c r="BB1895" s="53"/>
      <c r="BC1895" s="53"/>
      <c r="BD1895" s="53"/>
      <c r="BE1895" s="53"/>
      <c r="BF1895" s="53"/>
      <c r="BG1895" s="53"/>
      <c r="BH1895" s="53"/>
      <c r="BI1895" s="53"/>
      <c r="BJ1895" s="53"/>
      <c r="BK1895" s="53"/>
      <c r="BL1895" s="53"/>
      <c r="BM1895" s="53"/>
      <c r="BN1895" s="53"/>
      <c r="BO1895" s="53"/>
      <c r="BP1895" s="53"/>
      <c r="BQ1895" s="53"/>
      <c r="BR1895" s="53"/>
      <c r="BS1895" s="53"/>
      <c r="BT1895" s="53"/>
      <c r="BU1895" s="53"/>
      <c r="BV1895" s="53"/>
      <c r="BW1895" s="53"/>
      <c r="BX1895" s="53"/>
      <c r="BY1895" s="53"/>
      <c r="BZ1895" s="53"/>
      <c r="CA1895" s="53"/>
      <c r="CB1895" s="53"/>
      <c r="CC1895" s="53"/>
      <c r="CD1895" s="53"/>
      <c r="CE1895" s="53"/>
      <c r="CF1895" s="53"/>
      <c r="CG1895" s="53"/>
      <c r="CH1895" s="53"/>
      <c r="CI1895" s="53"/>
      <c r="CJ1895" s="53"/>
      <c r="CK1895" s="53"/>
    </row>
    <row r="1896" spans="10:89" x14ac:dyDescent="0.2">
      <c r="J1896" s="53"/>
      <c r="K1896" s="53"/>
      <c r="L1896" s="53"/>
      <c r="M1896" s="53"/>
      <c r="N1896" s="53"/>
      <c r="O1896" s="53"/>
      <c r="P1896" s="53"/>
      <c r="Q1896" s="53"/>
      <c r="R1896" s="53"/>
      <c r="S1896" s="53"/>
      <c r="T1896" s="53"/>
      <c r="U1896" s="53"/>
      <c r="V1896" s="53"/>
      <c r="W1896" s="53"/>
      <c r="X1896" s="53"/>
      <c r="Y1896" s="53"/>
      <c r="Z1896" s="53"/>
      <c r="AA1896" s="53"/>
      <c r="AB1896" s="53"/>
      <c r="AC1896" s="53"/>
      <c r="AD1896" s="53"/>
      <c r="AE1896" s="53"/>
      <c r="AF1896" s="53"/>
      <c r="AG1896" s="53"/>
      <c r="AH1896" s="53"/>
      <c r="AI1896" s="53"/>
      <c r="AJ1896" s="53"/>
      <c r="AK1896" s="53"/>
      <c r="AL1896" s="53"/>
      <c r="AM1896" s="53"/>
      <c r="AN1896" s="53"/>
      <c r="AO1896" s="53"/>
      <c r="AP1896" s="53"/>
      <c r="AQ1896" s="53"/>
      <c r="AR1896" s="53"/>
      <c r="AS1896" s="53"/>
      <c r="AT1896" s="53"/>
      <c r="AU1896" s="53"/>
      <c r="AV1896" s="53"/>
      <c r="AW1896" s="53"/>
      <c r="AX1896" s="53"/>
      <c r="AY1896" s="53"/>
      <c r="AZ1896" s="53"/>
      <c r="BA1896" s="53"/>
      <c r="BB1896" s="53"/>
      <c r="BC1896" s="53"/>
      <c r="BD1896" s="53"/>
      <c r="BE1896" s="53"/>
      <c r="BF1896" s="53"/>
      <c r="BG1896" s="53"/>
      <c r="BH1896" s="53"/>
      <c r="BI1896" s="53"/>
      <c r="BJ1896" s="53"/>
      <c r="BK1896" s="53"/>
      <c r="BL1896" s="53"/>
      <c r="BM1896" s="53"/>
      <c r="BN1896" s="53"/>
      <c r="BO1896" s="53"/>
      <c r="BP1896" s="53"/>
      <c r="BQ1896" s="53"/>
      <c r="BR1896" s="53"/>
      <c r="BS1896" s="53"/>
      <c r="BT1896" s="53"/>
      <c r="BU1896" s="53"/>
      <c r="BV1896" s="53"/>
      <c r="BW1896" s="53"/>
      <c r="BX1896" s="53"/>
      <c r="BY1896" s="53"/>
      <c r="BZ1896" s="53"/>
      <c r="CA1896" s="53"/>
      <c r="CB1896" s="53"/>
      <c r="CC1896" s="53"/>
      <c r="CD1896" s="53"/>
      <c r="CE1896" s="53"/>
      <c r="CF1896" s="53"/>
      <c r="CG1896" s="53"/>
      <c r="CH1896" s="53"/>
      <c r="CI1896" s="53"/>
      <c r="CJ1896" s="53"/>
      <c r="CK1896" s="53"/>
    </row>
    <row r="1897" spans="10:89" x14ac:dyDescent="0.2">
      <c r="J1897" s="53"/>
      <c r="K1897" s="53"/>
      <c r="L1897" s="53"/>
      <c r="M1897" s="53"/>
      <c r="N1897" s="53"/>
      <c r="O1897" s="53"/>
      <c r="P1897" s="53"/>
      <c r="Q1897" s="53"/>
      <c r="R1897" s="53"/>
      <c r="S1897" s="53"/>
      <c r="T1897" s="53"/>
      <c r="U1897" s="53"/>
      <c r="V1897" s="53"/>
      <c r="W1897" s="53"/>
      <c r="X1897" s="53"/>
      <c r="Y1897" s="53"/>
      <c r="Z1897" s="53"/>
      <c r="AA1897" s="53"/>
      <c r="AB1897" s="53"/>
      <c r="AC1897" s="53"/>
      <c r="AD1897" s="53"/>
      <c r="AE1897" s="53"/>
      <c r="AF1897" s="53"/>
      <c r="AG1897" s="53"/>
      <c r="AH1897" s="53"/>
      <c r="AI1897" s="53"/>
      <c r="AJ1897" s="53"/>
      <c r="AK1897" s="53"/>
      <c r="AL1897" s="53"/>
      <c r="AM1897" s="53"/>
      <c r="AN1897" s="53"/>
      <c r="AO1897" s="53"/>
      <c r="AP1897" s="53"/>
      <c r="AQ1897" s="53"/>
      <c r="AR1897" s="53"/>
      <c r="AS1897" s="53"/>
      <c r="AT1897" s="53"/>
      <c r="AU1897" s="53"/>
      <c r="AV1897" s="53"/>
      <c r="AW1897" s="53"/>
      <c r="AX1897" s="53"/>
      <c r="AY1897" s="53"/>
      <c r="AZ1897" s="53"/>
      <c r="BA1897" s="53"/>
      <c r="BB1897" s="53"/>
      <c r="BC1897" s="53"/>
      <c r="BD1897" s="53"/>
      <c r="BE1897" s="53"/>
      <c r="BF1897" s="53"/>
      <c r="BG1897" s="53"/>
      <c r="BH1897" s="53"/>
      <c r="BI1897" s="53"/>
      <c r="BJ1897" s="53"/>
      <c r="BK1897" s="53"/>
      <c r="BL1897" s="53"/>
      <c r="BM1897" s="53"/>
      <c r="BN1897" s="53"/>
      <c r="BO1897" s="53"/>
      <c r="BP1897" s="53"/>
      <c r="BQ1897" s="53"/>
      <c r="BR1897" s="53"/>
      <c r="BS1897" s="53"/>
      <c r="BT1897" s="53"/>
      <c r="BU1897" s="53"/>
      <c r="BV1897" s="53"/>
      <c r="BW1897" s="53"/>
      <c r="BX1897" s="53"/>
      <c r="BY1897" s="53"/>
      <c r="BZ1897" s="53"/>
      <c r="CA1897" s="53"/>
      <c r="CB1897" s="53"/>
      <c r="CC1897" s="53"/>
      <c r="CD1897" s="53"/>
      <c r="CE1897" s="53"/>
      <c r="CF1897" s="53"/>
      <c r="CG1897" s="53"/>
      <c r="CH1897" s="53"/>
      <c r="CI1897" s="53"/>
      <c r="CJ1897" s="53"/>
      <c r="CK1897" s="53"/>
    </row>
    <row r="1898" spans="10:89" x14ac:dyDescent="0.2">
      <c r="J1898" s="53"/>
      <c r="K1898" s="53"/>
      <c r="L1898" s="53"/>
      <c r="M1898" s="53"/>
      <c r="N1898" s="53"/>
      <c r="O1898" s="53"/>
      <c r="P1898" s="53"/>
      <c r="Q1898" s="53"/>
      <c r="R1898" s="53"/>
      <c r="S1898" s="53"/>
      <c r="T1898" s="53"/>
      <c r="U1898" s="53"/>
      <c r="V1898" s="53"/>
      <c r="W1898" s="53"/>
      <c r="X1898" s="53"/>
      <c r="Y1898" s="53"/>
      <c r="Z1898" s="53"/>
      <c r="AA1898" s="53"/>
      <c r="AB1898" s="53"/>
      <c r="AC1898" s="53"/>
      <c r="AD1898" s="53"/>
      <c r="AE1898" s="53"/>
      <c r="AF1898" s="53"/>
      <c r="AG1898" s="53"/>
      <c r="AH1898" s="53"/>
      <c r="AI1898" s="53"/>
      <c r="AJ1898" s="53"/>
      <c r="AK1898" s="53"/>
      <c r="AL1898" s="53"/>
      <c r="AM1898" s="53"/>
      <c r="AN1898" s="53"/>
      <c r="AO1898" s="53"/>
      <c r="AP1898" s="53"/>
      <c r="AQ1898" s="53"/>
      <c r="AR1898" s="53"/>
      <c r="AS1898" s="53"/>
      <c r="AT1898" s="53"/>
      <c r="AU1898" s="53"/>
      <c r="AV1898" s="53"/>
      <c r="AW1898" s="53"/>
      <c r="AX1898" s="53"/>
      <c r="AY1898" s="53"/>
      <c r="AZ1898" s="53"/>
      <c r="BA1898" s="53"/>
      <c r="BB1898" s="53"/>
      <c r="BC1898" s="53"/>
      <c r="BD1898" s="53"/>
      <c r="BE1898" s="53"/>
      <c r="BF1898" s="53"/>
      <c r="BG1898" s="53"/>
      <c r="BH1898" s="53"/>
      <c r="BI1898" s="53"/>
      <c r="BJ1898" s="53"/>
      <c r="BK1898" s="53"/>
      <c r="BL1898" s="53"/>
      <c r="BM1898" s="53"/>
      <c r="BN1898" s="53"/>
      <c r="BO1898" s="53"/>
      <c r="BP1898" s="53"/>
      <c r="BQ1898" s="53"/>
      <c r="BR1898" s="53"/>
      <c r="BS1898" s="53"/>
      <c r="BT1898" s="53"/>
      <c r="BU1898" s="53"/>
      <c r="BV1898" s="53"/>
      <c r="BW1898" s="53"/>
      <c r="BX1898" s="53"/>
      <c r="BY1898" s="53"/>
      <c r="BZ1898" s="53"/>
      <c r="CA1898" s="53"/>
      <c r="CB1898" s="53"/>
      <c r="CC1898" s="53"/>
      <c r="CD1898" s="53"/>
      <c r="CE1898" s="53"/>
      <c r="CF1898" s="53"/>
      <c r="CG1898" s="53"/>
      <c r="CH1898" s="53"/>
      <c r="CI1898" s="53"/>
      <c r="CJ1898" s="53"/>
      <c r="CK1898" s="53"/>
    </row>
    <row r="1899" spans="10:89" x14ac:dyDescent="0.2">
      <c r="J1899" s="53"/>
      <c r="K1899" s="53"/>
      <c r="L1899" s="53"/>
      <c r="M1899" s="53"/>
      <c r="N1899" s="53"/>
      <c r="O1899" s="53"/>
      <c r="P1899" s="53"/>
      <c r="Q1899" s="53"/>
      <c r="R1899" s="53"/>
      <c r="S1899" s="53"/>
      <c r="T1899" s="53"/>
      <c r="U1899" s="53"/>
      <c r="V1899" s="53"/>
      <c r="W1899" s="53"/>
      <c r="X1899" s="53"/>
      <c r="Y1899" s="53"/>
      <c r="Z1899" s="53"/>
      <c r="AA1899" s="53"/>
      <c r="AB1899" s="53"/>
      <c r="AC1899" s="53"/>
      <c r="AD1899" s="53"/>
      <c r="AE1899" s="53"/>
      <c r="AF1899" s="53"/>
      <c r="AG1899" s="53"/>
      <c r="AH1899" s="53"/>
      <c r="AI1899" s="53"/>
      <c r="AJ1899" s="53"/>
      <c r="AK1899" s="53"/>
      <c r="AL1899" s="53"/>
      <c r="AM1899" s="53"/>
      <c r="AN1899" s="53"/>
      <c r="AO1899" s="53"/>
      <c r="AP1899" s="53"/>
      <c r="AQ1899" s="53"/>
      <c r="AR1899" s="53"/>
      <c r="AS1899" s="53"/>
      <c r="AT1899" s="53"/>
      <c r="AU1899" s="53"/>
      <c r="AV1899" s="53"/>
      <c r="AW1899" s="53"/>
      <c r="AX1899" s="53"/>
      <c r="AY1899" s="53"/>
      <c r="AZ1899" s="53"/>
      <c r="BA1899" s="53"/>
      <c r="BB1899" s="53"/>
      <c r="BC1899" s="53"/>
      <c r="BD1899" s="53"/>
      <c r="BE1899" s="53"/>
      <c r="BF1899" s="53"/>
      <c r="BG1899" s="53"/>
      <c r="BH1899" s="53"/>
      <c r="BI1899" s="53"/>
      <c r="BJ1899" s="53"/>
      <c r="BK1899" s="53"/>
      <c r="BL1899" s="53"/>
      <c r="BM1899" s="53"/>
      <c r="BN1899" s="53"/>
      <c r="BO1899" s="53"/>
      <c r="BP1899" s="53"/>
      <c r="BQ1899" s="53"/>
      <c r="BR1899" s="53"/>
      <c r="BS1899" s="53"/>
      <c r="BT1899" s="53"/>
      <c r="BU1899" s="53"/>
      <c r="BV1899" s="53"/>
      <c r="BW1899" s="53"/>
      <c r="BX1899" s="53"/>
      <c r="BY1899" s="53"/>
      <c r="BZ1899" s="53"/>
      <c r="CA1899" s="53"/>
      <c r="CB1899" s="53"/>
      <c r="CC1899" s="53"/>
      <c r="CD1899" s="53"/>
      <c r="CE1899" s="53"/>
      <c r="CF1899" s="53"/>
      <c r="CG1899" s="53"/>
      <c r="CH1899" s="53"/>
      <c r="CI1899" s="53"/>
      <c r="CJ1899" s="53"/>
      <c r="CK1899" s="53"/>
    </row>
    <row r="1900" spans="10:89" x14ac:dyDescent="0.2">
      <c r="J1900" s="53"/>
      <c r="K1900" s="53"/>
      <c r="L1900" s="53"/>
      <c r="M1900" s="53"/>
      <c r="N1900" s="53"/>
      <c r="O1900" s="53"/>
      <c r="P1900" s="53"/>
      <c r="Q1900" s="53"/>
      <c r="R1900" s="53"/>
      <c r="S1900" s="53"/>
      <c r="T1900" s="53"/>
      <c r="U1900" s="53"/>
      <c r="V1900" s="53"/>
      <c r="W1900" s="53"/>
      <c r="X1900" s="53"/>
      <c r="Y1900" s="53"/>
      <c r="Z1900" s="53"/>
      <c r="AA1900" s="53"/>
      <c r="AB1900" s="53"/>
      <c r="AC1900" s="53"/>
      <c r="AD1900" s="53"/>
      <c r="AE1900" s="53"/>
      <c r="AF1900" s="53"/>
      <c r="AG1900" s="53"/>
      <c r="AH1900" s="53"/>
      <c r="AI1900" s="53"/>
      <c r="AJ1900" s="53"/>
      <c r="AK1900" s="53"/>
      <c r="AL1900" s="53"/>
      <c r="AM1900" s="53"/>
      <c r="AN1900" s="53"/>
      <c r="AO1900" s="53"/>
      <c r="AP1900" s="53"/>
      <c r="AQ1900" s="53"/>
      <c r="AR1900" s="53"/>
      <c r="AS1900" s="53"/>
      <c r="AT1900" s="53"/>
      <c r="AU1900" s="53"/>
      <c r="AV1900" s="53"/>
      <c r="AW1900" s="53"/>
      <c r="AX1900" s="53"/>
      <c r="AY1900" s="53"/>
      <c r="AZ1900" s="53"/>
      <c r="BA1900" s="53"/>
      <c r="BB1900" s="53"/>
      <c r="BC1900" s="53"/>
      <c r="BD1900" s="53"/>
      <c r="BE1900" s="53"/>
      <c r="BF1900" s="53"/>
      <c r="BG1900" s="53"/>
      <c r="BH1900" s="53"/>
      <c r="BI1900" s="53"/>
      <c r="BJ1900" s="53"/>
      <c r="BK1900" s="53"/>
      <c r="BL1900" s="53"/>
      <c r="BM1900" s="53"/>
      <c r="BN1900" s="53"/>
      <c r="BO1900" s="53"/>
      <c r="BP1900" s="53"/>
      <c r="BQ1900" s="53"/>
      <c r="BR1900" s="53"/>
      <c r="BS1900" s="53"/>
      <c r="BT1900" s="53"/>
      <c r="BU1900" s="53"/>
      <c r="BV1900" s="53"/>
      <c r="BW1900" s="53"/>
      <c r="BX1900" s="53"/>
      <c r="BY1900" s="53"/>
      <c r="BZ1900" s="53"/>
      <c r="CA1900" s="53"/>
      <c r="CB1900" s="53"/>
      <c r="CC1900" s="53"/>
      <c r="CD1900" s="53"/>
      <c r="CE1900" s="53"/>
      <c r="CF1900" s="53"/>
      <c r="CG1900" s="53"/>
      <c r="CH1900" s="53"/>
      <c r="CI1900" s="53"/>
      <c r="CJ1900" s="53"/>
      <c r="CK1900" s="53"/>
    </row>
    <row r="1901" spans="10:89" x14ac:dyDescent="0.2">
      <c r="J1901" s="53"/>
      <c r="K1901" s="53"/>
      <c r="L1901" s="53"/>
      <c r="M1901" s="53"/>
      <c r="N1901" s="53"/>
      <c r="O1901" s="53"/>
      <c r="P1901" s="53"/>
      <c r="Q1901" s="53"/>
      <c r="R1901" s="53"/>
      <c r="S1901" s="53"/>
      <c r="T1901" s="53"/>
      <c r="U1901" s="53"/>
      <c r="V1901" s="53"/>
      <c r="W1901" s="53"/>
      <c r="X1901" s="53"/>
      <c r="Y1901" s="53"/>
      <c r="Z1901" s="53"/>
      <c r="AA1901" s="53"/>
      <c r="AB1901" s="53"/>
      <c r="AC1901" s="53"/>
      <c r="AD1901" s="53"/>
      <c r="AE1901" s="53"/>
      <c r="AF1901" s="53"/>
      <c r="AG1901" s="53"/>
      <c r="AH1901" s="53"/>
      <c r="AI1901" s="53"/>
      <c r="AJ1901" s="53"/>
      <c r="AK1901" s="53"/>
      <c r="AL1901" s="53"/>
      <c r="AM1901" s="53"/>
      <c r="AN1901" s="53"/>
      <c r="AO1901" s="53"/>
      <c r="AP1901" s="53"/>
      <c r="AQ1901" s="53"/>
      <c r="AR1901" s="53"/>
      <c r="AS1901" s="53"/>
      <c r="AT1901" s="53"/>
      <c r="AU1901" s="53"/>
      <c r="AV1901" s="53"/>
      <c r="AW1901" s="53"/>
      <c r="AX1901" s="53"/>
      <c r="AY1901" s="53"/>
      <c r="AZ1901" s="53"/>
      <c r="BA1901" s="53"/>
      <c r="BB1901" s="53"/>
      <c r="BC1901" s="53"/>
      <c r="BD1901" s="53"/>
      <c r="BE1901" s="53"/>
      <c r="BF1901" s="53"/>
      <c r="BG1901" s="53"/>
      <c r="BH1901" s="53"/>
      <c r="BI1901" s="53"/>
      <c r="BJ1901" s="53"/>
      <c r="BK1901" s="53"/>
      <c r="BL1901" s="53"/>
      <c r="BM1901" s="53"/>
      <c r="BN1901" s="53"/>
      <c r="BO1901" s="53"/>
      <c r="BP1901" s="53"/>
      <c r="BQ1901" s="53"/>
      <c r="BR1901" s="53"/>
      <c r="BS1901" s="53"/>
      <c r="BT1901" s="53"/>
      <c r="BU1901" s="53"/>
      <c r="BV1901" s="53"/>
      <c r="BW1901" s="53"/>
      <c r="BX1901" s="53"/>
      <c r="BY1901" s="53"/>
      <c r="BZ1901" s="53"/>
      <c r="CA1901" s="53"/>
      <c r="CB1901" s="53"/>
      <c r="CC1901" s="53"/>
      <c r="CD1901" s="53"/>
      <c r="CE1901" s="53"/>
      <c r="CF1901" s="53"/>
      <c r="CG1901" s="53"/>
      <c r="CH1901" s="53"/>
      <c r="CI1901" s="53"/>
      <c r="CJ1901" s="53"/>
      <c r="CK1901" s="53"/>
    </row>
    <row r="1902" spans="10:89" x14ac:dyDescent="0.2">
      <c r="J1902" s="53"/>
      <c r="K1902" s="53"/>
      <c r="L1902" s="53"/>
      <c r="M1902" s="53"/>
      <c r="N1902" s="53"/>
      <c r="O1902" s="53"/>
      <c r="P1902" s="53"/>
      <c r="Q1902" s="53"/>
      <c r="R1902" s="53"/>
      <c r="S1902" s="53"/>
      <c r="T1902" s="53"/>
      <c r="U1902" s="53"/>
      <c r="V1902" s="53"/>
      <c r="W1902" s="53"/>
      <c r="X1902" s="53"/>
      <c r="Y1902" s="53"/>
      <c r="Z1902" s="53"/>
      <c r="AA1902" s="53"/>
      <c r="AB1902" s="53"/>
      <c r="AC1902" s="53"/>
      <c r="AD1902" s="53"/>
      <c r="AE1902" s="53"/>
      <c r="AF1902" s="53"/>
      <c r="AG1902" s="53"/>
      <c r="AH1902" s="53"/>
      <c r="AI1902" s="53"/>
      <c r="AJ1902" s="53"/>
      <c r="AK1902" s="53"/>
      <c r="AL1902" s="53"/>
      <c r="AM1902" s="53"/>
      <c r="AN1902" s="53"/>
      <c r="AO1902" s="53"/>
      <c r="AP1902" s="53"/>
      <c r="AQ1902" s="53"/>
      <c r="AR1902" s="53"/>
      <c r="AS1902" s="53"/>
      <c r="AT1902" s="53"/>
      <c r="AU1902" s="53"/>
      <c r="AV1902" s="53"/>
      <c r="AW1902" s="53"/>
      <c r="AX1902" s="53"/>
      <c r="AY1902" s="53"/>
      <c r="AZ1902" s="53"/>
      <c r="BA1902" s="53"/>
      <c r="BB1902" s="53"/>
      <c r="BC1902" s="53"/>
      <c r="BD1902" s="53"/>
      <c r="BE1902" s="53"/>
      <c r="BF1902" s="53"/>
      <c r="BG1902" s="53"/>
      <c r="BH1902" s="53"/>
      <c r="BI1902" s="53"/>
      <c r="BJ1902" s="53"/>
      <c r="BK1902" s="53"/>
      <c r="BL1902" s="53"/>
      <c r="BM1902" s="53"/>
      <c r="BN1902" s="53"/>
      <c r="BO1902" s="53"/>
      <c r="BP1902" s="53"/>
      <c r="BQ1902" s="53"/>
      <c r="BR1902" s="53"/>
      <c r="BS1902" s="53"/>
      <c r="BT1902" s="53"/>
      <c r="BU1902" s="53"/>
      <c r="BV1902" s="53"/>
      <c r="BW1902" s="53"/>
      <c r="BX1902" s="53"/>
      <c r="BY1902" s="53"/>
      <c r="BZ1902" s="53"/>
      <c r="CA1902" s="53"/>
      <c r="CB1902" s="53"/>
      <c r="CC1902" s="53"/>
      <c r="CD1902" s="53"/>
      <c r="CE1902" s="53"/>
      <c r="CF1902" s="53"/>
      <c r="CG1902" s="53"/>
      <c r="CH1902" s="53"/>
      <c r="CI1902" s="53"/>
      <c r="CJ1902" s="53"/>
      <c r="CK1902" s="53"/>
    </row>
    <row r="1903" spans="10:89" x14ac:dyDescent="0.2">
      <c r="J1903" s="53"/>
      <c r="K1903" s="53"/>
      <c r="L1903" s="53"/>
      <c r="M1903" s="53"/>
      <c r="N1903" s="53"/>
      <c r="O1903" s="53"/>
      <c r="P1903" s="53"/>
      <c r="Q1903" s="53"/>
      <c r="R1903" s="53"/>
      <c r="S1903" s="53"/>
      <c r="T1903" s="53"/>
      <c r="U1903" s="53"/>
      <c r="V1903" s="53"/>
      <c r="W1903" s="53"/>
      <c r="X1903" s="53"/>
      <c r="Y1903" s="53"/>
      <c r="Z1903" s="53"/>
      <c r="AA1903" s="53"/>
      <c r="AB1903" s="53"/>
      <c r="AC1903" s="53"/>
      <c r="AD1903" s="53"/>
      <c r="AE1903" s="53"/>
      <c r="AF1903" s="53"/>
      <c r="AG1903" s="53"/>
      <c r="AH1903" s="53"/>
      <c r="AI1903" s="53"/>
      <c r="AJ1903" s="53"/>
      <c r="AK1903" s="53"/>
      <c r="AL1903" s="53"/>
      <c r="AM1903" s="53"/>
      <c r="AN1903" s="53"/>
      <c r="AO1903" s="53"/>
      <c r="AP1903" s="53"/>
      <c r="AQ1903" s="53"/>
      <c r="AR1903" s="53"/>
      <c r="AS1903" s="53"/>
      <c r="AT1903" s="53"/>
      <c r="AU1903" s="53"/>
      <c r="AV1903" s="53"/>
      <c r="AW1903" s="53"/>
      <c r="AX1903" s="53"/>
      <c r="AY1903" s="53"/>
      <c r="AZ1903" s="53"/>
      <c r="BA1903" s="53"/>
      <c r="BB1903" s="53"/>
      <c r="BC1903" s="53"/>
      <c r="BD1903" s="53"/>
      <c r="BE1903" s="53"/>
      <c r="BF1903" s="53"/>
      <c r="BG1903" s="53"/>
      <c r="BH1903" s="53"/>
      <c r="BI1903" s="53"/>
      <c r="BJ1903" s="53"/>
      <c r="BK1903" s="53"/>
      <c r="BL1903" s="53"/>
      <c r="BM1903" s="53"/>
      <c r="BN1903" s="53"/>
      <c r="BO1903" s="53"/>
      <c r="BP1903" s="53"/>
      <c r="BQ1903" s="53"/>
      <c r="BR1903" s="53"/>
      <c r="BS1903" s="53"/>
      <c r="BT1903" s="53"/>
      <c r="BU1903" s="53"/>
      <c r="BV1903" s="53"/>
      <c r="BW1903" s="53"/>
      <c r="BX1903" s="53"/>
      <c r="BY1903" s="53"/>
      <c r="BZ1903" s="53"/>
      <c r="CA1903" s="53"/>
      <c r="CB1903" s="53"/>
      <c r="CC1903" s="53"/>
      <c r="CD1903" s="53"/>
      <c r="CE1903" s="53"/>
      <c r="CF1903" s="53"/>
      <c r="CG1903" s="53"/>
      <c r="CH1903" s="53"/>
      <c r="CI1903" s="53"/>
      <c r="CJ1903" s="53"/>
      <c r="CK1903" s="53"/>
    </row>
    <row r="1904" spans="10:89" x14ac:dyDescent="0.2">
      <c r="J1904" s="53"/>
      <c r="K1904" s="53"/>
      <c r="L1904" s="53"/>
      <c r="M1904" s="53"/>
      <c r="N1904" s="53"/>
      <c r="O1904" s="53"/>
      <c r="P1904" s="53"/>
      <c r="Q1904" s="53"/>
      <c r="R1904" s="53"/>
      <c r="S1904" s="53"/>
      <c r="T1904" s="53"/>
      <c r="U1904" s="53"/>
      <c r="V1904" s="53"/>
      <c r="W1904" s="53"/>
      <c r="X1904" s="53"/>
      <c r="Y1904" s="53"/>
      <c r="Z1904" s="53"/>
      <c r="AA1904" s="53"/>
      <c r="AB1904" s="53"/>
      <c r="AC1904" s="53"/>
      <c r="AD1904" s="53"/>
      <c r="AE1904" s="53"/>
      <c r="AF1904" s="53"/>
      <c r="AG1904" s="53"/>
      <c r="AH1904" s="53"/>
      <c r="AI1904" s="53"/>
      <c r="AJ1904" s="53"/>
      <c r="AK1904" s="53"/>
      <c r="AL1904" s="53"/>
      <c r="AM1904" s="53"/>
      <c r="AN1904" s="53"/>
      <c r="AO1904" s="53"/>
      <c r="AP1904" s="53"/>
      <c r="AQ1904" s="53"/>
      <c r="AR1904" s="53"/>
      <c r="AS1904" s="53"/>
      <c r="AT1904" s="53"/>
      <c r="AU1904" s="53"/>
      <c r="AV1904" s="53"/>
      <c r="AW1904" s="53"/>
      <c r="AX1904" s="53"/>
      <c r="AY1904" s="53"/>
      <c r="AZ1904" s="53"/>
      <c r="BA1904" s="53"/>
      <c r="BB1904" s="53"/>
      <c r="BC1904" s="53"/>
      <c r="BD1904" s="53"/>
      <c r="BE1904" s="53"/>
      <c r="BF1904" s="53"/>
      <c r="BG1904" s="53"/>
      <c r="BH1904" s="53"/>
      <c r="BI1904" s="53"/>
      <c r="BJ1904" s="53"/>
      <c r="BK1904" s="53"/>
      <c r="BL1904" s="53"/>
      <c r="BM1904" s="53"/>
      <c r="BN1904" s="53"/>
      <c r="BO1904" s="53"/>
      <c r="BP1904" s="53"/>
      <c r="BQ1904" s="53"/>
      <c r="BR1904" s="53"/>
      <c r="BS1904" s="53"/>
      <c r="BT1904" s="53"/>
      <c r="BU1904" s="53"/>
      <c r="BV1904" s="53"/>
      <c r="BW1904" s="53"/>
      <c r="BX1904" s="53"/>
      <c r="BY1904" s="53"/>
      <c r="BZ1904" s="53"/>
      <c r="CA1904" s="53"/>
      <c r="CB1904" s="53"/>
      <c r="CC1904" s="53"/>
      <c r="CD1904" s="53"/>
      <c r="CE1904" s="53"/>
      <c r="CF1904" s="53"/>
      <c r="CG1904" s="53"/>
      <c r="CH1904" s="53"/>
      <c r="CI1904" s="53"/>
      <c r="CJ1904" s="53"/>
      <c r="CK1904" s="53"/>
    </row>
    <row r="1905" spans="10:89" x14ac:dyDescent="0.2">
      <c r="J1905" s="53"/>
      <c r="K1905" s="53"/>
      <c r="L1905" s="53"/>
      <c r="M1905" s="53"/>
      <c r="N1905" s="53"/>
      <c r="O1905" s="53"/>
      <c r="P1905" s="53"/>
      <c r="Q1905" s="53"/>
      <c r="R1905" s="53"/>
      <c r="S1905" s="53"/>
      <c r="T1905" s="53"/>
      <c r="U1905" s="53"/>
      <c r="V1905" s="53"/>
      <c r="W1905" s="53"/>
      <c r="X1905" s="53"/>
      <c r="Y1905" s="53"/>
      <c r="Z1905" s="53"/>
      <c r="AA1905" s="53"/>
      <c r="AB1905" s="53"/>
      <c r="AC1905" s="53"/>
      <c r="AD1905" s="53"/>
      <c r="AE1905" s="53"/>
      <c r="AF1905" s="53"/>
      <c r="AG1905" s="53"/>
      <c r="AH1905" s="53"/>
      <c r="AI1905" s="53"/>
      <c r="AJ1905" s="53"/>
      <c r="AK1905" s="53"/>
      <c r="AL1905" s="53"/>
      <c r="AM1905" s="53"/>
      <c r="AN1905" s="53"/>
      <c r="AO1905" s="53"/>
      <c r="AP1905" s="53"/>
      <c r="AQ1905" s="53"/>
      <c r="AR1905" s="53"/>
      <c r="AS1905" s="53"/>
      <c r="AT1905" s="53"/>
      <c r="AU1905" s="53"/>
      <c r="AV1905" s="53"/>
      <c r="AW1905" s="53"/>
      <c r="AX1905" s="53"/>
      <c r="AY1905" s="53"/>
      <c r="AZ1905" s="53"/>
      <c r="BA1905" s="53"/>
      <c r="BB1905" s="53"/>
      <c r="BC1905" s="53"/>
      <c r="BD1905" s="53"/>
      <c r="BE1905" s="53"/>
      <c r="BF1905" s="53"/>
      <c r="BG1905" s="53"/>
      <c r="BH1905" s="53"/>
      <c r="BI1905" s="53"/>
      <c r="BJ1905" s="53"/>
      <c r="BK1905" s="53"/>
      <c r="BL1905" s="53"/>
      <c r="BM1905" s="53"/>
      <c r="BN1905" s="53"/>
      <c r="BO1905" s="53"/>
      <c r="BP1905" s="53"/>
      <c r="BQ1905" s="53"/>
      <c r="BR1905" s="53"/>
      <c r="BS1905" s="53"/>
      <c r="BT1905" s="53"/>
      <c r="BU1905" s="53"/>
      <c r="BV1905" s="53"/>
      <c r="BW1905" s="53"/>
      <c r="BX1905" s="53"/>
      <c r="BY1905" s="53"/>
      <c r="BZ1905" s="53"/>
      <c r="CA1905" s="53"/>
      <c r="CB1905" s="53"/>
      <c r="CC1905" s="53"/>
      <c r="CD1905" s="53"/>
      <c r="CE1905" s="53"/>
      <c r="CF1905" s="53"/>
      <c r="CG1905" s="53"/>
      <c r="CH1905" s="53"/>
      <c r="CI1905" s="53"/>
      <c r="CJ1905" s="53"/>
      <c r="CK1905" s="53"/>
    </row>
    <row r="1906" spans="10:89" x14ac:dyDescent="0.2">
      <c r="J1906" s="53"/>
      <c r="K1906" s="53"/>
      <c r="L1906" s="53"/>
      <c r="M1906" s="53"/>
      <c r="N1906" s="53"/>
      <c r="O1906" s="53"/>
      <c r="P1906" s="53"/>
      <c r="Q1906" s="53"/>
      <c r="R1906" s="53"/>
      <c r="S1906" s="53"/>
      <c r="T1906" s="53"/>
      <c r="U1906" s="53"/>
      <c r="V1906" s="53"/>
      <c r="W1906" s="53"/>
      <c r="X1906" s="53"/>
      <c r="Y1906" s="53"/>
      <c r="Z1906" s="53"/>
      <c r="AA1906" s="53"/>
      <c r="AB1906" s="53"/>
      <c r="AC1906" s="53"/>
      <c r="AD1906" s="53"/>
      <c r="AE1906" s="53"/>
      <c r="AF1906" s="53"/>
      <c r="AG1906" s="53"/>
      <c r="AH1906" s="53"/>
      <c r="AI1906" s="53"/>
      <c r="AJ1906" s="53"/>
      <c r="AK1906" s="53"/>
      <c r="AL1906" s="53"/>
      <c r="AM1906" s="53"/>
      <c r="AN1906" s="53"/>
      <c r="AO1906" s="53"/>
      <c r="AP1906" s="53"/>
      <c r="AQ1906" s="53"/>
      <c r="AR1906" s="53"/>
      <c r="AS1906" s="53"/>
      <c r="AT1906" s="53"/>
      <c r="AU1906" s="53"/>
      <c r="AV1906" s="53"/>
      <c r="AW1906" s="53"/>
      <c r="AX1906" s="53"/>
      <c r="AY1906" s="53"/>
      <c r="AZ1906" s="53"/>
      <c r="BA1906" s="53"/>
      <c r="BB1906" s="53"/>
      <c r="BC1906" s="53"/>
      <c r="BD1906" s="53"/>
      <c r="BE1906" s="53"/>
      <c r="BF1906" s="53"/>
      <c r="BG1906" s="53"/>
      <c r="BH1906" s="53"/>
      <c r="BI1906" s="53"/>
      <c r="BJ1906" s="53"/>
      <c r="BK1906" s="53"/>
      <c r="BL1906" s="53"/>
      <c r="BM1906" s="53"/>
      <c r="BN1906" s="53"/>
      <c r="BO1906" s="53"/>
      <c r="BP1906" s="53"/>
      <c r="BQ1906" s="53"/>
      <c r="BR1906" s="53"/>
      <c r="BS1906" s="53"/>
      <c r="BT1906" s="53"/>
      <c r="BU1906" s="53"/>
      <c r="BV1906" s="53"/>
      <c r="BW1906" s="53"/>
      <c r="BX1906" s="53"/>
      <c r="BY1906" s="53"/>
      <c r="BZ1906" s="53"/>
      <c r="CA1906" s="53"/>
      <c r="CB1906" s="53"/>
      <c r="CC1906" s="53"/>
      <c r="CD1906" s="53"/>
      <c r="CE1906" s="53"/>
      <c r="CF1906" s="53"/>
      <c r="CG1906" s="53"/>
      <c r="CH1906" s="53"/>
      <c r="CI1906" s="53"/>
      <c r="CJ1906" s="53"/>
      <c r="CK1906" s="53"/>
    </row>
    <row r="1907" spans="10:89" x14ac:dyDescent="0.2">
      <c r="J1907" s="53"/>
      <c r="K1907" s="53"/>
      <c r="L1907" s="53"/>
      <c r="M1907" s="53"/>
      <c r="N1907" s="53"/>
      <c r="O1907" s="53"/>
      <c r="P1907" s="53"/>
      <c r="Q1907" s="53"/>
      <c r="R1907" s="53"/>
      <c r="S1907" s="53"/>
      <c r="T1907" s="53"/>
      <c r="U1907" s="53"/>
      <c r="V1907" s="53"/>
      <c r="W1907" s="53"/>
      <c r="X1907" s="53"/>
      <c r="Y1907" s="53"/>
      <c r="Z1907" s="53"/>
      <c r="AA1907" s="53"/>
      <c r="AB1907" s="53"/>
      <c r="AC1907" s="53"/>
      <c r="AD1907" s="53"/>
      <c r="AE1907" s="53"/>
      <c r="AF1907" s="53"/>
      <c r="AG1907" s="53"/>
      <c r="AH1907" s="53"/>
      <c r="AI1907" s="53"/>
      <c r="AJ1907" s="53"/>
      <c r="AK1907" s="53"/>
      <c r="AL1907" s="53"/>
      <c r="AM1907" s="53"/>
      <c r="AN1907" s="53"/>
      <c r="AO1907" s="53"/>
      <c r="AP1907" s="53"/>
      <c r="AQ1907" s="53"/>
      <c r="AR1907" s="53"/>
      <c r="AS1907" s="53"/>
      <c r="AT1907" s="53"/>
      <c r="AU1907" s="53"/>
      <c r="AV1907" s="53"/>
      <c r="AW1907" s="53"/>
      <c r="AX1907" s="53"/>
      <c r="AY1907" s="53"/>
      <c r="AZ1907" s="53"/>
      <c r="BA1907" s="53"/>
      <c r="BB1907" s="53"/>
      <c r="BC1907" s="53"/>
      <c r="BD1907" s="53"/>
      <c r="BE1907" s="53"/>
      <c r="BF1907" s="53"/>
      <c r="BG1907" s="53"/>
      <c r="BH1907" s="53"/>
      <c r="BI1907" s="53"/>
      <c r="BJ1907" s="53"/>
      <c r="BK1907" s="53"/>
      <c r="BL1907" s="53"/>
      <c r="BM1907" s="53"/>
      <c r="BN1907" s="53"/>
      <c r="BO1907" s="53"/>
      <c r="BP1907" s="53"/>
      <c r="BQ1907" s="53"/>
      <c r="BR1907" s="53"/>
      <c r="BS1907" s="53"/>
      <c r="BT1907" s="53"/>
      <c r="BU1907" s="53"/>
      <c r="BV1907" s="53"/>
      <c r="BW1907" s="53"/>
      <c r="BX1907" s="53"/>
      <c r="BY1907" s="53"/>
      <c r="BZ1907" s="53"/>
      <c r="CA1907" s="53"/>
      <c r="CB1907" s="53"/>
      <c r="CC1907" s="53"/>
      <c r="CD1907" s="53"/>
      <c r="CE1907" s="53"/>
      <c r="CF1907" s="53"/>
      <c r="CG1907" s="53"/>
      <c r="CH1907" s="53"/>
      <c r="CI1907" s="53"/>
      <c r="CJ1907" s="53"/>
      <c r="CK1907" s="53"/>
    </row>
    <row r="1908" spans="10:89" x14ac:dyDescent="0.2">
      <c r="J1908" s="53"/>
      <c r="K1908" s="53"/>
      <c r="L1908" s="53"/>
      <c r="M1908" s="53"/>
      <c r="N1908" s="53"/>
      <c r="O1908" s="53"/>
      <c r="P1908" s="53"/>
      <c r="Q1908" s="53"/>
      <c r="R1908" s="53"/>
      <c r="S1908" s="53"/>
      <c r="T1908" s="53"/>
      <c r="U1908" s="53"/>
      <c r="V1908" s="53"/>
      <c r="W1908" s="53"/>
      <c r="X1908" s="53"/>
      <c r="Y1908" s="53"/>
      <c r="Z1908" s="53"/>
      <c r="AA1908" s="53"/>
      <c r="AB1908" s="53"/>
      <c r="AC1908" s="53"/>
      <c r="AD1908" s="53"/>
      <c r="AE1908" s="53"/>
      <c r="AF1908" s="53"/>
      <c r="AG1908" s="53"/>
      <c r="AH1908" s="53"/>
      <c r="AI1908" s="53"/>
      <c r="AJ1908" s="53"/>
      <c r="AK1908" s="53"/>
      <c r="AL1908" s="53"/>
      <c r="AM1908" s="53"/>
      <c r="AN1908" s="53"/>
      <c r="AO1908" s="53"/>
      <c r="AP1908" s="53"/>
      <c r="AQ1908" s="53"/>
      <c r="AR1908" s="53"/>
      <c r="AS1908" s="53"/>
      <c r="AT1908" s="53"/>
      <c r="AU1908" s="53"/>
      <c r="AV1908" s="53"/>
      <c r="AW1908" s="53"/>
      <c r="AX1908" s="53"/>
      <c r="AY1908" s="53"/>
      <c r="AZ1908" s="53"/>
      <c r="BA1908" s="53"/>
      <c r="BB1908" s="53"/>
      <c r="BC1908" s="53"/>
      <c r="BD1908" s="53"/>
      <c r="BE1908" s="53"/>
      <c r="BF1908" s="53"/>
      <c r="BG1908" s="53"/>
      <c r="BH1908" s="53"/>
      <c r="BI1908" s="53"/>
      <c r="BJ1908" s="53"/>
      <c r="BK1908" s="53"/>
      <c r="BL1908" s="53"/>
      <c r="BM1908" s="53"/>
      <c r="BN1908" s="53"/>
      <c r="BO1908" s="53"/>
      <c r="BP1908" s="53"/>
      <c r="BQ1908" s="53"/>
      <c r="BR1908" s="53"/>
      <c r="BS1908" s="53"/>
      <c r="BT1908" s="53"/>
      <c r="BU1908" s="53"/>
      <c r="BV1908" s="53"/>
      <c r="BW1908" s="53"/>
      <c r="BX1908" s="53"/>
      <c r="BY1908" s="53"/>
      <c r="BZ1908" s="53"/>
      <c r="CA1908" s="53"/>
      <c r="CB1908" s="53"/>
      <c r="CC1908" s="53"/>
      <c r="CD1908" s="53"/>
      <c r="CE1908" s="53"/>
      <c r="CF1908" s="53"/>
      <c r="CG1908" s="53"/>
      <c r="CH1908" s="53"/>
      <c r="CI1908" s="53"/>
      <c r="CJ1908" s="53"/>
      <c r="CK1908" s="53"/>
    </row>
    <row r="1909" spans="10:89" x14ac:dyDescent="0.2">
      <c r="J1909" s="53"/>
      <c r="K1909" s="53"/>
      <c r="L1909" s="53"/>
      <c r="M1909" s="53"/>
      <c r="N1909" s="53"/>
      <c r="O1909" s="53"/>
      <c r="P1909" s="53"/>
      <c r="Q1909" s="53"/>
      <c r="R1909" s="53"/>
      <c r="S1909" s="53"/>
      <c r="T1909" s="53"/>
      <c r="U1909" s="53"/>
      <c r="V1909" s="53"/>
      <c r="W1909" s="53"/>
      <c r="X1909" s="53"/>
      <c r="Y1909" s="53"/>
      <c r="Z1909" s="53"/>
      <c r="AA1909" s="53"/>
      <c r="AB1909" s="53"/>
      <c r="AC1909" s="53"/>
      <c r="AD1909" s="53"/>
      <c r="AE1909" s="53"/>
      <c r="AF1909" s="53"/>
      <c r="AG1909" s="53"/>
      <c r="AH1909" s="53"/>
      <c r="AI1909" s="53"/>
      <c r="AJ1909" s="53"/>
      <c r="AK1909" s="53"/>
      <c r="AL1909" s="53"/>
      <c r="AM1909" s="53"/>
      <c r="AN1909" s="53"/>
      <c r="AO1909" s="53"/>
      <c r="AP1909" s="53"/>
      <c r="AQ1909" s="53"/>
      <c r="AR1909" s="53"/>
      <c r="AS1909" s="53"/>
      <c r="AT1909" s="53"/>
      <c r="AU1909" s="53"/>
      <c r="AV1909" s="53"/>
      <c r="AW1909" s="53"/>
      <c r="AX1909" s="53"/>
      <c r="AY1909" s="53"/>
      <c r="AZ1909" s="53"/>
      <c r="BA1909" s="53"/>
      <c r="BB1909" s="53"/>
      <c r="BC1909" s="53"/>
      <c r="BD1909" s="53"/>
      <c r="BE1909" s="53"/>
      <c r="BF1909" s="53"/>
      <c r="BG1909" s="53"/>
      <c r="BH1909" s="53"/>
      <c r="BI1909" s="53"/>
      <c r="BJ1909" s="53"/>
      <c r="BK1909" s="53"/>
      <c r="BL1909" s="53"/>
      <c r="BM1909" s="53"/>
      <c r="BN1909" s="53"/>
      <c r="BO1909" s="53"/>
      <c r="BP1909" s="53"/>
      <c r="BQ1909" s="53"/>
      <c r="BR1909" s="53"/>
      <c r="BS1909" s="53"/>
      <c r="BT1909" s="53"/>
      <c r="BU1909" s="53"/>
      <c r="BV1909" s="53"/>
      <c r="BW1909" s="53"/>
      <c r="BX1909" s="53"/>
      <c r="BY1909" s="53"/>
      <c r="BZ1909" s="53"/>
      <c r="CA1909" s="53"/>
      <c r="CB1909" s="53"/>
      <c r="CC1909" s="53"/>
      <c r="CD1909" s="53"/>
      <c r="CE1909" s="53"/>
      <c r="CF1909" s="53"/>
      <c r="CG1909" s="53"/>
      <c r="CH1909" s="53"/>
      <c r="CI1909" s="53"/>
      <c r="CJ1909" s="53"/>
      <c r="CK1909" s="53"/>
    </row>
    <row r="1910" spans="10:89" x14ac:dyDescent="0.2">
      <c r="J1910" s="53"/>
      <c r="K1910" s="53"/>
      <c r="L1910" s="53"/>
      <c r="M1910" s="53"/>
      <c r="N1910" s="53"/>
      <c r="O1910" s="53"/>
      <c r="P1910" s="53"/>
      <c r="Q1910" s="53"/>
      <c r="R1910" s="53"/>
      <c r="S1910" s="53"/>
      <c r="T1910" s="53"/>
      <c r="U1910" s="53"/>
      <c r="V1910" s="53"/>
      <c r="W1910" s="53"/>
      <c r="X1910" s="53"/>
      <c r="Y1910" s="53"/>
      <c r="Z1910" s="53"/>
      <c r="AA1910" s="53"/>
      <c r="AB1910" s="53"/>
      <c r="AC1910" s="53"/>
      <c r="AD1910" s="53"/>
      <c r="AE1910" s="53"/>
      <c r="AF1910" s="53"/>
      <c r="AG1910" s="53"/>
      <c r="AH1910" s="53"/>
      <c r="AI1910" s="53"/>
      <c r="AJ1910" s="53"/>
      <c r="AK1910" s="53"/>
      <c r="AL1910" s="53"/>
      <c r="AM1910" s="53"/>
      <c r="AN1910" s="53"/>
      <c r="AO1910" s="53"/>
      <c r="AP1910" s="53"/>
      <c r="AQ1910" s="53"/>
      <c r="AR1910" s="53"/>
      <c r="AS1910" s="53"/>
      <c r="AT1910" s="53"/>
      <c r="AU1910" s="53"/>
      <c r="AV1910" s="53"/>
      <c r="AW1910" s="53"/>
      <c r="AX1910" s="53"/>
      <c r="AY1910" s="53"/>
      <c r="AZ1910" s="53"/>
      <c r="BA1910" s="53"/>
      <c r="BB1910" s="53"/>
      <c r="BC1910" s="53"/>
      <c r="BD1910" s="53"/>
      <c r="BE1910" s="53"/>
      <c r="BF1910" s="53"/>
      <c r="BG1910" s="53"/>
      <c r="BH1910" s="53"/>
      <c r="BI1910" s="53"/>
      <c r="BJ1910" s="53"/>
      <c r="BK1910" s="53"/>
      <c r="BL1910" s="53"/>
      <c r="BM1910" s="53"/>
      <c r="BN1910" s="53"/>
      <c r="BO1910" s="53"/>
      <c r="BP1910" s="53"/>
      <c r="BQ1910" s="53"/>
      <c r="BR1910" s="53"/>
      <c r="BS1910" s="53"/>
      <c r="BT1910" s="53"/>
      <c r="BU1910" s="53"/>
      <c r="BV1910" s="53"/>
      <c r="BW1910" s="53"/>
      <c r="BX1910" s="53"/>
      <c r="BY1910" s="53"/>
      <c r="BZ1910" s="53"/>
      <c r="CA1910" s="53"/>
      <c r="CB1910" s="53"/>
      <c r="CC1910" s="53"/>
      <c r="CD1910" s="53"/>
      <c r="CE1910" s="53"/>
      <c r="CF1910" s="53"/>
      <c r="CG1910" s="53"/>
      <c r="CH1910" s="53"/>
      <c r="CI1910" s="53"/>
      <c r="CJ1910" s="53"/>
      <c r="CK1910" s="53"/>
    </row>
    <row r="1911" spans="10:89" x14ac:dyDescent="0.2">
      <c r="J1911" s="53"/>
      <c r="K1911" s="53"/>
      <c r="L1911" s="53"/>
      <c r="M1911" s="53"/>
      <c r="N1911" s="53"/>
      <c r="O1911" s="53"/>
      <c r="P1911" s="53"/>
      <c r="Q1911" s="53"/>
      <c r="R1911" s="53"/>
      <c r="S1911" s="53"/>
      <c r="T1911" s="53"/>
      <c r="U1911" s="53"/>
      <c r="V1911" s="53"/>
      <c r="W1911" s="53"/>
      <c r="X1911" s="53"/>
      <c r="Y1911" s="53"/>
      <c r="Z1911" s="53"/>
      <c r="AA1911" s="53"/>
      <c r="AB1911" s="53"/>
      <c r="AC1911" s="53"/>
      <c r="AD1911" s="53"/>
      <c r="AE1911" s="53"/>
      <c r="AF1911" s="53"/>
      <c r="AG1911" s="53"/>
      <c r="AH1911" s="53"/>
      <c r="AI1911" s="53"/>
      <c r="AJ1911" s="53"/>
      <c r="AK1911" s="53"/>
      <c r="AL1911" s="53"/>
      <c r="AM1911" s="53"/>
      <c r="AN1911" s="53"/>
      <c r="AO1911" s="53"/>
      <c r="AP1911" s="53"/>
      <c r="AQ1911" s="53"/>
      <c r="AR1911" s="53"/>
      <c r="AS1911" s="53"/>
      <c r="AT1911" s="53"/>
      <c r="AU1911" s="53"/>
      <c r="AV1911" s="53"/>
      <c r="AW1911" s="53"/>
      <c r="AX1911" s="53"/>
      <c r="AY1911" s="53"/>
      <c r="AZ1911" s="53"/>
      <c r="BA1911" s="53"/>
      <c r="BB1911" s="53"/>
      <c r="BC1911" s="53"/>
      <c r="BD1911" s="53"/>
      <c r="BE1911" s="53"/>
      <c r="BF1911" s="53"/>
      <c r="BG1911" s="53"/>
      <c r="BH1911" s="53"/>
      <c r="BI1911" s="53"/>
      <c r="BJ1911" s="53"/>
      <c r="BK1911" s="53"/>
      <c r="BL1911" s="53"/>
      <c r="BM1911" s="53"/>
      <c r="BN1911" s="53"/>
      <c r="BO1911" s="53"/>
      <c r="BP1911" s="53"/>
      <c r="BQ1911" s="53"/>
      <c r="BR1911" s="53"/>
      <c r="BS1911" s="53"/>
      <c r="BT1911" s="53"/>
      <c r="BU1911" s="53"/>
      <c r="BV1911" s="53"/>
      <c r="BW1911" s="53"/>
      <c r="BX1911" s="53"/>
      <c r="BY1911" s="53"/>
      <c r="BZ1911" s="53"/>
      <c r="CA1911" s="53"/>
      <c r="CB1911" s="53"/>
      <c r="CC1911" s="53"/>
      <c r="CD1911" s="53"/>
      <c r="CE1911" s="53"/>
      <c r="CF1911" s="53"/>
      <c r="CG1911" s="53"/>
      <c r="CH1911" s="53"/>
      <c r="CI1911" s="53"/>
      <c r="CJ1911" s="53"/>
      <c r="CK1911" s="53"/>
    </row>
    <row r="1912" spans="10:89" x14ac:dyDescent="0.2">
      <c r="J1912" s="53"/>
      <c r="K1912" s="53"/>
      <c r="L1912" s="53"/>
      <c r="M1912" s="53"/>
      <c r="N1912" s="53"/>
      <c r="O1912" s="53"/>
      <c r="P1912" s="53"/>
      <c r="Q1912" s="53"/>
      <c r="R1912" s="53"/>
      <c r="S1912" s="53"/>
      <c r="T1912" s="53"/>
      <c r="U1912" s="53"/>
      <c r="V1912" s="53"/>
      <c r="W1912" s="53"/>
      <c r="X1912" s="53"/>
      <c r="Y1912" s="53"/>
      <c r="Z1912" s="53"/>
      <c r="AA1912" s="53"/>
      <c r="AB1912" s="53"/>
      <c r="AC1912" s="53"/>
      <c r="AD1912" s="53"/>
      <c r="AE1912" s="53"/>
      <c r="AF1912" s="53"/>
      <c r="AG1912" s="53"/>
      <c r="AH1912" s="53"/>
      <c r="AI1912" s="53"/>
      <c r="AJ1912" s="53"/>
      <c r="AK1912" s="53"/>
      <c r="AL1912" s="53"/>
      <c r="AM1912" s="53"/>
      <c r="AN1912" s="53"/>
      <c r="AO1912" s="53"/>
      <c r="AP1912" s="53"/>
      <c r="AQ1912" s="53"/>
      <c r="AR1912" s="53"/>
      <c r="AS1912" s="53"/>
      <c r="AT1912" s="53"/>
      <c r="AU1912" s="53"/>
      <c r="AV1912" s="53"/>
      <c r="AW1912" s="53"/>
      <c r="AX1912" s="53"/>
      <c r="AY1912" s="53"/>
      <c r="AZ1912" s="53"/>
      <c r="BA1912" s="53"/>
      <c r="BB1912" s="53"/>
      <c r="BC1912" s="53"/>
      <c r="BD1912" s="53"/>
      <c r="BE1912" s="53"/>
      <c r="BF1912" s="53"/>
      <c r="BG1912" s="53"/>
      <c r="BH1912" s="53"/>
      <c r="BI1912" s="53"/>
      <c r="BJ1912" s="53"/>
      <c r="BK1912" s="53"/>
      <c r="BL1912" s="53"/>
      <c r="BM1912" s="53"/>
      <c r="BN1912" s="53"/>
      <c r="BO1912" s="53"/>
      <c r="BP1912" s="53"/>
      <c r="BQ1912" s="53"/>
      <c r="BR1912" s="53"/>
      <c r="BS1912" s="53"/>
      <c r="BT1912" s="53"/>
      <c r="BU1912" s="53"/>
      <c r="BV1912" s="53"/>
      <c r="BW1912" s="53"/>
      <c r="BX1912" s="53"/>
      <c r="BY1912" s="53"/>
      <c r="BZ1912" s="53"/>
      <c r="CA1912" s="53"/>
      <c r="CB1912" s="53"/>
      <c r="CC1912" s="53"/>
      <c r="CD1912" s="53"/>
      <c r="CE1912" s="53"/>
      <c r="CF1912" s="53"/>
      <c r="CG1912" s="53"/>
      <c r="CH1912" s="53"/>
      <c r="CI1912" s="53"/>
      <c r="CJ1912" s="53"/>
      <c r="CK1912" s="53"/>
    </row>
    <row r="1913" spans="10:89" x14ac:dyDescent="0.2">
      <c r="J1913" s="53"/>
      <c r="K1913" s="53"/>
      <c r="L1913" s="53"/>
      <c r="M1913" s="53"/>
      <c r="N1913" s="53"/>
      <c r="O1913" s="53"/>
      <c r="P1913" s="53"/>
      <c r="Q1913" s="53"/>
      <c r="R1913" s="53"/>
      <c r="S1913" s="53"/>
      <c r="T1913" s="53"/>
      <c r="U1913" s="53"/>
      <c r="V1913" s="53"/>
      <c r="W1913" s="53"/>
      <c r="X1913" s="53"/>
      <c r="Y1913" s="53"/>
      <c r="Z1913" s="53"/>
      <c r="AA1913" s="53"/>
      <c r="AB1913" s="53"/>
      <c r="AC1913" s="53"/>
      <c r="AD1913" s="53"/>
      <c r="AE1913" s="53"/>
      <c r="AF1913" s="53"/>
      <c r="AG1913" s="53"/>
      <c r="AH1913" s="53"/>
      <c r="AI1913" s="53"/>
      <c r="AJ1913" s="53"/>
      <c r="AK1913" s="53"/>
      <c r="AL1913" s="53"/>
      <c r="AM1913" s="53"/>
      <c r="AN1913" s="53"/>
      <c r="AO1913" s="53"/>
      <c r="AP1913" s="53"/>
      <c r="AQ1913" s="53"/>
      <c r="AR1913" s="53"/>
      <c r="AS1913" s="53"/>
      <c r="AT1913" s="53"/>
      <c r="AU1913" s="53"/>
      <c r="AV1913" s="53"/>
      <c r="AW1913" s="53"/>
      <c r="AX1913" s="53"/>
      <c r="AY1913" s="53"/>
      <c r="AZ1913" s="53"/>
      <c r="BA1913" s="53"/>
      <c r="BB1913" s="53"/>
      <c r="BC1913" s="53"/>
      <c r="BD1913" s="53"/>
      <c r="BE1913" s="53"/>
      <c r="BF1913" s="53"/>
      <c r="BG1913" s="53"/>
      <c r="BH1913" s="53"/>
      <c r="BI1913" s="53"/>
      <c r="BJ1913" s="53"/>
      <c r="BK1913" s="53"/>
      <c r="BL1913" s="53"/>
      <c r="BM1913" s="53"/>
      <c r="BN1913" s="53"/>
      <c r="BO1913" s="53"/>
      <c r="BP1913" s="53"/>
      <c r="BQ1913" s="53"/>
      <c r="BR1913" s="53"/>
      <c r="BS1913" s="53"/>
      <c r="BT1913" s="53"/>
      <c r="BU1913" s="53"/>
      <c r="BV1913" s="53"/>
      <c r="BW1913" s="53"/>
      <c r="BX1913" s="53"/>
      <c r="BY1913" s="53"/>
      <c r="BZ1913" s="53"/>
      <c r="CA1913" s="53"/>
      <c r="CB1913" s="53"/>
      <c r="CC1913" s="53"/>
      <c r="CD1913" s="53"/>
      <c r="CE1913" s="53"/>
      <c r="CF1913" s="53"/>
      <c r="CG1913" s="53"/>
      <c r="CH1913" s="53"/>
      <c r="CI1913" s="53"/>
      <c r="CJ1913" s="53"/>
      <c r="CK1913" s="53"/>
    </row>
    <row r="1914" spans="10:89" x14ac:dyDescent="0.2">
      <c r="J1914" s="53"/>
      <c r="K1914" s="53"/>
      <c r="L1914" s="53"/>
      <c r="M1914" s="53"/>
      <c r="N1914" s="53"/>
      <c r="O1914" s="53"/>
      <c r="P1914" s="53"/>
      <c r="Q1914" s="53"/>
      <c r="R1914" s="53"/>
      <c r="S1914" s="53"/>
      <c r="T1914" s="53"/>
      <c r="U1914" s="53"/>
      <c r="V1914" s="53"/>
      <c r="W1914" s="53"/>
      <c r="X1914" s="53"/>
      <c r="Y1914" s="53"/>
      <c r="Z1914" s="53"/>
      <c r="AA1914" s="53"/>
      <c r="AB1914" s="53"/>
      <c r="AC1914" s="53"/>
      <c r="AD1914" s="53"/>
      <c r="AE1914" s="53"/>
      <c r="AF1914" s="53"/>
      <c r="AG1914" s="53"/>
      <c r="AH1914" s="53"/>
      <c r="AI1914" s="53"/>
      <c r="AJ1914" s="53"/>
      <c r="AK1914" s="53"/>
      <c r="AL1914" s="53"/>
      <c r="AM1914" s="53"/>
      <c r="AN1914" s="53"/>
      <c r="AO1914" s="53"/>
      <c r="AP1914" s="53"/>
      <c r="AQ1914" s="53"/>
      <c r="AR1914" s="53"/>
      <c r="AS1914" s="53"/>
      <c r="AT1914" s="53"/>
      <c r="AU1914" s="53"/>
      <c r="AV1914" s="53"/>
      <c r="AW1914" s="53"/>
      <c r="AX1914" s="53"/>
      <c r="AY1914" s="53"/>
      <c r="AZ1914" s="53"/>
      <c r="BA1914" s="53"/>
      <c r="BB1914" s="53"/>
      <c r="BC1914" s="53"/>
      <c r="BD1914" s="53"/>
      <c r="BE1914" s="53"/>
      <c r="BF1914" s="53"/>
      <c r="BG1914" s="53"/>
      <c r="BH1914" s="53"/>
      <c r="BI1914" s="53"/>
      <c r="BJ1914" s="53"/>
      <c r="BK1914" s="53"/>
      <c r="BL1914" s="53"/>
      <c r="BM1914" s="53"/>
      <c r="BN1914" s="53"/>
      <c r="BO1914" s="53"/>
      <c r="BP1914" s="53"/>
      <c r="BQ1914" s="53"/>
      <c r="BR1914" s="53"/>
      <c r="BS1914" s="53"/>
      <c r="BT1914" s="53"/>
      <c r="BU1914" s="53"/>
      <c r="BV1914" s="53"/>
      <c r="BW1914" s="53"/>
      <c r="BX1914" s="53"/>
      <c r="BY1914" s="53"/>
      <c r="BZ1914" s="53"/>
      <c r="CA1914" s="53"/>
      <c r="CB1914" s="53"/>
      <c r="CC1914" s="53"/>
      <c r="CD1914" s="53"/>
      <c r="CE1914" s="53"/>
      <c r="CF1914" s="53"/>
      <c r="CG1914" s="53"/>
      <c r="CH1914" s="53"/>
      <c r="CI1914" s="53"/>
      <c r="CJ1914" s="53"/>
      <c r="CK1914" s="53"/>
    </row>
    <row r="1915" spans="10:89" x14ac:dyDescent="0.2">
      <c r="J1915" s="53"/>
      <c r="K1915" s="53"/>
      <c r="L1915" s="53"/>
      <c r="M1915" s="53"/>
      <c r="N1915" s="53"/>
      <c r="O1915" s="53"/>
      <c r="P1915" s="53"/>
      <c r="Q1915" s="53"/>
      <c r="R1915" s="53"/>
      <c r="S1915" s="53"/>
      <c r="T1915" s="53"/>
      <c r="U1915" s="53"/>
      <c r="V1915" s="53"/>
      <c r="W1915" s="53"/>
      <c r="X1915" s="53"/>
      <c r="Y1915" s="53"/>
      <c r="Z1915" s="53"/>
      <c r="AA1915" s="53"/>
      <c r="AB1915" s="53"/>
      <c r="AC1915" s="53"/>
      <c r="AD1915" s="53"/>
      <c r="AE1915" s="53"/>
      <c r="AF1915" s="53"/>
      <c r="AG1915" s="53"/>
      <c r="AH1915" s="53"/>
      <c r="AI1915" s="53"/>
      <c r="AJ1915" s="53"/>
      <c r="AK1915" s="53"/>
      <c r="AL1915" s="53"/>
      <c r="AM1915" s="53"/>
      <c r="AN1915" s="53"/>
      <c r="AO1915" s="53"/>
      <c r="AP1915" s="53"/>
      <c r="AQ1915" s="53"/>
      <c r="AR1915" s="53"/>
      <c r="AS1915" s="53"/>
      <c r="AT1915" s="53"/>
      <c r="AU1915" s="53"/>
      <c r="AV1915" s="53"/>
      <c r="AW1915" s="53"/>
      <c r="AX1915" s="53"/>
      <c r="AY1915" s="53"/>
      <c r="AZ1915" s="53"/>
      <c r="BA1915" s="53"/>
      <c r="BB1915" s="53"/>
      <c r="BC1915" s="53"/>
      <c r="BD1915" s="53"/>
      <c r="BE1915" s="53"/>
      <c r="BF1915" s="53"/>
      <c r="BG1915" s="53"/>
      <c r="BH1915" s="53"/>
      <c r="BI1915" s="53"/>
      <c r="BJ1915" s="53"/>
      <c r="BK1915" s="53"/>
      <c r="BL1915" s="53"/>
      <c r="BM1915" s="53"/>
      <c r="BN1915" s="53"/>
      <c r="BO1915" s="53"/>
      <c r="BP1915" s="53"/>
      <c r="BQ1915" s="53"/>
      <c r="BR1915" s="53"/>
      <c r="BS1915" s="53"/>
      <c r="BT1915" s="53"/>
      <c r="BU1915" s="53"/>
      <c r="BV1915" s="53"/>
      <c r="BW1915" s="53"/>
      <c r="BX1915" s="53"/>
      <c r="BY1915" s="53"/>
      <c r="BZ1915" s="53"/>
      <c r="CA1915" s="53"/>
      <c r="CB1915" s="53"/>
      <c r="CC1915" s="53"/>
      <c r="CD1915" s="53"/>
      <c r="CE1915" s="53"/>
      <c r="CF1915" s="53"/>
      <c r="CG1915" s="53"/>
      <c r="CH1915" s="53"/>
      <c r="CI1915" s="53"/>
      <c r="CJ1915" s="53"/>
      <c r="CK1915" s="53"/>
    </row>
    <row r="1916" spans="10:89" x14ac:dyDescent="0.2">
      <c r="J1916" s="53"/>
      <c r="K1916" s="53"/>
      <c r="L1916" s="53"/>
      <c r="M1916" s="53"/>
      <c r="N1916" s="53"/>
      <c r="O1916" s="53"/>
      <c r="P1916" s="53"/>
      <c r="Q1916" s="53"/>
      <c r="R1916" s="53"/>
      <c r="S1916" s="53"/>
      <c r="T1916" s="53"/>
      <c r="U1916" s="53"/>
      <c r="V1916" s="53"/>
      <c r="W1916" s="53"/>
      <c r="X1916" s="53"/>
      <c r="Y1916" s="53"/>
      <c r="Z1916" s="53"/>
      <c r="AA1916" s="53"/>
      <c r="AB1916" s="53"/>
      <c r="AC1916" s="53"/>
      <c r="AD1916" s="53"/>
      <c r="AE1916" s="53"/>
      <c r="AF1916" s="53"/>
      <c r="AG1916" s="53"/>
      <c r="AH1916" s="53"/>
      <c r="AI1916" s="53"/>
      <c r="AJ1916" s="53"/>
      <c r="AK1916" s="53"/>
      <c r="AL1916" s="53"/>
      <c r="AM1916" s="53"/>
      <c r="AN1916" s="53"/>
      <c r="AO1916" s="53"/>
      <c r="AP1916" s="53"/>
      <c r="AQ1916" s="53"/>
      <c r="AR1916" s="53"/>
      <c r="AS1916" s="53"/>
      <c r="AT1916" s="53"/>
      <c r="AU1916" s="53"/>
      <c r="AV1916" s="53"/>
      <c r="AW1916" s="53"/>
      <c r="AX1916" s="53"/>
      <c r="AY1916" s="53"/>
      <c r="AZ1916" s="53"/>
      <c r="BA1916" s="53"/>
      <c r="BB1916" s="53"/>
      <c r="BC1916" s="53"/>
      <c r="BD1916" s="53"/>
      <c r="BE1916" s="53"/>
      <c r="BF1916" s="53"/>
      <c r="BG1916" s="53"/>
      <c r="BH1916" s="53"/>
      <c r="BI1916" s="53"/>
      <c r="BJ1916" s="53"/>
      <c r="BK1916" s="53"/>
      <c r="BL1916" s="53"/>
      <c r="BM1916" s="53"/>
      <c r="BN1916" s="53"/>
      <c r="BO1916" s="53"/>
      <c r="BP1916" s="53"/>
      <c r="BQ1916" s="53"/>
      <c r="BR1916" s="53"/>
      <c r="BS1916" s="53"/>
      <c r="BT1916" s="53"/>
      <c r="BU1916" s="53"/>
      <c r="BV1916" s="53"/>
      <c r="BW1916" s="53"/>
      <c r="BX1916" s="53"/>
      <c r="BY1916" s="53"/>
      <c r="BZ1916" s="53"/>
      <c r="CA1916" s="53"/>
      <c r="CB1916" s="53"/>
      <c r="CC1916" s="53"/>
      <c r="CD1916" s="53"/>
      <c r="CE1916" s="53"/>
      <c r="CF1916" s="53"/>
      <c r="CG1916" s="53"/>
      <c r="CH1916" s="53"/>
      <c r="CI1916" s="53"/>
      <c r="CJ1916" s="53"/>
      <c r="CK1916" s="53"/>
    </row>
    <row r="1917" spans="10:89" x14ac:dyDescent="0.2">
      <c r="J1917" s="53"/>
      <c r="K1917" s="53"/>
      <c r="L1917" s="53"/>
      <c r="M1917" s="53"/>
      <c r="N1917" s="53"/>
      <c r="O1917" s="53"/>
      <c r="P1917" s="53"/>
      <c r="Q1917" s="53"/>
      <c r="R1917" s="53"/>
      <c r="S1917" s="53"/>
      <c r="T1917" s="53"/>
      <c r="U1917" s="53"/>
      <c r="V1917" s="53"/>
      <c r="W1917" s="53"/>
      <c r="X1917" s="53"/>
      <c r="Y1917" s="53"/>
      <c r="Z1917" s="53"/>
      <c r="AA1917" s="53"/>
      <c r="AB1917" s="53"/>
      <c r="AC1917" s="53"/>
      <c r="AD1917" s="53"/>
      <c r="AE1917" s="53"/>
      <c r="AF1917" s="53"/>
      <c r="AG1917" s="53"/>
      <c r="AH1917" s="53"/>
      <c r="AI1917" s="53"/>
      <c r="AJ1917" s="53"/>
      <c r="AK1917" s="53"/>
      <c r="AL1917" s="53"/>
      <c r="AM1917" s="53"/>
      <c r="AN1917" s="53"/>
      <c r="AO1917" s="53"/>
      <c r="AP1917" s="53"/>
      <c r="AQ1917" s="53"/>
      <c r="AR1917" s="53"/>
      <c r="AS1917" s="53"/>
      <c r="AT1917" s="53"/>
      <c r="AU1917" s="53"/>
      <c r="AV1917" s="53"/>
      <c r="AW1917" s="53"/>
      <c r="AX1917" s="53"/>
      <c r="AY1917" s="53"/>
      <c r="AZ1917" s="53"/>
      <c r="BA1917" s="53"/>
      <c r="BB1917" s="53"/>
      <c r="BC1917" s="53"/>
      <c r="BD1917" s="53"/>
      <c r="BE1917" s="53"/>
      <c r="BF1917" s="53"/>
      <c r="BG1917" s="53"/>
      <c r="BH1917" s="53"/>
      <c r="BI1917" s="53"/>
      <c r="BJ1917" s="53"/>
      <c r="BK1917" s="53"/>
      <c r="BL1917" s="53"/>
      <c r="BM1917" s="53"/>
      <c r="BN1917" s="53"/>
      <c r="BO1917" s="53"/>
      <c r="BP1917" s="53"/>
      <c r="BQ1917" s="53"/>
      <c r="BR1917" s="53"/>
      <c r="BS1917" s="53"/>
      <c r="BT1917" s="53"/>
      <c r="BU1917" s="53"/>
      <c r="BV1917" s="53"/>
      <c r="BW1917" s="53"/>
      <c r="BX1917" s="53"/>
      <c r="BY1917" s="53"/>
      <c r="BZ1917" s="53"/>
      <c r="CA1917" s="53"/>
      <c r="CB1917" s="53"/>
      <c r="CC1917" s="53"/>
      <c r="CD1917" s="53"/>
      <c r="CE1917" s="53"/>
      <c r="CF1917" s="53"/>
      <c r="CG1917" s="53"/>
      <c r="CH1917" s="53"/>
      <c r="CI1917" s="53"/>
      <c r="CJ1917" s="53"/>
      <c r="CK1917" s="53"/>
    </row>
    <row r="1918" spans="10:89" x14ac:dyDescent="0.2">
      <c r="J1918" s="53"/>
      <c r="K1918" s="53"/>
      <c r="L1918" s="53"/>
      <c r="M1918" s="53"/>
      <c r="N1918" s="53"/>
      <c r="O1918" s="53"/>
      <c r="P1918" s="53"/>
      <c r="Q1918" s="53"/>
      <c r="R1918" s="53"/>
      <c r="S1918" s="53"/>
      <c r="T1918" s="53"/>
      <c r="U1918" s="53"/>
      <c r="V1918" s="53"/>
      <c r="W1918" s="53"/>
      <c r="X1918" s="53"/>
      <c r="Y1918" s="53"/>
      <c r="Z1918" s="53"/>
      <c r="AA1918" s="53"/>
      <c r="AB1918" s="53"/>
      <c r="AC1918" s="53"/>
      <c r="AD1918" s="53"/>
      <c r="AE1918" s="53"/>
      <c r="AF1918" s="53"/>
      <c r="AG1918" s="53"/>
      <c r="AH1918" s="53"/>
      <c r="AI1918" s="53"/>
      <c r="AJ1918" s="53"/>
      <c r="AK1918" s="53"/>
      <c r="AL1918" s="53"/>
      <c r="AM1918" s="53"/>
      <c r="AN1918" s="53"/>
      <c r="AO1918" s="53"/>
      <c r="AP1918" s="53"/>
      <c r="AQ1918" s="53"/>
      <c r="AR1918" s="53"/>
      <c r="AS1918" s="53"/>
      <c r="AT1918" s="53"/>
      <c r="AU1918" s="53"/>
      <c r="AV1918" s="53"/>
      <c r="AW1918" s="53"/>
      <c r="AX1918" s="53"/>
      <c r="AY1918" s="53"/>
      <c r="AZ1918" s="53"/>
      <c r="BA1918" s="53"/>
      <c r="BB1918" s="53"/>
      <c r="BC1918" s="53"/>
      <c r="BD1918" s="53"/>
      <c r="BE1918" s="53"/>
      <c r="BF1918" s="53"/>
      <c r="BG1918" s="53"/>
      <c r="BH1918" s="53"/>
      <c r="BI1918" s="53"/>
      <c r="BJ1918" s="53"/>
      <c r="BK1918" s="53"/>
      <c r="BL1918" s="53"/>
      <c r="BM1918" s="53"/>
      <c r="BN1918" s="53"/>
      <c r="BO1918" s="53"/>
      <c r="BP1918" s="53"/>
      <c r="BQ1918" s="53"/>
      <c r="BR1918" s="53"/>
      <c r="BS1918" s="53"/>
      <c r="BT1918" s="53"/>
      <c r="BU1918" s="53"/>
      <c r="BV1918" s="53"/>
      <c r="BW1918" s="53"/>
      <c r="BX1918" s="53"/>
      <c r="BY1918" s="53"/>
      <c r="BZ1918" s="53"/>
      <c r="CA1918" s="53"/>
      <c r="CB1918" s="53"/>
      <c r="CC1918" s="53"/>
      <c r="CD1918" s="53"/>
      <c r="CE1918" s="53"/>
      <c r="CF1918" s="53"/>
      <c r="CG1918" s="53"/>
      <c r="CH1918" s="53"/>
      <c r="CI1918" s="53"/>
      <c r="CJ1918" s="53"/>
      <c r="CK1918" s="53"/>
    </row>
    <row r="1919" spans="10:89" x14ac:dyDescent="0.2">
      <c r="J1919" s="53"/>
      <c r="K1919" s="53"/>
      <c r="L1919" s="53"/>
      <c r="M1919" s="53"/>
      <c r="N1919" s="53"/>
      <c r="O1919" s="53"/>
      <c r="P1919" s="53"/>
      <c r="Q1919" s="53"/>
      <c r="R1919" s="53"/>
      <c r="S1919" s="53"/>
      <c r="T1919" s="53"/>
      <c r="U1919" s="53"/>
      <c r="V1919" s="53"/>
      <c r="W1919" s="53"/>
      <c r="X1919" s="53"/>
      <c r="Y1919" s="53"/>
      <c r="Z1919" s="53"/>
      <c r="AA1919" s="53"/>
      <c r="AB1919" s="53"/>
      <c r="AC1919" s="53"/>
      <c r="AD1919" s="53"/>
      <c r="AE1919" s="53"/>
      <c r="AF1919" s="53"/>
      <c r="AG1919" s="53"/>
      <c r="AH1919" s="53"/>
      <c r="AI1919" s="53"/>
      <c r="AJ1919" s="53"/>
      <c r="AK1919" s="53"/>
      <c r="AL1919" s="53"/>
      <c r="AM1919" s="53"/>
      <c r="AN1919" s="53"/>
      <c r="AO1919" s="53"/>
      <c r="AP1919" s="53"/>
      <c r="AQ1919" s="53"/>
      <c r="AR1919" s="53"/>
      <c r="AS1919" s="53"/>
      <c r="AT1919" s="53"/>
      <c r="AU1919" s="53"/>
      <c r="AV1919" s="53"/>
      <c r="AW1919" s="53"/>
      <c r="AX1919" s="53"/>
      <c r="AY1919" s="53"/>
      <c r="AZ1919" s="53"/>
      <c r="BA1919" s="53"/>
      <c r="BB1919" s="53"/>
      <c r="BC1919" s="53"/>
      <c r="BD1919" s="53"/>
      <c r="BE1919" s="53"/>
      <c r="BF1919" s="53"/>
      <c r="BG1919" s="53"/>
      <c r="BH1919" s="53"/>
      <c r="BI1919" s="53"/>
      <c r="BJ1919" s="53"/>
      <c r="BK1919" s="53"/>
      <c r="BL1919" s="53"/>
      <c r="BM1919" s="53"/>
      <c r="BN1919" s="53"/>
      <c r="BO1919" s="53"/>
      <c r="BP1919" s="53"/>
      <c r="BQ1919" s="53"/>
      <c r="BR1919" s="53"/>
      <c r="BS1919" s="53"/>
      <c r="BT1919" s="53"/>
      <c r="BU1919" s="53"/>
      <c r="BV1919" s="53"/>
      <c r="BW1919" s="53"/>
      <c r="BX1919" s="53"/>
      <c r="BY1919" s="53"/>
      <c r="BZ1919" s="53"/>
      <c r="CA1919" s="53"/>
      <c r="CB1919" s="53"/>
      <c r="CC1919" s="53"/>
      <c r="CD1919" s="53"/>
      <c r="CE1919" s="53"/>
      <c r="CF1919" s="53"/>
      <c r="CG1919" s="53"/>
      <c r="CH1919" s="53"/>
      <c r="CI1919" s="53"/>
      <c r="CJ1919" s="53"/>
      <c r="CK1919" s="53"/>
    </row>
    <row r="1920" spans="10:89" x14ac:dyDescent="0.2">
      <c r="J1920" s="53"/>
      <c r="K1920" s="53"/>
      <c r="L1920" s="53"/>
      <c r="M1920" s="53"/>
      <c r="N1920" s="53"/>
      <c r="O1920" s="53"/>
      <c r="P1920" s="53"/>
      <c r="Q1920" s="53"/>
      <c r="R1920" s="53"/>
      <c r="S1920" s="53"/>
      <c r="T1920" s="53"/>
      <c r="U1920" s="53"/>
      <c r="V1920" s="53"/>
      <c r="W1920" s="53"/>
      <c r="X1920" s="53"/>
      <c r="Y1920" s="53"/>
      <c r="Z1920" s="53"/>
      <c r="AA1920" s="53"/>
      <c r="AB1920" s="53"/>
      <c r="AC1920" s="53"/>
      <c r="AD1920" s="53"/>
      <c r="AE1920" s="53"/>
      <c r="AF1920" s="53"/>
      <c r="AG1920" s="53"/>
      <c r="AH1920" s="53"/>
      <c r="AI1920" s="53"/>
      <c r="AJ1920" s="53"/>
      <c r="AK1920" s="53"/>
      <c r="AL1920" s="53"/>
      <c r="AM1920" s="53"/>
      <c r="AN1920" s="53"/>
      <c r="AO1920" s="53"/>
      <c r="AP1920" s="53"/>
      <c r="AQ1920" s="53"/>
      <c r="AR1920" s="53"/>
      <c r="AS1920" s="53"/>
      <c r="AT1920" s="53"/>
      <c r="AU1920" s="53"/>
      <c r="AV1920" s="53"/>
      <c r="AW1920" s="53"/>
      <c r="AX1920" s="53"/>
      <c r="AY1920" s="53"/>
      <c r="AZ1920" s="53"/>
      <c r="BA1920" s="53"/>
      <c r="BB1920" s="53"/>
      <c r="BC1920" s="53"/>
      <c r="BD1920" s="53"/>
      <c r="BE1920" s="53"/>
      <c r="BF1920" s="53"/>
      <c r="BG1920" s="53"/>
      <c r="BH1920" s="53"/>
      <c r="BI1920" s="53"/>
      <c r="BJ1920" s="53"/>
      <c r="BK1920" s="53"/>
      <c r="BL1920" s="53"/>
      <c r="BM1920" s="53"/>
      <c r="BN1920" s="53"/>
      <c r="BO1920" s="53"/>
      <c r="BP1920" s="53"/>
      <c r="BQ1920" s="53"/>
      <c r="BR1920" s="53"/>
      <c r="BS1920" s="53"/>
      <c r="BT1920" s="53"/>
      <c r="BU1920" s="53"/>
      <c r="BV1920" s="53"/>
      <c r="BW1920" s="53"/>
      <c r="BX1920" s="53"/>
      <c r="BY1920" s="53"/>
      <c r="BZ1920" s="53"/>
      <c r="CA1920" s="53"/>
      <c r="CB1920" s="53"/>
      <c r="CC1920" s="53"/>
      <c r="CD1920" s="53"/>
      <c r="CE1920" s="53"/>
      <c r="CF1920" s="53"/>
      <c r="CG1920" s="53"/>
      <c r="CH1920" s="53"/>
      <c r="CI1920" s="53"/>
      <c r="CJ1920" s="53"/>
      <c r="CK1920" s="53"/>
    </row>
    <row r="1921" spans="10:89" x14ac:dyDescent="0.2">
      <c r="J1921" s="53"/>
      <c r="K1921" s="53"/>
      <c r="L1921" s="53"/>
      <c r="M1921" s="53"/>
      <c r="N1921" s="53"/>
      <c r="O1921" s="53"/>
      <c r="P1921" s="53"/>
      <c r="Q1921" s="53"/>
      <c r="R1921" s="53"/>
      <c r="S1921" s="53"/>
      <c r="T1921" s="53"/>
      <c r="U1921" s="53"/>
      <c r="V1921" s="53"/>
      <c r="W1921" s="53"/>
      <c r="X1921" s="53"/>
      <c r="Y1921" s="53"/>
      <c r="Z1921" s="53"/>
      <c r="AA1921" s="53"/>
      <c r="AB1921" s="53"/>
      <c r="AC1921" s="53"/>
      <c r="AD1921" s="53"/>
      <c r="AE1921" s="53"/>
      <c r="AF1921" s="53"/>
      <c r="AG1921" s="53"/>
      <c r="AH1921" s="53"/>
      <c r="AI1921" s="53"/>
      <c r="AJ1921" s="53"/>
      <c r="AK1921" s="53"/>
      <c r="AL1921" s="53"/>
      <c r="AM1921" s="53"/>
      <c r="AN1921" s="53"/>
      <c r="AO1921" s="53"/>
      <c r="AP1921" s="53"/>
      <c r="AQ1921" s="53"/>
      <c r="AR1921" s="53"/>
      <c r="AS1921" s="53"/>
      <c r="AT1921" s="53"/>
      <c r="AU1921" s="53"/>
      <c r="AV1921" s="53"/>
      <c r="AW1921" s="53"/>
      <c r="AX1921" s="53"/>
      <c r="AY1921" s="53"/>
      <c r="AZ1921" s="53"/>
      <c r="BA1921" s="53"/>
      <c r="BB1921" s="53"/>
      <c r="BC1921" s="53"/>
      <c r="BD1921" s="53"/>
      <c r="BE1921" s="53"/>
      <c r="BF1921" s="53"/>
      <c r="BG1921" s="53"/>
      <c r="BH1921" s="53"/>
      <c r="BI1921" s="53"/>
      <c r="BJ1921" s="53"/>
      <c r="BK1921" s="53"/>
      <c r="BL1921" s="53"/>
      <c r="BM1921" s="53"/>
      <c r="BN1921" s="53"/>
      <c r="BO1921" s="53"/>
      <c r="BP1921" s="53"/>
      <c r="BQ1921" s="53"/>
      <c r="BR1921" s="53"/>
      <c r="BS1921" s="53"/>
      <c r="BT1921" s="53"/>
      <c r="BU1921" s="53"/>
      <c r="BV1921" s="53"/>
      <c r="BW1921" s="53"/>
      <c r="BX1921" s="53"/>
      <c r="BY1921" s="53"/>
      <c r="BZ1921" s="53"/>
      <c r="CA1921" s="53"/>
      <c r="CB1921" s="53"/>
      <c r="CC1921" s="53"/>
      <c r="CD1921" s="53"/>
      <c r="CE1921" s="53"/>
      <c r="CF1921" s="53"/>
      <c r="CG1921" s="53"/>
      <c r="CH1921" s="53"/>
      <c r="CI1921" s="53"/>
      <c r="CJ1921" s="53"/>
      <c r="CK1921" s="53"/>
    </row>
    <row r="1922" spans="10:89" x14ac:dyDescent="0.2">
      <c r="J1922" s="53"/>
      <c r="K1922" s="53"/>
      <c r="L1922" s="53"/>
      <c r="M1922" s="53"/>
      <c r="N1922" s="53"/>
      <c r="O1922" s="53"/>
      <c r="P1922" s="53"/>
      <c r="Q1922" s="53"/>
      <c r="R1922" s="53"/>
      <c r="S1922" s="53"/>
      <c r="T1922" s="53"/>
      <c r="U1922" s="53"/>
      <c r="V1922" s="53"/>
      <c r="W1922" s="53"/>
      <c r="X1922" s="53"/>
      <c r="Y1922" s="53"/>
      <c r="Z1922" s="53"/>
      <c r="AA1922" s="53"/>
      <c r="AB1922" s="53"/>
      <c r="AC1922" s="53"/>
      <c r="AD1922" s="53"/>
      <c r="AE1922" s="53"/>
      <c r="AF1922" s="53"/>
      <c r="AG1922" s="53"/>
      <c r="AH1922" s="53"/>
      <c r="AI1922" s="53"/>
      <c r="AJ1922" s="53"/>
      <c r="AK1922" s="53"/>
      <c r="AL1922" s="53"/>
      <c r="AM1922" s="53"/>
      <c r="AN1922" s="53"/>
      <c r="AO1922" s="53"/>
      <c r="AP1922" s="53"/>
      <c r="AQ1922" s="53"/>
      <c r="AR1922" s="53"/>
      <c r="AS1922" s="53"/>
      <c r="AT1922" s="53"/>
      <c r="AU1922" s="53"/>
      <c r="AV1922" s="53"/>
      <c r="AW1922" s="53"/>
      <c r="AX1922" s="53"/>
      <c r="AY1922" s="53"/>
      <c r="AZ1922" s="53"/>
      <c r="BA1922" s="53"/>
      <c r="BB1922" s="53"/>
      <c r="BC1922" s="53"/>
      <c r="BD1922" s="53"/>
      <c r="BE1922" s="53"/>
      <c r="BF1922" s="53"/>
      <c r="BG1922" s="53"/>
      <c r="BH1922" s="53"/>
      <c r="BI1922" s="53"/>
      <c r="BJ1922" s="53"/>
      <c r="BK1922" s="53"/>
      <c r="BL1922" s="53"/>
      <c r="BM1922" s="53"/>
      <c r="BN1922" s="53"/>
      <c r="BO1922" s="53"/>
      <c r="BP1922" s="53"/>
      <c r="BQ1922" s="53"/>
      <c r="BR1922" s="53"/>
      <c r="BS1922" s="53"/>
      <c r="BT1922" s="53"/>
      <c r="BU1922" s="53"/>
      <c r="BV1922" s="53"/>
      <c r="BW1922" s="53"/>
      <c r="BX1922" s="53"/>
      <c r="BY1922" s="53"/>
      <c r="BZ1922" s="53"/>
      <c r="CA1922" s="53"/>
      <c r="CB1922" s="53"/>
      <c r="CC1922" s="53"/>
      <c r="CD1922" s="53"/>
      <c r="CE1922" s="53"/>
      <c r="CF1922" s="53"/>
      <c r="CG1922" s="53"/>
      <c r="CH1922" s="53"/>
      <c r="CI1922" s="53"/>
      <c r="CJ1922" s="53"/>
      <c r="CK1922" s="53"/>
    </row>
    <row r="1923" spans="10:89" x14ac:dyDescent="0.2">
      <c r="J1923" s="53"/>
      <c r="K1923" s="53"/>
      <c r="L1923" s="53"/>
      <c r="M1923" s="53"/>
      <c r="N1923" s="53"/>
      <c r="O1923" s="53"/>
      <c r="P1923" s="53"/>
      <c r="Q1923" s="53"/>
      <c r="R1923" s="53"/>
      <c r="S1923" s="53"/>
      <c r="T1923" s="53"/>
      <c r="U1923" s="53"/>
      <c r="V1923" s="53"/>
      <c r="W1923" s="53"/>
      <c r="X1923" s="53"/>
      <c r="Y1923" s="53"/>
      <c r="Z1923" s="53"/>
      <c r="AA1923" s="53"/>
      <c r="AB1923" s="53"/>
      <c r="AC1923" s="53"/>
      <c r="AD1923" s="53"/>
      <c r="AE1923" s="53"/>
      <c r="AF1923" s="53"/>
      <c r="AG1923" s="53"/>
      <c r="AH1923" s="53"/>
      <c r="AI1923" s="53"/>
      <c r="AJ1923" s="53"/>
      <c r="AK1923" s="53"/>
      <c r="AL1923" s="53"/>
      <c r="AM1923" s="53"/>
      <c r="AN1923" s="53"/>
      <c r="AO1923" s="53"/>
      <c r="AP1923" s="53"/>
      <c r="AQ1923" s="53"/>
      <c r="AR1923" s="53"/>
      <c r="AS1923" s="53"/>
      <c r="AT1923" s="53"/>
      <c r="AU1923" s="53"/>
      <c r="AV1923" s="53"/>
      <c r="AW1923" s="53"/>
      <c r="AX1923" s="53"/>
      <c r="AY1923" s="53"/>
      <c r="AZ1923" s="53"/>
      <c r="BA1923" s="53"/>
      <c r="BB1923" s="53"/>
      <c r="BC1923" s="53"/>
      <c r="BD1923" s="53"/>
      <c r="BE1923" s="53"/>
      <c r="BF1923" s="53"/>
      <c r="BG1923" s="53"/>
      <c r="BH1923" s="53"/>
      <c r="BI1923" s="53"/>
      <c r="BJ1923" s="53"/>
      <c r="BK1923" s="53"/>
      <c r="BL1923" s="53"/>
      <c r="BM1923" s="53"/>
      <c r="BN1923" s="53"/>
      <c r="BO1923" s="53"/>
      <c r="BP1923" s="53"/>
      <c r="BQ1923" s="53"/>
      <c r="BR1923" s="53"/>
      <c r="BS1923" s="53"/>
      <c r="BT1923" s="53"/>
      <c r="BU1923" s="53"/>
      <c r="BV1923" s="53"/>
      <c r="BW1923" s="53"/>
      <c r="BX1923" s="53"/>
      <c r="BY1923" s="53"/>
      <c r="BZ1923" s="53"/>
      <c r="CA1923" s="53"/>
      <c r="CB1923" s="53"/>
      <c r="CC1923" s="53"/>
      <c r="CD1923" s="53"/>
      <c r="CE1923" s="53"/>
      <c r="CF1923" s="53"/>
      <c r="CG1923" s="53"/>
      <c r="CH1923" s="53"/>
      <c r="CI1923" s="53"/>
      <c r="CJ1923" s="53"/>
      <c r="CK1923" s="53"/>
    </row>
    <row r="1924" spans="10:89" x14ac:dyDescent="0.2">
      <c r="J1924" s="53"/>
      <c r="K1924" s="53"/>
      <c r="L1924" s="53"/>
      <c r="M1924" s="53"/>
      <c r="N1924" s="53"/>
      <c r="O1924" s="53"/>
      <c r="P1924" s="53"/>
      <c r="Q1924" s="53"/>
      <c r="R1924" s="53"/>
      <c r="S1924" s="53"/>
      <c r="T1924" s="53"/>
      <c r="U1924" s="53"/>
      <c r="V1924" s="53"/>
      <c r="W1924" s="53"/>
      <c r="X1924" s="53"/>
      <c r="Y1924" s="53"/>
      <c r="Z1924" s="53"/>
      <c r="AA1924" s="53"/>
      <c r="AB1924" s="53"/>
      <c r="AC1924" s="53"/>
      <c r="AD1924" s="53"/>
      <c r="AE1924" s="53"/>
      <c r="AF1924" s="53"/>
      <c r="AG1924" s="53"/>
      <c r="AH1924" s="53"/>
      <c r="AI1924" s="53"/>
      <c r="AJ1924" s="53"/>
      <c r="AK1924" s="53"/>
      <c r="AL1924" s="53"/>
      <c r="AM1924" s="53"/>
      <c r="AN1924" s="53"/>
      <c r="AO1924" s="53"/>
      <c r="AP1924" s="53"/>
      <c r="AQ1924" s="53"/>
      <c r="AR1924" s="53"/>
      <c r="AS1924" s="53"/>
      <c r="AT1924" s="53"/>
      <c r="AU1924" s="53"/>
      <c r="AV1924" s="53"/>
      <c r="AW1924" s="53"/>
      <c r="AX1924" s="53"/>
      <c r="AY1924" s="53"/>
      <c r="AZ1924" s="53"/>
      <c r="BA1924" s="53"/>
      <c r="BB1924" s="53"/>
      <c r="BC1924" s="53"/>
      <c r="BD1924" s="53"/>
      <c r="BE1924" s="53"/>
      <c r="BF1924" s="53"/>
      <c r="BG1924" s="53"/>
      <c r="BH1924" s="53"/>
      <c r="BI1924" s="53"/>
      <c r="BJ1924" s="53"/>
      <c r="BK1924" s="53"/>
      <c r="BL1924" s="53"/>
      <c r="BM1924" s="53"/>
      <c r="BN1924" s="53"/>
      <c r="BO1924" s="53"/>
      <c r="BP1924" s="53"/>
      <c r="BQ1924" s="53"/>
      <c r="BR1924" s="53"/>
      <c r="BS1924" s="53"/>
      <c r="BT1924" s="53"/>
      <c r="BU1924" s="53"/>
      <c r="BV1924" s="53"/>
      <c r="BW1924" s="53"/>
      <c r="BX1924" s="53"/>
      <c r="BY1924" s="53"/>
      <c r="BZ1924" s="53"/>
      <c r="CA1924" s="53"/>
      <c r="CB1924" s="53"/>
      <c r="CC1924" s="53"/>
      <c r="CD1924" s="53"/>
      <c r="CE1924" s="53"/>
      <c r="CF1924" s="53"/>
      <c r="CG1924" s="53"/>
      <c r="CH1924" s="53"/>
      <c r="CI1924" s="53"/>
      <c r="CJ1924" s="53"/>
      <c r="CK1924" s="53"/>
    </row>
    <row r="1925" spans="10:89" x14ac:dyDescent="0.2">
      <c r="J1925" s="53"/>
      <c r="K1925" s="53"/>
      <c r="L1925" s="53"/>
      <c r="M1925" s="53"/>
      <c r="N1925" s="53"/>
      <c r="O1925" s="53"/>
      <c r="P1925" s="53"/>
      <c r="Q1925" s="53"/>
      <c r="R1925" s="53"/>
      <c r="S1925" s="53"/>
      <c r="T1925" s="53"/>
      <c r="U1925" s="53"/>
      <c r="V1925" s="53"/>
      <c r="W1925" s="53"/>
      <c r="X1925" s="53"/>
      <c r="Y1925" s="53"/>
      <c r="Z1925" s="53"/>
      <c r="AA1925" s="53"/>
      <c r="AB1925" s="53"/>
      <c r="AC1925" s="53"/>
      <c r="AD1925" s="53"/>
      <c r="AE1925" s="53"/>
      <c r="AF1925" s="53"/>
      <c r="AG1925" s="53"/>
      <c r="AH1925" s="53"/>
      <c r="AI1925" s="53"/>
      <c r="AJ1925" s="53"/>
      <c r="AK1925" s="53"/>
      <c r="AL1925" s="53"/>
      <c r="AM1925" s="53"/>
      <c r="AN1925" s="53"/>
      <c r="AO1925" s="53"/>
      <c r="AP1925" s="53"/>
      <c r="AQ1925" s="53"/>
      <c r="AR1925" s="53"/>
      <c r="AS1925" s="53"/>
      <c r="AT1925" s="53"/>
      <c r="AU1925" s="53"/>
      <c r="AV1925" s="53"/>
      <c r="AW1925" s="53"/>
      <c r="AX1925" s="53"/>
      <c r="AY1925" s="53"/>
      <c r="AZ1925" s="53"/>
      <c r="BA1925" s="53"/>
      <c r="BB1925" s="53"/>
      <c r="BC1925" s="53"/>
      <c r="BD1925" s="53"/>
      <c r="BE1925" s="53"/>
      <c r="BF1925" s="53"/>
      <c r="BG1925" s="53"/>
      <c r="BH1925" s="53"/>
      <c r="BI1925" s="53"/>
      <c r="BJ1925" s="53"/>
      <c r="BK1925" s="53"/>
      <c r="BL1925" s="53"/>
      <c r="BM1925" s="53"/>
      <c r="BN1925" s="53"/>
      <c r="BO1925" s="53"/>
      <c r="BP1925" s="53"/>
      <c r="BQ1925" s="53"/>
      <c r="BR1925" s="53"/>
      <c r="BS1925" s="53"/>
      <c r="BT1925" s="53"/>
      <c r="BU1925" s="53"/>
      <c r="BV1925" s="53"/>
      <c r="BW1925" s="53"/>
      <c r="BX1925" s="53"/>
      <c r="BY1925" s="53"/>
      <c r="BZ1925" s="53"/>
      <c r="CA1925" s="53"/>
      <c r="CB1925" s="53"/>
      <c r="CC1925" s="53"/>
      <c r="CD1925" s="53"/>
      <c r="CE1925" s="53"/>
      <c r="CF1925" s="53"/>
      <c r="CG1925" s="53"/>
      <c r="CH1925" s="53"/>
      <c r="CI1925" s="53"/>
      <c r="CJ1925" s="53"/>
      <c r="CK1925" s="53"/>
    </row>
    <row r="1926" spans="10:89" x14ac:dyDescent="0.2">
      <c r="J1926" s="53"/>
      <c r="K1926" s="53"/>
      <c r="L1926" s="53"/>
      <c r="M1926" s="53"/>
      <c r="N1926" s="53"/>
      <c r="O1926" s="53"/>
      <c r="P1926" s="53"/>
      <c r="Q1926" s="53"/>
      <c r="R1926" s="53"/>
      <c r="S1926" s="53"/>
      <c r="T1926" s="53"/>
      <c r="U1926" s="53"/>
      <c r="V1926" s="53"/>
      <c r="W1926" s="53"/>
      <c r="X1926" s="53"/>
      <c r="Y1926" s="53"/>
      <c r="Z1926" s="53"/>
      <c r="AA1926" s="53"/>
      <c r="AB1926" s="53"/>
      <c r="AC1926" s="53"/>
      <c r="AD1926" s="53"/>
      <c r="AE1926" s="53"/>
      <c r="AF1926" s="53"/>
      <c r="AG1926" s="53"/>
      <c r="AH1926" s="53"/>
      <c r="AI1926" s="53"/>
      <c r="AJ1926" s="53"/>
      <c r="AK1926" s="53"/>
      <c r="AL1926" s="53"/>
      <c r="AM1926" s="53"/>
      <c r="AN1926" s="53"/>
      <c r="AO1926" s="53"/>
      <c r="AP1926" s="53"/>
      <c r="AQ1926" s="53"/>
      <c r="AR1926" s="53"/>
      <c r="AS1926" s="53"/>
      <c r="AT1926" s="53"/>
      <c r="AU1926" s="53"/>
      <c r="AV1926" s="53"/>
      <c r="AW1926" s="53"/>
      <c r="AX1926" s="53"/>
      <c r="AY1926" s="53"/>
      <c r="AZ1926" s="53"/>
      <c r="BA1926" s="53"/>
      <c r="BB1926" s="53"/>
      <c r="BC1926" s="53"/>
      <c r="BD1926" s="53"/>
      <c r="BE1926" s="53"/>
      <c r="BF1926" s="53"/>
      <c r="BG1926" s="53"/>
      <c r="BH1926" s="53"/>
      <c r="BI1926" s="53"/>
      <c r="BJ1926" s="53"/>
      <c r="BK1926" s="53"/>
      <c r="BL1926" s="53"/>
      <c r="BM1926" s="53"/>
      <c r="BN1926" s="53"/>
      <c r="BO1926" s="53"/>
      <c r="BP1926" s="53"/>
      <c r="BQ1926" s="53"/>
      <c r="BR1926" s="53"/>
      <c r="BS1926" s="53"/>
      <c r="BT1926" s="53"/>
      <c r="BU1926" s="53"/>
      <c r="BV1926" s="53"/>
      <c r="BW1926" s="53"/>
      <c r="BX1926" s="53"/>
      <c r="BY1926" s="53"/>
      <c r="BZ1926" s="53"/>
      <c r="CA1926" s="53"/>
      <c r="CB1926" s="53"/>
      <c r="CC1926" s="53"/>
      <c r="CD1926" s="53"/>
      <c r="CE1926" s="53"/>
      <c r="CF1926" s="53"/>
      <c r="CG1926" s="53"/>
      <c r="CH1926" s="53"/>
      <c r="CI1926" s="53"/>
      <c r="CJ1926" s="53"/>
      <c r="CK1926" s="53"/>
    </row>
    <row r="1927" spans="10:89" x14ac:dyDescent="0.2">
      <c r="J1927" s="53"/>
      <c r="K1927" s="53"/>
      <c r="L1927" s="53"/>
      <c r="M1927" s="53"/>
      <c r="N1927" s="53"/>
      <c r="O1927" s="53"/>
      <c r="P1927" s="53"/>
      <c r="Q1927" s="53"/>
      <c r="R1927" s="53"/>
      <c r="S1927" s="53"/>
      <c r="T1927" s="53"/>
      <c r="U1927" s="53"/>
      <c r="V1927" s="53"/>
      <c r="W1927" s="53"/>
      <c r="X1927" s="53"/>
      <c r="Y1927" s="53"/>
      <c r="Z1927" s="53"/>
      <c r="AA1927" s="53"/>
      <c r="AB1927" s="53"/>
      <c r="AC1927" s="53"/>
      <c r="AD1927" s="53"/>
      <c r="AE1927" s="53"/>
      <c r="AF1927" s="53"/>
      <c r="AG1927" s="53"/>
      <c r="AH1927" s="53"/>
      <c r="AI1927" s="53"/>
      <c r="AJ1927" s="53"/>
      <c r="AK1927" s="53"/>
      <c r="AL1927" s="53"/>
      <c r="AM1927" s="53"/>
      <c r="AN1927" s="53"/>
      <c r="AO1927" s="53"/>
      <c r="AP1927" s="53"/>
      <c r="AQ1927" s="53"/>
      <c r="AR1927" s="53"/>
      <c r="AS1927" s="53"/>
      <c r="AT1927" s="53"/>
      <c r="AU1927" s="53"/>
      <c r="AV1927" s="53"/>
      <c r="AW1927" s="53"/>
      <c r="AX1927" s="53"/>
      <c r="AY1927" s="53"/>
      <c r="AZ1927" s="53"/>
      <c r="BA1927" s="53"/>
      <c r="BB1927" s="53"/>
      <c r="BC1927" s="53"/>
      <c r="BD1927" s="53"/>
      <c r="BE1927" s="53"/>
      <c r="BF1927" s="53"/>
      <c r="BG1927" s="53"/>
      <c r="BH1927" s="53"/>
      <c r="BI1927" s="53"/>
      <c r="BJ1927" s="53"/>
      <c r="BK1927" s="53"/>
      <c r="BL1927" s="53"/>
      <c r="BM1927" s="53"/>
      <c r="BN1927" s="53"/>
      <c r="BO1927" s="53"/>
      <c r="BP1927" s="53"/>
      <c r="BQ1927" s="53"/>
      <c r="BR1927" s="53"/>
      <c r="BS1927" s="53"/>
      <c r="BT1927" s="53"/>
      <c r="BU1927" s="53"/>
      <c r="BV1927" s="53"/>
      <c r="BW1927" s="53"/>
      <c r="BX1927" s="53"/>
      <c r="BY1927" s="53"/>
      <c r="BZ1927" s="53"/>
      <c r="CA1927" s="53"/>
      <c r="CB1927" s="53"/>
      <c r="CC1927" s="53"/>
      <c r="CD1927" s="53"/>
      <c r="CE1927" s="53"/>
      <c r="CF1927" s="53"/>
      <c r="CG1927" s="53"/>
      <c r="CH1927" s="53"/>
      <c r="CI1927" s="53"/>
      <c r="CJ1927" s="53"/>
      <c r="CK1927" s="53"/>
    </row>
    <row r="1928" spans="10:89" x14ac:dyDescent="0.2">
      <c r="J1928" s="53"/>
      <c r="K1928" s="53"/>
      <c r="L1928" s="53"/>
      <c r="M1928" s="53"/>
      <c r="N1928" s="53"/>
      <c r="O1928" s="53"/>
      <c r="P1928" s="53"/>
      <c r="Q1928" s="53"/>
      <c r="R1928" s="53"/>
      <c r="S1928" s="53"/>
      <c r="T1928" s="53"/>
      <c r="U1928" s="53"/>
      <c r="V1928" s="53"/>
      <c r="W1928" s="53"/>
      <c r="X1928" s="53"/>
      <c r="Y1928" s="53"/>
      <c r="Z1928" s="53"/>
      <c r="AA1928" s="53"/>
      <c r="AB1928" s="53"/>
      <c r="AC1928" s="53"/>
      <c r="AD1928" s="53"/>
      <c r="AE1928" s="53"/>
      <c r="AF1928" s="53"/>
      <c r="AG1928" s="53"/>
      <c r="AH1928" s="53"/>
      <c r="AI1928" s="53"/>
      <c r="AJ1928" s="53"/>
      <c r="AK1928" s="53"/>
      <c r="AL1928" s="53"/>
      <c r="AM1928" s="53"/>
      <c r="AN1928" s="53"/>
      <c r="AO1928" s="53"/>
      <c r="AP1928" s="53"/>
      <c r="AQ1928" s="53"/>
      <c r="AR1928" s="53"/>
      <c r="AS1928" s="53"/>
      <c r="AT1928" s="53"/>
      <c r="AU1928" s="53"/>
      <c r="AV1928" s="53"/>
      <c r="AW1928" s="53"/>
      <c r="AX1928" s="53"/>
      <c r="AY1928" s="53"/>
      <c r="AZ1928" s="53"/>
      <c r="BA1928" s="53"/>
      <c r="BB1928" s="53"/>
      <c r="BC1928" s="53"/>
      <c r="BD1928" s="53"/>
      <c r="BE1928" s="53"/>
      <c r="BF1928" s="53"/>
      <c r="BG1928" s="53"/>
      <c r="BH1928" s="53"/>
      <c r="BI1928" s="53"/>
      <c r="BJ1928" s="53"/>
      <c r="BK1928" s="53"/>
      <c r="BL1928" s="53"/>
      <c r="BM1928" s="53"/>
      <c r="BN1928" s="53"/>
      <c r="BO1928" s="53"/>
      <c r="BP1928" s="53"/>
      <c r="BQ1928" s="53"/>
      <c r="BR1928" s="53"/>
      <c r="BS1928" s="53"/>
      <c r="BT1928" s="53"/>
      <c r="BU1928" s="53"/>
      <c r="BV1928" s="53"/>
      <c r="BW1928" s="53"/>
      <c r="BX1928" s="53"/>
      <c r="BY1928" s="53"/>
      <c r="BZ1928" s="53"/>
      <c r="CA1928" s="53"/>
      <c r="CB1928" s="53"/>
      <c r="CC1928" s="53"/>
      <c r="CD1928" s="53"/>
      <c r="CE1928" s="53"/>
      <c r="CF1928" s="53"/>
      <c r="CG1928" s="53"/>
      <c r="CH1928" s="53"/>
      <c r="CI1928" s="53"/>
      <c r="CJ1928" s="53"/>
      <c r="CK1928" s="53"/>
    </row>
    <row r="1929" spans="10:89" x14ac:dyDescent="0.2">
      <c r="J1929" s="53"/>
      <c r="K1929" s="53"/>
      <c r="L1929" s="53"/>
      <c r="M1929" s="53"/>
      <c r="N1929" s="53"/>
      <c r="O1929" s="53"/>
      <c r="P1929" s="53"/>
      <c r="Q1929" s="53"/>
      <c r="R1929" s="53"/>
      <c r="S1929" s="53"/>
      <c r="T1929" s="53"/>
      <c r="U1929" s="53"/>
      <c r="V1929" s="53"/>
      <c r="W1929" s="53"/>
      <c r="X1929" s="53"/>
      <c r="Y1929" s="53"/>
      <c r="Z1929" s="53"/>
      <c r="AA1929" s="53"/>
      <c r="AB1929" s="53"/>
      <c r="AC1929" s="53"/>
      <c r="AD1929" s="53"/>
      <c r="AE1929" s="53"/>
      <c r="AF1929" s="53"/>
      <c r="AG1929" s="53"/>
      <c r="AH1929" s="53"/>
      <c r="AI1929" s="53"/>
      <c r="AJ1929" s="53"/>
      <c r="AK1929" s="53"/>
      <c r="AL1929" s="53"/>
      <c r="AM1929" s="53"/>
      <c r="AN1929" s="53"/>
      <c r="AO1929" s="53"/>
      <c r="AP1929" s="53"/>
      <c r="AQ1929" s="53"/>
      <c r="AR1929" s="53"/>
      <c r="AS1929" s="53"/>
      <c r="AT1929" s="53"/>
      <c r="AU1929" s="53"/>
      <c r="AV1929" s="53"/>
      <c r="AW1929" s="53"/>
      <c r="AX1929" s="53"/>
      <c r="AY1929" s="53"/>
      <c r="AZ1929" s="53"/>
      <c r="BA1929" s="53"/>
      <c r="BB1929" s="53"/>
      <c r="BC1929" s="53"/>
      <c r="BD1929" s="53"/>
      <c r="BE1929" s="53"/>
      <c r="BF1929" s="53"/>
      <c r="BG1929" s="53"/>
      <c r="BH1929" s="53"/>
      <c r="BI1929" s="53"/>
      <c r="BJ1929" s="53"/>
      <c r="BK1929" s="53"/>
      <c r="BL1929" s="53"/>
      <c r="BM1929" s="53"/>
      <c r="BN1929" s="53"/>
      <c r="BO1929" s="53"/>
      <c r="BP1929" s="53"/>
      <c r="BQ1929" s="53"/>
      <c r="BR1929" s="53"/>
      <c r="BS1929" s="53"/>
      <c r="BT1929" s="53"/>
      <c r="BU1929" s="53"/>
      <c r="BV1929" s="53"/>
      <c r="BW1929" s="53"/>
      <c r="BX1929" s="53"/>
      <c r="BY1929" s="53"/>
      <c r="BZ1929" s="53"/>
      <c r="CA1929" s="53"/>
      <c r="CB1929" s="53"/>
      <c r="CC1929" s="53"/>
      <c r="CD1929" s="53"/>
      <c r="CE1929" s="53"/>
      <c r="CF1929" s="53"/>
      <c r="CG1929" s="53"/>
      <c r="CH1929" s="53"/>
      <c r="CI1929" s="53"/>
      <c r="CJ1929" s="53"/>
      <c r="CK1929" s="53"/>
    </row>
    <row r="1930" spans="10:89" x14ac:dyDescent="0.2">
      <c r="J1930" s="53"/>
      <c r="K1930" s="53"/>
      <c r="L1930" s="53"/>
      <c r="M1930" s="53"/>
      <c r="N1930" s="53"/>
      <c r="O1930" s="53"/>
      <c r="P1930" s="53"/>
      <c r="Q1930" s="53"/>
      <c r="R1930" s="53"/>
      <c r="S1930" s="53"/>
      <c r="T1930" s="53"/>
      <c r="U1930" s="53"/>
      <c r="V1930" s="53"/>
      <c r="W1930" s="53"/>
      <c r="X1930" s="53"/>
      <c r="Y1930" s="53"/>
      <c r="Z1930" s="53"/>
      <c r="AA1930" s="53"/>
      <c r="AB1930" s="53"/>
      <c r="AC1930" s="53"/>
      <c r="AD1930" s="53"/>
      <c r="AE1930" s="53"/>
      <c r="AF1930" s="53"/>
      <c r="AG1930" s="53"/>
      <c r="AH1930" s="53"/>
      <c r="AI1930" s="53"/>
      <c r="AJ1930" s="53"/>
      <c r="AK1930" s="53"/>
      <c r="AL1930" s="53"/>
      <c r="AM1930" s="53"/>
      <c r="AN1930" s="53"/>
      <c r="AO1930" s="53"/>
      <c r="AP1930" s="53"/>
      <c r="AQ1930" s="53"/>
      <c r="AR1930" s="53"/>
      <c r="AS1930" s="53"/>
      <c r="AT1930" s="53"/>
      <c r="AU1930" s="53"/>
      <c r="AV1930" s="53"/>
      <c r="AW1930" s="53"/>
      <c r="AX1930" s="53"/>
      <c r="AY1930" s="53"/>
      <c r="AZ1930" s="53"/>
      <c r="BA1930" s="53"/>
      <c r="BB1930" s="53"/>
      <c r="BC1930" s="53"/>
      <c r="BD1930" s="53"/>
      <c r="BE1930" s="53"/>
      <c r="BF1930" s="53"/>
      <c r="BG1930" s="53"/>
      <c r="BH1930" s="53"/>
      <c r="BI1930" s="53"/>
      <c r="BJ1930" s="53"/>
      <c r="BK1930" s="53"/>
      <c r="BL1930" s="53"/>
      <c r="BM1930" s="53"/>
      <c r="BN1930" s="53"/>
      <c r="BO1930" s="53"/>
      <c r="BP1930" s="53"/>
      <c r="BQ1930" s="53"/>
      <c r="BR1930" s="53"/>
      <c r="BS1930" s="53"/>
      <c r="BT1930" s="53"/>
      <c r="BU1930" s="53"/>
      <c r="BV1930" s="53"/>
      <c r="BW1930" s="53"/>
      <c r="BX1930" s="53"/>
      <c r="BY1930" s="53"/>
      <c r="BZ1930" s="53"/>
      <c r="CA1930" s="53"/>
      <c r="CB1930" s="53"/>
      <c r="CC1930" s="53"/>
      <c r="CD1930" s="53"/>
      <c r="CE1930" s="53"/>
      <c r="CF1930" s="53"/>
      <c r="CG1930" s="53"/>
      <c r="CH1930" s="53"/>
      <c r="CI1930" s="53"/>
      <c r="CJ1930" s="53"/>
      <c r="CK1930" s="53"/>
    </row>
    <row r="1931" spans="10:89" x14ac:dyDescent="0.2">
      <c r="J1931" s="53"/>
      <c r="K1931" s="53"/>
      <c r="L1931" s="53"/>
      <c r="M1931" s="53"/>
      <c r="N1931" s="53"/>
      <c r="O1931" s="53"/>
      <c r="P1931" s="53"/>
      <c r="Q1931" s="53"/>
      <c r="R1931" s="53"/>
      <c r="S1931" s="53"/>
      <c r="T1931" s="53"/>
      <c r="U1931" s="53"/>
      <c r="V1931" s="53"/>
      <c r="W1931" s="53"/>
      <c r="X1931" s="53"/>
      <c r="Y1931" s="53"/>
      <c r="Z1931" s="53"/>
      <c r="AA1931" s="53"/>
      <c r="AB1931" s="53"/>
      <c r="AC1931" s="53"/>
      <c r="AD1931" s="53"/>
      <c r="AE1931" s="53"/>
      <c r="AF1931" s="53"/>
      <c r="AG1931" s="53"/>
      <c r="AH1931" s="53"/>
      <c r="AI1931" s="53"/>
      <c r="AJ1931" s="53"/>
      <c r="AK1931" s="53"/>
      <c r="AL1931" s="53"/>
      <c r="AM1931" s="53"/>
      <c r="AN1931" s="53"/>
      <c r="AO1931" s="53"/>
      <c r="AP1931" s="53"/>
      <c r="AQ1931" s="53"/>
      <c r="AR1931" s="53"/>
      <c r="AS1931" s="53"/>
      <c r="AT1931" s="53"/>
      <c r="AU1931" s="53"/>
      <c r="AV1931" s="53"/>
      <c r="AW1931" s="53"/>
      <c r="AX1931" s="53"/>
      <c r="AY1931" s="53"/>
      <c r="AZ1931" s="53"/>
      <c r="BA1931" s="53"/>
      <c r="BB1931" s="53"/>
      <c r="BC1931" s="53"/>
      <c r="BD1931" s="53"/>
      <c r="BE1931" s="53"/>
      <c r="BF1931" s="53"/>
      <c r="BG1931" s="53"/>
      <c r="BH1931" s="53"/>
      <c r="BI1931" s="53"/>
      <c r="BJ1931" s="53"/>
      <c r="BK1931" s="53"/>
      <c r="BL1931" s="53"/>
      <c r="BM1931" s="53"/>
      <c r="BN1931" s="53"/>
      <c r="BO1931" s="53"/>
      <c r="BP1931" s="53"/>
      <c r="BQ1931" s="53"/>
      <c r="BR1931" s="53"/>
      <c r="BS1931" s="53"/>
      <c r="BT1931" s="53"/>
      <c r="BU1931" s="53"/>
      <c r="BV1931" s="53"/>
      <c r="BW1931" s="53"/>
      <c r="BX1931" s="53"/>
      <c r="BY1931" s="53"/>
      <c r="BZ1931" s="53"/>
      <c r="CA1931" s="53"/>
      <c r="CB1931" s="53"/>
      <c r="CC1931" s="53"/>
      <c r="CD1931" s="53"/>
      <c r="CE1931" s="53"/>
      <c r="CF1931" s="53"/>
      <c r="CG1931" s="53"/>
      <c r="CH1931" s="53"/>
      <c r="CI1931" s="53"/>
      <c r="CJ1931" s="53"/>
      <c r="CK1931" s="53"/>
    </row>
    <row r="1932" spans="10:89" x14ac:dyDescent="0.2">
      <c r="J1932" s="53"/>
      <c r="K1932" s="53"/>
      <c r="L1932" s="53"/>
      <c r="M1932" s="53"/>
      <c r="N1932" s="53"/>
      <c r="O1932" s="53"/>
      <c r="P1932" s="53"/>
      <c r="Q1932" s="53"/>
      <c r="R1932" s="53"/>
      <c r="S1932" s="53"/>
      <c r="T1932" s="53"/>
      <c r="U1932" s="53"/>
      <c r="V1932" s="53"/>
      <c r="W1932" s="53"/>
      <c r="X1932" s="53"/>
      <c r="Y1932" s="53"/>
      <c r="Z1932" s="53"/>
      <c r="AA1932" s="53"/>
      <c r="AB1932" s="53"/>
      <c r="AC1932" s="53"/>
      <c r="AD1932" s="53"/>
      <c r="AE1932" s="53"/>
      <c r="AF1932" s="53"/>
      <c r="AG1932" s="53"/>
      <c r="AH1932" s="53"/>
      <c r="AI1932" s="53"/>
      <c r="AJ1932" s="53"/>
      <c r="AK1932" s="53"/>
      <c r="AL1932" s="53"/>
      <c r="AM1932" s="53"/>
      <c r="AN1932" s="53"/>
      <c r="AO1932" s="53"/>
      <c r="AP1932" s="53"/>
      <c r="AQ1932" s="53"/>
      <c r="AR1932" s="53"/>
      <c r="AS1932" s="53"/>
      <c r="AT1932" s="53"/>
      <c r="AU1932" s="53"/>
      <c r="AV1932" s="53"/>
      <c r="AW1932" s="53"/>
      <c r="AX1932" s="53"/>
      <c r="AY1932" s="53"/>
      <c r="AZ1932" s="53"/>
      <c r="BA1932" s="53"/>
      <c r="BB1932" s="53"/>
      <c r="BC1932" s="53"/>
      <c r="BD1932" s="53"/>
      <c r="BE1932" s="53"/>
      <c r="BF1932" s="53"/>
      <c r="BG1932" s="53"/>
      <c r="BH1932" s="53"/>
      <c r="BI1932" s="53"/>
      <c r="BJ1932" s="53"/>
      <c r="BK1932" s="53"/>
      <c r="BL1932" s="53"/>
      <c r="BM1932" s="53"/>
      <c r="BN1932" s="53"/>
      <c r="BO1932" s="53"/>
      <c r="BP1932" s="53"/>
      <c r="BQ1932" s="53"/>
      <c r="BR1932" s="53"/>
      <c r="BS1932" s="53"/>
      <c r="BT1932" s="53"/>
      <c r="BU1932" s="53"/>
      <c r="BV1932" s="53"/>
      <c r="BW1932" s="53"/>
      <c r="BX1932" s="53"/>
      <c r="BY1932" s="53"/>
      <c r="BZ1932" s="53"/>
      <c r="CA1932" s="53"/>
      <c r="CB1932" s="53"/>
      <c r="CC1932" s="53"/>
      <c r="CD1932" s="53"/>
      <c r="CE1932" s="53"/>
      <c r="CF1932" s="53"/>
      <c r="CG1932" s="53"/>
      <c r="CH1932" s="53"/>
      <c r="CI1932" s="53"/>
      <c r="CJ1932" s="53"/>
      <c r="CK1932" s="53"/>
    </row>
    <row r="1933" spans="10:89" x14ac:dyDescent="0.2">
      <c r="J1933" s="53"/>
      <c r="K1933" s="53"/>
      <c r="L1933" s="53"/>
      <c r="M1933" s="53"/>
      <c r="N1933" s="53"/>
      <c r="O1933" s="53"/>
      <c r="P1933" s="53"/>
      <c r="Q1933" s="53"/>
      <c r="R1933" s="53"/>
      <c r="S1933" s="53"/>
      <c r="T1933" s="53"/>
      <c r="U1933" s="53"/>
      <c r="V1933" s="53"/>
      <c r="W1933" s="53"/>
      <c r="X1933" s="53"/>
      <c r="Y1933" s="53"/>
      <c r="Z1933" s="53"/>
      <c r="AA1933" s="53"/>
      <c r="AB1933" s="53"/>
      <c r="AC1933" s="53"/>
      <c r="AD1933" s="53"/>
      <c r="AE1933" s="53"/>
      <c r="AF1933" s="53"/>
      <c r="AG1933" s="53"/>
      <c r="AH1933" s="53"/>
      <c r="AI1933" s="53"/>
      <c r="AJ1933" s="53"/>
      <c r="AK1933" s="53"/>
      <c r="AL1933" s="53"/>
      <c r="AM1933" s="53"/>
      <c r="AN1933" s="53"/>
      <c r="AO1933" s="53"/>
      <c r="AP1933" s="53"/>
      <c r="AQ1933" s="53"/>
      <c r="AR1933" s="53"/>
      <c r="AS1933" s="53"/>
      <c r="AT1933" s="53"/>
      <c r="AU1933" s="53"/>
      <c r="AV1933" s="53"/>
      <c r="AW1933" s="53"/>
      <c r="AX1933" s="53"/>
      <c r="AY1933" s="53"/>
      <c r="AZ1933" s="53"/>
      <c r="BA1933" s="53"/>
      <c r="BB1933" s="53"/>
      <c r="BC1933" s="53"/>
      <c r="BD1933" s="53"/>
      <c r="BE1933" s="53"/>
      <c r="BF1933" s="53"/>
      <c r="BG1933" s="53"/>
      <c r="BH1933" s="53"/>
      <c r="BI1933" s="53"/>
      <c r="BJ1933" s="53"/>
      <c r="BK1933" s="53"/>
      <c r="BL1933" s="53"/>
      <c r="BM1933" s="53"/>
      <c r="BN1933" s="53"/>
      <c r="BO1933" s="53"/>
      <c r="BP1933" s="53"/>
      <c r="BQ1933" s="53"/>
      <c r="BR1933" s="53"/>
      <c r="BS1933" s="53"/>
      <c r="BT1933" s="53"/>
      <c r="BU1933" s="53"/>
      <c r="BV1933" s="53"/>
      <c r="BW1933" s="53"/>
      <c r="BX1933" s="53"/>
      <c r="BY1933" s="53"/>
      <c r="BZ1933" s="53"/>
      <c r="CA1933" s="53"/>
      <c r="CB1933" s="53"/>
      <c r="CC1933" s="53"/>
      <c r="CD1933" s="53"/>
      <c r="CE1933" s="53"/>
      <c r="CF1933" s="53"/>
      <c r="CG1933" s="53"/>
      <c r="CH1933" s="53"/>
      <c r="CI1933" s="53"/>
      <c r="CJ1933" s="53"/>
      <c r="CK1933" s="53"/>
    </row>
    <row r="1934" spans="10:89" x14ac:dyDescent="0.2">
      <c r="J1934" s="53"/>
      <c r="K1934" s="53"/>
      <c r="L1934" s="53"/>
      <c r="M1934" s="53"/>
      <c r="N1934" s="53"/>
      <c r="O1934" s="53"/>
      <c r="P1934" s="53"/>
      <c r="Q1934" s="53"/>
      <c r="R1934" s="53"/>
      <c r="S1934" s="53"/>
      <c r="T1934" s="53"/>
      <c r="U1934" s="53"/>
      <c r="V1934" s="53"/>
      <c r="W1934" s="53"/>
      <c r="X1934" s="53"/>
      <c r="Y1934" s="53"/>
      <c r="Z1934" s="53"/>
      <c r="AA1934" s="53"/>
      <c r="AB1934" s="53"/>
      <c r="AC1934" s="53"/>
      <c r="AD1934" s="53"/>
      <c r="AE1934" s="53"/>
      <c r="AF1934" s="53"/>
      <c r="AG1934" s="53"/>
      <c r="AH1934" s="53"/>
      <c r="AI1934" s="53"/>
      <c r="AJ1934" s="53"/>
      <c r="AK1934" s="53"/>
      <c r="AL1934" s="53"/>
      <c r="AM1934" s="53"/>
      <c r="AN1934" s="53"/>
      <c r="AO1934" s="53"/>
      <c r="AP1934" s="53"/>
      <c r="AQ1934" s="53"/>
      <c r="AR1934" s="53"/>
      <c r="AS1934" s="53"/>
      <c r="AT1934" s="53"/>
      <c r="AU1934" s="53"/>
      <c r="AV1934" s="53"/>
      <c r="AW1934" s="53"/>
      <c r="AX1934" s="53"/>
      <c r="AY1934" s="53"/>
      <c r="AZ1934" s="53"/>
      <c r="BA1934" s="53"/>
      <c r="BB1934" s="53"/>
      <c r="BC1934" s="53"/>
      <c r="BD1934" s="53"/>
      <c r="BE1934" s="53"/>
      <c r="BF1934" s="53"/>
      <c r="BG1934" s="53"/>
      <c r="BH1934" s="53"/>
      <c r="BI1934" s="53"/>
      <c r="BJ1934" s="53"/>
      <c r="BK1934" s="53"/>
      <c r="BL1934" s="53"/>
      <c r="BM1934" s="53"/>
      <c r="BN1934" s="53"/>
      <c r="BO1934" s="53"/>
      <c r="BP1934" s="53"/>
      <c r="BQ1934" s="53"/>
      <c r="BR1934" s="53"/>
      <c r="BS1934" s="53"/>
      <c r="BT1934" s="53"/>
      <c r="BU1934" s="53"/>
      <c r="BV1934" s="53"/>
      <c r="BW1934" s="53"/>
      <c r="BX1934" s="53"/>
      <c r="BY1934" s="53"/>
      <c r="BZ1934" s="53"/>
      <c r="CA1934" s="53"/>
      <c r="CB1934" s="53"/>
      <c r="CC1934" s="53"/>
      <c r="CD1934" s="53"/>
      <c r="CE1934" s="53"/>
      <c r="CF1934" s="53"/>
      <c r="CG1934" s="53"/>
      <c r="CH1934" s="53"/>
      <c r="CI1934" s="53"/>
      <c r="CJ1934" s="53"/>
      <c r="CK1934" s="53"/>
    </row>
    <row r="1935" spans="10:89" x14ac:dyDescent="0.2">
      <c r="J1935" s="53"/>
      <c r="K1935" s="53"/>
      <c r="L1935" s="53"/>
      <c r="M1935" s="53"/>
      <c r="N1935" s="53"/>
      <c r="O1935" s="53"/>
      <c r="P1935" s="53"/>
      <c r="Q1935" s="53"/>
      <c r="R1935" s="53"/>
      <c r="S1935" s="53"/>
      <c r="T1935" s="53"/>
      <c r="U1935" s="53"/>
      <c r="V1935" s="53"/>
      <c r="W1935" s="53"/>
      <c r="X1935" s="53"/>
      <c r="Y1935" s="53"/>
      <c r="Z1935" s="53"/>
      <c r="AA1935" s="53"/>
      <c r="AB1935" s="53"/>
      <c r="AC1935" s="53"/>
      <c r="AD1935" s="53"/>
      <c r="AE1935" s="53"/>
      <c r="AF1935" s="53"/>
      <c r="AG1935" s="53"/>
      <c r="AH1935" s="53"/>
      <c r="AI1935" s="53"/>
      <c r="AJ1935" s="53"/>
      <c r="AK1935" s="53"/>
      <c r="AL1935" s="53"/>
      <c r="AM1935" s="53"/>
      <c r="AN1935" s="53"/>
      <c r="AO1935" s="53"/>
      <c r="AP1935" s="53"/>
      <c r="AQ1935" s="53"/>
      <c r="AR1935" s="53"/>
      <c r="AS1935" s="53"/>
      <c r="AT1935" s="53"/>
      <c r="AU1935" s="53"/>
      <c r="AV1935" s="53"/>
      <c r="AW1935" s="53"/>
      <c r="AX1935" s="53"/>
      <c r="AY1935" s="53"/>
      <c r="AZ1935" s="53"/>
      <c r="BA1935" s="53"/>
      <c r="BB1935" s="53"/>
      <c r="BC1935" s="53"/>
      <c r="BD1935" s="53"/>
      <c r="BE1935" s="53"/>
      <c r="BF1935" s="53"/>
      <c r="BG1935" s="53"/>
      <c r="BH1935" s="53"/>
      <c r="BI1935" s="53"/>
      <c r="BJ1935" s="53"/>
      <c r="BK1935" s="53"/>
      <c r="BL1935" s="53"/>
      <c r="BM1935" s="53"/>
      <c r="BN1935" s="53"/>
      <c r="BO1935" s="53"/>
      <c r="BP1935" s="53"/>
      <c r="BQ1935" s="53"/>
      <c r="BR1935" s="53"/>
      <c r="BS1935" s="53"/>
      <c r="BT1935" s="53"/>
      <c r="BU1935" s="53"/>
      <c r="BV1935" s="53"/>
      <c r="BW1935" s="53"/>
      <c r="BX1935" s="53"/>
      <c r="BY1935" s="53"/>
      <c r="BZ1935" s="53"/>
      <c r="CA1935" s="53"/>
      <c r="CB1935" s="53"/>
      <c r="CC1935" s="53"/>
      <c r="CD1935" s="53"/>
      <c r="CE1935" s="53"/>
      <c r="CF1935" s="53"/>
      <c r="CG1935" s="53"/>
      <c r="CH1935" s="53"/>
      <c r="CI1935" s="53"/>
      <c r="CJ1935" s="53"/>
      <c r="CK1935" s="53"/>
    </row>
    <row r="1936" spans="10:89" x14ac:dyDescent="0.2">
      <c r="J1936" s="53"/>
      <c r="K1936" s="53"/>
      <c r="L1936" s="53"/>
      <c r="M1936" s="53"/>
      <c r="N1936" s="53"/>
      <c r="O1936" s="53"/>
      <c r="P1936" s="53"/>
      <c r="Q1936" s="53"/>
      <c r="R1936" s="53"/>
      <c r="S1936" s="53"/>
      <c r="T1936" s="53"/>
      <c r="U1936" s="53"/>
      <c r="V1936" s="53"/>
      <c r="W1936" s="53"/>
      <c r="X1936" s="53"/>
      <c r="Y1936" s="53"/>
      <c r="Z1936" s="53"/>
      <c r="AA1936" s="53"/>
      <c r="AB1936" s="53"/>
      <c r="AC1936" s="53"/>
      <c r="AD1936" s="53"/>
      <c r="AE1936" s="53"/>
      <c r="AF1936" s="53"/>
      <c r="AG1936" s="53"/>
      <c r="AH1936" s="53"/>
      <c r="AI1936" s="53"/>
      <c r="AJ1936" s="53"/>
      <c r="AK1936" s="53"/>
      <c r="AL1936" s="53"/>
      <c r="AM1936" s="53"/>
      <c r="AN1936" s="53"/>
      <c r="AO1936" s="53"/>
      <c r="AP1936" s="53"/>
      <c r="AQ1936" s="53"/>
      <c r="AR1936" s="53"/>
      <c r="AS1936" s="53"/>
      <c r="AT1936" s="53"/>
      <c r="AU1936" s="53"/>
      <c r="AV1936" s="53"/>
      <c r="AW1936" s="53"/>
      <c r="AX1936" s="53"/>
      <c r="AY1936" s="53"/>
      <c r="AZ1936" s="53"/>
      <c r="BA1936" s="53"/>
      <c r="BB1936" s="53"/>
      <c r="BC1936" s="53"/>
      <c r="BD1936" s="53"/>
      <c r="BE1936" s="53"/>
      <c r="BF1936" s="53"/>
      <c r="BG1936" s="53"/>
      <c r="BH1936" s="53"/>
      <c r="BI1936" s="53"/>
      <c r="BJ1936" s="53"/>
      <c r="BK1936" s="53"/>
      <c r="BL1936" s="53"/>
      <c r="BM1936" s="53"/>
      <c r="BN1936" s="53"/>
      <c r="BO1936" s="53"/>
      <c r="BP1936" s="53"/>
      <c r="BQ1936" s="53"/>
      <c r="BR1936" s="53"/>
      <c r="BS1936" s="53"/>
      <c r="BT1936" s="53"/>
      <c r="BU1936" s="53"/>
      <c r="BV1936" s="53"/>
      <c r="BW1936" s="53"/>
      <c r="BX1936" s="53"/>
      <c r="BY1936" s="53"/>
      <c r="BZ1936" s="53"/>
      <c r="CA1936" s="53"/>
      <c r="CB1936" s="53"/>
      <c r="CC1936" s="53"/>
      <c r="CD1936" s="53"/>
      <c r="CE1936" s="53"/>
      <c r="CF1936" s="53"/>
      <c r="CG1936" s="53"/>
      <c r="CH1936" s="53"/>
      <c r="CI1936" s="53"/>
      <c r="CJ1936" s="53"/>
      <c r="CK1936" s="53"/>
    </row>
    <row r="1937" spans="10:89" x14ac:dyDescent="0.2">
      <c r="J1937" s="53"/>
      <c r="K1937" s="53"/>
      <c r="L1937" s="53"/>
      <c r="M1937" s="53"/>
      <c r="N1937" s="53"/>
      <c r="O1937" s="53"/>
      <c r="P1937" s="53"/>
      <c r="Q1937" s="53"/>
      <c r="R1937" s="53"/>
      <c r="S1937" s="53"/>
      <c r="T1937" s="53"/>
      <c r="U1937" s="53"/>
      <c r="V1937" s="53"/>
      <c r="W1937" s="53"/>
      <c r="X1937" s="53"/>
      <c r="Y1937" s="53"/>
      <c r="Z1937" s="53"/>
      <c r="AA1937" s="53"/>
      <c r="AB1937" s="53"/>
      <c r="AC1937" s="53"/>
      <c r="AD1937" s="53"/>
      <c r="AE1937" s="53"/>
      <c r="AF1937" s="53"/>
      <c r="AG1937" s="53"/>
      <c r="AH1937" s="53"/>
      <c r="AI1937" s="53"/>
      <c r="AJ1937" s="53"/>
      <c r="AK1937" s="53"/>
      <c r="AL1937" s="53"/>
      <c r="AM1937" s="53"/>
      <c r="AN1937" s="53"/>
      <c r="AO1937" s="53"/>
      <c r="AP1937" s="53"/>
      <c r="AQ1937" s="53"/>
      <c r="AR1937" s="53"/>
      <c r="AS1937" s="53"/>
      <c r="AT1937" s="53"/>
      <c r="AU1937" s="53"/>
      <c r="AV1937" s="53"/>
      <c r="AW1937" s="53"/>
      <c r="AX1937" s="53"/>
      <c r="AY1937" s="53"/>
      <c r="AZ1937" s="53"/>
      <c r="BA1937" s="53"/>
      <c r="BB1937" s="53"/>
      <c r="BC1937" s="53"/>
      <c r="BD1937" s="53"/>
      <c r="BE1937" s="53"/>
      <c r="BF1937" s="53"/>
      <c r="BG1937" s="53"/>
      <c r="BH1937" s="53"/>
      <c r="BI1937" s="53"/>
      <c r="BJ1937" s="53"/>
      <c r="BK1937" s="53"/>
      <c r="BL1937" s="53"/>
      <c r="BM1937" s="53"/>
      <c r="BN1937" s="53"/>
      <c r="BO1937" s="53"/>
      <c r="BP1937" s="53"/>
      <c r="BQ1937" s="53"/>
      <c r="BR1937" s="53"/>
      <c r="BS1937" s="53"/>
      <c r="BT1937" s="53"/>
      <c r="BU1937" s="53"/>
      <c r="BV1937" s="53"/>
      <c r="BW1937" s="53"/>
      <c r="BX1937" s="53"/>
      <c r="BY1937" s="53"/>
      <c r="BZ1937" s="53"/>
      <c r="CA1937" s="53"/>
      <c r="CB1937" s="53"/>
      <c r="CC1937" s="53"/>
      <c r="CD1937" s="53"/>
      <c r="CE1937" s="53"/>
      <c r="CF1937" s="53"/>
      <c r="CG1937" s="53"/>
      <c r="CH1937" s="53"/>
      <c r="CI1937" s="53"/>
      <c r="CJ1937" s="53"/>
      <c r="CK1937" s="53"/>
    </row>
    <row r="1938" spans="10:89" x14ac:dyDescent="0.2">
      <c r="J1938" s="53"/>
      <c r="K1938" s="53"/>
      <c r="L1938" s="53"/>
      <c r="M1938" s="53"/>
      <c r="N1938" s="53"/>
      <c r="O1938" s="53"/>
      <c r="P1938" s="53"/>
      <c r="Q1938" s="53"/>
      <c r="R1938" s="53"/>
      <c r="S1938" s="53"/>
      <c r="T1938" s="53"/>
      <c r="U1938" s="53"/>
      <c r="V1938" s="53"/>
      <c r="W1938" s="53"/>
      <c r="X1938" s="53"/>
      <c r="Y1938" s="53"/>
      <c r="Z1938" s="53"/>
      <c r="AA1938" s="53"/>
      <c r="AB1938" s="53"/>
      <c r="AC1938" s="53"/>
      <c r="AD1938" s="53"/>
      <c r="AE1938" s="53"/>
      <c r="AF1938" s="53"/>
      <c r="AG1938" s="53"/>
      <c r="AH1938" s="53"/>
      <c r="AI1938" s="53"/>
      <c r="AJ1938" s="53"/>
      <c r="AK1938" s="53"/>
      <c r="AL1938" s="53"/>
      <c r="AM1938" s="53"/>
      <c r="AN1938" s="53"/>
      <c r="AO1938" s="53"/>
      <c r="AP1938" s="53"/>
      <c r="AQ1938" s="53"/>
      <c r="AR1938" s="53"/>
      <c r="AS1938" s="53"/>
      <c r="AT1938" s="53"/>
      <c r="AU1938" s="53"/>
      <c r="AV1938" s="53"/>
      <c r="AW1938" s="53"/>
      <c r="AX1938" s="53"/>
      <c r="AY1938" s="53"/>
      <c r="AZ1938" s="53"/>
      <c r="BA1938" s="53"/>
      <c r="BB1938" s="53"/>
      <c r="BC1938" s="53"/>
      <c r="BD1938" s="53"/>
      <c r="BE1938" s="53"/>
      <c r="BF1938" s="53"/>
      <c r="BG1938" s="53"/>
      <c r="BH1938" s="53"/>
      <c r="BI1938" s="53"/>
      <c r="BJ1938" s="53"/>
      <c r="BK1938" s="53"/>
      <c r="BL1938" s="53"/>
      <c r="BM1938" s="53"/>
      <c r="BN1938" s="53"/>
      <c r="BO1938" s="53"/>
      <c r="BP1938" s="53"/>
      <c r="BQ1938" s="53"/>
      <c r="BR1938" s="53"/>
      <c r="BS1938" s="53"/>
      <c r="BT1938" s="53"/>
      <c r="BU1938" s="53"/>
      <c r="BV1938" s="53"/>
      <c r="BW1938" s="53"/>
      <c r="BX1938" s="53"/>
      <c r="BY1938" s="53"/>
      <c r="BZ1938" s="53"/>
      <c r="CA1938" s="53"/>
      <c r="CB1938" s="53"/>
      <c r="CC1938" s="53"/>
      <c r="CD1938" s="53"/>
      <c r="CE1938" s="53"/>
      <c r="CF1938" s="53"/>
      <c r="CG1938" s="53"/>
      <c r="CH1938" s="53"/>
      <c r="CI1938" s="53"/>
      <c r="CJ1938" s="53"/>
      <c r="CK1938" s="53"/>
    </row>
    <row r="1939" spans="10:89" x14ac:dyDescent="0.2">
      <c r="J1939" s="53"/>
      <c r="K1939" s="53"/>
      <c r="L1939" s="53"/>
      <c r="M1939" s="53"/>
      <c r="N1939" s="53"/>
      <c r="O1939" s="53"/>
      <c r="P1939" s="53"/>
      <c r="Q1939" s="53"/>
      <c r="R1939" s="53"/>
      <c r="S1939" s="53"/>
      <c r="T1939" s="53"/>
      <c r="U1939" s="53"/>
      <c r="V1939" s="53"/>
      <c r="W1939" s="53"/>
      <c r="X1939" s="53"/>
      <c r="Y1939" s="53"/>
      <c r="Z1939" s="53"/>
      <c r="AA1939" s="53"/>
      <c r="AB1939" s="53"/>
      <c r="AC1939" s="53"/>
      <c r="AD1939" s="53"/>
      <c r="AE1939" s="53"/>
      <c r="AF1939" s="53"/>
      <c r="AG1939" s="53"/>
      <c r="AH1939" s="53"/>
      <c r="AI1939" s="53"/>
      <c r="AJ1939" s="53"/>
      <c r="AK1939" s="53"/>
      <c r="AL1939" s="53"/>
      <c r="AM1939" s="53"/>
      <c r="AN1939" s="53"/>
      <c r="AO1939" s="53"/>
      <c r="AP1939" s="53"/>
      <c r="AQ1939" s="53"/>
      <c r="AR1939" s="53"/>
      <c r="AS1939" s="53"/>
      <c r="AT1939" s="53"/>
      <c r="AU1939" s="53"/>
      <c r="AV1939" s="53"/>
      <c r="AW1939" s="53"/>
      <c r="AX1939" s="53"/>
      <c r="AY1939" s="53"/>
      <c r="AZ1939" s="53"/>
      <c r="BA1939" s="53"/>
      <c r="BB1939" s="53"/>
      <c r="BC1939" s="53"/>
      <c r="BD1939" s="53"/>
      <c r="BE1939" s="53"/>
      <c r="BF1939" s="53"/>
      <c r="BG1939" s="53"/>
      <c r="BH1939" s="53"/>
      <c r="BI1939" s="53"/>
      <c r="BJ1939" s="53"/>
      <c r="BK1939" s="53"/>
      <c r="BL1939" s="53"/>
      <c r="BM1939" s="53"/>
      <c r="BN1939" s="53"/>
      <c r="BO1939" s="53"/>
      <c r="BP1939" s="53"/>
      <c r="BQ1939" s="53"/>
      <c r="BR1939" s="53"/>
      <c r="BS1939" s="53"/>
      <c r="BT1939" s="53"/>
      <c r="BU1939" s="53"/>
      <c r="BV1939" s="53"/>
      <c r="BW1939" s="53"/>
      <c r="BX1939" s="53"/>
      <c r="BY1939" s="53"/>
      <c r="BZ1939" s="53"/>
      <c r="CA1939" s="53"/>
      <c r="CB1939" s="53"/>
      <c r="CC1939" s="53"/>
      <c r="CD1939" s="53"/>
      <c r="CE1939" s="53"/>
      <c r="CF1939" s="53"/>
      <c r="CG1939" s="53"/>
      <c r="CH1939" s="53"/>
      <c r="CI1939" s="53"/>
      <c r="CJ1939" s="53"/>
      <c r="CK1939" s="53"/>
    </row>
    <row r="1940" spans="10:89" x14ac:dyDescent="0.2">
      <c r="J1940" s="53"/>
      <c r="K1940" s="53"/>
      <c r="L1940" s="53"/>
      <c r="M1940" s="53"/>
      <c r="N1940" s="53"/>
      <c r="O1940" s="53"/>
      <c r="P1940" s="53"/>
      <c r="Q1940" s="53"/>
      <c r="R1940" s="53"/>
      <c r="S1940" s="53"/>
      <c r="T1940" s="53"/>
      <c r="U1940" s="53"/>
      <c r="V1940" s="53"/>
      <c r="W1940" s="53"/>
      <c r="X1940" s="53"/>
      <c r="Y1940" s="53"/>
      <c r="Z1940" s="53"/>
      <c r="AA1940" s="53"/>
      <c r="AB1940" s="53"/>
      <c r="AC1940" s="53"/>
      <c r="AD1940" s="53"/>
      <c r="AE1940" s="53"/>
      <c r="AF1940" s="53"/>
      <c r="AG1940" s="53"/>
      <c r="AH1940" s="53"/>
      <c r="AI1940" s="53"/>
      <c r="AJ1940" s="53"/>
      <c r="AK1940" s="53"/>
      <c r="AL1940" s="53"/>
      <c r="AM1940" s="53"/>
      <c r="AN1940" s="53"/>
      <c r="AO1940" s="53"/>
      <c r="AP1940" s="53"/>
      <c r="AQ1940" s="53"/>
      <c r="AR1940" s="53"/>
      <c r="AS1940" s="53"/>
      <c r="AT1940" s="53"/>
      <c r="AU1940" s="53"/>
      <c r="AV1940" s="53"/>
      <c r="AW1940" s="53"/>
      <c r="AX1940" s="53"/>
      <c r="AY1940" s="53"/>
      <c r="AZ1940" s="53"/>
      <c r="BA1940" s="53"/>
      <c r="BB1940" s="53"/>
      <c r="BC1940" s="53"/>
      <c r="BD1940" s="53"/>
      <c r="BE1940" s="53"/>
      <c r="BF1940" s="53"/>
      <c r="BG1940" s="53"/>
      <c r="BH1940" s="53"/>
      <c r="BI1940" s="53"/>
      <c r="BJ1940" s="53"/>
      <c r="BK1940" s="53"/>
      <c r="BL1940" s="53"/>
      <c r="BM1940" s="53"/>
      <c r="BN1940" s="53"/>
      <c r="BO1940" s="53"/>
      <c r="BP1940" s="53"/>
      <c r="BQ1940" s="53"/>
      <c r="BR1940" s="53"/>
      <c r="BS1940" s="53"/>
      <c r="BT1940" s="53"/>
      <c r="BU1940" s="53"/>
      <c r="BV1940" s="53"/>
      <c r="BW1940" s="53"/>
      <c r="BX1940" s="53"/>
      <c r="BY1940" s="53"/>
      <c r="BZ1940" s="53"/>
      <c r="CA1940" s="53"/>
      <c r="CB1940" s="53"/>
      <c r="CC1940" s="53"/>
      <c r="CD1940" s="53"/>
      <c r="CE1940" s="53"/>
      <c r="CF1940" s="53"/>
      <c r="CG1940" s="53"/>
      <c r="CH1940" s="53"/>
      <c r="CI1940" s="53"/>
      <c r="CJ1940" s="53"/>
      <c r="CK1940" s="53"/>
    </row>
    <row r="1941" spans="10:89" x14ac:dyDescent="0.2">
      <c r="J1941" s="53"/>
      <c r="K1941" s="53"/>
      <c r="L1941" s="53"/>
      <c r="M1941" s="53"/>
      <c r="N1941" s="53"/>
      <c r="O1941" s="53"/>
      <c r="P1941" s="53"/>
      <c r="Q1941" s="53"/>
      <c r="R1941" s="53"/>
      <c r="S1941" s="53"/>
      <c r="T1941" s="53"/>
      <c r="U1941" s="53"/>
      <c r="V1941" s="53"/>
      <c r="W1941" s="53"/>
      <c r="X1941" s="53"/>
      <c r="Y1941" s="53"/>
      <c r="Z1941" s="53"/>
      <c r="AA1941" s="53"/>
      <c r="AB1941" s="53"/>
      <c r="AC1941" s="53"/>
      <c r="AD1941" s="53"/>
      <c r="AE1941" s="53"/>
      <c r="AF1941" s="53"/>
      <c r="AG1941" s="53"/>
      <c r="AH1941" s="53"/>
      <c r="AI1941" s="53"/>
      <c r="AJ1941" s="53"/>
      <c r="AK1941" s="53"/>
      <c r="AL1941" s="53"/>
      <c r="AM1941" s="53"/>
      <c r="AN1941" s="53"/>
      <c r="AO1941" s="53"/>
      <c r="AP1941" s="53"/>
      <c r="AQ1941" s="53"/>
      <c r="AR1941" s="53"/>
      <c r="AS1941" s="53"/>
      <c r="AT1941" s="53"/>
      <c r="AU1941" s="53"/>
      <c r="AV1941" s="53"/>
      <c r="AW1941" s="53"/>
      <c r="AX1941" s="53"/>
      <c r="AY1941" s="53"/>
      <c r="AZ1941" s="53"/>
      <c r="BA1941" s="53"/>
      <c r="BB1941" s="53"/>
      <c r="BC1941" s="53"/>
      <c r="BD1941" s="53"/>
      <c r="BE1941" s="53"/>
      <c r="BF1941" s="53"/>
      <c r="BG1941" s="53"/>
      <c r="BH1941" s="53"/>
      <c r="BI1941" s="53"/>
      <c r="BJ1941" s="53"/>
      <c r="BK1941" s="53"/>
      <c r="BL1941" s="53"/>
      <c r="BM1941" s="53"/>
      <c r="BN1941" s="53"/>
      <c r="BO1941" s="53"/>
      <c r="BP1941" s="53"/>
      <c r="BQ1941" s="53"/>
      <c r="BR1941" s="53"/>
      <c r="BS1941" s="53"/>
      <c r="BT1941" s="53"/>
      <c r="BU1941" s="53"/>
      <c r="BV1941" s="53"/>
      <c r="BW1941" s="53"/>
      <c r="BX1941" s="53"/>
      <c r="BY1941" s="53"/>
      <c r="BZ1941" s="53"/>
      <c r="CA1941" s="53"/>
      <c r="CB1941" s="53"/>
      <c r="CC1941" s="53"/>
      <c r="CD1941" s="53"/>
      <c r="CE1941" s="53"/>
      <c r="CF1941" s="53"/>
      <c r="CG1941" s="53"/>
      <c r="CH1941" s="53"/>
      <c r="CI1941" s="53"/>
      <c r="CJ1941" s="53"/>
      <c r="CK1941" s="53"/>
    </row>
    <row r="1942" spans="10:89" x14ac:dyDescent="0.2">
      <c r="J1942" s="53"/>
      <c r="K1942" s="53"/>
      <c r="L1942" s="53"/>
      <c r="M1942" s="53"/>
      <c r="N1942" s="53"/>
      <c r="O1942" s="53"/>
      <c r="P1942" s="53"/>
      <c r="Q1942" s="53"/>
      <c r="R1942" s="53"/>
      <c r="S1942" s="53"/>
      <c r="T1942" s="53"/>
      <c r="U1942" s="53"/>
      <c r="V1942" s="53"/>
      <c r="W1942" s="53"/>
      <c r="X1942" s="53"/>
      <c r="Y1942" s="53"/>
      <c r="Z1942" s="53"/>
      <c r="AA1942" s="53"/>
      <c r="AB1942" s="53"/>
      <c r="AC1942" s="53"/>
      <c r="AD1942" s="53"/>
      <c r="AE1942" s="53"/>
      <c r="AF1942" s="53"/>
      <c r="AG1942" s="53"/>
      <c r="AH1942" s="53"/>
      <c r="AI1942" s="53"/>
      <c r="AJ1942" s="53"/>
      <c r="AK1942" s="53"/>
      <c r="AL1942" s="53"/>
      <c r="AM1942" s="53"/>
      <c r="AN1942" s="53"/>
      <c r="AO1942" s="53"/>
      <c r="AP1942" s="53"/>
      <c r="AQ1942" s="53"/>
      <c r="AR1942" s="53"/>
      <c r="AS1942" s="53"/>
      <c r="AT1942" s="53"/>
      <c r="AU1942" s="53"/>
      <c r="AV1942" s="53"/>
      <c r="AW1942" s="53"/>
      <c r="AX1942" s="53"/>
      <c r="AY1942" s="53"/>
      <c r="AZ1942" s="53"/>
      <c r="BA1942" s="53"/>
      <c r="BB1942" s="53"/>
      <c r="BC1942" s="53"/>
      <c r="BD1942" s="53"/>
      <c r="BE1942" s="53"/>
      <c r="BF1942" s="53"/>
      <c r="BG1942" s="53"/>
      <c r="BH1942" s="53"/>
      <c r="BI1942" s="53"/>
      <c r="BJ1942" s="53"/>
      <c r="BK1942" s="53"/>
      <c r="BL1942" s="53"/>
      <c r="BM1942" s="53"/>
      <c r="BN1942" s="53"/>
      <c r="BO1942" s="53"/>
      <c r="BP1942" s="53"/>
      <c r="BQ1942" s="53"/>
      <c r="BR1942" s="53"/>
      <c r="BS1942" s="53"/>
      <c r="BT1942" s="53"/>
      <c r="BU1942" s="53"/>
      <c r="BV1942" s="53"/>
      <c r="BW1942" s="53"/>
      <c r="BX1942" s="53"/>
      <c r="BY1942" s="53"/>
      <c r="BZ1942" s="53"/>
      <c r="CA1942" s="53"/>
      <c r="CB1942" s="53"/>
      <c r="CC1942" s="53"/>
      <c r="CD1942" s="53"/>
      <c r="CE1942" s="53"/>
      <c r="CF1942" s="53"/>
      <c r="CG1942" s="53"/>
      <c r="CH1942" s="53"/>
      <c r="CI1942" s="53"/>
      <c r="CJ1942" s="53"/>
      <c r="CK1942" s="53"/>
    </row>
    <row r="1943" spans="10:89" x14ac:dyDescent="0.2">
      <c r="J1943" s="53"/>
      <c r="K1943" s="53"/>
      <c r="L1943" s="53"/>
      <c r="M1943" s="53"/>
      <c r="N1943" s="53"/>
      <c r="O1943" s="53"/>
      <c r="P1943" s="53"/>
      <c r="Q1943" s="53"/>
      <c r="R1943" s="53"/>
      <c r="S1943" s="53"/>
      <c r="T1943" s="53"/>
      <c r="U1943" s="53"/>
      <c r="V1943" s="53"/>
      <c r="W1943" s="53"/>
      <c r="X1943" s="53"/>
      <c r="Y1943" s="53"/>
      <c r="Z1943" s="53"/>
      <c r="AA1943" s="53"/>
      <c r="AB1943" s="53"/>
      <c r="AC1943" s="53"/>
      <c r="AD1943" s="53"/>
      <c r="AE1943" s="53"/>
      <c r="AF1943" s="53"/>
      <c r="AG1943" s="53"/>
      <c r="AH1943" s="53"/>
      <c r="AI1943" s="53"/>
      <c r="AJ1943" s="53"/>
      <c r="AK1943" s="53"/>
      <c r="AL1943" s="53"/>
      <c r="AM1943" s="53"/>
      <c r="AN1943" s="53"/>
      <c r="AO1943" s="53"/>
      <c r="AP1943" s="53"/>
      <c r="AQ1943" s="53"/>
      <c r="AR1943" s="53"/>
      <c r="AS1943" s="53"/>
      <c r="AT1943" s="53"/>
      <c r="AU1943" s="53"/>
      <c r="AV1943" s="53"/>
      <c r="AW1943" s="53"/>
      <c r="AX1943" s="53"/>
      <c r="AY1943" s="53"/>
      <c r="AZ1943" s="53"/>
      <c r="BA1943" s="53"/>
      <c r="BB1943" s="53"/>
      <c r="BC1943" s="53"/>
      <c r="BD1943" s="53"/>
      <c r="BE1943" s="53"/>
      <c r="BF1943" s="53"/>
      <c r="BG1943" s="53"/>
      <c r="BH1943" s="53"/>
      <c r="BI1943" s="53"/>
      <c r="BJ1943" s="53"/>
      <c r="BK1943" s="53"/>
      <c r="BL1943" s="53"/>
      <c r="BM1943" s="53"/>
      <c r="BN1943" s="53"/>
      <c r="BO1943" s="53"/>
      <c r="BP1943" s="53"/>
      <c r="BQ1943" s="53"/>
      <c r="BR1943" s="53"/>
      <c r="BS1943" s="53"/>
      <c r="BT1943" s="53"/>
      <c r="BU1943" s="53"/>
      <c r="BV1943" s="53"/>
      <c r="BW1943" s="53"/>
      <c r="BX1943" s="53"/>
      <c r="BY1943" s="53"/>
      <c r="BZ1943" s="53"/>
      <c r="CA1943" s="53"/>
      <c r="CB1943" s="53"/>
      <c r="CC1943" s="53"/>
      <c r="CD1943" s="53"/>
      <c r="CE1943" s="53"/>
      <c r="CF1943" s="53"/>
      <c r="CG1943" s="53"/>
      <c r="CH1943" s="53"/>
      <c r="CI1943" s="53"/>
      <c r="CJ1943" s="53"/>
      <c r="CK1943" s="53"/>
    </row>
    <row r="1944" spans="10:89" x14ac:dyDescent="0.2">
      <c r="J1944" s="53"/>
      <c r="K1944" s="53"/>
      <c r="L1944" s="53"/>
      <c r="M1944" s="53"/>
      <c r="N1944" s="53"/>
      <c r="O1944" s="53"/>
      <c r="P1944" s="53"/>
      <c r="Q1944" s="53"/>
      <c r="R1944" s="53"/>
      <c r="S1944" s="53"/>
      <c r="T1944" s="53"/>
      <c r="U1944" s="53"/>
      <c r="V1944" s="53"/>
      <c r="W1944" s="53"/>
      <c r="X1944" s="53"/>
      <c r="Y1944" s="53"/>
      <c r="Z1944" s="53"/>
      <c r="AA1944" s="53"/>
      <c r="AB1944" s="53"/>
      <c r="AC1944" s="53"/>
      <c r="AD1944" s="53"/>
      <c r="AE1944" s="53"/>
      <c r="AF1944" s="53"/>
      <c r="AG1944" s="53"/>
      <c r="AH1944" s="53"/>
      <c r="AI1944" s="53"/>
      <c r="AJ1944" s="53"/>
      <c r="AK1944" s="53"/>
      <c r="AL1944" s="53"/>
      <c r="AM1944" s="53"/>
      <c r="AN1944" s="53"/>
      <c r="AO1944" s="53"/>
      <c r="AP1944" s="53"/>
      <c r="AQ1944" s="53"/>
      <c r="AR1944" s="53"/>
      <c r="AS1944" s="53"/>
      <c r="AT1944" s="53"/>
      <c r="AU1944" s="53"/>
      <c r="AV1944" s="53"/>
      <c r="AW1944" s="53"/>
      <c r="AX1944" s="53"/>
      <c r="AY1944" s="53"/>
      <c r="AZ1944" s="53"/>
      <c r="BA1944" s="53"/>
      <c r="BB1944" s="53"/>
      <c r="BC1944" s="53"/>
      <c r="BD1944" s="53"/>
      <c r="BE1944" s="53"/>
      <c r="BF1944" s="53"/>
      <c r="BG1944" s="53"/>
      <c r="BH1944" s="53"/>
      <c r="BI1944" s="53"/>
      <c r="BJ1944" s="53"/>
      <c r="BK1944" s="53"/>
      <c r="BL1944" s="53"/>
      <c r="BM1944" s="53"/>
      <c r="BN1944" s="53"/>
      <c r="BO1944" s="53"/>
      <c r="BP1944" s="53"/>
      <c r="BQ1944" s="53"/>
      <c r="BR1944" s="53"/>
      <c r="BS1944" s="53"/>
      <c r="BT1944" s="53"/>
      <c r="BU1944" s="53"/>
      <c r="BV1944" s="53"/>
      <c r="BW1944" s="53"/>
      <c r="BX1944" s="53"/>
      <c r="BY1944" s="53"/>
      <c r="BZ1944" s="53"/>
      <c r="CA1944" s="53"/>
      <c r="CB1944" s="53"/>
      <c r="CC1944" s="53"/>
      <c r="CD1944" s="53"/>
      <c r="CE1944" s="53"/>
      <c r="CF1944" s="53"/>
      <c r="CG1944" s="53"/>
      <c r="CH1944" s="53"/>
      <c r="CI1944" s="53"/>
      <c r="CJ1944" s="53"/>
      <c r="CK1944" s="53"/>
    </row>
    <row r="1945" spans="10:89" x14ac:dyDescent="0.2">
      <c r="J1945" s="53"/>
      <c r="K1945" s="53"/>
      <c r="L1945" s="53"/>
      <c r="M1945" s="53"/>
      <c r="N1945" s="53"/>
      <c r="O1945" s="53"/>
      <c r="P1945" s="53"/>
      <c r="Q1945" s="53"/>
      <c r="R1945" s="53"/>
      <c r="S1945" s="53"/>
      <c r="T1945" s="53"/>
      <c r="U1945" s="53"/>
      <c r="V1945" s="53"/>
      <c r="W1945" s="53"/>
      <c r="X1945" s="53"/>
      <c r="Y1945" s="53"/>
      <c r="Z1945" s="53"/>
      <c r="AA1945" s="53"/>
      <c r="AB1945" s="53"/>
      <c r="AC1945" s="53"/>
      <c r="AD1945" s="53"/>
      <c r="AE1945" s="53"/>
      <c r="AF1945" s="53"/>
      <c r="AG1945" s="53"/>
      <c r="AH1945" s="53"/>
      <c r="AI1945" s="53"/>
      <c r="AJ1945" s="53"/>
      <c r="AK1945" s="53"/>
      <c r="AL1945" s="53"/>
      <c r="AM1945" s="53"/>
      <c r="AN1945" s="53"/>
      <c r="AO1945" s="53"/>
      <c r="AP1945" s="53"/>
      <c r="AQ1945" s="53"/>
      <c r="AR1945" s="53"/>
      <c r="AS1945" s="53"/>
      <c r="AT1945" s="53"/>
      <c r="AU1945" s="53"/>
      <c r="AV1945" s="53"/>
      <c r="AW1945" s="53"/>
      <c r="AX1945" s="53"/>
      <c r="AY1945" s="53"/>
      <c r="AZ1945" s="53"/>
      <c r="BA1945" s="53"/>
      <c r="BB1945" s="53"/>
      <c r="BC1945" s="53"/>
      <c r="BD1945" s="53"/>
      <c r="BE1945" s="53"/>
      <c r="BF1945" s="53"/>
      <c r="BG1945" s="53"/>
      <c r="BH1945" s="53"/>
      <c r="BI1945" s="53"/>
      <c r="BJ1945" s="53"/>
      <c r="BK1945" s="53"/>
      <c r="BL1945" s="53"/>
      <c r="BM1945" s="53"/>
      <c r="BN1945" s="53"/>
      <c r="BO1945" s="53"/>
      <c r="BP1945" s="53"/>
      <c r="BQ1945" s="53"/>
      <c r="BR1945" s="53"/>
      <c r="BS1945" s="53"/>
      <c r="BT1945" s="53"/>
      <c r="BU1945" s="53"/>
      <c r="BV1945" s="53"/>
      <c r="BW1945" s="53"/>
      <c r="BX1945" s="53"/>
      <c r="BY1945" s="53"/>
      <c r="BZ1945" s="53"/>
      <c r="CA1945" s="53"/>
      <c r="CB1945" s="53"/>
      <c r="CC1945" s="53"/>
      <c r="CD1945" s="53"/>
      <c r="CE1945" s="53"/>
      <c r="CF1945" s="53"/>
      <c r="CG1945" s="53"/>
      <c r="CH1945" s="53"/>
      <c r="CI1945" s="53"/>
      <c r="CJ1945" s="53"/>
      <c r="CK1945" s="53"/>
    </row>
    <row r="1946" spans="10:89" x14ac:dyDescent="0.2">
      <c r="J1946" s="53"/>
      <c r="K1946" s="53"/>
      <c r="L1946" s="53"/>
      <c r="M1946" s="53"/>
      <c r="N1946" s="53"/>
      <c r="O1946" s="53"/>
      <c r="P1946" s="53"/>
      <c r="Q1946" s="53"/>
      <c r="R1946" s="53"/>
      <c r="S1946" s="53"/>
      <c r="T1946" s="53"/>
      <c r="U1946" s="53"/>
      <c r="V1946" s="53"/>
      <c r="W1946" s="53"/>
      <c r="X1946" s="53"/>
      <c r="Y1946" s="53"/>
      <c r="Z1946" s="53"/>
      <c r="AA1946" s="53"/>
      <c r="AB1946" s="53"/>
      <c r="AC1946" s="53"/>
      <c r="AD1946" s="53"/>
      <c r="AE1946" s="53"/>
      <c r="AF1946" s="53"/>
      <c r="AG1946" s="53"/>
      <c r="AH1946" s="53"/>
      <c r="AI1946" s="53"/>
      <c r="AJ1946" s="53"/>
      <c r="AK1946" s="53"/>
      <c r="AL1946" s="53"/>
      <c r="AM1946" s="53"/>
      <c r="AN1946" s="53"/>
      <c r="AO1946" s="53"/>
      <c r="AP1946" s="53"/>
      <c r="AQ1946" s="53"/>
      <c r="AR1946" s="53"/>
      <c r="AS1946" s="53"/>
      <c r="AT1946" s="53"/>
      <c r="AU1946" s="53"/>
      <c r="AV1946" s="53"/>
      <c r="AW1946" s="53"/>
      <c r="AX1946" s="53"/>
      <c r="AY1946" s="53"/>
      <c r="AZ1946" s="53"/>
      <c r="BA1946" s="53"/>
      <c r="BB1946" s="53"/>
      <c r="BC1946" s="53"/>
      <c r="BD1946" s="53"/>
      <c r="BE1946" s="53"/>
      <c r="BF1946" s="53"/>
      <c r="BG1946" s="53"/>
      <c r="BH1946" s="53"/>
      <c r="BI1946" s="53"/>
      <c r="BJ1946" s="53"/>
      <c r="BK1946" s="53"/>
      <c r="BL1946" s="53"/>
      <c r="BM1946" s="53"/>
      <c r="BN1946" s="53"/>
      <c r="BO1946" s="53"/>
      <c r="BP1946" s="53"/>
      <c r="BQ1946" s="53"/>
      <c r="BR1946" s="53"/>
      <c r="BS1946" s="53"/>
      <c r="BT1946" s="53"/>
      <c r="BU1946" s="53"/>
      <c r="BV1946" s="53"/>
      <c r="BW1946" s="53"/>
      <c r="BX1946" s="53"/>
      <c r="BY1946" s="53"/>
      <c r="BZ1946" s="53"/>
      <c r="CA1946" s="53"/>
      <c r="CB1946" s="53"/>
      <c r="CC1946" s="53"/>
      <c r="CD1946" s="53"/>
      <c r="CE1946" s="53"/>
      <c r="CF1946" s="53"/>
      <c r="CG1946" s="53"/>
      <c r="CH1946" s="53"/>
      <c r="CI1946" s="53"/>
      <c r="CJ1946" s="53"/>
      <c r="CK1946" s="53"/>
    </row>
    <row r="1947" spans="10:89" x14ac:dyDescent="0.2">
      <c r="J1947" s="53"/>
      <c r="K1947" s="53"/>
      <c r="L1947" s="53"/>
      <c r="M1947" s="53"/>
      <c r="N1947" s="53"/>
      <c r="O1947" s="53"/>
      <c r="P1947" s="53"/>
      <c r="Q1947" s="53"/>
      <c r="R1947" s="53"/>
      <c r="S1947" s="53"/>
      <c r="T1947" s="53"/>
      <c r="U1947" s="53"/>
      <c r="V1947" s="53"/>
      <c r="W1947" s="53"/>
      <c r="X1947" s="53"/>
      <c r="Y1947" s="53"/>
      <c r="Z1947" s="53"/>
      <c r="AA1947" s="53"/>
      <c r="AB1947" s="53"/>
      <c r="AC1947" s="53"/>
      <c r="AD1947" s="53"/>
      <c r="AE1947" s="53"/>
      <c r="AF1947" s="53"/>
      <c r="AG1947" s="53"/>
      <c r="AH1947" s="53"/>
      <c r="AI1947" s="53"/>
      <c r="AJ1947" s="53"/>
      <c r="AK1947" s="53"/>
      <c r="AL1947" s="53"/>
      <c r="AM1947" s="53"/>
      <c r="AN1947" s="53"/>
      <c r="AO1947" s="53"/>
      <c r="AP1947" s="53"/>
      <c r="AQ1947" s="53"/>
      <c r="AR1947" s="53"/>
      <c r="AS1947" s="53"/>
      <c r="AT1947" s="53"/>
      <c r="AU1947" s="53"/>
      <c r="AV1947" s="53"/>
      <c r="AW1947" s="53"/>
      <c r="AX1947" s="53"/>
      <c r="AY1947" s="53"/>
      <c r="AZ1947" s="53"/>
      <c r="BA1947" s="53"/>
      <c r="BB1947" s="53"/>
      <c r="BC1947" s="53"/>
      <c r="BD1947" s="53"/>
      <c r="BE1947" s="53"/>
      <c r="BF1947" s="53"/>
      <c r="BG1947" s="53"/>
      <c r="BH1947" s="53"/>
      <c r="BI1947" s="53"/>
      <c r="BJ1947" s="53"/>
      <c r="BK1947" s="53"/>
      <c r="BL1947" s="53"/>
      <c r="BM1947" s="53"/>
      <c r="BN1947" s="53"/>
      <c r="BO1947" s="53"/>
      <c r="BP1947" s="53"/>
      <c r="BQ1947" s="53"/>
      <c r="BR1947" s="53"/>
      <c r="BS1947" s="53"/>
      <c r="BT1947" s="53"/>
      <c r="BU1947" s="53"/>
      <c r="BV1947" s="53"/>
      <c r="BW1947" s="53"/>
      <c r="BX1947" s="53"/>
      <c r="BY1947" s="53"/>
      <c r="BZ1947" s="53"/>
      <c r="CA1947" s="53"/>
      <c r="CB1947" s="53"/>
      <c r="CC1947" s="53"/>
      <c r="CD1947" s="53"/>
      <c r="CE1947" s="53"/>
      <c r="CF1947" s="53"/>
      <c r="CG1947" s="53"/>
      <c r="CH1947" s="53"/>
      <c r="CI1947" s="53"/>
      <c r="CJ1947" s="53"/>
      <c r="CK1947" s="53"/>
    </row>
    <row r="1948" spans="10:89" x14ac:dyDescent="0.2">
      <c r="J1948" s="53"/>
      <c r="K1948" s="53"/>
      <c r="L1948" s="53"/>
      <c r="M1948" s="53"/>
      <c r="N1948" s="53"/>
      <c r="O1948" s="53"/>
      <c r="P1948" s="53"/>
      <c r="Q1948" s="53"/>
      <c r="R1948" s="53"/>
      <c r="S1948" s="53"/>
      <c r="T1948" s="53"/>
      <c r="U1948" s="53"/>
      <c r="V1948" s="53"/>
      <c r="W1948" s="53"/>
      <c r="X1948" s="53"/>
      <c r="Y1948" s="53"/>
      <c r="Z1948" s="53"/>
      <c r="AA1948" s="53"/>
      <c r="AB1948" s="53"/>
      <c r="AC1948" s="53"/>
      <c r="AD1948" s="53"/>
      <c r="AE1948" s="53"/>
      <c r="AF1948" s="53"/>
      <c r="AG1948" s="53"/>
      <c r="AH1948" s="53"/>
      <c r="AI1948" s="53"/>
      <c r="AJ1948" s="53"/>
      <c r="AK1948" s="53"/>
      <c r="AL1948" s="53"/>
      <c r="AM1948" s="53"/>
      <c r="AN1948" s="53"/>
      <c r="AO1948" s="53"/>
      <c r="AP1948" s="53"/>
      <c r="AQ1948" s="53"/>
      <c r="AR1948" s="53"/>
      <c r="AS1948" s="53"/>
      <c r="AT1948" s="53"/>
      <c r="AU1948" s="53"/>
      <c r="AV1948" s="53"/>
      <c r="AW1948" s="53"/>
      <c r="AX1948" s="53"/>
      <c r="AY1948" s="53"/>
      <c r="AZ1948" s="53"/>
      <c r="BA1948" s="53"/>
      <c r="BB1948" s="53"/>
      <c r="BC1948" s="53"/>
      <c r="BD1948" s="53"/>
      <c r="BE1948" s="53"/>
      <c r="BF1948" s="53"/>
      <c r="BG1948" s="53"/>
      <c r="BH1948" s="53"/>
      <c r="BI1948" s="53"/>
      <c r="BJ1948" s="53"/>
      <c r="BK1948" s="53"/>
      <c r="BL1948" s="53"/>
      <c r="BM1948" s="53"/>
      <c r="BN1948" s="53"/>
      <c r="BO1948" s="53"/>
      <c r="BP1948" s="53"/>
      <c r="BQ1948" s="53"/>
      <c r="BR1948" s="53"/>
      <c r="BS1948" s="53"/>
      <c r="BT1948" s="53"/>
      <c r="BU1948" s="53"/>
      <c r="BV1948" s="53"/>
      <c r="BW1948" s="53"/>
      <c r="BX1948" s="53"/>
      <c r="BY1948" s="53"/>
      <c r="BZ1948" s="53"/>
      <c r="CA1948" s="53"/>
      <c r="CB1948" s="53"/>
      <c r="CC1948" s="53"/>
      <c r="CD1948" s="53"/>
      <c r="CE1948" s="53"/>
      <c r="CF1948" s="53"/>
      <c r="CG1948" s="53"/>
      <c r="CH1948" s="53"/>
      <c r="CI1948" s="53"/>
      <c r="CJ1948" s="53"/>
      <c r="CK1948" s="53"/>
    </row>
    <row r="1949" spans="10:89" x14ac:dyDescent="0.2">
      <c r="J1949" s="53"/>
      <c r="K1949" s="53"/>
      <c r="L1949" s="53"/>
      <c r="M1949" s="53"/>
      <c r="N1949" s="53"/>
      <c r="O1949" s="53"/>
      <c r="P1949" s="53"/>
      <c r="Q1949" s="53"/>
      <c r="R1949" s="53"/>
      <c r="S1949" s="53"/>
      <c r="T1949" s="53"/>
      <c r="U1949" s="53"/>
      <c r="V1949" s="53"/>
      <c r="W1949" s="53"/>
      <c r="X1949" s="53"/>
      <c r="Y1949" s="53"/>
      <c r="Z1949" s="53"/>
      <c r="AA1949" s="53"/>
      <c r="AB1949" s="53"/>
      <c r="AC1949" s="53"/>
      <c r="AD1949" s="53"/>
      <c r="AE1949" s="53"/>
      <c r="AF1949" s="53"/>
      <c r="AG1949" s="53"/>
      <c r="AH1949" s="53"/>
      <c r="AI1949" s="53"/>
      <c r="AJ1949" s="53"/>
      <c r="AK1949" s="53"/>
      <c r="AL1949" s="53"/>
      <c r="AM1949" s="53"/>
      <c r="AN1949" s="53"/>
      <c r="AO1949" s="53"/>
      <c r="AP1949" s="53"/>
      <c r="AQ1949" s="53"/>
      <c r="AR1949" s="53"/>
      <c r="AS1949" s="53"/>
      <c r="AT1949" s="53"/>
      <c r="AU1949" s="53"/>
      <c r="AV1949" s="53"/>
      <c r="AW1949" s="53"/>
      <c r="AX1949" s="53"/>
      <c r="AY1949" s="53"/>
      <c r="AZ1949" s="53"/>
      <c r="BA1949" s="53"/>
      <c r="BB1949" s="53"/>
      <c r="BC1949" s="53"/>
      <c r="BD1949" s="53"/>
      <c r="BE1949" s="53"/>
      <c r="BF1949" s="53"/>
      <c r="BG1949" s="53"/>
      <c r="BH1949" s="53"/>
      <c r="BI1949" s="53"/>
      <c r="BJ1949" s="53"/>
      <c r="BK1949" s="53"/>
      <c r="BL1949" s="53"/>
      <c r="BM1949" s="53"/>
      <c r="BN1949" s="53"/>
      <c r="BO1949" s="53"/>
      <c r="BP1949" s="53"/>
      <c r="BQ1949" s="53"/>
      <c r="BR1949" s="53"/>
      <c r="BS1949" s="53"/>
      <c r="BT1949" s="53"/>
      <c r="BU1949" s="53"/>
      <c r="BV1949" s="53"/>
      <c r="BW1949" s="53"/>
      <c r="BX1949" s="53"/>
      <c r="BY1949" s="53"/>
      <c r="BZ1949" s="53"/>
      <c r="CA1949" s="53"/>
      <c r="CB1949" s="53"/>
      <c r="CC1949" s="53"/>
      <c r="CD1949" s="53"/>
      <c r="CE1949" s="53"/>
      <c r="CF1949" s="53"/>
      <c r="CG1949" s="53"/>
      <c r="CH1949" s="53"/>
      <c r="CI1949" s="53"/>
      <c r="CJ1949" s="53"/>
      <c r="CK1949" s="53"/>
    </row>
    <row r="1950" spans="10:89" x14ac:dyDescent="0.2">
      <c r="J1950" s="53"/>
      <c r="K1950" s="53"/>
      <c r="L1950" s="53"/>
      <c r="M1950" s="53"/>
      <c r="N1950" s="53"/>
      <c r="O1950" s="53"/>
      <c r="P1950" s="53"/>
      <c r="Q1950" s="53"/>
      <c r="R1950" s="53"/>
      <c r="S1950" s="53"/>
      <c r="T1950" s="53"/>
      <c r="U1950" s="53"/>
      <c r="V1950" s="53"/>
      <c r="W1950" s="53"/>
      <c r="X1950" s="53"/>
      <c r="Y1950" s="53"/>
      <c r="Z1950" s="53"/>
      <c r="AA1950" s="53"/>
      <c r="AB1950" s="53"/>
      <c r="AC1950" s="53"/>
      <c r="AD1950" s="53"/>
      <c r="AE1950" s="53"/>
      <c r="AF1950" s="53"/>
      <c r="AG1950" s="53"/>
      <c r="AH1950" s="53"/>
      <c r="AI1950" s="53"/>
      <c r="AJ1950" s="53"/>
      <c r="AK1950" s="53"/>
      <c r="AL1950" s="53"/>
      <c r="AM1950" s="53"/>
      <c r="AN1950" s="53"/>
      <c r="AO1950" s="53"/>
      <c r="AP1950" s="53"/>
      <c r="AQ1950" s="53"/>
      <c r="AR1950" s="53"/>
      <c r="AS1950" s="53"/>
      <c r="AT1950" s="53"/>
      <c r="AU1950" s="53"/>
      <c r="AV1950" s="53"/>
      <c r="AW1950" s="53"/>
      <c r="AX1950" s="53"/>
      <c r="AY1950" s="53"/>
      <c r="AZ1950" s="53"/>
      <c r="BA1950" s="53"/>
      <c r="BB1950" s="53"/>
      <c r="BC1950" s="53"/>
      <c r="BD1950" s="53"/>
      <c r="BE1950" s="53"/>
      <c r="BF1950" s="53"/>
      <c r="BG1950" s="53"/>
      <c r="BH1950" s="53"/>
      <c r="BI1950" s="53"/>
      <c r="BJ1950" s="53"/>
      <c r="BK1950" s="53"/>
      <c r="BL1950" s="53"/>
      <c r="BM1950" s="53"/>
      <c r="BN1950" s="53"/>
      <c r="BO1950" s="53"/>
      <c r="BP1950" s="53"/>
      <c r="BQ1950" s="53"/>
      <c r="BR1950" s="53"/>
      <c r="BS1950" s="53"/>
      <c r="BT1950" s="53"/>
      <c r="BU1950" s="53"/>
      <c r="BV1950" s="53"/>
      <c r="BW1950" s="53"/>
      <c r="BX1950" s="53"/>
      <c r="BY1950" s="53"/>
      <c r="BZ1950" s="53"/>
      <c r="CA1950" s="53"/>
      <c r="CB1950" s="53"/>
      <c r="CC1950" s="53"/>
      <c r="CD1950" s="53"/>
      <c r="CE1950" s="53"/>
      <c r="CF1950" s="53"/>
      <c r="CG1950" s="53"/>
      <c r="CH1950" s="53"/>
      <c r="CI1950" s="53"/>
      <c r="CJ1950" s="53"/>
      <c r="CK1950" s="53"/>
    </row>
    <row r="1951" spans="10:89" x14ac:dyDescent="0.2">
      <c r="J1951" s="53"/>
      <c r="K1951" s="53"/>
      <c r="L1951" s="53"/>
      <c r="M1951" s="53"/>
      <c r="N1951" s="53"/>
      <c r="O1951" s="53"/>
      <c r="P1951" s="53"/>
      <c r="Q1951" s="53"/>
      <c r="R1951" s="53"/>
      <c r="S1951" s="53"/>
      <c r="T1951" s="53"/>
      <c r="U1951" s="53"/>
      <c r="V1951" s="53"/>
      <c r="W1951" s="53"/>
      <c r="X1951" s="53"/>
      <c r="Y1951" s="53"/>
      <c r="Z1951" s="53"/>
      <c r="AA1951" s="53"/>
      <c r="AB1951" s="53"/>
      <c r="AC1951" s="53"/>
      <c r="AD1951" s="53"/>
      <c r="AE1951" s="53"/>
      <c r="AF1951" s="53"/>
      <c r="AG1951" s="53"/>
      <c r="AH1951" s="53"/>
      <c r="AI1951" s="53"/>
      <c r="AJ1951" s="53"/>
      <c r="AK1951" s="53"/>
      <c r="AL1951" s="53"/>
      <c r="AM1951" s="53"/>
      <c r="AN1951" s="53"/>
      <c r="AO1951" s="53"/>
      <c r="AP1951" s="53"/>
      <c r="AQ1951" s="53"/>
      <c r="AR1951" s="53"/>
      <c r="AS1951" s="53"/>
      <c r="AT1951" s="53"/>
      <c r="AU1951" s="53"/>
      <c r="AV1951" s="53"/>
      <c r="AW1951" s="53"/>
      <c r="AX1951" s="53"/>
      <c r="AY1951" s="53"/>
      <c r="AZ1951" s="53"/>
      <c r="BA1951" s="53"/>
      <c r="BB1951" s="53"/>
      <c r="BC1951" s="53"/>
      <c r="BD1951" s="53"/>
      <c r="BE1951" s="53"/>
      <c r="BF1951" s="53"/>
      <c r="BG1951" s="53"/>
      <c r="BH1951" s="53"/>
      <c r="BI1951" s="53"/>
      <c r="BJ1951" s="53"/>
      <c r="BK1951" s="53"/>
      <c r="BL1951" s="53"/>
      <c r="BM1951" s="53"/>
      <c r="BN1951" s="53"/>
      <c r="BO1951" s="53"/>
      <c r="BP1951" s="53"/>
      <c r="BQ1951" s="53"/>
      <c r="BR1951" s="53"/>
      <c r="BS1951" s="53"/>
      <c r="BT1951" s="53"/>
      <c r="BU1951" s="53"/>
      <c r="BV1951" s="53"/>
      <c r="BW1951" s="53"/>
      <c r="BX1951" s="53"/>
      <c r="BY1951" s="53"/>
      <c r="BZ1951" s="53"/>
      <c r="CA1951" s="53"/>
      <c r="CB1951" s="53"/>
      <c r="CC1951" s="53"/>
      <c r="CD1951" s="53"/>
      <c r="CE1951" s="53"/>
      <c r="CF1951" s="53"/>
      <c r="CG1951" s="53"/>
      <c r="CH1951" s="53"/>
      <c r="CI1951" s="53"/>
      <c r="CJ1951" s="53"/>
      <c r="CK1951" s="53"/>
    </row>
    <row r="1952" spans="10:89" x14ac:dyDescent="0.2">
      <c r="J1952" s="53"/>
      <c r="K1952" s="53"/>
      <c r="L1952" s="53"/>
      <c r="M1952" s="53"/>
      <c r="N1952" s="53"/>
      <c r="O1952" s="53"/>
      <c r="P1952" s="53"/>
      <c r="Q1952" s="53"/>
      <c r="R1952" s="53"/>
      <c r="S1952" s="53"/>
      <c r="T1952" s="53"/>
      <c r="U1952" s="53"/>
      <c r="V1952" s="53"/>
      <c r="W1952" s="53"/>
      <c r="X1952" s="53"/>
      <c r="Y1952" s="53"/>
      <c r="Z1952" s="53"/>
      <c r="AA1952" s="53"/>
      <c r="AB1952" s="53"/>
      <c r="AC1952" s="53"/>
      <c r="AD1952" s="53"/>
      <c r="AE1952" s="53"/>
      <c r="AF1952" s="53"/>
      <c r="AG1952" s="53"/>
      <c r="AH1952" s="53"/>
      <c r="AI1952" s="53"/>
      <c r="AJ1952" s="53"/>
      <c r="AK1952" s="53"/>
      <c r="AL1952" s="53"/>
      <c r="AM1952" s="53"/>
      <c r="AN1952" s="53"/>
      <c r="AO1952" s="53"/>
      <c r="AP1952" s="53"/>
      <c r="AQ1952" s="53"/>
      <c r="AR1952" s="53"/>
      <c r="AS1952" s="53"/>
      <c r="AT1952" s="53"/>
      <c r="AU1952" s="53"/>
      <c r="AV1952" s="53"/>
      <c r="AW1952" s="53"/>
      <c r="AX1952" s="53"/>
      <c r="AY1952" s="53"/>
      <c r="AZ1952" s="53"/>
      <c r="BA1952" s="53"/>
      <c r="BB1952" s="53"/>
      <c r="BC1952" s="53"/>
      <c r="BD1952" s="53"/>
      <c r="BE1952" s="53"/>
      <c r="BF1952" s="53"/>
      <c r="BG1952" s="53"/>
      <c r="BH1952" s="53"/>
      <c r="BI1952" s="53"/>
      <c r="BJ1952" s="53"/>
      <c r="BK1952" s="53"/>
      <c r="BL1952" s="53"/>
      <c r="BM1952" s="53"/>
      <c r="BN1952" s="53"/>
      <c r="BO1952" s="53"/>
      <c r="BP1952" s="53"/>
      <c r="BQ1952" s="53"/>
      <c r="BR1952" s="53"/>
      <c r="BS1952" s="53"/>
      <c r="BT1952" s="53"/>
      <c r="BU1952" s="53"/>
      <c r="BV1952" s="53"/>
      <c r="BW1952" s="53"/>
      <c r="BX1952" s="53"/>
      <c r="BY1952" s="53"/>
      <c r="BZ1952" s="53"/>
      <c r="CA1952" s="53"/>
      <c r="CB1952" s="53"/>
      <c r="CC1952" s="53"/>
      <c r="CD1952" s="53"/>
      <c r="CE1952" s="53"/>
      <c r="CF1952" s="53"/>
      <c r="CG1952" s="53"/>
      <c r="CH1952" s="53"/>
      <c r="CI1952" s="53"/>
      <c r="CJ1952" s="53"/>
      <c r="CK1952" s="53"/>
    </row>
    <row r="1953" spans="10:89" x14ac:dyDescent="0.2">
      <c r="J1953" s="53"/>
      <c r="K1953" s="53"/>
      <c r="L1953" s="53"/>
      <c r="M1953" s="53"/>
      <c r="N1953" s="53"/>
      <c r="O1953" s="53"/>
      <c r="P1953" s="53"/>
      <c r="Q1953" s="53"/>
      <c r="R1953" s="53"/>
      <c r="S1953" s="53"/>
      <c r="T1953" s="53"/>
      <c r="U1953" s="53"/>
      <c r="V1953" s="53"/>
      <c r="W1953" s="53"/>
      <c r="X1953" s="53"/>
      <c r="Y1953" s="53"/>
      <c r="Z1953" s="53"/>
      <c r="AA1953" s="53"/>
      <c r="AB1953" s="53"/>
      <c r="AC1953" s="53"/>
      <c r="AD1953" s="53"/>
      <c r="AE1953" s="53"/>
      <c r="AF1953" s="53"/>
      <c r="AG1953" s="53"/>
      <c r="AH1953" s="53"/>
      <c r="AI1953" s="53"/>
      <c r="AJ1953" s="53"/>
      <c r="AK1953" s="53"/>
      <c r="AL1953" s="53"/>
      <c r="AM1953" s="53"/>
      <c r="AN1953" s="53"/>
      <c r="AO1953" s="53"/>
      <c r="AP1953" s="53"/>
      <c r="AQ1953" s="53"/>
      <c r="AR1953" s="53"/>
      <c r="AS1953" s="53"/>
      <c r="AT1953" s="53"/>
      <c r="AU1953" s="53"/>
      <c r="AV1953" s="53"/>
      <c r="AW1953" s="53"/>
      <c r="AX1953" s="53"/>
      <c r="AY1953" s="53"/>
      <c r="AZ1953" s="53"/>
      <c r="BA1953" s="53"/>
      <c r="BB1953" s="53"/>
      <c r="BC1953" s="53"/>
      <c r="BD1953" s="53"/>
      <c r="BE1953" s="53"/>
      <c r="BF1953" s="53"/>
      <c r="BG1953" s="53"/>
      <c r="BH1953" s="53"/>
      <c r="BI1953" s="53"/>
      <c r="BJ1953" s="53"/>
      <c r="BK1953" s="53"/>
      <c r="BL1953" s="53"/>
      <c r="BM1953" s="53"/>
      <c r="BN1953" s="53"/>
      <c r="BO1953" s="53"/>
      <c r="BP1953" s="53"/>
      <c r="BQ1953" s="53"/>
      <c r="BR1953" s="53"/>
      <c r="BS1953" s="53"/>
      <c r="BT1953" s="53"/>
      <c r="BU1953" s="53"/>
      <c r="BV1953" s="53"/>
      <c r="BW1953" s="53"/>
      <c r="BX1953" s="53"/>
      <c r="BY1953" s="53"/>
      <c r="BZ1953" s="53"/>
      <c r="CA1953" s="53"/>
      <c r="CB1953" s="53"/>
      <c r="CC1953" s="53"/>
      <c r="CD1953" s="53"/>
      <c r="CE1953" s="53"/>
      <c r="CF1953" s="53"/>
      <c r="CG1953" s="53"/>
      <c r="CH1953" s="53"/>
      <c r="CI1953" s="53"/>
      <c r="CJ1953" s="53"/>
      <c r="CK1953" s="53"/>
    </row>
    <row r="1954" spans="10:89" x14ac:dyDescent="0.2">
      <c r="J1954" s="53"/>
      <c r="K1954" s="53"/>
      <c r="L1954" s="53"/>
      <c r="M1954" s="53"/>
      <c r="N1954" s="53"/>
      <c r="O1954" s="53"/>
      <c r="P1954" s="53"/>
      <c r="Q1954" s="53"/>
      <c r="R1954" s="53"/>
      <c r="S1954" s="53"/>
      <c r="T1954" s="53"/>
      <c r="U1954" s="53"/>
      <c r="V1954" s="53"/>
      <c r="W1954" s="53"/>
      <c r="X1954" s="53"/>
      <c r="Y1954" s="53"/>
      <c r="Z1954" s="53"/>
      <c r="AA1954" s="53"/>
      <c r="AB1954" s="53"/>
      <c r="AC1954" s="53"/>
      <c r="AD1954" s="53"/>
      <c r="AE1954" s="53"/>
      <c r="AF1954" s="53"/>
      <c r="AG1954" s="53"/>
      <c r="AH1954" s="53"/>
      <c r="AI1954" s="53"/>
      <c r="AJ1954" s="53"/>
      <c r="AK1954" s="53"/>
      <c r="AL1954" s="53"/>
      <c r="AM1954" s="53"/>
      <c r="AN1954" s="53"/>
      <c r="AO1954" s="53"/>
      <c r="AP1954" s="53"/>
      <c r="AQ1954" s="53"/>
      <c r="AR1954" s="53"/>
      <c r="AS1954" s="53"/>
      <c r="AT1954" s="53"/>
      <c r="AU1954" s="53"/>
      <c r="AV1954" s="53"/>
      <c r="AW1954" s="53"/>
      <c r="AX1954" s="53"/>
      <c r="AY1954" s="53"/>
      <c r="AZ1954" s="53"/>
      <c r="BA1954" s="53"/>
      <c r="BB1954" s="53"/>
      <c r="BC1954" s="53"/>
      <c r="BD1954" s="53"/>
      <c r="BE1954" s="53"/>
      <c r="BF1954" s="53"/>
      <c r="BG1954" s="53"/>
      <c r="BH1954" s="53"/>
      <c r="BI1954" s="53"/>
      <c r="BJ1954" s="53"/>
      <c r="BK1954" s="53"/>
      <c r="BL1954" s="53"/>
      <c r="BM1954" s="53"/>
      <c r="BN1954" s="53"/>
      <c r="BO1954" s="53"/>
      <c r="BP1954" s="53"/>
      <c r="BQ1954" s="53"/>
      <c r="BR1954" s="53"/>
      <c r="BS1954" s="53"/>
      <c r="BT1954" s="53"/>
      <c r="BU1954" s="53"/>
      <c r="BV1954" s="53"/>
      <c r="BW1954" s="53"/>
      <c r="BX1954" s="53"/>
      <c r="BY1954" s="53"/>
      <c r="BZ1954" s="53"/>
      <c r="CA1954" s="53"/>
      <c r="CB1954" s="53"/>
      <c r="CC1954" s="53"/>
      <c r="CD1954" s="53"/>
      <c r="CE1954" s="53"/>
      <c r="CF1954" s="53"/>
      <c r="CG1954" s="53"/>
      <c r="CH1954" s="53"/>
      <c r="CI1954" s="53"/>
      <c r="CJ1954" s="53"/>
      <c r="CK1954" s="53"/>
    </row>
    <row r="1955" spans="10:89" x14ac:dyDescent="0.2">
      <c r="J1955" s="53"/>
      <c r="K1955" s="53"/>
      <c r="L1955" s="53"/>
      <c r="M1955" s="53"/>
      <c r="N1955" s="53"/>
      <c r="O1955" s="53"/>
      <c r="P1955" s="53"/>
      <c r="Q1955" s="53"/>
      <c r="R1955" s="53"/>
      <c r="S1955" s="53"/>
      <c r="T1955" s="53"/>
      <c r="U1955" s="53"/>
      <c r="V1955" s="53"/>
      <c r="W1955" s="53"/>
      <c r="X1955" s="53"/>
      <c r="Y1955" s="53"/>
      <c r="Z1955" s="53"/>
      <c r="AA1955" s="53"/>
      <c r="AB1955" s="53"/>
      <c r="AC1955" s="53"/>
      <c r="AD1955" s="53"/>
      <c r="AE1955" s="53"/>
      <c r="AF1955" s="53"/>
      <c r="AG1955" s="53"/>
      <c r="AH1955" s="53"/>
      <c r="AI1955" s="53"/>
      <c r="AJ1955" s="53"/>
      <c r="AK1955" s="53"/>
      <c r="AL1955" s="53"/>
      <c r="AM1955" s="53"/>
      <c r="AN1955" s="53"/>
      <c r="AO1955" s="53"/>
      <c r="AP1955" s="53"/>
      <c r="AQ1955" s="53"/>
      <c r="AR1955" s="53"/>
      <c r="AS1955" s="53"/>
      <c r="AT1955" s="53"/>
      <c r="AU1955" s="53"/>
      <c r="AV1955" s="53"/>
      <c r="AW1955" s="53"/>
      <c r="AX1955" s="53"/>
      <c r="AY1955" s="53"/>
      <c r="AZ1955" s="53"/>
      <c r="BA1955" s="53"/>
      <c r="BB1955" s="53"/>
      <c r="BC1955" s="53"/>
      <c r="BD1955" s="53"/>
      <c r="BE1955" s="53"/>
      <c r="BF1955" s="53"/>
      <c r="BG1955" s="53"/>
      <c r="BH1955" s="53"/>
      <c r="BI1955" s="53"/>
      <c r="BJ1955" s="53"/>
      <c r="BK1955" s="53"/>
      <c r="BL1955" s="53"/>
      <c r="BM1955" s="53"/>
      <c r="BN1955" s="53"/>
      <c r="BO1955" s="53"/>
      <c r="BP1955" s="53"/>
      <c r="BQ1955" s="53"/>
      <c r="BR1955" s="53"/>
      <c r="BS1955" s="53"/>
      <c r="BT1955" s="53"/>
      <c r="BU1955" s="53"/>
      <c r="BV1955" s="53"/>
      <c r="BW1955" s="53"/>
      <c r="BX1955" s="53"/>
      <c r="BY1955" s="53"/>
      <c r="BZ1955" s="53"/>
      <c r="CA1955" s="53"/>
      <c r="CB1955" s="53"/>
      <c r="CC1955" s="53"/>
      <c r="CD1955" s="53"/>
      <c r="CE1955" s="53"/>
      <c r="CF1955" s="53"/>
      <c r="CG1955" s="53"/>
      <c r="CH1955" s="53"/>
      <c r="CI1955" s="53"/>
      <c r="CJ1955" s="53"/>
      <c r="CK1955" s="53"/>
    </row>
    <row r="1956" spans="10:89" x14ac:dyDescent="0.2">
      <c r="J1956" s="53"/>
      <c r="K1956" s="53"/>
      <c r="L1956" s="53"/>
      <c r="M1956" s="53"/>
      <c r="N1956" s="53"/>
      <c r="O1956" s="53"/>
      <c r="P1956" s="53"/>
      <c r="Q1956" s="53"/>
      <c r="R1956" s="53"/>
      <c r="S1956" s="53"/>
      <c r="T1956" s="53"/>
      <c r="U1956" s="53"/>
      <c r="V1956" s="53"/>
      <c r="W1956" s="53"/>
      <c r="X1956" s="53"/>
      <c r="Y1956" s="53"/>
      <c r="Z1956" s="53"/>
      <c r="AA1956" s="53"/>
      <c r="AB1956" s="53"/>
      <c r="AC1956" s="53"/>
      <c r="AD1956" s="53"/>
      <c r="AE1956" s="53"/>
      <c r="AF1956" s="53"/>
      <c r="AG1956" s="53"/>
      <c r="AH1956" s="53"/>
      <c r="AI1956" s="53"/>
      <c r="AJ1956" s="53"/>
      <c r="AK1956" s="53"/>
      <c r="AL1956" s="53"/>
      <c r="AM1956" s="53"/>
      <c r="AN1956" s="53"/>
      <c r="AO1956" s="53"/>
      <c r="AP1956" s="53"/>
      <c r="AQ1956" s="53"/>
      <c r="AR1956" s="53"/>
      <c r="AS1956" s="53"/>
      <c r="AT1956" s="53"/>
      <c r="AU1956" s="53"/>
      <c r="AV1956" s="53"/>
      <c r="AW1956" s="53"/>
      <c r="AX1956" s="53"/>
      <c r="AY1956" s="53"/>
      <c r="AZ1956" s="53"/>
      <c r="BA1956" s="53"/>
      <c r="BB1956" s="53"/>
      <c r="BC1956" s="53"/>
      <c r="BD1956" s="53"/>
      <c r="BE1956" s="53"/>
      <c r="BF1956" s="53"/>
      <c r="BG1956" s="53"/>
      <c r="BH1956" s="53"/>
      <c r="BI1956" s="53"/>
      <c r="BJ1956" s="53"/>
      <c r="BK1956" s="53"/>
      <c r="BL1956" s="53"/>
      <c r="BM1956" s="53"/>
      <c r="BN1956" s="53"/>
      <c r="BO1956" s="53"/>
      <c r="BP1956" s="53"/>
      <c r="BQ1956" s="53"/>
      <c r="BR1956" s="53"/>
      <c r="BS1956" s="53"/>
      <c r="BT1956" s="53"/>
      <c r="BU1956" s="53"/>
      <c r="BV1956" s="53"/>
      <c r="BW1956" s="53"/>
      <c r="BX1956" s="53"/>
      <c r="BY1956" s="53"/>
      <c r="BZ1956" s="53"/>
      <c r="CA1956" s="53"/>
      <c r="CB1956" s="53"/>
      <c r="CC1956" s="53"/>
      <c r="CD1956" s="53"/>
      <c r="CE1956" s="53"/>
      <c r="CF1956" s="53"/>
      <c r="CG1956" s="53"/>
      <c r="CH1956" s="53"/>
      <c r="CI1956" s="53"/>
      <c r="CJ1956" s="53"/>
      <c r="CK1956" s="53"/>
    </row>
    <row r="1957" spans="10:89" x14ac:dyDescent="0.2">
      <c r="J1957" s="53"/>
      <c r="K1957" s="53"/>
      <c r="L1957" s="53"/>
      <c r="M1957" s="53"/>
      <c r="N1957" s="53"/>
      <c r="O1957" s="53"/>
      <c r="P1957" s="53"/>
      <c r="Q1957" s="53"/>
      <c r="R1957" s="53"/>
      <c r="S1957" s="53"/>
      <c r="T1957" s="53"/>
      <c r="U1957" s="53"/>
      <c r="V1957" s="53"/>
      <c r="W1957" s="53"/>
      <c r="X1957" s="53"/>
      <c r="Y1957" s="53"/>
      <c r="Z1957" s="53"/>
      <c r="AA1957" s="53"/>
      <c r="AB1957" s="53"/>
      <c r="AC1957" s="53"/>
      <c r="AD1957" s="53"/>
      <c r="AE1957" s="53"/>
      <c r="AF1957" s="53"/>
      <c r="AG1957" s="53"/>
      <c r="AH1957" s="53"/>
      <c r="AI1957" s="53"/>
      <c r="AJ1957" s="53"/>
      <c r="AK1957" s="53"/>
      <c r="AL1957" s="53"/>
      <c r="AM1957" s="53"/>
      <c r="AN1957" s="53"/>
      <c r="AO1957" s="53"/>
      <c r="AP1957" s="53"/>
      <c r="AQ1957" s="53"/>
      <c r="AR1957" s="53"/>
      <c r="AS1957" s="53"/>
      <c r="AT1957" s="53"/>
      <c r="AU1957" s="53"/>
      <c r="AV1957" s="53"/>
      <c r="AW1957" s="53"/>
      <c r="AX1957" s="53"/>
      <c r="AY1957" s="53"/>
      <c r="AZ1957" s="53"/>
      <c r="BA1957" s="53"/>
      <c r="BB1957" s="53"/>
      <c r="BC1957" s="53"/>
      <c r="BD1957" s="53"/>
      <c r="BE1957" s="53"/>
      <c r="BF1957" s="53"/>
      <c r="BG1957" s="53"/>
      <c r="BH1957" s="53"/>
      <c r="BI1957" s="53"/>
      <c r="BJ1957" s="53"/>
      <c r="BK1957" s="53"/>
      <c r="BL1957" s="53"/>
      <c r="BM1957" s="53"/>
      <c r="BN1957" s="53"/>
      <c r="BO1957" s="53"/>
      <c r="BP1957" s="53"/>
      <c r="BQ1957" s="53"/>
      <c r="BR1957" s="53"/>
      <c r="BS1957" s="53"/>
      <c r="BT1957" s="53"/>
      <c r="BU1957" s="53"/>
      <c r="BV1957" s="53"/>
      <c r="BW1957" s="53"/>
      <c r="BX1957" s="53"/>
      <c r="BY1957" s="53"/>
      <c r="BZ1957" s="53"/>
      <c r="CA1957" s="53"/>
      <c r="CB1957" s="53"/>
      <c r="CC1957" s="53"/>
      <c r="CD1957" s="53"/>
      <c r="CE1957" s="53"/>
      <c r="CF1957" s="53"/>
      <c r="CG1957" s="53"/>
      <c r="CH1957" s="53"/>
      <c r="CI1957" s="53"/>
      <c r="CJ1957" s="53"/>
      <c r="CK1957" s="53"/>
    </row>
    <row r="1958" spans="10:89" x14ac:dyDescent="0.2">
      <c r="J1958" s="53"/>
      <c r="K1958" s="53"/>
      <c r="L1958" s="53"/>
      <c r="M1958" s="53"/>
      <c r="N1958" s="53"/>
      <c r="O1958" s="53"/>
      <c r="P1958" s="53"/>
      <c r="Q1958" s="53"/>
      <c r="R1958" s="53"/>
      <c r="S1958" s="53"/>
      <c r="T1958" s="53"/>
      <c r="U1958" s="53"/>
      <c r="V1958" s="53"/>
      <c r="W1958" s="53"/>
      <c r="X1958" s="53"/>
      <c r="Y1958" s="53"/>
      <c r="Z1958" s="53"/>
      <c r="AA1958" s="53"/>
      <c r="AB1958" s="53"/>
      <c r="AC1958" s="53"/>
      <c r="AD1958" s="53"/>
      <c r="AE1958" s="53"/>
      <c r="AF1958" s="53"/>
      <c r="AG1958" s="53"/>
      <c r="AH1958" s="53"/>
      <c r="AI1958" s="53"/>
      <c r="AJ1958" s="53"/>
      <c r="AK1958" s="53"/>
      <c r="AL1958" s="53"/>
      <c r="AM1958" s="53"/>
      <c r="AN1958" s="53"/>
      <c r="AO1958" s="53"/>
      <c r="AP1958" s="53"/>
      <c r="AQ1958" s="53"/>
      <c r="AR1958" s="53"/>
      <c r="AS1958" s="53"/>
      <c r="AT1958" s="53"/>
      <c r="AU1958" s="53"/>
      <c r="AV1958" s="53"/>
      <c r="AW1958" s="53"/>
      <c r="AX1958" s="53"/>
      <c r="AY1958" s="53"/>
      <c r="AZ1958" s="53"/>
      <c r="BA1958" s="53"/>
      <c r="BB1958" s="53"/>
      <c r="BC1958" s="53"/>
      <c r="BD1958" s="53"/>
      <c r="BE1958" s="53"/>
      <c r="BF1958" s="53"/>
      <c r="BG1958" s="53"/>
      <c r="BH1958" s="53"/>
      <c r="BI1958" s="53"/>
      <c r="BJ1958" s="53"/>
      <c r="BK1958" s="53"/>
      <c r="BL1958" s="53"/>
      <c r="BM1958" s="53"/>
      <c r="BN1958" s="53"/>
      <c r="BO1958" s="53"/>
      <c r="BP1958" s="53"/>
      <c r="BQ1958" s="53"/>
      <c r="BR1958" s="53"/>
      <c r="BS1958" s="53"/>
      <c r="BT1958" s="53"/>
      <c r="BU1958" s="53"/>
      <c r="BV1958" s="53"/>
      <c r="BW1958" s="53"/>
      <c r="BX1958" s="53"/>
      <c r="BY1958" s="53"/>
      <c r="BZ1958" s="53"/>
      <c r="CA1958" s="53"/>
      <c r="CB1958" s="53"/>
      <c r="CC1958" s="53"/>
      <c r="CD1958" s="53"/>
      <c r="CE1958" s="53"/>
      <c r="CF1958" s="53"/>
      <c r="CG1958" s="53"/>
      <c r="CH1958" s="53"/>
      <c r="CI1958" s="53"/>
      <c r="CJ1958" s="53"/>
      <c r="CK1958" s="53"/>
    </row>
    <row r="1959" spans="10:89" x14ac:dyDescent="0.2">
      <c r="J1959" s="53"/>
      <c r="K1959" s="53"/>
      <c r="L1959" s="53"/>
      <c r="M1959" s="53"/>
      <c r="N1959" s="53"/>
      <c r="O1959" s="53"/>
      <c r="P1959" s="53"/>
      <c r="Q1959" s="53"/>
      <c r="R1959" s="53"/>
      <c r="S1959" s="53"/>
      <c r="T1959" s="53"/>
      <c r="U1959" s="53"/>
      <c r="V1959" s="53"/>
      <c r="W1959" s="53"/>
      <c r="X1959" s="53"/>
      <c r="Y1959" s="53"/>
      <c r="Z1959" s="53"/>
      <c r="AA1959" s="53"/>
      <c r="AB1959" s="53"/>
      <c r="AC1959" s="53"/>
      <c r="AD1959" s="53"/>
      <c r="AE1959" s="53"/>
      <c r="AF1959" s="53"/>
      <c r="AG1959" s="53"/>
      <c r="AH1959" s="53"/>
      <c r="AI1959" s="53"/>
      <c r="AJ1959" s="53"/>
      <c r="AK1959" s="53"/>
      <c r="AL1959" s="53"/>
      <c r="AM1959" s="53"/>
      <c r="AN1959" s="53"/>
      <c r="AO1959" s="53"/>
      <c r="AP1959" s="53"/>
      <c r="AQ1959" s="53"/>
      <c r="AR1959" s="53"/>
      <c r="AS1959" s="53"/>
      <c r="AT1959" s="53"/>
      <c r="AU1959" s="53"/>
      <c r="AV1959" s="53"/>
      <c r="AW1959" s="53"/>
      <c r="AX1959" s="53"/>
      <c r="AY1959" s="53"/>
      <c r="AZ1959" s="53"/>
      <c r="BA1959" s="53"/>
      <c r="BB1959" s="53"/>
      <c r="BC1959" s="53"/>
      <c r="BD1959" s="53"/>
      <c r="BE1959" s="53"/>
      <c r="BF1959" s="53"/>
      <c r="BG1959" s="53"/>
      <c r="BH1959" s="53"/>
      <c r="BI1959" s="53"/>
      <c r="BJ1959" s="53"/>
      <c r="BK1959" s="53"/>
      <c r="BL1959" s="53"/>
      <c r="BM1959" s="53"/>
      <c r="BN1959" s="53"/>
      <c r="BO1959" s="53"/>
      <c r="BP1959" s="53"/>
      <c r="BQ1959" s="53"/>
      <c r="BR1959" s="53"/>
      <c r="BS1959" s="53"/>
      <c r="BT1959" s="53"/>
      <c r="BU1959" s="53"/>
      <c r="BV1959" s="53"/>
      <c r="BW1959" s="53"/>
      <c r="BX1959" s="53"/>
      <c r="BY1959" s="53"/>
      <c r="BZ1959" s="53"/>
      <c r="CA1959" s="53"/>
      <c r="CB1959" s="53"/>
      <c r="CC1959" s="53"/>
      <c r="CD1959" s="53"/>
      <c r="CE1959" s="53"/>
      <c r="CF1959" s="53"/>
      <c r="CG1959" s="53"/>
      <c r="CH1959" s="53"/>
      <c r="CI1959" s="53"/>
      <c r="CJ1959" s="53"/>
      <c r="CK1959" s="53"/>
    </row>
    <row r="1960" spans="10:89" x14ac:dyDescent="0.2">
      <c r="J1960" s="53"/>
      <c r="K1960" s="53"/>
      <c r="L1960" s="53"/>
      <c r="M1960" s="53"/>
      <c r="N1960" s="53"/>
      <c r="O1960" s="53"/>
      <c r="P1960" s="53"/>
      <c r="Q1960" s="53"/>
      <c r="R1960" s="53"/>
      <c r="S1960" s="53"/>
      <c r="T1960" s="53"/>
      <c r="U1960" s="53"/>
      <c r="V1960" s="53"/>
      <c r="W1960" s="53"/>
      <c r="X1960" s="53"/>
      <c r="Y1960" s="53"/>
      <c r="Z1960" s="53"/>
      <c r="AA1960" s="53"/>
      <c r="AB1960" s="53"/>
      <c r="AC1960" s="53"/>
      <c r="AD1960" s="53"/>
      <c r="AE1960" s="53"/>
      <c r="AF1960" s="53"/>
      <c r="AG1960" s="53"/>
      <c r="AH1960" s="53"/>
      <c r="AI1960" s="53"/>
      <c r="AJ1960" s="53"/>
      <c r="AK1960" s="53"/>
      <c r="AL1960" s="53"/>
      <c r="AM1960" s="53"/>
      <c r="AN1960" s="53"/>
      <c r="AO1960" s="53"/>
      <c r="AP1960" s="53"/>
      <c r="AQ1960" s="53"/>
      <c r="AR1960" s="53"/>
      <c r="AS1960" s="53"/>
      <c r="AT1960" s="53"/>
      <c r="AU1960" s="53"/>
      <c r="AV1960" s="53"/>
      <c r="AW1960" s="53"/>
      <c r="AX1960" s="53"/>
      <c r="AY1960" s="53"/>
      <c r="AZ1960" s="53"/>
      <c r="BA1960" s="53"/>
      <c r="BB1960" s="53"/>
      <c r="BC1960" s="53"/>
      <c r="BD1960" s="53"/>
      <c r="BE1960" s="53"/>
      <c r="BF1960" s="53"/>
      <c r="BG1960" s="53"/>
      <c r="BH1960" s="53"/>
      <c r="BI1960" s="53"/>
      <c r="BJ1960" s="53"/>
      <c r="BK1960" s="53"/>
      <c r="BL1960" s="53"/>
      <c r="BM1960" s="53"/>
      <c r="BN1960" s="53"/>
      <c r="BO1960" s="53"/>
      <c r="BP1960" s="53"/>
      <c r="BQ1960" s="53"/>
      <c r="BR1960" s="53"/>
      <c r="BS1960" s="53"/>
      <c r="BT1960" s="53"/>
      <c r="BU1960" s="53"/>
      <c r="BV1960" s="53"/>
      <c r="BW1960" s="53"/>
      <c r="BX1960" s="53"/>
      <c r="BY1960" s="53"/>
      <c r="BZ1960" s="53"/>
      <c r="CA1960" s="53"/>
      <c r="CB1960" s="53"/>
      <c r="CC1960" s="53"/>
      <c r="CD1960" s="53"/>
      <c r="CE1960" s="53"/>
      <c r="CF1960" s="53"/>
      <c r="CG1960" s="53"/>
      <c r="CH1960" s="53"/>
      <c r="CI1960" s="53"/>
      <c r="CJ1960" s="53"/>
      <c r="CK1960" s="53"/>
    </row>
    <row r="1961" spans="10:89" x14ac:dyDescent="0.2">
      <c r="J1961" s="53"/>
      <c r="K1961" s="53"/>
      <c r="L1961" s="53"/>
      <c r="M1961" s="53"/>
      <c r="N1961" s="53"/>
      <c r="O1961" s="53"/>
      <c r="P1961" s="53"/>
      <c r="Q1961" s="53"/>
      <c r="R1961" s="53"/>
      <c r="S1961" s="53"/>
      <c r="T1961" s="53"/>
      <c r="U1961" s="53"/>
      <c r="V1961" s="53"/>
      <c r="W1961" s="53"/>
      <c r="X1961" s="53"/>
      <c r="Y1961" s="53"/>
      <c r="Z1961" s="53"/>
      <c r="AA1961" s="53"/>
      <c r="AB1961" s="53"/>
      <c r="AC1961" s="53"/>
      <c r="AD1961" s="53"/>
      <c r="AE1961" s="53"/>
      <c r="AF1961" s="53"/>
      <c r="AG1961" s="53"/>
      <c r="AH1961" s="53"/>
      <c r="AI1961" s="53"/>
      <c r="AJ1961" s="53"/>
      <c r="AK1961" s="53"/>
      <c r="AL1961" s="53"/>
      <c r="AM1961" s="53"/>
      <c r="AN1961" s="53"/>
      <c r="AO1961" s="53"/>
      <c r="AP1961" s="53"/>
      <c r="AQ1961" s="53"/>
      <c r="AR1961" s="53"/>
      <c r="AS1961" s="53"/>
      <c r="AT1961" s="53"/>
      <c r="AU1961" s="53"/>
      <c r="AV1961" s="53"/>
      <c r="AW1961" s="53"/>
      <c r="AX1961" s="53"/>
      <c r="AY1961" s="53"/>
      <c r="AZ1961" s="53"/>
      <c r="BA1961" s="53"/>
      <c r="BB1961" s="53"/>
      <c r="BC1961" s="53"/>
      <c r="BD1961" s="53"/>
      <c r="BE1961" s="53"/>
      <c r="BF1961" s="53"/>
      <c r="BG1961" s="53"/>
      <c r="BH1961" s="53"/>
      <c r="BI1961" s="53"/>
      <c r="BJ1961" s="53"/>
      <c r="BK1961" s="53"/>
      <c r="BL1961" s="53"/>
      <c r="BM1961" s="53"/>
      <c r="BN1961" s="53"/>
      <c r="BO1961" s="53"/>
      <c r="BP1961" s="53"/>
      <c r="BQ1961" s="53"/>
      <c r="BR1961" s="53"/>
      <c r="BS1961" s="53"/>
      <c r="BT1961" s="53"/>
      <c r="BU1961" s="53"/>
      <c r="BV1961" s="53"/>
      <c r="BW1961" s="53"/>
      <c r="BX1961" s="53"/>
      <c r="BY1961" s="53"/>
      <c r="BZ1961" s="53"/>
      <c r="CA1961" s="53"/>
      <c r="CB1961" s="53"/>
      <c r="CC1961" s="53"/>
      <c r="CD1961" s="53"/>
      <c r="CE1961" s="53"/>
      <c r="CF1961" s="53"/>
      <c r="CG1961" s="53"/>
      <c r="CH1961" s="53"/>
      <c r="CI1961" s="53"/>
      <c r="CJ1961" s="53"/>
      <c r="CK1961" s="53"/>
    </row>
    <row r="1962" spans="10:89" x14ac:dyDescent="0.2">
      <c r="J1962" s="53"/>
      <c r="K1962" s="53"/>
      <c r="L1962" s="53"/>
      <c r="M1962" s="53"/>
      <c r="N1962" s="53"/>
      <c r="O1962" s="53"/>
      <c r="P1962" s="53"/>
      <c r="Q1962" s="53"/>
      <c r="R1962" s="53"/>
      <c r="S1962" s="53"/>
      <c r="T1962" s="53"/>
      <c r="U1962" s="53"/>
      <c r="V1962" s="53"/>
      <c r="W1962" s="53"/>
      <c r="X1962" s="53"/>
      <c r="Y1962" s="53"/>
      <c r="Z1962" s="53"/>
      <c r="AA1962" s="53"/>
      <c r="AB1962" s="53"/>
      <c r="AC1962" s="53"/>
      <c r="AD1962" s="53"/>
      <c r="AE1962" s="53"/>
      <c r="AF1962" s="53"/>
      <c r="AG1962" s="53"/>
      <c r="AH1962" s="53"/>
      <c r="AI1962" s="53"/>
      <c r="AJ1962" s="53"/>
      <c r="AK1962" s="53"/>
      <c r="AL1962" s="53"/>
      <c r="AM1962" s="53"/>
      <c r="AN1962" s="53"/>
      <c r="AO1962" s="53"/>
      <c r="AP1962" s="53"/>
      <c r="AQ1962" s="53"/>
      <c r="AR1962" s="53"/>
      <c r="AS1962" s="53"/>
      <c r="AT1962" s="53"/>
      <c r="AU1962" s="53"/>
      <c r="AV1962" s="53"/>
      <c r="AW1962" s="53"/>
      <c r="AX1962" s="53"/>
      <c r="AY1962" s="53"/>
      <c r="AZ1962" s="53"/>
      <c r="BA1962" s="53"/>
      <c r="BB1962" s="53"/>
      <c r="BC1962" s="53"/>
      <c r="BD1962" s="53"/>
      <c r="BE1962" s="53"/>
      <c r="BF1962" s="53"/>
      <c r="BG1962" s="53"/>
      <c r="BH1962" s="53"/>
      <c r="BI1962" s="53"/>
      <c r="BJ1962" s="53"/>
      <c r="BK1962" s="53"/>
      <c r="BL1962" s="53"/>
      <c r="BM1962" s="53"/>
      <c r="BN1962" s="53"/>
      <c r="BO1962" s="53"/>
      <c r="BP1962" s="53"/>
      <c r="BQ1962" s="53"/>
      <c r="BR1962" s="53"/>
      <c r="BS1962" s="53"/>
      <c r="BT1962" s="53"/>
      <c r="BU1962" s="53"/>
      <c r="BV1962" s="53"/>
      <c r="BW1962" s="53"/>
      <c r="BX1962" s="53"/>
      <c r="BY1962" s="53"/>
      <c r="BZ1962" s="53"/>
      <c r="CA1962" s="53"/>
      <c r="CB1962" s="53"/>
      <c r="CC1962" s="53"/>
      <c r="CD1962" s="53"/>
      <c r="CE1962" s="53"/>
      <c r="CF1962" s="53"/>
      <c r="CG1962" s="53"/>
      <c r="CH1962" s="53"/>
      <c r="CI1962" s="53"/>
      <c r="CJ1962" s="53"/>
      <c r="CK1962" s="53"/>
    </row>
    <row r="1963" spans="10:89" x14ac:dyDescent="0.2">
      <c r="J1963" s="53"/>
      <c r="K1963" s="53"/>
      <c r="L1963" s="53"/>
      <c r="M1963" s="53"/>
      <c r="N1963" s="53"/>
      <c r="O1963" s="53"/>
      <c r="P1963" s="53"/>
      <c r="Q1963" s="53"/>
      <c r="R1963" s="53"/>
      <c r="S1963" s="53"/>
      <c r="T1963" s="53"/>
      <c r="U1963" s="53"/>
      <c r="V1963" s="53"/>
      <c r="W1963" s="53"/>
      <c r="X1963" s="53"/>
      <c r="Y1963" s="53"/>
      <c r="Z1963" s="53"/>
      <c r="AA1963" s="53"/>
      <c r="AB1963" s="53"/>
      <c r="AC1963" s="53"/>
      <c r="AD1963" s="53"/>
      <c r="AE1963" s="53"/>
      <c r="AF1963" s="53"/>
      <c r="AG1963" s="53"/>
      <c r="AH1963" s="53"/>
      <c r="AI1963" s="53"/>
      <c r="AJ1963" s="53"/>
      <c r="AK1963" s="53"/>
      <c r="AL1963" s="53"/>
      <c r="AM1963" s="53"/>
      <c r="AN1963" s="53"/>
      <c r="AO1963" s="53"/>
      <c r="AP1963" s="53"/>
      <c r="AQ1963" s="53"/>
      <c r="AR1963" s="53"/>
      <c r="AS1963" s="53"/>
      <c r="AT1963" s="53"/>
      <c r="AU1963" s="53"/>
      <c r="AV1963" s="53"/>
      <c r="AW1963" s="53"/>
      <c r="AX1963" s="53"/>
      <c r="AY1963" s="53"/>
      <c r="AZ1963" s="53"/>
      <c r="BA1963" s="53"/>
      <c r="BB1963" s="53"/>
      <c r="BC1963" s="53"/>
      <c r="BD1963" s="53"/>
      <c r="BE1963" s="53"/>
      <c r="BF1963" s="53"/>
      <c r="BG1963" s="53"/>
      <c r="BH1963" s="53"/>
      <c r="BI1963" s="53"/>
      <c r="BJ1963" s="53"/>
      <c r="BK1963" s="53"/>
      <c r="BL1963" s="53"/>
      <c r="BM1963" s="53"/>
      <c r="BN1963" s="53"/>
      <c r="BO1963" s="53"/>
      <c r="BP1963" s="53"/>
      <c r="BQ1963" s="53"/>
      <c r="BR1963" s="53"/>
      <c r="BS1963" s="53"/>
      <c r="BT1963" s="53"/>
      <c r="BU1963" s="53"/>
      <c r="BV1963" s="53"/>
      <c r="BW1963" s="53"/>
      <c r="BX1963" s="53"/>
      <c r="BY1963" s="53"/>
      <c r="BZ1963" s="53"/>
      <c r="CA1963" s="53"/>
      <c r="CB1963" s="53"/>
      <c r="CC1963" s="53"/>
      <c r="CD1963" s="53"/>
      <c r="CE1963" s="53"/>
      <c r="CF1963" s="53"/>
      <c r="CG1963" s="53"/>
      <c r="CH1963" s="53"/>
      <c r="CI1963" s="53"/>
      <c r="CJ1963" s="53"/>
      <c r="CK1963" s="53"/>
    </row>
    <row r="1964" spans="10:89" x14ac:dyDescent="0.2">
      <c r="J1964" s="53"/>
      <c r="K1964" s="53"/>
      <c r="L1964" s="53"/>
      <c r="M1964" s="53"/>
      <c r="N1964" s="53"/>
      <c r="O1964" s="53"/>
      <c r="P1964" s="53"/>
      <c r="Q1964" s="53"/>
      <c r="R1964" s="53"/>
      <c r="S1964" s="53"/>
      <c r="T1964" s="53"/>
      <c r="U1964" s="53"/>
      <c r="V1964" s="53"/>
      <c r="W1964" s="53"/>
      <c r="X1964" s="53"/>
      <c r="Y1964" s="53"/>
      <c r="Z1964" s="53"/>
      <c r="AA1964" s="53"/>
      <c r="AB1964" s="53"/>
      <c r="AC1964" s="53"/>
      <c r="AD1964" s="53"/>
      <c r="AE1964" s="53"/>
      <c r="AF1964" s="53"/>
      <c r="AG1964" s="53"/>
      <c r="AH1964" s="53"/>
      <c r="AI1964" s="53"/>
      <c r="AJ1964" s="53"/>
      <c r="AK1964" s="53"/>
      <c r="AL1964" s="53"/>
      <c r="AM1964" s="53"/>
      <c r="AN1964" s="53"/>
      <c r="AO1964" s="53"/>
      <c r="AP1964" s="53"/>
      <c r="AQ1964" s="53"/>
      <c r="AR1964" s="53"/>
      <c r="AS1964" s="53"/>
      <c r="AT1964" s="53"/>
      <c r="AU1964" s="53"/>
      <c r="AV1964" s="53"/>
      <c r="AW1964" s="53"/>
      <c r="AX1964" s="53"/>
      <c r="AY1964" s="53"/>
      <c r="AZ1964" s="53"/>
      <c r="BA1964" s="53"/>
      <c r="BB1964" s="53"/>
      <c r="BC1964" s="53"/>
      <c r="BD1964" s="53"/>
      <c r="BE1964" s="53"/>
      <c r="BF1964" s="53"/>
      <c r="BG1964" s="53"/>
      <c r="BH1964" s="53"/>
      <c r="BI1964" s="53"/>
      <c r="BJ1964" s="53"/>
      <c r="BK1964" s="53"/>
      <c r="BL1964" s="53"/>
      <c r="BM1964" s="53"/>
      <c r="BN1964" s="53"/>
      <c r="BO1964" s="53"/>
      <c r="BP1964" s="53"/>
      <c r="BQ1964" s="53"/>
      <c r="BR1964" s="53"/>
      <c r="BS1964" s="53"/>
      <c r="BT1964" s="53"/>
      <c r="BU1964" s="53"/>
      <c r="BV1964" s="53"/>
      <c r="BW1964" s="53"/>
      <c r="BX1964" s="53"/>
      <c r="BY1964" s="53"/>
      <c r="BZ1964" s="53"/>
      <c r="CA1964" s="53"/>
      <c r="CB1964" s="53"/>
      <c r="CC1964" s="53"/>
      <c r="CD1964" s="53"/>
      <c r="CE1964" s="53"/>
      <c r="CF1964" s="53"/>
      <c r="CG1964" s="53"/>
      <c r="CH1964" s="53"/>
      <c r="CI1964" s="53"/>
      <c r="CJ1964" s="53"/>
      <c r="CK1964" s="53"/>
    </row>
    <row r="1965" spans="10:89" x14ac:dyDescent="0.2">
      <c r="J1965" s="53"/>
      <c r="K1965" s="53"/>
      <c r="L1965" s="53"/>
      <c r="M1965" s="53"/>
      <c r="N1965" s="53"/>
      <c r="O1965" s="53"/>
      <c r="P1965" s="53"/>
      <c r="Q1965" s="53"/>
      <c r="R1965" s="53"/>
      <c r="S1965" s="53"/>
      <c r="T1965" s="53"/>
      <c r="U1965" s="53"/>
      <c r="V1965" s="53"/>
      <c r="W1965" s="53"/>
      <c r="X1965" s="53"/>
      <c r="Y1965" s="53"/>
      <c r="Z1965" s="53"/>
      <c r="AA1965" s="53"/>
      <c r="AB1965" s="53"/>
      <c r="AC1965" s="53"/>
      <c r="AD1965" s="53"/>
      <c r="AE1965" s="53"/>
      <c r="AF1965" s="53"/>
      <c r="AG1965" s="53"/>
      <c r="AH1965" s="53"/>
      <c r="AI1965" s="53"/>
      <c r="AJ1965" s="53"/>
      <c r="AK1965" s="53"/>
      <c r="AL1965" s="53"/>
      <c r="AM1965" s="53"/>
      <c r="AN1965" s="53"/>
      <c r="AO1965" s="53"/>
      <c r="AP1965" s="53"/>
      <c r="AQ1965" s="53"/>
      <c r="AR1965" s="53"/>
      <c r="AS1965" s="53"/>
      <c r="AT1965" s="53"/>
      <c r="AU1965" s="53"/>
      <c r="AV1965" s="53"/>
      <c r="AW1965" s="53"/>
      <c r="AX1965" s="53"/>
      <c r="AY1965" s="53"/>
      <c r="AZ1965" s="53"/>
      <c r="BA1965" s="53"/>
      <c r="BB1965" s="53"/>
      <c r="BC1965" s="53"/>
      <c r="BD1965" s="53"/>
      <c r="BE1965" s="53"/>
      <c r="BF1965" s="53"/>
      <c r="BG1965" s="53"/>
      <c r="BH1965" s="53"/>
      <c r="BI1965" s="53"/>
      <c r="BJ1965" s="53"/>
      <c r="BK1965" s="53"/>
      <c r="BL1965" s="53"/>
      <c r="BM1965" s="53"/>
      <c r="BN1965" s="53"/>
      <c r="BO1965" s="53"/>
      <c r="BP1965" s="53"/>
      <c r="BQ1965" s="53"/>
      <c r="BR1965" s="53"/>
      <c r="BS1965" s="53"/>
      <c r="BT1965" s="53"/>
      <c r="BU1965" s="53"/>
      <c r="BV1965" s="53"/>
      <c r="BW1965" s="53"/>
      <c r="BX1965" s="53"/>
      <c r="BY1965" s="53"/>
      <c r="BZ1965" s="53"/>
      <c r="CA1965" s="53"/>
      <c r="CB1965" s="53"/>
      <c r="CC1965" s="53"/>
      <c r="CD1965" s="53"/>
      <c r="CE1965" s="53"/>
      <c r="CF1965" s="53"/>
      <c r="CG1965" s="53"/>
      <c r="CH1965" s="53"/>
      <c r="CI1965" s="53"/>
      <c r="CJ1965" s="53"/>
      <c r="CK1965" s="53"/>
    </row>
    <row r="1966" spans="10:89" x14ac:dyDescent="0.2">
      <c r="J1966" s="53"/>
      <c r="K1966" s="53"/>
      <c r="L1966" s="53"/>
      <c r="M1966" s="53"/>
      <c r="N1966" s="53"/>
      <c r="O1966" s="53"/>
      <c r="P1966" s="53"/>
      <c r="Q1966" s="53"/>
      <c r="R1966" s="53"/>
      <c r="S1966" s="53"/>
      <c r="T1966" s="53"/>
      <c r="U1966" s="53"/>
      <c r="V1966" s="53"/>
      <c r="W1966" s="53"/>
      <c r="X1966" s="53"/>
      <c r="Y1966" s="53"/>
      <c r="Z1966" s="53"/>
      <c r="AA1966" s="53"/>
      <c r="AB1966" s="53"/>
      <c r="AC1966" s="53"/>
      <c r="AD1966" s="53"/>
      <c r="AE1966" s="53"/>
      <c r="AF1966" s="53"/>
      <c r="AG1966" s="53"/>
      <c r="AH1966" s="53"/>
      <c r="AI1966" s="53"/>
      <c r="AJ1966" s="53"/>
      <c r="AK1966" s="53"/>
      <c r="AL1966" s="53"/>
      <c r="AM1966" s="53"/>
      <c r="AN1966" s="53"/>
      <c r="AO1966" s="53"/>
      <c r="AP1966" s="53"/>
      <c r="AQ1966" s="53"/>
      <c r="AR1966" s="53"/>
      <c r="AS1966" s="53"/>
      <c r="AT1966" s="53"/>
      <c r="AU1966" s="53"/>
      <c r="AV1966" s="53"/>
      <c r="AW1966" s="53"/>
      <c r="AX1966" s="53"/>
      <c r="AY1966" s="53"/>
      <c r="AZ1966" s="53"/>
      <c r="BA1966" s="53"/>
      <c r="BB1966" s="53"/>
      <c r="BC1966" s="53"/>
      <c r="BD1966" s="53"/>
      <c r="BE1966" s="53"/>
      <c r="BF1966" s="53"/>
      <c r="BG1966" s="53"/>
      <c r="BH1966" s="53"/>
      <c r="BI1966" s="53"/>
      <c r="BJ1966" s="53"/>
      <c r="BK1966" s="53"/>
      <c r="BL1966" s="53"/>
      <c r="BM1966" s="53"/>
      <c r="BN1966" s="53"/>
      <c r="BO1966" s="53"/>
      <c r="BP1966" s="53"/>
      <c r="BQ1966" s="53"/>
      <c r="BR1966" s="53"/>
      <c r="BS1966" s="53"/>
      <c r="BT1966" s="53"/>
      <c r="BU1966" s="53"/>
      <c r="BV1966" s="53"/>
      <c r="BW1966" s="53"/>
      <c r="BX1966" s="53"/>
      <c r="BY1966" s="53"/>
      <c r="BZ1966" s="53"/>
      <c r="CA1966" s="53"/>
      <c r="CB1966" s="53"/>
      <c r="CC1966" s="53"/>
      <c r="CD1966" s="53"/>
      <c r="CE1966" s="53"/>
      <c r="CF1966" s="53"/>
      <c r="CG1966" s="53"/>
      <c r="CH1966" s="53"/>
      <c r="CI1966" s="53"/>
      <c r="CJ1966" s="53"/>
      <c r="CK1966" s="53"/>
    </row>
    <row r="1967" spans="10:89" x14ac:dyDescent="0.2">
      <c r="J1967" s="53"/>
      <c r="K1967" s="53"/>
      <c r="L1967" s="53"/>
      <c r="M1967" s="53"/>
      <c r="N1967" s="53"/>
      <c r="O1967" s="53"/>
      <c r="P1967" s="53"/>
      <c r="Q1967" s="53"/>
      <c r="R1967" s="53"/>
      <c r="S1967" s="53"/>
      <c r="T1967" s="53"/>
      <c r="U1967" s="53"/>
      <c r="V1967" s="53"/>
      <c r="W1967" s="53"/>
      <c r="X1967" s="53"/>
      <c r="Y1967" s="53"/>
      <c r="Z1967" s="53"/>
      <c r="AA1967" s="53"/>
      <c r="AB1967" s="53"/>
      <c r="AC1967" s="53"/>
      <c r="AD1967" s="53"/>
      <c r="AE1967" s="53"/>
      <c r="AF1967" s="53"/>
      <c r="AG1967" s="53"/>
      <c r="AH1967" s="53"/>
      <c r="AI1967" s="53"/>
      <c r="AJ1967" s="53"/>
      <c r="AK1967" s="53"/>
      <c r="AL1967" s="53"/>
      <c r="AM1967" s="53"/>
      <c r="AN1967" s="53"/>
      <c r="AO1967" s="53"/>
      <c r="AP1967" s="53"/>
      <c r="AQ1967" s="53"/>
      <c r="AR1967" s="53"/>
      <c r="AS1967" s="53"/>
      <c r="AT1967" s="53"/>
      <c r="AU1967" s="53"/>
      <c r="AV1967" s="53"/>
      <c r="AW1967" s="53"/>
      <c r="AX1967" s="53"/>
      <c r="AY1967" s="53"/>
      <c r="AZ1967" s="53"/>
      <c r="BA1967" s="53"/>
      <c r="BB1967" s="53"/>
      <c r="BC1967" s="53"/>
      <c r="BD1967" s="53"/>
      <c r="BE1967" s="53"/>
      <c r="BF1967" s="53"/>
      <c r="BG1967" s="53"/>
      <c r="BH1967" s="53"/>
      <c r="BI1967" s="53"/>
      <c r="BJ1967" s="53"/>
      <c r="BK1967" s="53"/>
      <c r="BL1967" s="53"/>
      <c r="BM1967" s="53"/>
      <c r="BN1967" s="53"/>
      <c r="BO1967" s="53"/>
      <c r="BP1967" s="53"/>
      <c r="BQ1967" s="53"/>
      <c r="BR1967" s="53"/>
      <c r="BS1967" s="53"/>
      <c r="BT1967" s="53"/>
      <c r="BU1967" s="53"/>
      <c r="BV1967" s="53"/>
      <c r="BW1967" s="53"/>
      <c r="BX1967" s="53"/>
      <c r="BY1967" s="53"/>
      <c r="BZ1967" s="53"/>
      <c r="CA1967" s="53"/>
      <c r="CB1967" s="53"/>
      <c r="CC1967" s="53"/>
      <c r="CD1967" s="53"/>
      <c r="CE1967" s="53"/>
      <c r="CF1967" s="53"/>
      <c r="CG1967" s="53"/>
      <c r="CH1967" s="53"/>
      <c r="CI1967" s="53"/>
      <c r="CJ1967" s="53"/>
      <c r="CK1967" s="53"/>
    </row>
    <row r="1968" spans="10:89" x14ac:dyDescent="0.2">
      <c r="J1968" s="53"/>
      <c r="K1968" s="53"/>
      <c r="L1968" s="53"/>
      <c r="M1968" s="53"/>
      <c r="N1968" s="53"/>
      <c r="O1968" s="53"/>
      <c r="P1968" s="53"/>
      <c r="Q1968" s="53"/>
      <c r="R1968" s="53"/>
      <c r="S1968" s="53"/>
      <c r="T1968" s="53"/>
      <c r="U1968" s="53"/>
      <c r="V1968" s="53"/>
      <c r="W1968" s="53"/>
      <c r="X1968" s="53"/>
      <c r="Y1968" s="53"/>
      <c r="Z1968" s="53"/>
      <c r="AA1968" s="53"/>
      <c r="AB1968" s="53"/>
      <c r="AC1968" s="53"/>
      <c r="AD1968" s="53"/>
      <c r="AE1968" s="53"/>
      <c r="AF1968" s="53"/>
      <c r="AG1968" s="53"/>
      <c r="AH1968" s="53"/>
      <c r="AI1968" s="53"/>
      <c r="AJ1968" s="53"/>
      <c r="AK1968" s="53"/>
      <c r="AL1968" s="53"/>
      <c r="AM1968" s="53"/>
      <c r="AN1968" s="53"/>
      <c r="AO1968" s="53"/>
      <c r="AP1968" s="53"/>
      <c r="AQ1968" s="53"/>
      <c r="AR1968" s="53"/>
      <c r="AS1968" s="53"/>
      <c r="AT1968" s="53"/>
      <c r="AU1968" s="53"/>
      <c r="AV1968" s="53"/>
      <c r="AW1968" s="53"/>
      <c r="AX1968" s="53"/>
      <c r="AY1968" s="53"/>
      <c r="AZ1968" s="53"/>
      <c r="BA1968" s="53"/>
      <c r="BB1968" s="53"/>
      <c r="BC1968" s="53"/>
      <c r="BD1968" s="53"/>
      <c r="BE1968" s="53"/>
      <c r="BF1968" s="53"/>
      <c r="BG1968" s="53"/>
      <c r="BH1968" s="53"/>
      <c r="BI1968" s="53"/>
      <c r="BJ1968" s="53"/>
      <c r="BK1968" s="53"/>
      <c r="BL1968" s="53"/>
      <c r="BM1968" s="53"/>
      <c r="BN1968" s="53"/>
      <c r="BO1968" s="53"/>
      <c r="BP1968" s="53"/>
      <c r="BQ1968" s="53"/>
      <c r="BR1968" s="53"/>
      <c r="BS1968" s="53"/>
      <c r="BT1968" s="53"/>
      <c r="BU1968" s="53"/>
      <c r="BV1968" s="53"/>
      <c r="BW1968" s="53"/>
      <c r="BX1968" s="53"/>
      <c r="BY1968" s="53"/>
      <c r="BZ1968" s="53"/>
      <c r="CA1968" s="53"/>
      <c r="CB1968" s="53"/>
      <c r="CC1968" s="53"/>
      <c r="CD1968" s="53"/>
      <c r="CE1968" s="53"/>
      <c r="CF1968" s="53"/>
      <c r="CG1968" s="53"/>
      <c r="CH1968" s="53"/>
      <c r="CI1968" s="53"/>
      <c r="CJ1968" s="53"/>
      <c r="CK1968" s="53"/>
    </row>
    <row r="1969" spans="10:89" x14ac:dyDescent="0.2">
      <c r="J1969" s="53"/>
      <c r="K1969" s="53"/>
      <c r="L1969" s="53"/>
      <c r="M1969" s="53"/>
      <c r="N1969" s="53"/>
      <c r="O1969" s="53"/>
      <c r="P1969" s="53"/>
      <c r="Q1969" s="53"/>
      <c r="R1969" s="53"/>
      <c r="S1969" s="53"/>
      <c r="T1969" s="53"/>
      <c r="U1969" s="53"/>
      <c r="V1969" s="53"/>
      <c r="W1969" s="53"/>
      <c r="X1969" s="53"/>
      <c r="Y1969" s="53"/>
      <c r="Z1969" s="53"/>
      <c r="AA1969" s="53"/>
      <c r="AB1969" s="53"/>
      <c r="AC1969" s="53"/>
      <c r="AD1969" s="53"/>
      <c r="AE1969" s="53"/>
      <c r="AF1969" s="53"/>
      <c r="AG1969" s="53"/>
      <c r="AH1969" s="53"/>
      <c r="AI1969" s="53"/>
      <c r="AJ1969" s="53"/>
      <c r="AK1969" s="53"/>
      <c r="AL1969" s="53"/>
      <c r="AM1969" s="53"/>
      <c r="AN1969" s="53"/>
      <c r="AO1969" s="53"/>
      <c r="AP1969" s="53"/>
      <c r="AQ1969" s="53"/>
      <c r="AR1969" s="53"/>
      <c r="AS1969" s="53"/>
      <c r="AT1969" s="53"/>
      <c r="AU1969" s="53"/>
      <c r="AV1969" s="53"/>
      <c r="AW1969" s="53"/>
      <c r="AX1969" s="53"/>
      <c r="AY1969" s="53"/>
      <c r="AZ1969" s="53"/>
      <c r="BA1969" s="53"/>
      <c r="BB1969" s="53"/>
      <c r="BC1969" s="53"/>
      <c r="BD1969" s="53"/>
      <c r="BE1969" s="53"/>
      <c r="BF1969" s="53"/>
      <c r="BG1969" s="53"/>
      <c r="BH1969" s="53"/>
      <c r="BI1969" s="53"/>
      <c r="BJ1969" s="53"/>
      <c r="BK1969" s="53"/>
      <c r="BL1969" s="53"/>
      <c r="BM1969" s="53"/>
      <c r="BN1969" s="53"/>
      <c r="BO1969" s="53"/>
      <c r="BP1969" s="53"/>
      <c r="BQ1969" s="53"/>
      <c r="BR1969" s="53"/>
      <c r="BS1969" s="53"/>
      <c r="BT1969" s="53"/>
      <c r="BU1969" s="53"/>
      <c r="BV1969" s="53"/>
      <c r="BW1969" s="53"/>
      <c r="BX1969" s="53"/>
      <c r="BY1969" s="53"/>
      <c r="BZ1969" s="53"/>
      <c r="CA1969" s="53"/>
      <c r="CB1969" s="53"/>
      <c r="CC1969" s="53"/>
      <c r="CD1969" s="53"/>
      <c r="CE1969" s="53"/>
      <c r="CF1969" s="53"/>
      <c r="CG1969" s="53"/>
      <c r="CH1969" s="53"/>
      <c r="CI1969" s="53"/>
      <c r="CJ1969" s="53"/>
      <c r="CK1969" s="53"/>
    </row>
    <row r="1970" spans="10:89" x14ac:dyDescent="0.2">
      <c r="J1970" s="53"/>
      <c r="K1970" s="53"/>
      <c r="L1970" s="53"/>
      <c r="M1970" s="53"/>
      <c r="N1970" s="53"/>
      <c r="O1970" s="53"/>
      <c r="P1970" s="53"/>
      <c r="Q1970" s="53"/>
      <c r="R1970" s="53"/>
      <c r="S1970" s="53"/>
      <c r="T1970" s="53"/>
      <c r="U1970" s="53"/>
      <c r="V1970" s="53"/>
      <c r="W1970" s="53"/>
      <c r="X1970" s="53"/>
      <c r="Y1970" s="53"/>
      <c r="Z1970" s="53"/>
      <c r="AA1970" s="53"/>
      <c r="AB1970" s="53"/>
      <c r="AC1970" s="53"/>
      <c r="AD1970" s="53"/>
      <c r="AE1970" s="53"/>
      <c r="AF1970" s="53"/>
      <c r="AG1970" s="53"/>
      <c r="AH1970" s="53"/>
      <c r="AI1970" s="53"/>
      <c r="AJ1970" s="53"/>
      <c r="AK1970" s="53"/>
      <c r="AL1970" s="53"/>
      <c r="AM1970" s="53"/>
      <c r="AN1970" s="53"/>
      <c r="AO1970" s="53"/>
      <c r="AP1970" s="53"/>
      <c r="AQ1970" s="53"/>
      <c r="AR1970" s="53"/>
      <c r="AS1970" s="53"/>
      <c r="AT1970" s="53"/>
      <c r="AU1970" s="53"/>
      <c r="AV1970" s="53"/>
      <c r="AW1970" s="53"/>
      <c r="AX1970" s="53"/>
      <c r="AY1970" s="53"/>
      <c r="AZ1970" s="53"/>
      <c r="BA1970" s="53"/>
      <c r="BB1970" s="53"/>
      <c r="BC1970" s="53"/>
      <c r="BD1970" s="53"/>
      <c r="BE1970" s="53"/>
      <c r="BF1970" s="53"/>
      <c r="BG1970" s="53"/>
      <c r="BH1970" s="53"/>
      <c r="BI1970" s="53"/>
      <c r="BJ1970" s="53"/>
      <c r="BK1970" s="53"/>
      <c r="BL1970" s="53"/>
      <c r="BM1970" s="53"/>
      <c r="BN1970" s="53"/>
      <c r="BO1970" s="53"/>
      <c r="BP1970" s="53"/>
      <c r="BQ1970" s="53"/>
      <c r="BR1970" s="53"/>
      <c r="BS1970" s="53"/>
      <c r="BT1970" s="53"/>
      <c r="BU1970" s="53"/>
      <c r="BV1970" s="53"/>
      <c r="BW1970" s="53"/>
      <c r="BX1970" s="53"/>
      <c r="BY1970" s="53"/>
      <c r="BZ1970" s="53"/>
      <c r="CA1970" s="53"/>
      <c r="CB1970" s="53"/>
      <c r="CC1970" s="53"/>
      <c r="CD1970" s="53"/>
      <c r="CE1970" s="53"/>
      <c r="CF1970" s="53"/>
      <c r="CG1970" s="53"/>
      <c r="CH1970" s="53"/>
      <c r="CI1970" s="53"/>
      <c r="CJ1970" s="53"/>
      <c r="CK1970" s="53"/>
    </row>
    <row r="1971" spans="10:89" x14ac:dyDescent="0.2">
      <c r="J1971" s="53"/>
      <c r="K1971" s="53"/>
      <c r="L1971" s="53"/>
      <c r="M1971" s="53"/>
      <c r="N1971" s="53"/>
      <c r="O1971" s="53"/>
      <c r="P1971" s="53"/>
      <c r="Q1971" s="53"/>
      <c r="R1971" s="53"/>
      <c r="S1971" s="53"/>
      <c r="T1971" s="53"/>
      <c r="U1971" s="53"/>
      <c r="V1971" s="53"/>
      <c r="W1971" s="53"/>
      <c r="X1971" s="53"/>
      <c r="Y1971" s="53"/>
      <c r="Z1971" s="53"/>
      <c r="AA1971" s="53"/>
      <c r="AB1971" s="53"/>
      <c r="AC1971" s="53"/>
      <c r="AD1971" s="53"/>
      <c r="AE1971" s="53"/>
      <c r="AF1971" s="53"/>
      <c r="AG1971" s="53"/>
      <c r="AH1971" s="53"/>
      <c r="AI1971" s="53"/>
      <c r="AJ1971" s="53"/>
      <c r="AK1971" s="53"/>
      <c r="AL1971" s="53"/>
      <c r="AM1971" s="53"/>
      <c r="AN1971" s="53"/>
      <c r="AO1971" s="53"/>
      <c r="AP1971" s="53"/>
      <c r="AQ1971" s="53"/>
      <c r="AR1971" s="53"/>
      <c r="AS1971" s="53"/>
      <c r="AT1971" s="53"/>
      <c r="AU1971" s="53"/>
      <c r="AV1971" s="53"/>
      <c r="AW1971" s="53"/>
      <c r="AX1971" s="53"/>
      <c r="AY1971" s="53"/>
      <c r="AZ1971" s="53"/>
      <c r="BA1971" s="53"/>
      <c r="BB1971" s="53"/>
      <c r="BC1971" s="53"/>
      <c r="BD1971" s="53"/>
      <c r="BE1971" s="53"/>
      <c r="BF1971" s="53"/>
      <c r="BG1971" s="53"/>
      <c r="BH1971" s="53"/>
      <c r="BI1971" s="53"/>
      <c r="BJ1971" s="53"/>
      <c r="BK1971" s="53"/>
      <c r="BL1971" s="53"/>
      <c r="BM1971" s="53"/>
      <c r="BN1971" s="53"/>
      <c r="BO1971" s="53"/>
      <c r="BP1971" s="53"/>
      <c r="BQ1971" s="53"/>
      <c r="BR1971" s="53"/>
      <c r="BS1971" s="53"/>
      <c r="BT1971" s="53"/>
      <c r="BU1971" s="53"/>
      <c r="BV1971" s="53"/>
      <c r="BW1971" s="53"/>
      <c r="BX1971" s="53"/>
      <c r="BY1971" s="53"/>
      <c r="BZ1971" s="53"/>
      <c r="CA1971" s="53"/>
      <c r="CB1971" s="53"/>
      <c r="CC1971" s="53"/>
      <c r="CD1971" s="53"/>
      <c r="CE1971" s="53"/>
      <c r="CF1971" s="53"/>
      <c r="CG1971" s="53"/>
      <c r="CH1971" s="53"/>
      <c r="CI1971" s="53"/>
      <c r="CJ1971" s="53"/>
      <c r="CK1971" s="53"/>
    </row>
    <row r="1972" spans="10:89" x14ac:dyDescent="0.2">
      <c r="J1972" s="53"/>
      <c r="K1972" s="53"/>
      <c r="L1972" s="53"/>
      <c r="M1972" s="53"/>
      <c r="N1972" s="53"/>
      <c r="O1972" s="53"/>
      <c r="P1972" s="53"/>
      <c r="Q1972" s="53"/>
      <c r="R1972" s="53"/>
      <c r="S1972" s="53"/>
      <c r="T1972" s="53"/>
      <c r="U1972" s="53"/>
      <c r="V1972" s="53"/>
      <c r="W1972" s="53"/>
      <c r="X1972" s="53"/>
      <c r="Y1972" s="53"/>
      <c r="Z1972" s="53"/>
      <c r="AA1972" s="53"/>
      <c r="AB1972" s="53"/>
      <c r="AC1972" s="53"/>
      <c r="AD1972" s="53"/>
      <c r="AE1972" s="53"/>
      <c r="AF1972" s="53"/>
      <c r="AG1972" s="53"/>
      <c r="AH1972" s="53"/>
      <c r="AI1972" s="53"/>
      <c r="AJ1972" s="53"/>
      <c r="AK1972" s="53"/>
      <c r="AL1972" s="53"/>
      <c r="AM1972" s="53"/>
      <c r="AN1972" s="53"/>
      <c r="AO1972" s="53"/>
      <c r="AP1972" s="53"/>
      <c r="AQ1972" s="53"/>
      <c r="AR1972" s="53"/>
      <c r="AS1972" s="53"/>
      <c r="AT1972" s="53"/>
      <c r="AU1972" s="53"/>
      <c r="AV1972" s="53"/>
      <c r="AW1972" s="53"/>
      <c r="AX1972" s="53"/>
      <c r="AY1972" s="53"/>
      <c r="AZ1972" s="53"/>
      <c r="BA1972" s="53"/>
      <c r="BB1972" s="53"/>
      <c r="BC1972" s="53"/>
      <c r="BD1972" s="53"/>
      <c r="BE1972" s="53"/>
      <c r="BF1972" s="53"/>
      <c r="BG1972" s="53"/>
      <c r="BH1972" s="53"/>
      <c r="BI1972" s="53"/>
      <c r="BJ1972" s="53"/>
      <c r="BK1972" s="53"/>
      <c r="BL1972" s="53"/>
      <c r="BM1972" s="53"/>
      <c r="BN1972" s="53"/>
      <c r="BO1972" s="53"/>
      <c r="BP1972" s="53"/>
      <c r="BQ1972" s="53"/>
      <c r="BR1972" s="53"/>
      <c r="BS1972" s="53"/>
      <c r="BT1972" s="53"/>
      <c r="BU1972" s="53"/>
      <c r="BV1972" s="53"/>
      <c r="BW1972" s="53"/>
      <c r="BX1972" s="53"/>
      <c r="BY1972" s="53"/>
      <c r="BZ1972" s="53"/>
      <c r="CA1972" s="53"/>
      <c r="CB1972" s="53"/>
      <c r="CC1972" s="53"/>
      <c r="CD1972" s="53"/>
      <c r="CE1972" s="53"/>
      <c r="CF1972" s="53"/>
      <c r="CG1972" s="53"/>
      <c r="CH1972" s="53"/>
      <c r="CI1972" s="53"/>
      <c r="CJ1972" s="53"/>
      <c r="CK1972" s="53"/>
    </row>
    <row r="1973" spans="10:89" x14ac:dyDescent="0.2">
      <c r="J1973" s="53"/>
      <c r="K1973" s="53"/>
      <c r="L1973" s="53"/>
      <c r="M1973" s="53"/>
      <c r="N1973" s="53"/>
      <c r="O1973" s="53"/>
      <c r="P1973" s="53"/>
      <c r="Q1973" s="53"/>
      <c r="R1973" s="53"/>
      <c r="S1973" s="53"/>
      <c r="T1973" s="53"/>
      <c r="U1973" s="53"/>
      <c r="V1973" s="53"/>
      <c r="W1973" s="53"/>
      <c r="X1973" s="53"/>
      <c r="Y1973" s="53"/>
      <c r="Z1973" s="53"/>
      <c r="AA1973" s="53"/>
      <c r="AB1973" s="53"/>
      <c r="AC1973" s="53"/>
      <c r="AD1973" s="53"/>
      <c r="AE1973" s="53"/>
      <c r="AF1973" s="53"/>
      <c r="AG1973" s="53"/>
      <c r="AH1973" s="53"/>
      <c r="AI1973" s="53"/>
      <c r="AJ1973" s="53"/>
      <c r="AK1973" s="53"/>
      <c r="AL1973" s="53"/>
      <c r="AM1973" s="53"/>
      <c r="AN1973" s="53"/>
      <c r="AO1973" s="53"/>
      <c r="AP1973" s="53"/>
      <c r="AQ1973" s="53"/>
      <c r="AR1973" s="53"/>
      <c r="AS1973" s="53"/>
      <c r="AT1973" s="53"/>
      <c r="AU1973" s="53"/>
      <c r="AV1973" s="53"/>
      <c r="AW1973" s="53"/>
      <c r="AX1973" s="53"/>
      <c r="AY1973" s="53"/>
      <c r="AZ1973" s="53"/>
      <c r="BA1973" s="53"/>
      <c r="BB1973" s="53"/>
      <c r="BC1973" s="53"/>
      <c r="BD1973" s="53"/>
      <c r="BE1973" s="53"/>
      <c r="BF1973" s="53"/>
      <c r="BG1973" s="53"/>
      <c r="BH1973" s="53"/>
      <c r="BI1973" s="53"/>
      <c r="BJ1973" s="53"/>
      <c r="BK1973" s="53"/>
      <c r="BL1973" s="53"/>
      <c r="BM1973" s="53"/>
      <c r="BN1973" s="53"/>
      <c r="BO1973" s="53"/>
      <c r="BP1973" s="53"/>
      <c r="BQ1973" s="53"/>
      <c r="BR1973" s="53"/>
      <c r="BS1973" s="53"/>
      <c r="BT1973" s="53"/>
      <c r="BU1973" s="53"/>
      <c r="BV1973" s="53"/>
      <c r="BW1973" s="53"/>
      <c r="BX1973" s="53"/>
      <c r="BY1973" s="53"/>
      <c r="BZ1973" s="53"/>
      <c r="CA1973" s="53"/>
      <c r="CB1973" s="53"/>
      <c r="CC1973" s="53"/>
      <c r="CD1973" s="53"/>
      <c r="CE1973" s="53"/>
      <c r="CF1973" s="53"/>
      <c r="CG1973" s="53"/>
      <c r="CH1973" s="53"/>
      <c r="CI1973" s="53"/>
      <c r="CJ1973" s="53"/>
      <c r="CK1973" s="53"/>
    </row>
    <row r="1974" spans="10:89" x14ac:dyDescent="0.2">
      <c r="J1974" s="53"/>
      <c r="K1974" s="53"/>
      <c r="L1974" s="53"/>
      <c r="M1974" s="53"/>
      <c r="N1974" s="53"/>
      <c r="O1974" s="53"/>
      <c r="P1974" s="53"/>
      <c r="Q1974" s="53"/>
      <c r="R1974" s="53"/>
      <c r="S1974" s="53"/>
      <c r="T1974" s="53"/>
      <c r="U1974" s="53"/>
      <c r="V1974" s="53"/>
      <c r="W1974" s="53"/>
      <c r="X1974" s="53"/>
      <c r="Y1974" s="53"/>
      <c r="Z1974" s="53"/>
      <c r="AA1974" s="53"/>
      <c r="AB1974" s="53"/>
      <c r="AC1974" s="53"/>
      <c r="AD1974" s="53"/>
      <c r="AE1974" s="53"/>
      <c r="AF1974" s="53"/>
      <c r="AG1974" s="53"/>
      <c r="AH1974" s="53"/>
      <c r="AI1974" s="53"/>
      <c r="AJ1974" s="53"/>
      <c r="AK1974" s="53"/>
      <c r="AL1974" s="53"/>
      <c r="AM1974" s="53"/>
      <c r="AN1974" s="53"/>
      <c r="AO1974" s="53"/>
      <c r="AP1974" s="53"/>
      <c r="AQ1974" s="53"/>
      <c r="AR1974" s="53"/>
      <c r="AS1974" s="53"/>
      <c r="AT1974" s="53"/>
      <c r="AU1974" s="53"/>
      <c r="AV1974" s="53"/>
      <c r="AW1974" s="53"/>
      <c r="AX1974" s="53"/>
      <c r="AY1974" s="53"/>
      <c r="AZ1974" s="53"/>
      <c r="BA1974" s="53"/>
      <c r="BB1974" s="53"/>
      <c r="BC1974" s="53"/>
      <c r="BD1974" s="53"/>
      <c r="BE1974" s="53"/>
      <c r="BF1974" s="53"/>
      <c r="BG1974" s="53"/>
      <c r="BH1974" s="53"/>
      <c r="BI1974" s="53"/>
      <c r="BJ1974" s="53"/>
      <c r="BK1974" s="53"/>
      <c r="BL1974" s="53"/>
      <c r="BM1974" s="53"/>
      <c r="BN1974" s="53"/>
      <c r="BO1974" s="53"/>
      <c r="BP1974" s="53"/>
      <c r="BQ1974" s="53"/>
      <c r="BR1974" s="53"/>
      <c r="BS1974" s="53"/>
      <c r="BT1974" s="53"/>
      <c r="BU1974" s="53"/>
      <c r="BV1974" s="53"/>
      <c r="BW1974" s="53"/>
      <c r="BX1974" s="53"/>
      <c r="BY1974" s="53"/>
      <c r="BZ1974" s="53"/>
      <c r="CA1974" s="53"/>
      <c r="CB1974" s="53"/>
      <c r="CC1974" s="53"/>
      <c r="CD1974" s="53"/>
      <c r="CE1974" s="53"/>
      <c r="CF1974" s="53"/>
      <c r="CG1974" s="53"/>
      <c r="CH1974" s="53"/>
      <c r="CI1974" s="53"/>
      <c r="CJ1974" s="53"/>
      <c r="CK1974" s="53"/>
    </row>
    <row r="1975" spans="10:89" x14ac:dyDescent="0.2">
      <c r="J1975" s="53"/>
      <c r="K1975" s="53"/>
      <c r="L1975" s="53"/>
      <c r="M1975" s="53"/>
      <c r="N1975" s="53"/>
      <c r="O1975" s="53"/>
      <c r="P1975" s="53"/>
      <c r="Q1975" s="53"/>
      <c r="R1975" s="53"/>
      <c r="S1975" s="53"/>
      <c r="T1975" s="53"/>
      <c r="U1975" s="53"/>
      <c r="V1975" s="53"/>
      <c r="W1975" s="53"/>
      <c r="X1975" s="53"/>
      <c r="Y1975" s="53"/>
      <c r="Z1975" s="53"/>
      <c r="AA1975" s="53"/>
      <c r="AB1975" s="53"/>
      <c r="AC1975" s="53"/>
      <c r="AD1975" s="53"/>
      <c r="AE1975" s="53"/>
      <c r="AF1975" s="53"/>
      <c r="AG1975" s="53"/>
      <c r="AH1975" s="53"/>
      <c r="AI1975" s="53"/>
      <c r="AJ1975" s="53"/>
      <c r="AK1975" s="53"/>
      <c r="AL1975" s="53"/>
      <c r="AM1975" s="53"/>
      <c r="AN1975" s="53"/>
      <c r="AO1975" s="53"/>
      <c r="AP1975" s="53"/>
      <c r="AQ1975" s="53"/>
      <c r="AR1975" s="53"/>
      <c r="AS1975" s="53"/>
      <c r="AT1975" s="53"/>
      <c r="AU1975" s="53"/>
      <c r="AV1975" s="53"/>
      <c r="AW1975" s="53"/>
      <c r="AX1975" s="53"/>
      <c r="AY1975" s="53"/>
      <c r="AZ1975" s="53"/>
      <c r="BA1975" s="53"/>
      <c r="BB1975" s="53"/>
      <c r="BC1975" s="53"/>
      <c r="BD1975" s="53"/>
      <c r="BE1975" s="53"/>
      <c r="BF1975" s="53"/>
      <c r="BG1975" s="53"/>
      <c r="BH1975" s="53"/>
      <c r="BI1975" s="53"/>
      <c r="BJ1975" s="53"/>
      <c r="BK1975" s="53"/>
      <c r="BL1975" s="53"/>
      <c r="BM1975" s="53"/>
      <c r="BN1975" s="53"/>
      <c r="BO1975" s="53"/>
      <c r="BP1975" s="53"/>
      <c r="BQ1975" s="53"/>
      <c r="BR1975" s="53"/>
      <c r="BS1975" s="53"/>
      <c r="BT1975" s="53"/>
      <c r="BU1975" s="53"/>
      <c r="BV1975" s="53"/>
      <c r="BW1975" s="53"/>
      <c r="BX1975" s="53"/>
      <c r="BY1975" s="53"/>
      <c r="BZ1975" s="53"/>
      <c r="CA1975" s="53"/>
      <c r="CB1975" s="53"/>
      <c r="CC1975" s="53"/>
      <c r="CD1975" s="53"/>
      <c r="CE1975" s="53"/>
      <c r="CF1975" s="53"/>
      <c r="CG1975" s="53"/>
      <c r="CH1975" s="53"/>
      <c r="CI1975" s="53"/>
      <c r="CJ1975" s="53"/>
      <c r="CK1975" s="53"/>
    </row>
    <row r="1976" spans="10:89" x14ac:dyDescent="0.2">
      <c r="J1976" s="53"/>
      <c r="K1976" s="53"/>
      <c r="L1976" s="53"/>
      <c r="M1976" s="53"/>
      <c r="N1976" s="53"/>
      <c r="O1976" s="53"/>
      <c r="P1976" s="53"/>
      <c r="Q1976" s="53"/>
      <c r="R1976" s="53"/>
      <c r="S1976" s="53"/>
      <c r="T1976" s="53"/>
      <c r="U1976" s="53"/>
      <c r="V1976" s="53"/>
      <c r="W1976" s="53"/>
      <c r="X1976" s="53"/>
      <c r="Y1976" s="53"/>
      <c r="Z1976" s="53"/>
      <c r="AA1976" s="53"/>
      <c r="AB1976" s="53"/>
      <c r="AC1976" s="53"/>
      <c r="AD1976" s="53"/>
      <c r="AE1976" s="53"/>
      <c r="AF1976" s="53"/>
      <c r="AG1976" s="53"/>
      <c r="AH1976" s="53"/>
      <c r="AI1976" s="53"/>
      <c r="AJ1976" s="53"/>
      <c r="AK1976" s="53"/>
      <c r="AL1976" s="53"/>
      <c r="AM1976" s="53"/>
      <c r="AN1976" s="53"/>
      <c r="AO1976" s="53"/>
      <c r="AP1976" s="53"/>
      <c r="AQ1976" s="53"/>
      <c r="AR1976" s="53"/>
      <c r="AS1976" s="53"/>
      <c r="AT1976" s="53"/>
      <c r="AU1976" s="53"/>
      <c r="AV1976" s="53"/>
      <c r="AW1976" s="53"/>
      <c r="AX1976" s="53"/>
      <c r="AY1976" s="53"/>
      <c r="AZ1976" s="53"/>
      <c r="BA1976" s="53"/>
      <c r="BB1976" s="53"/>
      <c r="BC1976" s="53"/>
      <c r="BD1976" s="53"/>
      <c r="BE1976" s="53"/>
      <c r="BF1976" s="53"/>
      <c r="BG1976" s="53"/>
      <c r="BH1976" s="53"/>
      <c r="BI1976" s="53"/>
      <c r="BJ1976" s="53"/>
      <c r="BK1976" s="53"/>
      <c r="BL1976" s="53"/>
      <c r="BM1976" s="53"/>
      <c r="BN1976" s="53"/>
      <c r="BO1976" s="53"/>
      <c r="BP1976" s="53"/>
      <c r="BQ1976" s="53"/>
      <c r="BR1976" s="53"/>
      <c r="BS1976" s="53"/>
      <c r="BT1976" s="53"/>
      <c r="BU1976" s="53"/>
      <c r="BV1976" s="53"/>
      <c r="BW1976" s="53"/>
      <c r="BX1976" s="53"/>
      <c r="BY1976" s="53"/>
      <c r="BZ1976" s="53"/>
      <c r="CA1976" s="53"/>
      <c r="CB1976" s="53"/>
      <c r="CC1976" s="53"/>
      <c r="CD1976" s="53"/>
      <c r="CE1976" s="53"/>
      <c r="CF1976" s="53"/>
      <c r="CG1976" s="53"/>
      <c r="CH1976" s="53"/>
      <c r="CI1976" s="53"/>
      <c r="CJ1976" s="53"/>
      <c r="CK1976" s="53"/>
    </row>
    <row r="1977" spans="10:89" x14ac:dyDescent="0.2">
      <c r="J1977" s="53"/>
      <c r="K1977" s="53"/>
      <c r="L1977" s="53"/>
      <c r="M1977" s="53"/>
      <c r="N1977" s="53"/>
      <c r="O1977" s="53"/>
      <c r="P1977" s="53"/>
      <c r="Q1977" s="53"/>
      <c r="R1977" s="53"/>
      <c r="S1977" s="53"/>
      <c r="T1977" s="53"/>
      <c r="U1977" s="53"/>
      <c r="V1977" s="53"/>
      <c r="W1977" s="53"/>
      <c r="X1977" s="53"/>
      <c r="Y1977" s="53"/>
      <c r="Z1977" s="53"/>
      <c r="AA1977" s="53"/>
      <c r="AB1977" s="53"/>
      <c r="AC1977" s="53"/>
      <c r="AD1977" s="53"/>
      <c r="AE1977" s="53"/>
      <c r="AF1977" s="53"/>
      <c r="AG1977" s="53"/>
      <c r="AH1977" s="53"/>
      <c r="AI1977" s="53"/>
      <c r="AJ1977" s="53"/>
      <c r="AK1977" s="53"/>
      <c r="AL1977" s="53"/>
      <c r="AM1977" s="53"/>
      <c r="AN1977" s="53"/>
      <c r="AO1977" s="53"/>
      <c r="AP1977" s="53"/>
      <c r="AQ1977" s="53"/>
      <c r="AR1977" s="53"/>
      <c r="AS1977" s="53"/>
      <c r="AT1977" s="53"/>
      <c r="AU1977" s="53"/>
      <c r="AV1977" s="53"/>
      <c r="AW1977" s="53"/>
      <c r="AX1977" s="53"/>
      <c r="AY1977" s="53"/>
      <c r="AZ1977" s="53"/>
      <c r="BA1977" s="53"/>
      <c r="BB1977" s="53"/>
      <c r="BC1977" s="53"/>
      <c r="BD1977" s="53"/>
      <c r="BE1977" s="53"/>
      <c r="BF1977" s="53"/>
      <c r="BG1977" s="53"/>
      <c r="BH1977" s="53"/>
      <c r="BI1977" s="53"/>
      <c r="BJ1977" s="53"/>
      <c r="BK1977" s="53"/>
      <c r="BL1977" s="53"/>
      <c r="BM1977" s="53"/>
      <c r="BN1977" s="53"/>
      <c r="BO1977" s="53"/>
      <c r="BP1977" s="53"/>
      <c r="BQ1977" s="53"/>
      <c r="BR1977" s="53"/>
      <c r="BS1977" s="53"/>
      <c r="BT1977" s="53"/>
      <c r="BU1977" s="53"/>
      <c r="BV1977" s="53"/>
      <c r="BW1977" s="53"/>
      <c r="BX1977" s="53"/>
      <c r="BY1977" s="53"/>
      <c r="BZ1977" s="53"/>
      <c r="CA1977" s="53"/>
      <c r="CB1977" s="53"/>
      <c r="CC1977" s="53"/>
      <c r="CD1977" s="53"/>
      <c r="CE1977" s="53"/>
      <c r="CF1977" s="53"/>
      <c r="CG1977" s="53"/>
      <c r="CH1977" s="53"/>
      <c r="CI1977" s="53"/>
      <c r="CJ1977" s="53"/>
      <c r="CK1977" s="53"/>
    </row>
    <row r="1978" spans="10:89" x14ac:dyDescent="0.2">
      <c r="J1978" s="53"/>
      <c r="K1978" s="53"/>
      <c r="L1978" s="53"/>
      <c r="M1978" s="53"/>
      <c r="N1978" s="53"/>
      <c r="O1978" s="53"/>
      <c r="P1978" s="53"/>
      <c r="Q1978" s="53"/>
      <c r="R1978" s="53"/>
      <c r="S1978" s="53"/>
      <c r="T1978" s="53"/>
      <c r="U1978" s="53"/>
      <c r="V1978" s="53"/>
      <c r="W1978" s="53"/>
      <c r="X1978" s="53"/>
      <c r="Y1978" s="53"/>
      <c r="Z1978" s="53"/>
      <c r="AA1978" s="53"/>
      <c r="AB1978" s="53"/>
      <c r="AC1978" s="53"/>
      <c r="AD1978" s="53"/>
      <c r="AE1978" s="53"/>
      <c r="AF1978" s="53"/>
      <c r="AG1978" s="53"/>
      <c r="AH1978" s="53"/>
      <c r="AI1978" s="53"/>
      <c r="AJ1978" s="53"/>
      <c r="AK1978" s="53"/>
      <c r="AL1978" s="53"/>
      <c r="AM1978" s="53"/>
      <c r="AN1978" s="53"/>
      <c r="AO1978" s="53"/>
      <c r="AP1978" s="53"/>
      <c r="AQ1978" s="53"/>
      <c r="AR1978" s="53"/>
      <c r="AS1978" s="53"/>
      <c r="AT1978" s="53"/>
      <c r="AU1978" s="53"/>
      <c r="AV1978" s="53"/>
      <c r="AW1978" s="53"/>
      <c r="AX1978" s="53"/>
      <c r="AY1978" s="53"/>
      <c r="AZ1978" s="53"/>
      <c r="BA1978" s="53"/>
      <c r="BB1978" s="53"/>
      <c r="BC1978" s="53"/>
      <c r="BD1978" s="53"/>
      <c r="BE1978" s="53"/>
      <c r="BF1978" s="53"/>
      <c r="BG1978" s="53"/>
      <c r="BH1978" s="53"/>
      <c r="BI1978" s="53"/>
      <c r="BJ1978" s="53"/>
      <c r="BK1978" s="53"/>
      <c r="BL1978" s="53"/>
      <c r="BM1978" s="53"/>
      <c r="BN1978" s="53"/>
      <c r="BO1978" s="53"/>
      <c r="BP1978" s="53"/>
      <c r="BQ1978" s="53"/>
      <c r="BR1978" s="53"/>
      <c r="BS1978" s="53"/>
      <c r="BT1978" s="53"/>
      <c r="BU1978" s="53"/>
      <c r="BV1978" s="53"/>
      <c r="BW1978" s="53"/>
      <c r="BX1978" s="53"/>
      <c r="BY1978" s="53"/>
      <c r="BZ1978" s="53"/>
      <c r="CA1978" s="53"/>
      <c r="CB1978" s="53"/>
      <c r="CC1978" s="53"/>
      <c r="CD1978" s="53"/>
      <c r="CE1978" s="53"/>
      <c r="CF1978" s="53"/>
      <c r="CG1978" s="53"/>
      <c r="CH1978" s="53"/>
      <c r="CI1978" s="53"/>
      <c r="CJ1978" s="53"/>
      <c r="CK1978" s="53"/>
    </row>
    <row r="1979" spans="10:89" x14ac:dyDescent="0.2">
      <c r="J1979" s="53"/>
      <c r="K1979" s="53"/>
      <c r="L1979" s="53"/>
      <c r="M1979" s="53"/>
      <c r="N1979" s="53"/>
      <c r="O1979" s="53"/>
      <c r="P1979" s="53"/>
      <c r="Q1979" s="53"/>
      <c r="R1979" s="53"/>
      <c r="S1979" s="53"/>
      <c r="T1979" s="53"/>
      <c r="U1979" s="53"/>
      <c r="V1979" s="53"/>
      <c r="W1979" s="53"/>
      <c r="X1979" s="53"/>
      <c r="Y1979" s="53"/>
      <c r="Z1979" s="53"/>
      <c r="AA1979" s="53"/>
      <c r="AB1979" s="53"/>
      <c r="AC1979" s="53"/>
      <c r="AD1979" s="53"/>
      <c r="AE1979" s="53"/>
      <c r="AF1979" s="53"/>
      <c r="AG1979" s="53"/>
      <c r="AH1979" s="53"/>
      <c r="AI1979" s="53"/>
      <c r="AJ1979" s="53"/>
      <c r="AK1979" s="53"/>
      <c r="AL1979" s="53"/>
      <c r="AM1979" s="53"/>
      <c r="AN1979" s="53"/>
      <c r="AO1979" s="53"/>
      <c r="AP1979" s="53"/>
      <c r="AQ1979" s="53"/>
      <c r="AR1979" s="53"/>
      <c r="AS1979" s="53"/>
      <c r="AT1979" s="53"/>
      <c r="AU1979" s="53"/>
      <c r="AV1979" s="53"/>
      <c r="AW1979" s="53"/>
      <c r="AX1979" s="53"/>
      <c r="AY1979" s="53"/>
      <c r="AZ1979" s="53"/>
      <c r="BA1979" s="53"/>
      <c r="BB1979" s="53"/>
      <c r="BC1979" s="53"/>
      <c r="BD1979" s="53"/>
      <c r="BE1979" s="53"/>
      <c r="BF1979" s="53"/>
      <c r="BG1979" s="53"/>
      <c r="BH1979" s="53"/>
      <c r="BI1979" s="53"/>
      <c r="BJ1979" s="53"/>
      <c r="BK1979" s="53"/>
      <c r="BL1979" s="53"/>
      <c r="BM1979" s="53"/>
      <c r="BN1979" s="53"/>
      <c r="BO1979" s="53"/>
      <c r="BP1979" s="53"/>
      <c r="BQ1979" s="53"/>
      <c r="BR1979" s="53"/>
      <c r="BS1979" s="53"/>
      <c r="BT1979" s="53"/>
      <c r="BU1979" s="53"/>
      <c r="BV1979" s="53"/>
      <c r="BW1979" s="53"/>
      <c r="BX1979" s="53"/>
      <c r="BY1979" s="53"/>
      <c r="BZ1979" s="53"/>
      <c r="CA1979" s="53"/>
      <c r="CB1979" s="53"/>
      <c r="CC1979" s="53"/>
      <c r="CD1979" s="53"/>
      <c r="CE1979" s="53"/>
      <c r="CF1979" s="53"/>
      <c r="CG1979" s="53"/>
      <c r="CH1979" s="53"/>
      <c r="CI1979" s="53"/>
      <c r="CJ1979" s="53"/>
      <c r="CK1979" s="53"/>
    </row>
    <row r="1980" spans="10:89" x14ac:dyDescent="0.2">
      <c r="J1980" s="53"/>
      <c r="K1980" s="53"/>
      <c r="L1980" s="53"/>
      <c r="M1980" s="53"/>
      <c r="N1980" s="53"/>
      <c r="O1980" s="53"/>
      <c r="P1980" s="53"/>
      <c r="Q1980" s="53"/>
      <c r="R1980" s="53"/>
      <c r="S1980" s="53"/>
      <c r="T1980" s="53"/>
      <c r="U1980" s="53"/>
      <c r="V1980" s="53"/>
      <c r="W1980" s="53"/>
      <c r="X1980" s="53"/>
      <c r="Y1980" s="53"/>
      <c r="Z1980" s="53"/>
      <c r="AA1980" s="53"/>
      <c r="AB1980" s="53"/>
      <c r="AC1980" s="53"/>
      <c r="AD1980" s="53"/>
      <c r="AE1980" s="53"/>
      <c r="AF1980" s="53"/>
      <c r="AG1980" s="53"/>
      <c r="AH1980" s="53"/>
      <c r="AI1980" s="53"/>
      <c r="AJ1980" s="53"/>
      <c r="AK1980" s="53"/>
      <c r="AL1980" s="53"/>
      <c r="AM1980" s="53"/>
      <c r="AN1980" s="53"/>
      <c r="AO1980" s="53"/>
      <c r="AP1980" s="53"/>
      <c r="AQ1980" s="53"/>
      <c r="AR1980" s="53"/>
      <c r="AS1980" s="53"/>
      <c r="AT1980" s="53"/>
      <c r="AU1980" s="53"/>
      <c r="AV1980" s="53"/>
      <c r="AW1980" s="53"/>
      <c r="AX1980" s="53"/>
      <c r="AY1980" s="53"/>
      <c r="AZ1980" s="53"/>
      <c r="BA1980" s="53"/>
      <c r="BB1980" s="53"/>
      <c r="BC1980" s="53"/>
      <c r="BD1980" s="53"/>
      <c r="BE1980" s="53"/>
      <c r="BF1980" s="53"/>
      <c r="BG1980" s="53"/>
      <c r="BH1980" s="53"/>
      <c r="BI1980" s="53"/>
      <c r="BJ1980" s="53"/>
      <c r="BK1980" s="53"/>
      <c r="BL1980" s="53"/>
      <c r="BM1980" s="53"/>
      <c r="BN1980" s="53"/>
      <c r="BO1980" s="53"/>
      <c r="BP1980" s="53"/>
      <c r="BQ1980" s="53"/>
      <c r="BR1980" s="53"/>
      <c r="BS1980" s="53"/>
      <c r="BT1980" s="53"/>
      <c r="BU1980" s="53"/>
      <c r="BV1980" s="53"/>
      <c r="BW1980" s="53"/>
      <c r="BX1980" s="53"/>
      <c r="BY1980" s="53"/>
      <c r="BZ1980" s="53"/>
      <c r="CA1980" s="53"/>
      <c r="CB1980" s="53"/>
      <c r="CC1980" s="53"/>
      <c r="CD1980" s="53"/>
      <c r="CE1980" s="53"/>
      <c r="CF1980" s="53"/>
      <c r="CG1980" s="53"/>
      <c r="CH1980" s="53"/>
      <c r="CI1980" s="53"/>
      <c r="CJ1980" s="53"/>
      <c r="CK1980" s="53"/>
    </row>
    <row r="1981" spans="10:89" x14ac:dyDescent="0.2">
      <c r="J1981" s="53"/>
      <c r="K1981" s="53"/>
      <c r="L1981" s="53"/>
      <c r="M1981" s="53"/>
      <c r="N1981" s="53"/>
      <c r="O1981" s="53"/>
      <c r="P1981" s="53"/>
      <c r="Q1981" s="53"/>
      <c r="R1981" s="53"/>
      <c r="S1981" s="53"/>
      <c r="T1981" s="53"/>
      <c r="U1981" s="53"/>
      <c r="V1981" s="53"/>
      <c r="W1981" s="53"/>
      <c r="X1981" s="53"/>
      <c r="Y1981" s="53"/>
      <c r="Z1981" s="53"/>
      <c r="AA1981" s="53"/>
      <c r="AB1981" s="53"/>
      <c r="AC1981" s="53"/>
      <c r="AD1981" s="53"/>
      <c r="AE1981" s="53"/>
      <c r="AF1981" s="53"/>
      <c r="AG1981" s="53"/>
      <c r="AH1981" s="53"/>
      <c r="AI1981" s="53"/>
      <c r="AJ1981" s="53"/>
      <c r="AK1981" s="53"/>
      <c r="AL1981" s="53"/>
      <c r="AM1981" s="53"/>
      <c r="AN1981" s="53"/>
      <c r="AO1981" s="53"/>
      <c r="AP1981" s="53"/>
      <c r="AQ1981" s="53"/>
      <c r="AR1981" s="53"/>
      <c r="AS1981" s="53"/>
      <c r="AT1981" s="53"/>
      <c r="AU1981" s="53"/>
      <c r="AV1981" s="53"/>
      <c r="AW1981" s="53"/>
      <c r="AX1981" s="53"/>
      <c r="AY1981" s="53"/>
      <c r="AZ1981" s="53"/>
      <c r="BA1981" s="53"/>
      <c r="BB1981" s="53"/>
      <c r="BC1981" s="53"/>
      <c r="BD1981" s="53"/>
      <c r="BE1981" s="53"/>
      <c r="BF1981" s="53"/>
      <c r="BG1981" s="53"/>
      <c r="BH1981" s="53"/>
      <c r="BI1981" s="53"/>
      <c r="BJ1981" s="53"/>
      <c r="BK1981" s="53"/>
      <c r="BL1981" s="53"/>
      <c r="BM1981" s="53"/>
      <c r="BN1981" s="53"/>
      <c r="BO1981" s="53"/>
      <c r="BP1981" s="53"/>
      <c r="BQ1981" s="53"/>
      <c r="BR1981" s="53"/>
      <c r="BS1981" s="53"/>
      <c r="BT1981" s="53"/>
      <c r="BU1981" s="53"/>
      <c r="BV1981" s="53"/>
      <c r="BW1981" s="53"/>
      <c r="BX1981" s="53"/>
      <c r="BY1981" s="53"/>
      <c r="BZ1981" s="53"/>
      <c r="CA1981" s="53"/>
      <c r="CB1981" s="53"/>
      <c r="CC1981" s="53"/>
      <c r="CD1981" s="53"/>
      <c r="CE1981" s="53"/>
      <c r="CF1981" s="53"/>
      <c r="CG1981" s="53"/>
      <c r="CH1981" s="53"/>
      <c r="CI1981" s="53"/>
      <c r="CJ1981" s="53"/>
      <c r="CK1981" s="53"/>
    </row>
    <row r="1982" spans="10:89" x14ac:dyDescent="0.2">
      <c r="J1982" s="53"/>
      <c r="K1982" s="53"/>
      <c r="L1982" s="53"/>
      <c r="M1982" s="53"/>
      <c r="N1982" s="53"/>
      <c r="O1982" s="53"/>
      <c r="P1982" s="53"/>
      <c r="Q1982" s="53"/>
      <c r="R1982" s="53"/>
      <c r="S1982" s="53"/>
      <c r="T1982" s="53"/>
      <c r="U1982" s="53"/>
      <c r="V1982" s="53"/>
      <c r="W1982" s="53"/>
      <c r="X1982" s="53"/>
      <c r="Y1982" s="53"/>
      <c r="Z1982" s="53"/>
      <c r="AA1982" s="53"/>
      <c r="AB1982" s="53"/>
      <c r="AC1982" s="53"/>
      <c r="AD1982" s="53"/>
      <c r="AE1982" s="53"/>
      <c r="AF1982" s="53"/>
      <c r="AG1982" s="53"/>
      <c r="AH1982" s="53"/>
      <c r="AI1982" s="53"/>
      <c r="AJ1982" s="53"/>
      <c r="AK1982" s="53"/>
      <c r="AL1982" s="53"/>
      <c r="AM1982" s="53"/>
      <c r="AN1982" s="53"/>
      <c r="AO1982" s="53"/>
      <c r="AP1982" s="53"/>
      <c r="AQ1982" s="53"/>
      <c r="AR1982" s="53"/>
      <c r="AS1982" s="53"/>
      <c r="AT1982" s="53"/>
      <c r="AU1982" s="53"/>
      <c r="AV1982" s="53"/>
      <c r="AW1982" s="53"/>
      <c r="AX1982" s="53"/>
      <c r="AY1982" s="53"/>
      <c r="AZ1982" s="53"/>
      <c r="BA1982" s="53"/>
      <c r="BB1982" s="53"/>
      <c r="BC1982" s="53"/>
      <c r="BD1982" s="53"/>
      <c r="BE1982" s="53"/>
      <c r="BF1982" s="53"/>
      <c r="BG1982" s="53"/>
      <c r="BH1982" s="53"/>
      <c r="BI1982" s="53"/>
      <c r="BJ1982" s="53"/>
      <c r="BK1982" s="53"/>
      <c r="BL1982" s="53"/>
      <c r="BM1982" s="53"/>
      <c r="BN1982" s="53"/>
      <c r="BO1982" s="53"/>
      <c r="BP1982" s="53"/>
      <c r="BQ1982" s="53"/>
      <c r="BR1982" s="53"/>
      <c r="BS1982" s="53"/>
      <c r="BT1982" s="53"/>
      <c r="BU1982" s="53"/>
      <c r="BV1982" s="53"/>
      <c r="BW1982" s="53"/>
      <c r="BX1982" s="53"/>
      <c r="BY1982" s="53"/>
      <c r="BZ1982" s="53"/>
      <c r="CA1982" s="53"/>
      <c r="CB1982" s="53"/>
      <c r="CC1982" s="53"/>
      <c r="CD1982" s="53"/>
      <c r="CE1982" s="53"/>
      <c r="CF1982" s="53"/>
      <c r="CG1982" s="53"/>
      <c r="CH1982" s="53"/>
      <c r="CI1982" s="53"/>
      <c r="CJ1982" s="53"/>
      <c r="CK1982" s="53"/>
    </row>
    <row r="1983" spans="10:89" x14ac:dyDescent="0.2">
      <c r="J1983" s="53"/>
      <c r="K1983" s="53"/>
      <c r="L1983" s="53"/>
      <c r="M1983" s="53"/>
      <c r="N1983" s="53"/>
      <c r="O1983" s="53"/>
      <c r="P1983" s="53"/>
      <c r="Q1983" s="53"/>
      <c r="R1983" s="53"/>
      <c r="S1983" s="53"/>
      <c r="T1983" s="53"/>
      <c r="U1983" s="53"/>
      <c r="V1983" s="53"/>
      <c r="W1983" s="53"/>
      <c r="X1983" s="53"/>
      <c r="Y1983" s="53"/>
      <c r="Z1983" s="53"/>
      <c r="AA1983" s="53"/>
      <c r="AB1983" s="53"/>
      <c r="AC1983" s="53"/>
      <c r="AD1983" s="53"/>
      <c r="AE1983" s="53"/>
      <c r="AF1983" s="53"/>
      <c r="AG1983" s="53"/>
      <c r="AH1983" s="53"/>
      <c r="AI1983" s="53"/>
      <c r="AJ1983" s="53"/>
      <c r="AK1983" s="53"/>
      <c r="AL1983" s="53"/>
      <c r="AM1983" s="53"/>
      <c r="AN1983" s="53"/>
      <c r="AO1983" s="53"/>
      <c r="AP1983" s="53"/>
      <c r="AQ1983" s="53"/>
      <c r="AR1983" s="53"/>
      <c r="AS1983" s="53"/>
      <c r="AT1983" s="53"/>
      <c r="AU1983" s="53"/>
      <c r="AV1983" s="53"/>
      <c r="AW1983" s="53"/>
      <c r="AX1983" s="53"/>
      <c r="AY1983" s="53"/>
      <c r="AZ1983" s="53"/>
      <c r="BA1983" s="53"/>
      <c r="BB1983" s="53"/>
      <c r="BC1983" s="53"/>
      <c r="BD1983" s="53"/>
      <c r="BE1983" s="53"/>
      <c r="BF1983" s="53"/>
      <c r="BG1983" s="53"/>
      <c r="BH1983" s="53"/>
      <c r="BI1983" s="53"/>
      <c r="BJ1983" s="53"/>
      <c r="BK1983" s="53"/>
      <c r="BL1983" s="53"/>
      <c r="BM1983" s="53"/>
      <c r="BN1983" s="53"/>
      <c r="BO1983" s="53"/>
      <c r="BP1983" s="53"/>
      <c r="BQ1983" s="53"/>
      <c r="BR1983" s="53"/>
      <c r="BS1983" s="53"/>
      <c r="BT1983" s="53"/>
      <c r="BU1983" s="53"/>
      <c r="BV1983" s="53"/>
      <c r="BW1983" s="53"/>
      <c r="BX1983" s="53"/>
      <c r="BY1983" s="53"/>
      <c r="BZ1983" s="53"/>
      <c r="CA1983" s="53"/>
      <c r="CB1983" s="53"/>
      <c r="CC1983" s="53"/>
      <c r="CD1983" s="53"/>
      <c r="CE1983" s="53"/>
      <c r="CF1983" s="53"/>
      <c r="CG1983" s="53"/>
      <c r="CH1983" s="53"/>
      <c r="CI1983" s="53"/>
      <c r="CJ1983" s="53"/>
      <c r="CK1983" s="53"/>
    </row>
    <row r="1984" spans="10:89" x14ac:dyDescent="0.2">
      <c r="J1984" s="53"/>
      <c r="K1984" s="53"/>
      <c r="L1984" s="53"/>
      <c r="M1984" s="53"/>
      <c r="N1984" s="53"/>
      <c r="O1984" s="53"/>
      <c r="P1984" s="53"/>
      <c r="Q1984" s="53"/>
      <c r="R1984" s="53"/>
      <c r="S1984" s="53"/>
      <c r="T1984" s="53"/>
      <c r="U1984" s="53"/>
      <c r="V1984" s="53"/>
      <c r="W1984" s="53"/>
      <c r="X1984" s="53"/>
      <c r="Y1984" s="53"/>
      <c r="Z1984" s="53"/>
      <c r="AA1984" s="53"/>
      <c r="AB1984" s="53"/>
      <c r="AC1984" s="53"/>
      <c r="AD1984" s="53"/>
      <c r="AE1984" s="53"/>
      <c r="AF1984" s="53"/>
      <c r="AG1984" s="53"/>
      <c r="AH1984" s="53"/>
      <c r="AI1984" s="53"/>
      <c r="AJ1984" s="53"/>
      <c r="AK1984" s="53"/>
      <c r="AL1984" s="53"/>
      <c r="AM1984" s="53"/>
      <c r="AN1984" s="53"/>
      <c r="AO1984" s="53"/>
      <c r="AP1984" s="53"/>
      <c r="AQ1984" s="53"/>
      <c r="AR1984" s="53"/>
      <c r="AS1984" s="53"/>
      <c r="AT1984" s="53"/>
      <c r="AU1984" s="53"/>
      <c r="AV1984" s="53"/>
      <c r="AW1984" s="53"/>
      <c r="AX1984" s="53"/>
      <c r="AY1984" s="53"/>
      <c r="AZ1984" s="53"/>
      <c r="BA1984" s="53"/>
      <c r="BB1984" s="53"/>
      <c r="BC1984" s="53"/>
      <c r="BD1984" s="53"/>
      <c r="BE1984" s="53"/>
      <c r="BF1984" s="53"/>
      <c r="BG1984" s="53"/>
      <c r="BH1984" s="53"/>
      <c r="BI1984" s="53"/>
      <c r="BJ1984" s="53"/>
      <c r="BK1984" s="53"/>
      <c r="BL1984" s="53"/>
      <c r="BM1984" s="53"/>
      <c r="BN1984" s="53"/>
      <c r="BO1984" s="53"/>
      <c r="BP1984" s="53"/>
      <c r="BQ1984" s="53"/>
      <c r="BR1984" s="53"/>
      <c r="BS1984" s="53"/>
      <c r="BT1984" s="53"/>
      <c r="BU1984" s="53"/>
      <c r="BV1984" s="53"/>
      <c r="BW1984" s="53"/>
      <c r="BX1984" s="53"/>
      <c r="BY1984" s="53"/>
      <c r="BZ1984" s="53"/>
      <c r="CA1984" s="53"/>
      <c r="CB1984" s="53"/>
      <c r="CC1984" s="53"/>
      <c r="CD1984" s="53"/>
      <c r="CE1984" s="53"/>
      <c r="CF1984" s="53"/>
      <c r="CG1984" s="53"/>
      <c r="CH1984" s="53"/>
      <c r="CI1984" s="53"/>
      <c r="CJ1984" s="53"/>
      <c r="CK1984" s="53"/>
    </row>
    <row r="1985" spans="10:89" x14ac:dyDescent="0.2">
      <c r="J1985" s="53"/>
      <c r="K1985" s="53"/>
      <c r="L1985" s="53"/>
      <c r="M1985" s="53"/>
      <c r="N1985" s="53"/>
      <c r="O1985" s="53"/>
      <c r="P1985" s="53"/>
      <c r="Q1985" s="53"/>
      <c r="R1985" s="53"/>
      <c r="S1985" s="53"/>
      <c r="T1985" s="53"/>
      <c r="U1985" s="53"/>
      <c r="V1985" s="53"/>
      <c r="W1985" s="53"/>
      <c r="X1985" s="53"/>
      <c r="Y1985" s="53"/>
      <c r="Z1985" s="53"/>
      <c r="AA1985" s="53"/>
      <c r="AB1985" s="53"/>
      <c r="AC1985" s="53"/>
      <c r="AD1985" s="53"/>
      <c r="AE1985" s="53"/>
      <c r="AF1985" s="53"/>
      <c r="AG1985" s="53"/>
      <c r="AH1985" s="53"/>
      <c r="AI1985" s="53"/>
      <c r="AJ1985" s="53"/>
      <c r="AK1985" s="53"/>
      <c r="AL1985" s="53"/>
      <c r="AM1985" s="53"/>
      <c r="AN1985" s="53"/>
      <c r="AO1985" s="53"/>
      <c r="AP1985" s="53"/>
      <c r="AQ1985" s="53"/>
      <c r="AR1985" s="53"/>
      <c r="AS1985" s="53"/>
      <c r="AT1985" s="53"/>
      <c r="AU1985" s="53"/>
      <c r="AV1985" s="53"/>
      <c r="AW1985" s="53"/>
      <c r="AX1985" s="53"/>
      <c r="AY1985" s="53"/>
      <c r="AZ1985" s="53"/>
      <c r="BA1985" s="53"/>
      <c r="BB1985" s="53"/>
      <c r="BC1985" s="53"/>
      <c r="BD1985" s="53"/>
      <c r="BE1985" s="53"/>
      <c r="BF1985" s="53"/>
      <c r="BG1985" s="53"/>
      <c r="BH1985" s="53"/>
      <c r="BI1985" s="53"/>
      <c r="BJ1985" s="53"/>
      <c r="BK1985" s="53"/>
      <c r="BL1985" s="53"/>
      <c r="BM1985" s="53"/>
      <c r="BN1985" s="53"/>
      <c r="BO1985" s="53"/>
      <c r="BP1985" s="53"/>
      <c r="BQ1985" s="53"/>
      <c r="BR1985" s="53"/>
      <c r="BS1985" s="53"/>
      <c r="BT1985" s="53"/>
      <c r="BU1985" s="53"/>
      <c r="BV1985" s="53"/>
      <c r="BW1985" s="53"/>
      <c r="BX1985" s="53"/>
      <c r="BY1985" s="53"/>
      <c r="BZ1985" s="53"/>
      <c r="CA1985" s="53"/>
      <c r="CB1985" s="53"/>
      <c r="CC1985" s="53"/>
      <c r="CD1985" s="53"/>
      <c r="CE1985" s="53"/>
      <c r="CF1985" s="53"/>
      <c r="CG1985" s="53"/>
      <c r="CH1985" s="53"/>
      <c r="CI1985" s="53"/>
      <c r="CJ1985" s="53"/>
      <c r="CK1985" s="53"/>
    </row>
    <row r="1986" spans="10:89" x14ac:dyDescent="0.2">
      <c r="J1986" s="53"/>
      <c r="K1986" s="53"/>
      <c r="L1986" s="53"/>
      <c r="M1986" s="53"/>
      <c r="N1986" s="53"/>
      <c r="O1986" s="53"/>
      <c r="P1986" s="53"/>
      <c r="Q1986" s="53"/>
      <c r="R1986" s="53"/>
      <c r="S1986" s="53"/>
      <c r="T1986" s="53"/>
      <c r="U1986" s="53"/>
      <c r="V1986" s="53"/>
      <c r="W1986" s="53"/>
      <c r="X1986" s="53"/>
      <c r="Y1986" s="53"/>
      <c r="Z1986" s="53"/>
      <c r="AA1986" s="53"/>
      <c r="AB1986" s="53"/>
      <c r="AC1986" s="53"/>
      <c r="AD1986" s="53"/>
      <c r="AE1986" s="53"/>
      <c r="AF1986" s="53"/>
      <c r="AG1986" s="53"/>
      <c r="AH1986" s="53"/>
      <c r="AI1986" s="53"/>
      <c r="AJ1986" s="53"/>
      <c r="AK1986" s="53"/>
      <c r="AL1986" s="53"/>
      <c r="AM1986" s="53"/>
      <c r="AN1986" s="53"/>
      <c r="AO1986" s="53"/>
      <c r="AP1986" s="53"/>
      <c r="AQ1986" s="53"/>
      <c r="AR1986" s="53"/>
      <c r="AS1986" s="53"/>
      <c r="AT1986" s="53"/>
      <c r="AU1986" s="53"/>
      <c r="AV1986" s="53"/>
      <c r="AW1986" s="53"/>
      <c r="AX1986" s="53"/>
      <c r="AY1986" s="53"/>
      <c r="AZ1986" s="53"/>
      <c r="BA1986" s="53"/>
      <c r="BB1986" s="53"/>
      <c r="BC1986" s="53"/>
      <c r="BD1986" s="53"/>
      <c r="BE1986" s="53"/>
      <c r="BF1986" s="53"/>
      <c r="BG1986" s="53"/>
      <c r="BH1986" s="53"/>
      <c r="BI1986" s="53"/>
      <c r="BJ1986" s="53"/>
      <c r="BK1986" s="53"/>
      <c r="BL1986" s="53"/>
      <c r="BM1986" s="53"/>
      <c r="BN1986" s="53"/>
      <c r="BO1986" s="53"/>
      <c r="BP1986" s="53"/>
      <c r="BQ1986" s="53"/>
      <c r="BR1986" s="53"/>
      <c r="BS1986" s="53"/>
      <c r="BT1986" s="53"/>
      <c r="BU1986" s="53"/>
      <c r="BV1986" s="53"/>
      <c r="BW1986" s="53"/>
      <c r="BX1986" s="53"/>
      <c r="BY1986" s="53"/>
      <c r="BZ1986" s="53"/>
      <c r="CA1986" s="53"/>
      <c r="CB1986" s="53"/>
      <c r="CC1986" s="53"/>
      <c r="CD1986" s="53"/>
      <c r="CE1986" s="53"/>
      <c r="CF1986" s="53"/>
      <c r="CG1986" s="53"/>
      <c r="CH1986" s="53"/>
      <c r="CI1986" s="53"/>
      <c r="CJ1986" s="53"/>
      <c r="CK1986" s="53"/>
    </row>
    <row r="1987" spans="10:89" x14ac:dyDescent="0.2">
      <c r="J1987" s="53"/>
      <c r="K1987" s="53"/>
      <c r="L1987" s="53"/>
      <c r="M1987" s="53"/>
      <c r="N1987" s="53"/>
      <c r="O1987" s="53"/>
      <c r="P1987" s="53"/>
      <c r="Q1987" s="53"/>
      <c r="R1987" s="53"/>
      <c r="S1987" s="53"/>
      <c r="T1987" s="53"/>
      <c r="U1987" s="53"/>
      <c r="V1987" s="53"/>
      <c r="W1987" s="53"/>
      <c r="X1987" s="53"/>
      <c r="Y1987" s="53"/>
      <c r="Z1987" s="53"/>
      <c r="AA1987" s="53"/>
      <c r="AB1987" s="53"/>
      <c r="AC1987" s="53"/>
      <c r="AD1987" s="53"/>
      <c r="AE1987" s="53"/>
      <c r="AF1987" s="53"/>
      <c r="AG1987" s="53"/>
      <c r="AH1987" s="53"/>
      <c r="AI1987" s="53"/>
      <c r="AJ1987" s="53"/>
      <c r="AK1987" s="53"/>
      <c r="AL1987" s="53"/>
      <c r="AM1987" s="53"/>
      <c r="AN1987" s="53"/>
      <c r="AO1987" s="53"/>
      <c r="AP1987" s="53"/>
      <c r="AQ1987" s="53"/>
      <c r="AR1987" s="53"/>
      <c r="AS1987" s="53"/>
      <c r="AT1987" s="53"/>
      <c r="AU1987" s="53"/>
      <c r="AV1987" s="53"/>
      <c r="AW1987" s="53"/>
      <c r="AX1987" s="53"/>
      <c r="AY1987" s="53"/>
      <c r="AZ1987" s="53"/>
      <c r="BA1987" s="53"/>
      <c r="BB1987" s="53"/>
      <c r="BC1987" s="53"/>
      <c r="BD1987" s="53"/>
      <c r="BE1987" s="53"/>
      <c r="BF1987" s="53"/>
      <c r="BG1987" s="53"/>
      <c r="BH1987" s="53"/>
      <c r="BI1987" s="53"/>
      <c r="BJ1987" s="53"/>
      <c r="BK1987" s="53"/>
      <c r="BL1987" s="53"/>
      <c r="BM1987" s="53"/>
      <c r="BN1987" s="53"/>
      <c r="BO1987" s="53"/>
      <c r="BP1987" s="53"/>
      <c r="BQ1987" s="53"/>
      <c r="BR1987" s="53"/>
      <c r="BS1987" s="53"/>
      <c r="BT1987" s="53"/>
      <c r="BU1987" s="53"/>
      <c r="BV1987" s="53"/>
      <c r="BW1987" s="53"/>
      <c r="BX1987" s="53"/>
      <c r="BY1987" s="53"/>
      <c r="BZ1987" s="53"/>
      <c r="CA1987" s="53"/>
      <c r="CB1987" s="53"/>
      <c r="CC1987" s="53"/>
      <c r="CD1987" s="53"/>
      <c r="CE1987" s="53"/>
      <c r="CF1987" s="53"/>
      <c r="CG1987" s="53"/>
      <c r="CH1987" s="53"/>
      <c r="CI1987" s="53"/>
      <c r="CJ1987" s="53"/>
      <c r="CK1987" s="53"/>
    </row>
    <row r="1988" spans="10:89" x14ac:dyDescent="0.2">
      <c r="J1988" s="53"/>
      <c r="K1988" s="53"/>
      <c r="L1988" s="53"/>
      <c r="M1988" s="53"/>
      <c r="N1988" s="53"/>
      <c r="O1988" s="53"/>
      <c r="P1988" s="53"/>
      <c r="Q1988" s="53"/>
      <c r="R1988" s="53"/>
      <c r="S1988" s="53"/>
      <c r="T1988" s="53"/>
      <c r="U1988" s="53"/>
      <c r="V1988" s="53"/>
      <c r="W1988" s="53"/>
      <c r="X1988" s="53"/>
      <c r="Y1988" s="53"/>
      <c r="Z1988" s="53"/>
      <c r="AA1988" s="53"/>
      <c r="AB1988" s="53"/>
      <c r="AC1988" s="53"/>
      <c r="AD1988" s="53"/>
      <c r="AE1988" s="53"/>
      <c r="AF1988" s="53"/>
      <c r="AG1988" s="53"/>
      <c r="AH1988" s="53"/>
      <c r="AI1988" s="53"/>
      <c r="AJ1988" s="53"/>
      <c r="AK1988" s="53"/>
      <c r="AL1988" s="53"/>
      <c r="AM1988" s="53"/>
      <c r="AN1988" s="53"/>
      <c r="AO1988" s="53"/>
      <c r="AP1988" s="53"/>
      <c r="AQ1988" s="53"/>
      <c r="AR1988" s="53"/>
      <c r="AS1988" s="53"/>
      <c r="AT1988" s="53"/>
      <c r="AU1988" s="53"/>
      <c r="AV1988" s="53"/>
      <c r="AW1988" s="53"/>
      <c r="AX1988" s="53"/>
      <c r="AY1988" s="53"/>
      <c r="AZ1988" s="53"/>
      <c r="BA1988" s="53"/>
      <c r="BB1988" s="53"/>
      <c r="BC1988" s="53"/>
      <c r="BD1988" s="53"/>
      <c r="BE1988" s="53"/>
      <c r="BF1988" s="53"/>
      <c r="BG1988" s="53"/>
      <c r="BH1988" s="53"/>
      <c r="BI1988" s="53"/>
      <c r="BJ1988" s="53"/>
      <c r="BK1988" s="53"/>
      <c r="BL1988" s="53"/>
      <c r="BM1988" s="53"/>
      <c r="BN1988" s="53"/>
      <c r="BO1988" s="53"/>
      <c r="BP1988" s="53"/>
      <c r="BQ1988" s="53"/>
      <c r="BR1988" s="53"/>
      <c r="BS1988" s="53"/>
      <c r="BT1988" s="53"/>
      <c r="BU1988" s="53"/>
      <c r="BV1988" s="53"/>
      <c r="BW1988" s="53"/>
      <c r="BX1988" s="53"/>
      <c r="BY1988" s="53"/>
      <c r="BZ1988" s="53"/>
      <c r="CA1988" s="53"/>
      <c r="CB1988" s="53"/>
      <c r="CC1988" s="53"/>
      <c r="CD1988" s="53"/>
      <c r="CE1988" s="53"/>
      <c r="CF1988" s="53"/>
      <c r="CG1988" s="53"/>
      <c r="CH1988" s="53"/>
      <c r="CI1988" s="53"/>
      <c r="CJ1988" s="53"/>
      <c r="CK1988" s="53"/>
    </row>
    <row r="1989" spans="10:89" x14ac:dyDescent="0.2">
      <c r="J1989" s="53"/>
      <c r="K1989" s="53"/>
      <c r="L1989" s="53"/>
      <c r="M1989" s="53"/>
      <c r="N1989" s="53"/>
      <c r="O1989" s="53"/>
      <c r="P1989" s="53"/>
      <c r="Q1989" s="53"/>
      <c r="R1989" s="53"/>
      <c r="S1989" s="53"/>
      <c r="T1989" s="53"/>
      <c r="U1989" s="53"/>
      <c r="V1989" s="53"/>
      <c r="W1989" s="53"/>
      <c r="X1989" s="53"/>
      <c r="Y1989" s="53"/>
      <c r="Z1989" s="53"/>
      <c r="AA1989" s="53"/>
      <c r="AB1989" s="53"/>
      <c r="AC1989" s="53"/>
      <c r="AD1989" s="53"/>
      <c r="AE1989" s="53"/>
      <c r="AF1989" s="53"/>
      <c r="AG1989" s="53"/>
      <c r="AH1989" s="53"/>
      <c r="AI1989" s="53"/>
      <c r="AJ1989" s="53"/>
      <c r="AK1989" s="53"/>
      <c r="AL1989" s="53"/>
      <c r="AM1989" s="53"/>
      <c r="AN1989" s="53"/>
      <c r="AO1989" s="53"/>
      <c r="AP1989" s="53"/>
      <c r="AQ1989" s="53"/>
      <c r="AR1989" s="53"/>
      <c r="AS1989" s="53"/>
      <c r="AT1989" s="53"/>
      <c r="AU1989" s="53"/>
      <c r="AV1989" s="53"/>
      <c r="AW1989" s="53"/>
      <c r="AX1989" s="53"/>
      <c r="AY1989" s="53"/>
      <c r="AZ1989" s="53"/>
      <c r="BA1989" s="53"/>
      <c r="BB1989" s="53"/>
      <c r="BC1989" s="53"/>
      <c r="BD1989" s="53"/>
      <c r="BE1989" s="53"/>
      <c r="BF1989" s="53"/>
      <c r="BG1989" s="53"/>
      <c r="BH1989" s="53"/>
      <c r="BI1989" s="53"/>
      <c r="BJ1989" s="53"/>
      <c r="BK1989" s="53"/>
      <c r="BL1989" s="53"/>
      <c r="BM1989" s="53"/>
      <c r="BN1989" s="53"/>
      <c r="BO1989" s="53"/>
      <c r="BP1989" s="53"/>
      <c r="BQ1989" s="53"/>
      <c r="BR1989" s="53"/>
      <c r="BS1989" s="53"/>
      <c r="BT1989" s="53"/>
      <c r="BU1989" s="53"/>
      <c r="BV1989" s="53"/>
      <c r="BW1989" s="53"/>
      <c r="BX1989" s="53"/>
      <c r="BY1989" s="53"/>
      <c r="BZ1989" s="53"/>
      <c r="CA1989" s="53"/>
      <c r="CB1989" s="53"/>
      <c r="CC1989" s="53"/>
      <c r="CD1989" s="53"/>
      <c r="CE1989" s="53"/>
      <c r="CF1989" s="53"/>
      <c r="CG1989" s="53"/>
      <c r="CH1989" s="53"/>
      <c r="CI1989" s="53"/>
      <c r="CJ1989" s="53"/>
      <c r="CK1989" s="53"/>
    </row>
    <row r="1990" spans="10:89" x14ac:dyDescent="0.2">
      <c r="J1990" s="53"/>
      <c r="K1990" s="53"/>
      <c r="L1990" s="53"/>
      <c r="M1990" s="53"/>
      <c r="N1990" s="53"/>
      <c r="O1990" s="53"/>
      <c r="P1990" s="53"/>
      <c r="Q1990" s="53"/>
      <c r="R1990" s="53"/>
      <c r="S1990" s="53"/>
      <c r="T1990" s="53"/>
      <c r="U1990" s="53"/>
      <c r="V1990" s="53"/>
      <c r="W1990" s="53"/>
      <c r="X1990" s="53"/>
      <c r="Y1990" s="53"/>
      <c r="Z1990" s="53"/>
      <c r="AA1990" s="53"/>
      <c r="AB1990" s="53"/>
      <c r="AC1990" s="53"/>
      <c r="AD1990" s="53"/>
      <c r="AE1990" s="53"/>
      <c r="AF1990" s="53"/>
      <c r="AG1990" s="53"/>
      <c r="AH1990" s="53"/>
      <c r="AI1990" s="53"/>
      <c r="AJ1990" s="53"/>
      <c r="AK1990" s="53"/>
      <c r="AL1990" s="53"/>
      <c r="AM1990" s="53"/>
      <c r="AN1990" s="53"/>
      <c r="AO1990" s="53"/>
      <c r="AP1990" s="53"/>
      <c r="AQ1990" s="53"/>
      <c r="AR1990" s="53"/>
      <c r="AS1990" s="53"/>
      <c r="AT1990" s="53"/>
      <c r="AU1990" s="53"/>
      <c r="AV1990" s="53"/>
      <c r="AW1990" s="53"/>
      <c r="AX1990" s="53"/>
      <c r="AY1990" s="53"/>
      <c r="AZ1990" s="53"/>
      <c r="BA1990" s="53"/>
      <c r="BB1990" s="53"/>
      <c r="BC1990" s="53"/>
      <c r="BD1990" s="53"/>
      <c r="BE1990" s="53"/>
      <c r="BF1990" s="53"/>
      <c r="BG1990" s="53"/>
      <c r="BH1990" s="53"/>
      <c r="BI1990" s="53"/>
      <c r="BJ1990" s="53"/>
      <c r="BK1990" s="53"/>
      <c r="BL1990" s="53"/>
      <c r="BM1990" s="53"/>
      <c r="BN1990" s="53"/>
      <c r="BO1990" s="53"/>
      <c r="BP1990" s="53"/>
      <c r="BQ1990" s="53"/>
      <c r="BR1990" s="53"/>
      <c r="BS1990" s="53"/>
      <c r="BT1990" s="53"/>
      <c r="BU1990" s="53"/>
      <c r="BV1990" s="53"/>
      <c r="BW1990" s="53"/>
      <c r="BX1990" s="53"/>
      <c r="BY1990" s="53"/>
      <c r="BZ1990" s="53"/>
      <c r="CA1990" s="53"/>
      <c r="CB1990" s="53"/>
      <c r="CC1990" s="53"/>
      <c r="CD1990" s="53"/>
      <c r="CE1990" s="53"/>
      <c r="CF1990" s="53"/>
      <c r="CG1990" s="53"/>
      <c r="CH1990" s="53"/>
      <c r="CI1990" s="53"/>
      <c r="CJ1990" s="53"/>
      <c r="CK1990" s="53"/>
    </row>
    <row r="1991" spans="10:89" x14ac:dyDescent="0.2">
      <c r="J1991" s="53"/>
      <c r="K1991" s="53"/>
      <c r="L1991" s="53"/>
      <c r="M1991" s="53"/>
      <c r="N1991" s="53"/>
      <c r="O1991" s="53"/>
      <c r="P1991" s="53"/>
      <c r="Q1991" s="53"/>
      <c r="R1991" s="53"/>
      <c r="S1991" s="53"/>
      <c r="T1991" s="53"/>
      <c r="U1991" s="53"/>
      <c r="V1991" s="53"/>
      <c r="W1991" s="53"/>
      <c r="X1991" s="53"/>
      <c r="Y1991" s="53"/>
      <c r="Z1991" s="53"/>
      <c r="AA1991" s="53"/>
      <c r="AB1991" s="53"/>
      <c r="AC1991" s="53"/>
      <c r="AD1991" s="53"/>
      <c r="AE1991" s="53"/>
      <c r="AF1991" s="53"/>
      <c r="AG1991" s="53"/>
      <c r="AH1991" s="53"/>
      <c r="AI1991" s="53"/>
      <c r="AJ1991" s="53"/>
      <c r="AK1991" s="53"/>
      <c r="AL1991" s="53"/>
      <c r="AM1991" s="53"/>
      <c r="AN1991" s="53"/>
      <c r="AO1991" s="53"/>
      <c r="AP1991" s="53"/>
      <c r="AQ1991" s="53"/>
      <c r="AR1991" s="53"/>
      <c r="AS1991" s="53"/>
      <c r="AT1991" s="53"/>
      <c r="AU1991" s="53"/>
      <c r="AV1991" s="53"/>
      <c r="AW1991" s="53"/>
      <c r="AX1991" s="53"/>
      <c r="AY1991" s="53"/>
      <c r="AZ1991" s="53"/>
      <c r="BA1991" s="53"/>
      <c r="BB1991" s="53"/>
      <c r="BC1991" s="53"/>
      <c r="BD1991" s="53"/>
      <c r="BE1991" s="53"/>
      <c r="BF1991" s="53"/>
      <c r="BG1991" s="53"/>
      <c r="BH1991" s="53"/>
      <c r="BI1991" s="53"/>
      <c r="BJ1991" s="53"/>
      <c r="BK1991" s="53"/>
      <c r="BL1991" s="53"/>
      <c r="BM1991" s="53"/>
      <c r="BN1991" s="53"/>
      <c r="BO1991" s="53"/>
      <c r="BP1991" s="53"/>
      <c r="BQ1991" s="53"/>
      <c r="BR1991" s="53"/>
      <c r="BS1991" s="53"/>
      <c r="BT1991" s="53"/>
      <c r="BU1991" s="53"/>
      <c r="BV1991" s="53"/>
      <c r="BW1991" s="53"/>
      <c r="BX1991" s="53"/>
      <c r="BY1991" s="53"/>
      <c r="BZ1991" s="53"/>
      <c r="CA1991" s="53"/>
      <c r="CB1991" s="53"/>
      <c r="CC1991" s="53"/>
      <c r="CD1991" s="53"/>
      <c r="CE1991" s="53"/>
      <c r="CF1991" s="53"/>
      <c r="CG1991" s="53"/>
      <c r="CH1991" s="53"/>
      <c r="CI1991" s="53"/>
      <c r="CJ1991" s="53"/>
      <c r="CK1991" s="53"/>
    </row>
    <row r="1992" spans="10:89" x14ac:dyDescent="0.2">
      <c r="J1992" s="53"/>
      <c r="K1992" s="53"/>
      <c r="L1992" s="53"/>
      <c r="M1992" s="53"/>
      <c r="N1992" s="53"/>
      <c r="O1992" s="53"/>
      <c r="P1992" s="53"/>
      <c r="Q1992" s="53"/>
      <c r="R1992" s="53"/>
      <c r="S1992" s="53"/>
      <c r="T1992" s="53"/>
      <c r="U1992" s="53"/>
      <c r="V1992" s="53"/>
      <c r="W1992" s="53"/>
      <c r="X1992" s="53"/>
      <c r="Y1992" s="53"/>
      <c r="Z1992" s="53"/>
      <c r="AA1992" s="53"/>
      <c r="AB1992" s="53"/>
      <c r="AC1992" s="53"/>
      <c r="AD1992" s="53"/>
      <c r="AE1992" s="53"/>
      <c r="AF1992" s="53"/>
      <c r="AG1992" s="53"/>
      <c r="AH1992" s="53"/>
      <c r="AI1992" s="53"/>
      <c r="AJ1992" s="53"/>
      <c r="AK1992" s="53"/>
      <c r="AL1992" s="53"/>
      <c r="AM1992" s="53"/>
      <c r="AN1992" s="53"/>
      <c r="AO1992" s="53"/>
      <c r="AP1992" s="53"/>
      <c r="AQ1992" s="53"/>
      <c r="AR1992" s="53"/>
      <c r="AS1992" s="53"/>
      <c r="AT1992" s="53"/>
      <c r="AU1992" s="53"/>
      <c r="AV1992" s="53"/>
      <c r="AW1992" s="53"/>
      <c r="AX1992" s="53"/>
      <c r="AY1992" s="53"/>
      <c r="AZ1992" s="53"/>
      <c r="BA1992" s="53"/>
      <c r="BB1992" s="53"/>
      <c r="BC1992" s="53"/>
      <c r="BD1992" s="53"/>
      <c r="BE1992" s="53"/>
      <c r="BF1992" s="53"/>
      <c r="BG1992" s="53"/>
      <c r="BH1992" s="53"/>
      <c r="BI1992" s="53"/>
      <c r="BJ1992" s="53"/>
      <c r="BK1992" s="53"/>
      <c r="BL1992" s="53"/>
      <c r="BM1992" s="53"/>
      <c r="BN1992" s="53"/>
      <c r="BO1992" s="53"/>
      <c r="BP1992" s="53"/>
      <c r="BQ1992" s="53"/>
      <c r="BR1992" s="53"/>
      <c r="BS1992" s="53"/>
      <c r="BT1992" s="53"/>
      <c r="BU1992" s="53"/>
      <c r="BV1992" s="53"/>
      <c r="BW1992" s="53"/>
      <c r="BX1992" s="53"/>
      <c r="BY1992" s="53"/>
      <c r="BZ1992" s="53"/>
      <c r="CA1992" s="53"/>
      <c r="CB1992" s="53"/>
      <c r="CC1992" s="53"/>
      <c r="CD1992" s="53"/>
      <c r="CE1992" s="53"/>
      <c r="CF1992" s="53"/>
      <c r="CG1992" s="53"/>
      <c r="CH1992" s="53"/>
      <c r="CI1992" s="53"/>
      <c r="CJ1992" s="53"/>
      <c r="CK1992" s="53"/>
    </row>
    <row r="1993" spans="10:89" x14ac:dyDescent="0.2">
      <c r="J1993" s="53"/>
      <c r="K1993" s="53"/>
      <c r="L1993" s="53"/>
      <c r="M1993" s="53"/>
      <c r="N1993" s="53"/>
      <c r="O1993" s="53"/>
      <c r="P1993" s="53"/>
      <c r="Q1993" s="53"/>
      <c r="R1993" s="53"/>
      <c r="S1993" s="53"/>
      <c r="T1993" s="53"/>
      <c r="U1993" s="53"/>
      <c r="V1993" s="53"/>
      <c r="W1993" s="53"/>
      <c r="X1993" s="53"/>
      <c r="Y1993" s="53"/>
      <c r="Z1993" s="53"/>
      <c r="AA1993" s="53"/>
      <c r="AB1993" s="53"/>
      <c r="AC1993" s="53"/>
      <c r="AD1993" s="53"/>
      <c r="AE1993" s="53"/>
      <c r="AF1993" s="53"/>
      <c r="AG1993" s="53"/>
      <c r="AH1993" s="53"/>
      <c r="AI1993" s="53"/>
      <c r="AJ1993" s="53"/>
      <c r="AK1993" s="53"/>
      <c r="AL1993" s="53"/>
      <c r="AM1993" s="53"/>
      <c r="AN1993" s="53"/>
      <c r="AO1993" s="53"/>
      <c r="AP1993" s="53"/>
      <c r="AQ1993" s="53"/>
      <c r="AR1993" s="53"/>
      <c r="AS1993" s="53"/>
      <c r="AT1993" s="53"/>
      <c r="AU1993" s="53"/>
      <c r="AV1993" s="53"/>
      <c r="AW1993" s="53"/>
      <c r="AX1993" s="53"/>
      <c r="AY1993" s="53"/>
      <c r="AZ1993" s="53"/>
      <c r="BA1993" s="53"/>
      <c r="BB1993" s="53"/>
      <c r="BC1993" s="53"/>
      <c r="BD1993" s="53"/>
      <c r="BE1993" s="53"/>
      <c r="BF1993" s="53"/>
      <c r="BG1993" s="53"/>
      <c r="BH1993" s="53"/>
      <c r="BI1993" s="53"/>
      <c r="BJ1993" s="53"/>
      <c r="BK1993" s="53"/>
      <c r="BL1993" s="53"/>
      <c r="BM1993" s="53"/>
      <c r="BN1993" s="53"/>
      <c r="BO1993" s="53"/>
      <c r="BP1993" s="53"/>
      <c r="BQ1993" s="53"/>
      <c r="BR1993" s="53"/>
      <c r="BS1993" s="53"/>
      <c r="BT1993" s="53"/>
      <c r="BU1993" s="53"/>
      <c r="BV1993" s="53"/>
      <c r="BW1993" s="53"/>
      <c r="BX1993" s="53"/>
      <c r="BY1993" s="53"/>
      <c r="BZ1993" s="53"/>
      <c r="CA1993" s="53"/>
      <c r="CB1993" s="53"/>
      <c r="CC1993" s="53"/>
      <c r="CD1993" s="53"/>
      <c r="CE1993" s="53"/>
      <c r="CF1993" s="53"/>
      <c r="CG1993" s="53"/>
      <c r="CH1993" s="53"/>
      <c r="CI1993" s="53"/>
      <c r="CJ1993" s="53"/>
      <c r="CK1993" s="53"/>
    </row>
    <row r="1994" spans="10:89" x14ac:dyDescent="0.2">
      <c r="J1994" s="53"/>
      <c r="K1994" s="53"/>
      <c r="L1994" s="53"/>
      <c r="M1994" s="53"/>
      <c r="N1994" s="53"/>
      <c r="O1994" s="53"/>
      <c r="P1994" s="53"/>
      <c r="Q1994" s="53"/>
      <c r="R1994" s="53"/>
      <c r="S1994" s="53"/>
      <c r="T1994" s="53"/>
      <c r="U1994" s="53"/>
      <c r="V1994" s="53"/>
      <c r="W1994" s="53"/>
      <c r="X1994" s="53"/>
      <c r="Y1994" s="53"/>
      <c r="Z1994" s="53"/>
      <c r="AA1994" s="53"/>
      <c r="AB1994" s="53"/>
      <c r="AC1994" s="53"/>
      <c r="AD1994" s="53"/>
      <c r="AE1994" s="53"/>
      <c r="AF1994" s="53"/>
      <c r="AG1994" s="53"/>
      <c r="AH1994" s="53"/>
      <c r="AI1994" s="53"/>
      <c r="AJ1994" s="53"/>
      <c r="AK1994" s="53"/>
      <c r="AL1994" s="53"/>
      <c r="AM1994" s="53"/>
      <c r="AN1994" s="53"/>
      <c r="AO1994" s="53"/>
      <c r="AP1994" s="53"/>
      <c r="AQ1994" s="53"/>
      <c r="AR1994" s="53"/>
      <c r="AS1994" s="53"/>
      <c r="AT1994" s="53"/>
      <c r="AU1994" s="53"/>
      <c r="AV1994" s="53"/>
      <c r="AW1994" s="53"/>
      <c r="AX1994" s="53"/>
      <c r="AY1994" s="53"/>
      <c r="AZ1994" s="53"/>
      <c r="BA1994" s="53"/>
      <c r="BB1994" s="53"/>
      <c r="BC1994" s="53"/>
      <c r="BD1994" s="53"/>
      <c r="BE1994" s="53"/>
      <c r="BF1994" s="53"/>
      <c r="BG1994" s="53"/>
      <c r="BH1994" s="53"/>
      <c r="BI1994" s="53"/>
      <c r="BJ1994" s="53"/>
      <c r="BK1994" s="53"/>
      <c r="BL1994" s="53"/>
      <c r="BM1994" s="53"/>
      <c r="BN1994" s="53"/>
      <c r="BO1994" s="53"/>
      <c r="BP1994" s="53"/>
      <c r="BQ1994" s="53"/>
      <c r="BR1994" s="53"/>
      <c r="BS1994" s="53"/>
      <c r="BT1994" s="53"/>
      <c r="BU1994" s="53"/>
      <c r="BV1994" s="53"/>
      <c r="BW1994" s="53"/>
      <c r="BX1994" s="53"/>
      <c r="BY1994" s="53"/>
      <c r="BZ1994" s="53"/>
      <c r="CA1994" s="53"/>
      <c r="CB1994" s="53"/>
      <c r="CC1994" s="53"/>
      <c r="CD1994" s="53"/>
      <c r="CE1994" s="53"/>
      <c r="CF1994" s="53"/>
      <c r="CG1994" s="53"/>
      <c r="CH1994" s="53"/>
      <c r="CI1994" s="53"/>
      <c r="CJ1994" s="53"/>
      <c r="CK1994" s="53"/>
    </row>
    <row r="1995" spans="10:89" x14ac:dyDescent="0.2">
      <c r="J1995" s="53"/>
      <c r="K1995" s="53"/>
      <c r="L1995" s="53"/>
      <c r="M1995" s="53"/>
      <c r="N1995" s="53"/>
      <c r="O1995" s="53"/>
      <c r="P1995" s="53"/>
      <c r="Q1995" s="53"/>
      <c r="R1995" s="53"/>
      <c r="S1995" s="53"/>
      <c r="T1995" s="53"/>
      <c r="U1995" s="53"/>
      <c r="V1995" s="53"/>
      <c r="W1995" s="53"/>
      <c r="X1995" s="53"/>
      <c r="Y1995" s="53"/>
      <c r="Z1995" s="53"/>
      <c r="AA1995" s="53"/>
      <c r="AB1995" s="53"/>
      <c r="AC1995" s="53"/>
      <c r="AD1995" s="53"/>
      <c r="AE1995" s="53"/>
      <c r="AF1995" s="53"/>
      <c r="AG1995" s="53"/>
      <c r="AH1995" s="53"/>
      <c r="AI1995" s="53"/>
      <c r="AJ1995" s="53"/>
      <c r="AK1995" s="53"/>
      <c r="AL1995" s="53"/>
      <c r="AM1995" s="53"/>
      <c r="AN1995" s="53"/>
      <c r="AO1995" s="53"/>
      <c r="AP1995" s="53"/>
      <c r="AQ1995" s="53"/>
      <c r="AR1995" s="53"/>
      <c r="AS1995" s="53"/>
      <c r="AT1995" s="53"/>
      <c r="AU1995" s="53"/>
      <c r="AV1995" s="53"/>
      <c r="AW1995" s="53"/>
      <c r="AX1995" s="53"/>
      <c r="AY1995" s="53"/>
      <c r="AZ1995" s="53"/>
      <c r="BA1995" s="53"/>
      <c r="BB1995" s="53"/>
      <c r="BC1995" s="53"/>
      <c r="BD1995" s="53"/>
      <c r="BE1995" s="53"/>
      <c r="BF1995" s="53"/>
      <c r="BG1995" s="53"/>
      <c r="BH1995" s="53"/>
      <c r="BI1995" s="53"/>
      <c r="BJ1995" s="53"/>
      <c r="BK1995" s="53"/>
      <c r="BL1995" s="53"/>
      <c r="BM1995" s="53"/>
      <c r="BN1995" s="53"/>
      <c r="BO1995" s="53"/>
      <c r="BP1995" s="53"/>
      <c r="BQ1995" s="53"/>
      <c r="BR1995" s="53"/>
      <c r="BS1995" s="53"/>
      <c r="BT1995" s="53"/>
      <c r="BU1995" s="53"/>
      <c r="BV1995" s="53"/>
      <c r="BW1995" s="53"/>
      <c r="BX1995" s="53"/>
      <c r="BY1995" s="53"/>
      <c r="BZ1995" s="53"/>
      <c r="CA1995" s="53"/>
      <c r="CB1995" s="53"/>
      <c r="CC1995" s="53"/>
      <c r="CD1995" s="53"/>
      <c r="CE1995" s="53"/>
      <c r="CF1995" s="53"/>
      <c r="CG1995" s="53"/>
      <c r="CH1995" s="53"/>
      <c r="CI1995" s="53"/>
      <c r="CJ1995" s="53"/>
      <c r="CK1995" s="53"/>
    </row>
    <row r="1996" spans="10:89" x14ac:dyDescent="0.2">
      <c r="J1996" s="53"/>
      <c r="K1996" s="53"/>
      <c r="L1996" s="53"/>
      <c r="M1996" s="53"/>
      <c r="N1996" s="53"/>
      <c r="O1996" s="53"/>
      <c r="P1996" s="53"/>
      <c r="Q1996" s="53"/>
      <c r="R1996" s="53"/>
      <c r="S1996" s="53"/>
      <c r="T1996" s="53"/>
      <c r="U1996" s="53"/>
      <c r="V1996" s="53"/>
      <c r="W1996" s="53"/>
      <c r="X1996" s="53"/>
      <c r="Y1996" s="53"/>
      <c r="Z1996" s="53"/>
      <c r="AA1996" s="53"/>
      <c r="AB1996" s="53"/>
      <c r="AC1996" s="53"/>
      <c r="AD1996" s="53"/>
      <c r="AE1996" s="53"/>
      <c r="AF1996" s="53"/>
      <c r="AG1996" s="53"/>
      <c r="AH1996" s="53"/>
      <c r="AI1996" s="53"/>
      <c r="AJ1996" s="53"/>
      <c r="AK1996" s="53"/>
      <c r="AL1996" s="53"/>
      <c r="AM1996" s="53"/>
      <c r="AN1996" s="53"/>
      <c r="AO1996" s="53"/>
      <c r="AP1996" s="53"/>
      <c r="AQ1996" s="53"/>
      <c r="AR1996" s="53"/>
      <c r="AS1996" s="53"/>
      <c r="AT1996" s="53"/>
      <c r="AU1996" s="53"/>
      <c r="AV1996" s="53"/>
      <c r="AW1996" s="53"/>
      <c r="AX1996" s="53"/>
      <c r="AY1996" s="53"/>
      <c r="AZ1996" s="53"/>
      <c r="BA1996" s="53"/>
      <c r="BB1996" s="53"/>
      <c r="BC1996" s="53"/>
      <c r="BD1996" s="53"/>
      <c r="BE1996" s="53"/>
      <c r="BF1996" s="53"/>
      <c r="BG1996" s="53"/>
      <c r="BH1996" s="53"/>
      <c r="BI1996" s="53"/>
      <c r="BJ1996" s="53"/>
      <c r="BK1996" s="53"/>
      <c r="BL1996" s="53"/>
      <c r="BM1996" s="53"/>
      <c r="BN1996" s="53"/>
      <c r="BO1996" s="53"/>
      <c r="BP1996" s="53"/>
      <c r="BQ1996" s="53"/>
      <c r="BR1996" s="53"/>
      <c r="BS1996" s="53"/>
      <c r="BT1996" s="53"/>
      <c r="BU1996" s="53"/>
      <c r="BV1996" s="53"/>
      <c r="BW1996" s="53"/>
      <c r="BX1996" s="53"/>
      <c r="BY1996" s="53"/>
      <c r="BZ1996" s="53"/>
      <c r="CA1996" s="53"/>
      <c r="CB1996" s="53"/>
      <c r="CC1996" s="53"/>
      <c r="CD1996" s="53"/>
      <c r="CE1996" s="53"/>
      <c r="CF1996" s="53"/>
      <c r="CG1996" s="53"/>
      <c r="CH1996" s="53"/>
      <c r="CI1996" s="53"/>
      <c r="CJ1996" s="53"/>
      <c r="CK1996" s="53"/>
    </row>
    <row r="1997" spans="10:89" x14ac:dyDescent="0.2">
      <c r="J1997" s="53"/>
      <c r="K1997" s="53"/>
      <c r="L1997" s="53"/>
      <c r="M1997" s="53"/>
      <c r="N1997" s="53"/>
      <c r="O1997" s="53"/>
      <c r="P1997" s="53"/>
      <c r="Q1997" s="53"/>
      <c r="R1997" s="53"/>
      <c r="S1997" s="53"/>
      <c r="T1997" s="53"/>
      <c r="U1997" s="53"/>
      <c r="V1997" s="53"/>
      <c r="W1997" s="53"/>
      <c r="X1997" s="53"/>
      <c r="Y1997" s="53"/>
      <c r="Z1997" s="53"/>
      <c r="AA1997" s="53"/>
      <c r="AB1997" s="53"/>
      <c r="AC1997" s="53"/>
      <c r="AD1997" s="53"/>
      <c r="AE1997" s="53"/>
      <c r="AF1997" s="53"/>
      <c r="AG1997" s="53"/>
      <c r="AH1997" s="53"/>
      <c r="AI1997" s="53"/>
      <c r="AJ1997" s="53"/>
      <c r="AK1997" s="53"/>
      <c r="AL1997" s="53"/>
      <c r="AM1997" s="53"/>
      <c r="AN1997" s="53"/>
      <c r="AO1997" s="53"/>
      <c r="AP1997" s="53"/>
      <c r="AQ1997" s="53"/>
      <c r="AR1997" s="53"/>
      <c r="AS1997" s="53"/>
      <c r="AT1997" s="53"/>
      <c r="AU1997" s="53"/>
      <c r="AV1997" s="53"/>
      <c r="AW1997" s="53"/>
      <c r="AX1997" s="53"/>
      <c r="AY1997" s="53"/>
      <c r="AZ1997" s="53"/>
      <c r="BA1997" s="53"/>
      <c r="BB1997" s="53"/>
      <c r="BC1997" s="53"/>
      <c r="BD1997" s="53"/>
      <c r="BE1997" s="53"/>
      <c r="BF1997" s="53"/>
      <c r="BG1997" s="53"/>
      <c r="BH1997" s="53"/>
      <c r="BI1997" s="53"/>
      <c r="BJ1997" s="53"/>
      <c r="BK1997" s="53"/>
      <c r="BL1997" s="53"/>
      <c r="BM1997" s="53"/>
      <c r="BN1997" s="53"/>
      <c r="BO1997" s="53"/>
      <c r="BP1997" s="53"/>
      <c r="BQ1997" s="53"/>
      <c r="BR1997" s="53"/>
      <c r="BS1997" s="53"/>
      <c r="BT1997" s="53"/>
      <c r="BU1997" s="53"/>
      <c r="BV1997" s="53"/>
      <c r="BW1997" s="53"/>
      <c r="BX1997" s="53"/>
      <c r="BY1997" s="53"/>
      <c r="BZ1997" s="53"/>
      <c r="CA1997" s="53"/>
      <c r="CB1997" s="53"/>
      <c r="CC1997" s="53"/>
      <c r="CD1997" s="53"/>
      <c r="CE1997" s="53"/>
      <c r="CF1997" s="53"/>
      <c r="CG1997" s="53"/>
      <c r="CH1997" s="53"/>
      <c r="CI1997" s="53"/>
      <c r="CJ1997" s="53"/>
      <c r="CK1997" s="53"/>
    </row>
    <row r="1998" spans="10:89" x14ac:dyDescent="0.2">
      <c r="J1998" s="53"/>
      <c r="K1998" s="53"/>
      <c r="L1998" s="53"/>
      <c r="M1998" s="53"/>
      <c r="N1998" s="53"/>
      <c r="O1998" s="53"/>
      <c r="P1998" s="53"/>
      <c r="Q1998" s="53"/>
      <c r="R1998" s="53"/>
      <c r="S1998" s="53"/>
      <c r="T1998" s="53"/>
      <c r="U1998" s="53"/>
      <c r="V1998" s="53"/>
      <c r="W1998" s="53"/>
      <c r="X1998" s="53"/>
      <c r="Y1998" s="53"/>
      <c r="Z1998" s="53"/>
      <c r="AA1998" s="53"/>
      <c r="AB1998" s="53"/>
      <c r="AC1998" s="53"/>
      <c r="AD1998" s="53"/>
      <c r="AE1998" s="53"/>
      <c r="AF1998" s="53"/>
      <c r="AG1998" s="53"/>
      <c r="AH1998" s="53"/>
      <c r="AI1998" s="53"/>
      <c r="AJ1998" s="53"/>
      <c r="AK1998" s="53"/>
      <c r="AL1998" s="53"/>
      <c r="AM1998" s="53"/>
      <c r="AN1998" s="53"/>
      <c r="AO1998" s="53"/>
      <c r="AP1998" s="53"/>
      <c r="AQ1998" s="53"/>
      <c r="AR1998" s="53"/>
      <c r="AS1998" s="53"/>
      <c r="AT1998" s="53"/>
      <c r="AU1998" s="53"/>
      <c r="AV1998" s="53"/>
      <c r="AW1998" s="53"/>
      <c r="AX1998" s="53"/>
      <c r="AY1998" s="53"/>
      <c r="AZ1998" s="53"/>
      <c r="BA1998" s="53"/>
      <c r="BB1998" s="53"/>
      <c r="BC1998" s="53"/>
      <c r="BD1998" s="53"/>
      <c r="BE1998" s="53"/>
      <c r="BF1998" s="53"/>
      <c r="BG1998" s="53"/>
      <c r="BH1998" s="53"/>
      <c r="BI1998" s="53"/>
      <c r="BJ1998" s="53"/>
      <c r="BK1998" s="53"/>
      <c r="BL1998" s="53"/>
      <c r="BM1998" s="53"/>
      <c r="BN1998" s="53"/>
      <c r="BO1998" s="53"/>
      <c r="BP1998" s="53"/>
      <c r="BQ1998" s="53"/>
      <c r="BR1998" s="53"/>
      <c r="BS1998" s="53"/>
      <c r="BT1998" s="53"/>
      <c r="BU1998" s="53"/>
      <c r="BV1998" s="53"/>
      <c r="BW1998" s="53"/>
      <c r="BX1998" s="53"/>
      <c r="BY1998" s="53"/>
      <c r="BZ1998" s="53"/>
      <c r="CA1998" s="53"/>
      <c r="CB1998" s="53"/>
      <c r="CC1998" s="53"/>
      <c r="CD1998" s="53"/>
      <c r="CE1998" s="53"/>
      <c r="CF1998" s="53"/>
      <c r="CG1998" s="53"/>
      <c r="CH1998" s="53"/>
      <c r="CI1998" s="53"/>
      <c r="CJ1998" s="53"/>
      <c r="CK1998" s="53"/>
    </row>
    <row r="1999" spans="10:89" x14ac:dyDescent="0.2">
      <c r="J1999" s="53"/>
      <c r="K1999" s="53"/>
      <c r="L1999" s="53"/>
      <c r="M1999" s="53"/>
      <c r="N1999" s="53"/>
      <c r="O1999" s="53"/>
      <c r="P1999" s="53"/>
      <c r="Q1999" s="53"/>
      <c r="R1999" s="53"/>
      <c r="S1999" s="53"/>
      <c r="T1999" s="53"/>
      <c r="U1999" s="53"/>
      <c r="V1999" s="53"/>
      <c r="W1999" s="53"/>
      <c r="X1999" s="53"/>
      <c r="Y1999" s="53"/>
      <c r="Z1999" s="53"/>
      <c r="AA1999" s="53"/>
      <c r="AB1999" s="53"/>
      <c r="AC1999" s="53"/>
      <c r="AD1999" s="53"/>
      <c r="AE1999" s="53"/>
      <c r="AF1999" s="53"/>
      <c r="AG1999" s="53"/>
      <c r="AH1999" s="53"/>
      <c r="AI1999" s="53"/>
      <c r="AJ1999" s="53"/>
      <c r="AK1999" s="53"/>
      <c r="AL1999" s="53"/>
      <c r="AM1999" s="53"/>
      <c r="AN1999" s="53"/>
      <c r="AO1999" s="53"/>
      <c r="AP1999" s="53"/>
      <c r="AQ1999" s="53"/>
      <c r="AR1999" s="53"/>
      <c r="AS1999" s="53"/>
      <c r="AT1999" s="53"/>
      <c r="AU1999" s="53"/>
      <c r="AV1999" s="53"/>
      <c r="AW1999" s="53"/>
      <c r="AX1999" s="53"/>
      <c r="AY1999" s="53"/>
      <c r="AZ1999" s="53"/>
      <c r="BA1999" s="53"/>
      <c r="BB1999" s="53"/>
      <c r="BC1999" s="53"/>
      <c r="BD1999" s="53"/>
      <c r="BE1999" s="53"/>
      <c r="BF1999" s="53"/>
      <c r="BG1999" s="53"/>
      <c r="BH1999" s="53"/>
      <c r="BI1999" s="53"/>
      <c r="BJ1999" s="53"/>
      <c r="BK1999" s="53"/>
      <c r="BL1999" s="53"/>
      <c r="BM1999" s="53"/>
      <c r="BN1999" s="53"/>
      <c r="BO1999" s="53"/>
      <c r="BP1999" s="53"/>
      <c r="BQ1999" s="53"/>
      <c r="BR1999" s="53"/>
      <c r="BS1999" s="53"/>
      <c r="BT1999" s="53"/>
      <c r="BU1999" s="53"/>
      <c r="BV1999" s="53"/>
      <c r="BW1999" s="53"/>
      <c r="BX1999" s="53"/>
      <c r="BY1999" s="53"/>
      <c r="BZ1999" s="53"/>
      <c r="CA1999" s="53"/>
      <c r="CB1999" s="53"/>
      <c r="CC1999" s="53"/>
      <c r="CD1999" s="53"/>
      <c r="CE1999" s="53"/>
      <c r="CF1999" s="53"/>
      <c r="CG1999" s="53"/>
      <c r="CH1999" s="53"/>
      <c r="CI1999" s="53"/>
      <c r="CJ1999" s="53"/>
      <c r="CK1999" s="53"/>
    </row>
    <row r="2000" spans="10:89" x14ac:dyDescent="0.2">
      <c r="J2000" s="53"/>
      <c r="K2000" s="53"/>
      <c r="L2000" s="53"/>
      <c r="M2000" s="53"/>
      <c r="N2000" s="53"/>
      <c r="O2000" s="53"/>
      <c r="P2000" s="53"/>
      <c r="Q2000" s="53"/>
      <c r="R2000" s="53"/>
      <c r="S2000" s="53"/>
      <c r="T2000" s="53"/>
      <c r="U2000" s="53"/>
      <c r="V2000" s="53"/>
      <c r="W2000" s="53"/>
      <c r="X2000" s="53"/>
      <c r="Y2000" s="53"/>
      <c r="Z2000" s="53"/>
      <c r="AA2000" s="53"/>
      <c r="AB2000" s="53"/>
      <c r="AC2000" s="53"/>
      <c r="AD2000" s="53"/>
      <c r="AE2000" s="53"/>
      <c r="AF2000" s="53"/>
      <c r="AG2000" s="53"/>
      <c r="AH2000" s="53"/>
      <c r="AI2000" s="53"/>
      <c r="AJ2000" s="53"/>
      <c r="AK2000" s="53"/>
      <c r="AL2000" s="53"/>
      <c r="AM2000" s="53"/>
      <c r="AN2000" s="53"/>
      <c r="AO2000" s="53"/>
      <c r="AP2000" s="53"/>
      <c r="AQ2000" s="53"/>
      <c r="AR2000" s="53"/>
      <c r="AS2000" s="53"/>
      <c r="AT2000" s="53"/>
      <c r="AU2000" s="53"/>
      <c r="AV2000" s="53"/>
      <c r="AW2000" s="53"/>
      <c r="AX2000" s="53"/>
      <c r="AY2000" s="53"/>
      <c r="AZ2000" s="53"/>
      <c r="BA2000" s="53"/>
      <c r="BB2000" s="53"/>
      <c r="BC2000" s="53"/>
      <c r="BD2000" s="53"/>
      <c r="BE2000" s="53"/>
      <c r="BF2000" s="53"/>
      <c r="BG2000" s="53"/>
      <c r="BH2000" s="53"/>
      <c r="BI2000" s="53"/>
      <c r="BJ2000" s="53"/>
      <c r="BK2000" s="53"/>
      <c r="BL2000" s="53"/>
      <c r="BM2000" s="53"/>
      <c r="BN2000" s="53"/>
      <c r="BO2000" s="53"/>
      <c r="BP2000" s="53"/>
      <c r="BQ2000" s="53"/>
      <c r="BR2000" s="53"/>
      <c r="BS2000" s="53"/>
      <c r="BT2000" s="53"/>
      <c r="BU2000" s="53"/>
      <c r="BV2000" s="53"/>
      <c r="BW2000" s="53"/>
      <c r="BX2000" s="53"/>
      <c r="BY2000" s="53"/>
      <c r="BZ2000" s="53"/>
      <c r="CA2000" s="53"/>
      <c r="CB2000" s="53"/>
      <c r="CC2000" s="53"/>
      <c r="CD2000" s="53"/>
      <c r="CE2000" s="53"/>
      <c r="CF2000" s="53"/>
      <c r="CG2000" s="53"/>
      <c r="CH2000" s="53"/>
      <c r="CI2000" s="53"/>
      <c r="CJ2000" s="53"/>
      <c r="CK2000" s="53"/>
    </row>
    <row r="2001" spans="10:89" x14ac:dyDescent="0.2">
      <c r="J2001" s="53"/>
      <c r="K2001" s="53"/>
      <c r="L2001" s="53"/>
      <c r="M2001" s="53"/>
      <c r="N2001" s="53"/>
      <c r="O2001" s="53"/>
      <c r="P2001" s="53"/>
      <c r="Q2001" s="53"/>
      <c r="R2001" s="53"/>
      <c r="S2001" s="53"/>
      <c r="T2001" s="53"/>
      <c r="U2001" s="53"/>
      <c r="V2001" s="53"/>
      <c r="W2001" s="53"/>
      <c r="X2001" s="53"/>
      <c r="Y2001" s="53"/>
      <c r="Z2001" s="53"/>
      <c r="AA2001" s="53"/>
      <c r="AB2001" s="53"/>
      <c r="AC2001" s="53"/>
      <c r="AD2001" s="53"/>
      <c r="AE2001" s="53"/>
      <c r="AF2001" s="53"/>
      <c r="AG2001" s="53"/>
      <c r="AH2001" s="53"/>
      <c r="AI2001" s="53"/>
      <c r="AJ2001" s="53"/>
      <c r="AK2001" s="53"/>
      <c r="AL2001" s="53"/>
      <c r="AM2001" s="53"/>
      <c r="AN2001" s="53"/>
      <c r="AO2001" s="53"/>
      <c r="AP2001" s="53"/>
      <c r="AQ2001" s="53"/>
      <c r="AR2001" s="53"/>
      <c r="AS2001" s="53"/>
      <c r="AT2001" s="53"/>
      <c r="AU2001" s="53"/>
      <c r="AV2001" s="53"/>
      <c r="AW2001" s="53"/>
      <c r="AX2001" s="53"/>
      <c r="AY2001" s="53"/>
      <c r="AZ2001" s="53"/>
      <c r="BA2001" s="53"/>
      <c r="BB2001" s="53"/>
      <c r="BC2001" s="53"/>
      <c r="BD2001" s="53"/>
      <c r="BE2001" s="53"/>
      <c r="BF2001" s="53"/>
      <c r="BG2001" s="53"/>
      <c r="BH2001" s="53"/>
      <c r="BI2001" s="53"/>
      <c r="BJ2001" s="53"/>
      <c r="BK2001" s="53"/>
      <c r="BL2001" s="53"/>
      <c r="BM2001" s="53"/>
      <c r="BN2001" s="53"/>
      <c r="BO2001" s="53"/>
      <c r="BP2001" s="53"/>
      <c r="BQ2001" s="53"/>
      <c r="BR2001" s="53"/>
      <c r="BS2001" s="53"/>
      <c r="BT2001" s="53"/>
      <c r="BU2001" s="53"/>
      <c r="BV2001" s="53"/>
      <c r="BW2001" s="53"/>
      <c r="BX2001" s="53"/>
      <c r="BY2001" s="53"/>
      <c r="BZ2001" s="53"/>
      <c r="CA2001" s="53"/>
      <c r="CB2001" s="53"/>
      <c r="CC2001" s="53"/>
      <c r="CD2001" s="53"/>
      <c r="CE2001" s="53"/>
      <c r="CF2001" s="53"/>
      <c r="CG2001" s="53"/>
      <c r="CH2001" s="53"/>
      <c r="CI2001" s="53"/>
      <c r="CJ2001" s="53"/>
      <c r="CK2001" s="53"/>
    </row>
    <row r="2002" spans="10:89" x14ac:dyDescent="0.2">
      <c r="J2002" s="53"/>
      <c r="K2002" s="53"/>
      <c r="L2002" s="53"/>
      <c r="M2002" s="53"/>
      <c r="N2002" s="53"/>
      <c r="O2002" s="53"/>
      <c r="P2002" s="53"/>
      <c r="Q2002" s="53"/>
      <c r="R2002" s="53"/>
      <c r="S2002" s="53"/>
      <c r="T2002" s="53"/>
      <c r="U2002" s="53"/>
      <c r="V2002" s="53"/>
      <c r="W2002" s="53"/>
      <c r="X2002" s="53"/>
      <c r="Y2002" s="53"/>
      <c r="Z2002" s="53"/>
      <c r="AA2002" s="53"/>
      <c r="AB2002" s="53"/>
      <c r="AC2002" s="53"/>
      <c r="AD2002" s="53"/>
      <c r="AE2002" s="53"/>
      <c r="AF2002" s="53"/>
      <c r="AG2002" s="53"/>
      <c r="AH2002" s="53"/>
      <c r="AI2002" s="53"/>
      <c r="AJ2002" s="53"/>
      <c r="AK2002" s="53"/>
      <c r="AL2002" s="53"/>
      <c r="AM2002" s="53"/>
      <c r="AN2002" s="53"/>
      <c r="AO2002" s="53"/>
      <c r="AP2002" s="53"/>
      <c r="AQ2002" s="53"/>
      <c r="AR2002" s="53"/>
      <c r="AS2002" s="53"/>
      <c r="AT2002" s="53"/>
      <c r="AU2002" s="53"/>
      <c r="AV2002" s="53"/>
      <c r="AW2002" s="53"/>
      <c r="AX2002" s="53"/>
      <c r="AY2002" s="53"/>
      <c r="AZ2002" s="53"/>
      <c r="BA2002" s="53"/>
      <c r="BB2002" s="53"/>
      <c r="BC2002" s="53"/>
      <c r="BD2002" s="53"/>
      <c r="BE2002" s="53"/>
      <c r="BF2002" s="53"/>
      <c r="BG2002" s="53"/>
      <c r="BH2002" s="53"/>
      <c r="BI2002" s="53"/>
      <c r="BJ2002" s="53"/>
      <c r="BK2002" s="53"/>
      <c r="BL2002" s="53"/>
      <c r="BM2002" s="53"/>
      <c r="BN2002" s="53"/>
      <c r="BO2002" s="53"/>
      <c r="BP2002" s="53"/>
      <c r="BQ2002" s="53"/>
      <c r="BR2002" s="53"/>
      <c r="BS2002" s="53"/>
      <c r="BT2002" s="53"/>
      <c r="BU2002" s="53"/>
      <c r="BV2002" s="53"/>
      <c r="BW2002" s="53"/>
      <c r="BX2002" s="53"/>
      <c r="BY2002" s="53"/>
      <c r="BZ2002" s="53"/>
      <c r="CA2002" s="53"/>
      <c r="CB2002" s="53"/>
      <c r="CC2002" s="53"/>
      <c r="CD2002" s="53"/>
      <c r="CE2002" s="53"/>
      <c r="CF2002" s="53"/>
      <c r="CG2002" s="53"/>
      <c r="CH2002" s="53"/>
      <c r="CI2002" s="53"/>
      <c r="CJ2002" s="53"/>
      <c r="CK2002" s="53"/>
    </row>
    <row r="2003" spans="10:89" x14ac:dyDescent="0.2">
      <c r="J2003" s="53"/>
      <c r="K2003" s="53"/>
      <c r="L2003" s="53"/>
      <c r="M2003" s="53"/>
      <c r="N2003" s="53"/>
      <c r="O2003" s="53"/>
      <c r="P2003" s="53"/>
      <c r="Q2003" s="53"/>
      <c r="R2003" s="53"/>
      <c r="S2003" s="53"/>
      <c r="T2003" s="53"/>
      <c r="U2003" s="53"/>
      <c r="V2003" s="53"/>
      <c r="W2003" s="53"/>
      <c r="X2003" s="53"/>
      <c r="Y2003" s="53"/>
      <c r="Z2003" s="53"/>
      <c r="AA2003" s="53"/>
      <c r="AB2003" s="53"/>
      <c r="AC2003" s="53"/>
      <c r="AD2003" s="53"/>
      <c r="AE2003" s="53"/>
      <c r="AF2003" s="53"/>
      <c r="AG2003" s="53"/>
      <c r="AH2003" s="53"/>
      <c r="AI2003" s="53"/>
      <c r="AJ2003" s="53"/>
      <c r="AK2003" s="53"/>
      <c r="AL2003" s="53"/>
      <c r="AM2003" s="53"/>
      <c r="AN2003" s="53"/>
      <c r="AO2003" s="53"/>
      <c r="AP2003" s="53"/>
      <c r="AQ2003" s="53"/>
      <c r="AR2003" s="53"/>
      <c r="AS2003" s="53"/>
      <c r="AT2003" s="53"/>
      <c r="AU2003" s="53"/>
      <c r="AV2003" s="53"/>
      <c r="AW2003" s="53"/>
      <c r="AX2003" s="53"/>
      <c r="AY2003" s="53"/>
      <c r="AZ2003" s="53"/>
      <c r="BA2003" s="53"/>
      <c r="BB2003" s="53"/>
      <c r="BC2003" s="53"/>
      <c r="BD2003" s="53"/>
      <c r="BE2003" s="53"/>
      <c r="BF2003" s="53"/>
      <c r="BG2003" s="53"/>
      <c r="BH2003" s="53"/>
      <c r="BI2003" s="53"/>
      <c r="BJ2003" s="53"/>
      <c r="BK2003" s="53"/>
      <c r="BL2003" s="53"/>
      <c r="BM2003" s="53"/>
      <c r="BN2003" s="53"/>
      <c r="BO2003" s="53"/>
      <c r="BP2003" s="53"/>
      <c r="BQ2003" s="53"/>
      <c r="BR2003" s="53"/>
      <c r="BS2003" s="53"/>
      <c r="BT2003" s="53"/>
      <c r="BU2003" s="53"/>
      <c r="BV2003" s="53"/>
      <c r="BW2003" s="53"/>
      <c r="BX2003" s="53"/>
      <c r="BY2003" s="53"/>
      <c r="BZ2003" s="53"/>
      <c r="CA2003" s="53"/>
      <c r="CB2003" s="53"/>
      <c r="CC2003" s="53"/>
      <c r="CD2003" s="53"/>
      <c r="CE2003" s="53"/>
      <c r="CF2003" s="53"/>
      <c r="CG2003" s="53"/>
      <c r="CH2003" s="53"/>
      <c r="CI2003" s="53"/>
      <c r="CJ2003" s="53"/>
      <c r="CK2003" s="53"/>
    </row>
    <row r="2004" spans="10:89" x14ac:dyDescent="0.2">
      <c r="J2004" s="53"/>
      <c r="K2004" s="53"/>
      <c r="L2004" s="53"/>
      <c r="M2004" s="53"/>
      <c r="N2004" s="53"/>
      <c r="O2004" s="53"/>
      <c r="P2004" s="53"/>
      <c r="Q2004" s="53"/>
      <c r="R2004" s="53"/>
      <c r="S2004" s="53"/>
      <c r="T2004" s="53"/>
      <c r="U2004" s="53"/>
      <c r="V2004" s="53"/>
      <c r="W2004" s="53"/>
      <c r="X2004" s="53"/>
      <c r="Y2004" s="53"/>
      <c r="Z2004" s="53"/>
      <c r="AA2004" s="53"/>
      <c r="AB2004" s="53"/>
      <c r="AC2004" s="53"/>
      <c r="AD2004" s="53"/>
      <c r="AE2004" s="53"/>
      <c r="AF2004" s="53"/>
      <c r="AG2004" s="53"/>
      <c r="AH2004" s="53"/>
      <c r="AI2004" s="53"/>
      <c r="AJ2004" s="53"/>
      <c r="AK2004" s="53"/>
      <c r="AL2004" s="53"/>
      <c r="AM2004" s="53"/>
      <c r="AN2004" s="53"/>
      <c r="AO2004" s="53"/>
      <c r="AP2004" s="53"/>
      <c r="AQ2004" s="53"/>
      <c r="AR2004" s="53"/>
      <c r="AS2004" s="53"/>
      <c r="AT2004" s="53"/>
      <c r="AU2004" s="53"/>
      <c r="AV2004" s="53"/>
      <c r="AW2004" s="53"/>
      <c r="AX2004" s="53"/>
      <c r="AY2004" s="53"/>
      <c r="AZ2004" s="53"/>
      <c r="BA2004" s="53"/>
      <c r="BB2004" s="53"/>
      <c r="BC2004" s="53"/>
      <c r="BD2004" s="53"/>
      <c r="BE2004" s="53"/>
      <c r="BF2004" s="53"/>
      <c r="BG2004" s="53"/>
      <c r="BH2004" s="53"/>
      <c r="BI2004" s="53"/>
      <c r="BJ2004" s="53"/>
      <c r="BK2004" s="53"/>
      <c r="BL2004" s="53"/>
      <c r="BM2004" s="53"/>
      <c r="BN2004" s="53"/>
      <c r="BO2004" s="53"/>
      <c r="BP2004" s="53"/>
      <c r="BQ2004" s="53"/>
      <c r="BR2004" s="53"/>
      <c r="BS2004" s="53"/>
      <c r="BT2004" s="53"/>
      <c r="BU2004" s="53"/>
      <c r="BV2004" s="53"/>
      <c r="BW2004" s="53"/>
      <c r="BX2004" s="53"/>
      <c r="BY2004" s="53"/>
      <c r="BZ2004" s="53"/>
      <c r="CA2004" s="53"/>
      <c r="CB2004" s="53"/>
      <c r="CC2004" s="53"/>
      <c r="CD2004" s="53"/>
      <c r="CE2004" s="53"/>
      <c r="CF2004" s="53"/>
      <c r="CG2004" s="53"/>
      <c r="CH2004" s="53"/>
      <c r="CI2004" s="53"/>
      <c r="CJ2004" s="53"/>
      <c r="CK2004" s="53"/>
    </row>
    <row r="2005" spans="10:89" x14ac:dyDescent="0.2">
      <c r="J2005" s="53"/>
      <c r="K2005" s="53"/>
      <c r="L2005" s="53"/>
      <c r="M2005" s="53"/>
      <c r="N2005" s="53"/>
      <c r="O2005" s="53"/>
      <c r="P2005" s="53"/>
      <c r="Q2005" s="53"/>
      <c r="R2005" s="53"/>
      <c r="S2005" s="53"/>
      <c r="T2005" s="53"/>
      <c r="U2005" s="53"/>
      <c r="V2005" s="53"/>
      <c r="W2005" s="53"/>
      <c r="X2005" s="53"/>
      <c r="Y2005" s="53"/>
      <c r="Z2005" s="53"/>
      <c r="AA2005" s="53"/>
      <c r="AB2005" s="53"/>
      <c r="AC2005" s="53"/>
      <c r="AD2005" s="53"/>
      <c r="AE2005" s="53"/>
      <c r="AF2005" s="53"/>
      <c r="AG2005" s="53"/>
      <c r="AH2005" s="53"/>
      <c r="AI2005" s="53"/>
      <c r="AJ2005" s="53"/>
      <c r="AK2005" s="53"/>
      <c r="AL2005" s="53"/>
      <c r="AM2005" s="53"/>
      <c r="AN2005" s="53"/>
      <c r="AO2005" s="53"/>
      <c r="AP2005" s="53"/>
      <c r="AQ2005" s="53"/>
      <c r="AR2005" s="53"/>
      <c r="AS2005" s="53"/>
      <c r="AT2005" s="53"/>
      <c r="AU2005" s="53"/>
      <c r="AV2005" s="53"/>
      <c r="AW2005" s="53"/>
      <c r="AX2005" s="53"/>
      <c r="AY2005" s="53"/>
      <c r="AZ2005" s="53"/>
      <c r="BA2005" s="53"/>
      <c r="BB2005" s="53"/>
      <c r="BC2005" s="53"/>
      <c r="BD2005" s="53"/>
      <c r="BE2005" s="53"/>
      <c r="BF2005" s="53"/>
      <c r="BG2005" s="53"/>
      <c r="BH2005" s="53"/>
      <c r="BI2005" s="53"/>
      <c r="BJ2005" s="53"/>
      <c r="BK2005" s="53"/>
      <c r="BL2005" s="53"/>
      <c r="BM2005" s="53"/>
      <c r="BN2005" s="53"/>
      <c r="BO2005" s="53"/>
      <c r="BP2005" s="53"/>
      <c r="BQ2005" s="53"/>
      <c r="BR2005" s="53"/>
      <c r="BS2005" s="53"/>
      <c r="BT2005" s="53"/>
      <c r="BU2005" s="53"/>
      <c r="BV2005" s="53"/>
      <c r="BW2005" s="53"/>
      <c r="BX2005" s="53"/>
      <c r="BY2005" s="53"/>
      <c r="BZ2005" s="53"/>
      <c r="CA2005" s="53"/>
      <c r="CB2005" s="53"/>
      <c r="CC2005" s="53"/>
      <c r="CD2005" s="53"/>
      <c r="CE2005" s="53"/>
      <c r="CF2005" s="53"/>
      <c r="CG2005" s="53"/>
      <c r="CH2005" s="53"/>
      <c r="CI2005" s="53"/>
      <c r="CJ2005" s="53"/>
      <c r="CK2005" s="53"/>
    </row>
    <row r="2006" spans="10:89" x14ac:dyDescent="0.2">
      <c r="J2006" s="53"/>
      <c r="K2006" s="53"/>
      <c r="L2006" s="53"/>
      <c r="M2006" s="53"/>
      <c r="N2006" s="53"/>
      <c r="O2006" s="53"/>
      <c r="P2006" s="53"/>
      <c r="Q2006" s="53"/>
      <c r="R2006" s="53"/>
      <c r="S2006" s="53"/>
      <c r="T2006" s="53"/>
      <c r="U2006" s="53"/>
      <c r="V2006" s="53"/>
      <c r="W2006" s="53"/>
      <c r="X2006" s="53"/>
      <c r="Y2006" s="53"/>
      <c r="Z2006" s="53"/>
      <c r="AA2006" s="53"/>
      <c r="AB2006" s="53"/>
      <c r="AC2006" s="53"/>
      <c r="AD2006" s="53"/>
      <c r="AE2006" s="53"/>
      <c r="AF2006" s="53"/>
      <c r="AG2006" s="53"/>
      <c r="AH2006" s="53"/>
      <c r="AI2006" s="53"/>
      <c r="AJ2006" s="53"/>
      <c r="AK2006" s="53"/>
      <c r="AL2006" s="53"/>
      <c r="AM2006" s="53"/>
      <c r="AN2006" s="53"/>
      <c r="AO2006" s="53"/>
      <c r="AP2006" s="53"/>
      <c r="AQ2006" s="53"/>
      <c r="AR2006" s="53"/>
      <c r="AS2006" s="53"/>
      <c r="AT2006" s="53"/>
      <c r="AU2006" s="53"/>
      <c r="AV2006" s="53"/>
      <c r="AW2006" s="53"/>
      <c r="AX2006" s="53"/>
      <c r="AY2006" s="53"/>
      <c r="AZ2006" s="53"/>
      <c r="BA2006" s="53"/>
      <c r="BB2006" s="53"/>
      <c r="BC2006" s="53"/>
      <c r="BD2006" s="53"/>
      <c r="BE2006" s="53"/>
      <c r="BF2006" s="53"/>
      <c r="BG2006" s="53"/>
      <c r="BH2006" s="53"/>
      <c r="BI2006" s="53"/>
      <c r="BJ2006" s="53"/>
      <c r="BK2006" s="53"/>
      <c r="BL2006" s="53"/>
      <c r="BM2006" s="53"/>
      <c r="BN2006" s="53"/>
      <c r="BO2006" s="53"/>
      <c r="BP2006" s="53"/>
      <c r="BQ2006" s="53"/>
      <c r="BR2006" s="53"/>
      <c r="BS2006" s="53"/>
      <c r="BT2006" s="53"/>
      <c r="BU2006" s="53"/>
      <c r="BV2006" s="53"/>
      <c r="BW2006" s="53"/>
      <c r="BX2006" s="53"/>
      <c r="BY2006" s="53"/>
      <c r="BZ2006" s="53"/>
      <c r="CA2006" s="53"/>
      <c r="CB2006" s="53"/>
      <c r="CC2006" s="53"/>
      <c r="CD2006" s="53"/>
      <c r="CE2006" s="53"/>
      <c r="CF2006" s="53"/>
      <c r="CG2006" s="53"/>
      <c r="CH2006" s="53"/>
      <c r="CI2006" s="53"/>
      <c r="CJ2006" s="53"/>
      <c r="CK2006" s="53"/>
    </row>
    <row r="2007" spans="10:89" x14ac:dyDescent="0.2">
      <c r="J2007" s="53"/>
      <c r="K2007" s="53"/>
      <c r="L2007" s="53"/>
      <c r="M2007" s="53"/>
      <c r="N2007" s="53"/>
      <c r="O2007" s="53"/>
      <c r="P2007" s="53"/>
      <c r="Q2007" s="53"/>
      <c r="R2007" s="53"/>
      <c r="S2007" s="53"/>
      <c r="T2007" s="53"/>
      <c r="U2007" s="53"/>
      <c r="V2007" s="53"/>
      <c r="W2007" s="53"/>
      <c r="X2007" s="53"/>
      <c r="Y2007" s="53"/>
      <c r="Z2007" s="53"/>
      <c r="AA2007" s="53"/>
      <c r="AB2007" s="53"/>
      <c r="AC2007" s="53"/>
      <c r="AD2007" s="53"/>
      <c r="AE2007" s="53"/>
      <c r="AF2007" s="53"/>
      <c r="AG2007" s="53"/>
      <c r="AH2007" s="53"/>
      <c r="AI2007" s="53"/>
      <c r="AJ2007" s="53"/>
      <c r="AK2007" s="53"/>
      <c r="AL2007" s="53"/>
      <c r="AM2007" s="53"/>
      <c r="AN2007" s="53"/>
      <c r="AO2007" s="53"/>
      <c r="AP2007" s="53"/>
      <c r="AQ2007" s="53"/>
      <c r="AR2007" s="53"/>
      <c r="AS2007" s="53"/>
      <c r="AT2007" s="53"/>
      <c r="AU2007" s="53"/>
      <c r="AV2007" s="53"/>
      <c r="AW2007" s="53"/>
      <c r="AX2007" s="53"/>
      <c r="AY2007" s="53"/>
      <c r="AZ2007" s="53"/>
      <c r="BA2007" s="53"/>
      <c r="BB2007" s="53"/>
      <c r="BC2007" s="53"/>
      <c r="BD2007" s="53"/>
      <c r="BE2007" s="53"/>
      <c r="BF2007" s="53"/>
      <c r="BG2007" s="53"/>
      <c r="BH2007" s="53"/>
      <c r="BI2007" s="53"/>
      <c r="BJ2007" s="53"/>
      <c r="BK2007" s="53"/>
      <c r="BL2007" s="53"/>
      <c r="BM2007" s="53"/>
      <c r="BN2007" s="53"/>
      <c r="BO2007" s="53"/>
      <c r="BP2007" s="53"/>
      <c r="BQ2007" s="53"/>
      <c r="BR2007" s="53"/>
      <c r="BS2007" s="53"/>
      <c r="BT2007" s="53"/>
      <c r="BU2007" s="53"/>
      <c r="BV2007" s="53"/>
      <c r="BW2007" s="53"/>
      <c r="BX2007" s="53"/>
      <c r="BY2007" s="53"/>
      <c r="BZ2007" s="53"/>
      <c r="CA2007" s="53"/>
      <c r="CB2007" s="53"/>
      <c r="CC2007" s="53"/>
      <c r="CD2007" s="53"/>
      <c r="CE2007" s="53"/>
      <c r="CF2007" s="53"/>
      <c r="CG2007" s="53"/>
      <c r="CH2007" s="53"/>
      <c r="CI2007" s="53"/>
      <c r="CJ2007" s="53"/>
      <c r="CK2007" s="53"/>
    </row>
    <row r="2008" spans="10:89" x14ac:dyDescent="0.2">
      <c r="J2008" s="53"/>
      <c r="K2008" s="53"/>
      <c r="L2008" s="53"/>
      <c r="M2008" s="53"/>
      <c r="N2008" s="53"/>
      <c r="O2008" s="53"/>
      <c r="P2008" s="53"/>
      <c r="Q2008" s="53"/>
      <c r="R2008" s="53"/>
      <c r="S2008" s="53"/>
      <c r="T2008" s="53"/>
      <c r="U2008" s="53"/>
      <c r="V2008" s="53"/>
      <c r="W2008" s="53"/>
      <c r="X2008" s="53"/>
      <c r="Y2008" s="53"/>
      <c r="Z2008" s="53"/>
      <c r="AA2008" s="53"/>
      <c r="AB2008" s="53"/>
      <c r="AC2008" s="53"/>
      <c r="AD2008" s="53"/>
      <c r="AE2008" s="53"/>
      <c r="AF2008" s="53"/>
      <c r="AG2008" s="53"/>
      <c r="AH2008" s="53"/>
      <c r="AI2008" s="53"/>
      <c r="AJ2008" s="53"/>
      <c r="AK2008" s="53"/>
      <c r="AL2008" s="53"/>
      <c r="AM2008" s="53"/>
      <c r="AN2008" s="53"/>
      <c r="AO2008" s="53"/>
      <c r="AP2008" s="53"/>
      <c r="AQ2008" s="53"/>
      <c r="AR2008" s="53"/>
      <c r="AS2008" s="53"/>
      <c r="AT2008" s="53"/>
      <c r="AU2008" s="53"/>
      <c r="AV2008" s="53"/>
      <c r="AW2008" s="53"/>
      <c r="AX2008" s="53"/>
      <c r="AY2008" s="53"/>
      <c r="AZ2008" s="53"/>
      <c r="BA2008" s="53"/>
      <c r="BB2008" s="53"/>
      <c r="BC2008" s="53"/>
      <c r="BD2008" s="53"/>
      <c r="BE2008" s="53"/>
      <c r="BF2008" s="53"/>
      <c r="BG2008" s="53"/>
      <c r="BH2008" s="53"/>
      <c r="BI2008" s="53"/>
      <c r="BJ2008" s="53"/>
      <c r="BK2008" s="53"/>
      <c r="BL2008" s="53"/>
      <c r="BM2008" s="53"/>
      <c r="BN2008" s="53"/>
      <c r="BO2008" s="53"/>
      <c r="BP2008" s="53"/>
      <c r="BQ2008" s="53"/>
      <c r="BR2008" s="53"/>
      <c r="BS2008" s="53"/>
      <c r="BT2008" s="53"/>
      <c r="BU2008" s="53"/>
      <c r="BV2008" s="53"/>
      <c r="BW2008" s="53"/>
      <c r="BX2008" s="53"/>
      <c r="BY2008" s="53"/>
      <c r="BZ2008" s="53"/>
      <c r="CA2008" s="53"/>
      <c r="CB2008" s="53"/>
      <c r="CC2008" s="53"/>
      <c r="CD2008" s="53"/>
      <c r="CE2008" s="53"/>
      <c r="CF2008" s="53"/>
      <c r="CG2008" s="53"/>
      <c r="CH2008" s="53"/>
      <c r="CI2008" s="53"/>
      <c r="CJ2008" s="53"/>
      <c r="CK2008" s="53"/>
    </row>
    <row r="2009" spans="10:89" x14ac:dyDescent="0.2">
      <c r="J2009" s="53"/>
      <c r="K2009" s="53"/>
      <c r="L2009" s="53"/>
      <c r="M2009" s="53"/>
      <c r="N2009" s="53"/>
      <c r="O2009" s="53"/>
      <c r="P2009" s="53"/>
      <c r="Q2009" s="53"/>
      <c r="R2009" s="53"/>
      <c r="S2009" s="53"/>
      <c r="T2009" s="53"/>
      <c r="U2009" s="53"/>
      <c r="V2009" s="53"/>
      <c r="W2009" s="53"/>
      <c r="X2009" s="53"/>
      <c r="Y2009" s="53"/>
      <c r="Z2009" s="53"/>
      <c r="AA2009" s="53"/>
      <c r="AB2009" s="53"/>
      <c r="AC2009" s="53"/>
      <c r="AD2009" s="53"/>
      <c r="AE2009" s="53"/>
      <c r="AF2009" s="53"/>
      <c r="AG2009" s="53"/>
      <c r="AH2009" s="53"/>
      <c r="AI2009" s="53"/>
      <c r="AJ2009" s="53"/>
      <c r="AK2009" s="53"/>
      <c r="AL2009" s="53"/>
      <c r="AM2009" s="53"/>
      <c r="AN2009" s="53"/>
      <c r="AO2009" s="53"/>
      <c r="AP2009" s="53"/>
      <c r="AQ2009" s="53"/>
      <c r="AR2009" s="53"/>
      <c r="AS2009" s="53"/>
      <c r="AT2009" s="53"/>
      <c r="AU2009" s="53"/>
      <c r="AV2009" s="53"/>
      <c r="AW2009" s="53"/>
      <c r="AX2009" s="53"/>
      <c r="AY2009" s="53"/>
      <c r="AZ2009" s="53"/>
      <c r="BA2009" s="53"/>
      <c r="BB2009" s="53"/>
      <c r="BC2009" s="53"/>
      <c r="BD2009" s="53"/>
      <c r="BE2009" s="53"/>
      <c r="BF2009" s="53"/>
      <c r="BG2009" s="53"/>
      <c r="BH2009" s="53"/>
      <c r="BI2009" s="53"/>
      <c r="BJ2009" s="53"/>
      <c r="BK2009" s="53"/>
      <c r="BL2009" s="53"/>
      <c r="BM2009" s="53"/>
      <c r="BN2009" s="53"/>
      <c r="BO2009" s="53"/>
      <c r="BP2009" s="53"/>
      <c r="BQ2009" s="53"/>
      <c r="BR2009" s="53"/>
      <c r="BS2009" s="53"/>
      <c r="BT2009" s="53"/>
      <c r="BU2009" s="53"/>
      <c r="BV2009" s="53"/>
      <c r="BW2009" s="53"/>
      <c r="BX2009" s="53"/>
      <c r="BY2009" s="53"/>
      <c r="BZ2009" s="53"/>
      <c r="CA2009" s="53"/>
      <c r="CB2009" s="53"/>
      <c r="CC2009" s="53"/>
      <c r="CD2009" s="53"/>
      <c r="CE2009" s="53"/>
      <c r="CF2009" s="53"/>
      <c r="CG2009" s="53"/>
      <c r="CH2009" s="53"/>
      <c r="CI2009" s="53"/>
      <c r="CJ2009" s="53"/>
      <c r="CK2009" s="53"/>
    </row>
    <row r="2010" spans="10:89" x14ac:dyDescent="0.2">
      <c r="J2010" s="53"/>
      <c r="K2010" s="53"/>
      <c r="L2010" s="53"/>
      <c r="M2010" s="53"/>
      <c r="N2010" s="53"/>
      <c r="O2010" s="53"/>
      <c r="P2010" s="53"/>
      <c r="Q2010" s="53"/>
      <c r="R2010" s="53"/>
      <c r="S2010" s="53"/>
      <c r="T2010" s="53"/>
      <c r="U2010" s="53"/>
      <c r="V2010" s="53"/>
      <c r="W2010" s="53"/>
      <c r="X2010" s="53"/>
      <c r="Y2010" s="53"/>
      <c r="Z2010" s="53"/>
      <c r="AA2010" s="53"/>
      <c r="AB2010" s="53"/>
      <c r="AC2010" s="53"/>
      <c r="AD2010" s="53"/>
      <c r="AE2010" s="53"/>
      <c r="AF2010" s="53"/>
      <c r="AG2010" s="53"/>
      <c r="AH2010" s="53"/>
      <c r="AI2010" s="53"/>
      <c r="AJ2010" s="53"/>
      <c r="AK2010" s="53"/>
      <c r="AL2010" s="53"/>
      <c r="AM2010" s="53"/>
      <c r="AN2010" s="53"/>
      <c r="AO2010" s="53"/>
      <c r="AP2010" s="53"/>
      <c r="AQ2010" s="53"/>
      <c r="AR2010" s="53"/>
      <c r="AS2010" s="53"/>
      <c r="AT2010" s="53"/>
      <c r="AU2010" s="53"/>
      <c r="AV2010" s="53"/>
      <c r="AW2010" s="53"/>
      <c r="AX2010" s="53"/>
      <c r="AY2010" s="53"/>
      <c r="AZ2010" s="53"/>
      <c r="BA2010" s="53"/>
      <c r="BB2010" s="53"/>
      <c r="BC2010" s="53"/>
      <c r="BD2010" s="53"/>
      <c r="BE2010" s="53"/>
      <c r="BF2010" s="53"/>
      <c r="BG2010" s="53"/>
      <c r="BH2010" s="53"/>
      <c r="BI2010" s="53"/>
      <c r="BJ2010" s="53"/>
      <c r="BK2010" s="53"/>
      <c r="BL2010" s="53"/>
      <c r="BM2010" s="53"/>
      <c r="BN2010" s="53"/>
      <c r="BO2010" s="53"/>
      <c r="BP2010" s="53"/>
      <c r="BQ2010" s="53"/>
      <c r="BR2010" s="53"/>
      <c r="BS2010" s="53"/>
      <c r="BT2010" s="53"/>
      <c r="BU2010" s="53"/>
      <c r="BV2010" s="53"/>
      <c r="BW2010" s="53"/>
      <c r="BX2010" s="53"/>
      <c r="BY2010" s="53"/>
      <c r="BZ2010" s="53"/>
      <c r="CA2010" s="53"/>
      <c r="CB2010" s="53"/>
      <c r="CC2010" s="53"/>
      <c r="CD2010" s="53"/>
      <c r="CE2010" s="53"/>
      <c r="CF2010" s="53"/>
      <c r="CG2010" s="53"/>
      <c r="CH2010" s="53"/>
      <c r="CI2010" s="53"/>
      <c r="CJ2010" s="53"/>
      <c r="CK2010" s="53"/>
    </row>
    <row r="2011" spans="10:89" x14ac:dyDescent="0.2">
      <c r="J2011" s="53"/>
      <c r="K2011" s="53"/>
      <c r="L2011" s="53"/>
      <c r="M2011" s="53"/>
      <c r="N2011" s="53"/>
      <c r="O2011" s="53"/>
      <c r="P2011" s="53"/>
      <c r="Q2011" s="53"/>
      <c r="R2011" s="53"/>
      <c r="S2011" s="53"/>
      <c r="T2011" s="53"/>
      <c r="U2011" s="53"/>
      <c r="V2011" s="53"/>
      <c r="W2011" s="53"/>
      <c r="X2011" s="53"/>
      <c r="Y2011" s="53"/>
      <c r="Z2011" s="53"/>
      <c r="AA2011" s="53"/>
      <c r="AB2011" s="53"/>
      <c r="AC2011" s="53"/>
      <c r="AD2011" s="53"/>
      <c r="AE2011" s="53"/>
      <c r="AF2011" s="53"/>
      <c r="AG2011" s="53"/>
      <c r="AH2011" s="53"/>
      <c r="AI2011" s="53"/>
      <c r="AJ2011" s="53"/>
      <c r="AK2011" s="53"/>
      <c r="AL2011" s="53"/>
      <c r="AM2011" s="53"/>
      <c r="AN2011" s="53"/>
      <c r="AO2011" s="53"/>
      <c r="AP2011" s="53"/>
      <c r="AQ2011" s="53"/>
      <c r="AR2011" s="53"/>
      <c r="AS2011" s="53"/>
      <c r="AT2011" s="53"/>
      <c r="AU2011" s="53"/>
      <c r="AV2011" s="53"/>
      <c r="AW2011" s="53"/>
      <c r="AX2011" s="53"/>
      <c r="AY2011" s="53"/>
      <c r="AZ2011" s="53"/>
      <c r="BA2011" s="53"/>
      <c r="BB2011" s="53"/>
      <c r="BC2011" s="53"/>
      <c r="BD2011" s="53"/>
      <c r="BE2011" s="53"/>
      <c r="BF2011" s="53"/>
      <c r="BG2011" s="53"/>
      <c r="BH2011" s="53"/>
      <c r="BI2011" s="53"/>
      <c r="BJ2011" s="53"/>
      <c r="BK2011" s="53"/>
      <c r="BL2011" s="53"/>
      <c r="BM2011" s="53"/>
      <c r="BN2011" s="53"/>
      <c r="BO2011" s="53"/>
      <c r="BP2011" s="53"/>
      <c r="BQ2011" s="53"/>
      <c r="BR2011" s="53"/>
      <c r="BS2011" s="53"/>
      <c r="BT2011" s="53"/>
      <c r="BU2011" s="53"/>
      <c r="BV2011" s="53"/>
      <c r="BW2011" s="53"/>
      <c r="BX2011" s="53"/>
      <c r="BY2011" s="53"/>
      <c r="BZ2011" s="53"/>
      <c r="CA2011" s="53"/>
      <c r="CB2011" s="53"/>
      <c r="CC2011" s="53"/>
      <c r="CD2011" s="53"/>
      <c r="CE2011" s="53"/>
      <c r="CF2011" s="53"/>
      <c r="CG2011" s="53"/>
      <c r="CH2011" s="53"/>
      <c r="CI2011" s="53"/>
      <c r="CJ2011" s="53"/>
      <c r="CK2011" s="53"/>
    </row>
    <row r="2012" spans="10:89" x14ac:dyDescent="0.2">
      <c r="J2012" s="53"/>
      <c r="K2012" s="53"/>
      <c r="L2012" s="53"/>
      <c r="M2012" s="53"/>
      <c r="N2012" s="53"/>
      <c r="O2012" s="53"/>
      <c r="P2012" s="53"/>
      <c r="Q2012" s="53"/>
      <c r="R2012" s="53"/>
      <c r="S2012" s="53"/>
      <c r="T2012" s="53"/>
      <c r="U2012" s="53"/>
      <c r="V2012" s="53"/>
      <c r="W2012" s="53"/>
      <c r="X2012" s="53"/>
      <c r="Y2012" s="53"/>
      <c r="Z2012" s="53"/>
      <c r="AA2012" s="53"/>
      <c r="AB2012" s="53"/>
      <c r="AC2012" s="53"/>
      <c r="AD2012" s="53"/>
      <c r="AE2012" s="53"/>
      <c r="AF2012" s="53"/>
      <c r="AG2012" s="53"/>
      <c r="AH2012" s="53"/>
      <c r="AI2012" s="53"/>
      <c r="AJ2012" s="53"/>
      <c r="AK2012" s="53"/>
      <c r="AL2012" s="53"/>
      <c r="AM2012" s="53"/>
      <c r="AN2012" s="53"/>
      <c r="AO2012" s="53"/>
      <c r="AP2012" s="53"/>
      <c r="AQ2012" s="53"/>
      <c r="AR2012" s="53"/>
      <c r="AS2012" s="53"/>
      <c r="AT2012" s="53"/>
      <c r="AU2012" s="53"/>
      <c r="AV2012" s="53"/>
      <c r="AW2012" s="53"/>
      <c r="AX2012" s="53"/>
      <c r="AY2012" s="53"/>
      <c r="AZ2012" s="53"/>
      <c r="BA2012" s="53"/>
      <c r="BB2012" s="53"/>
      <c r="BC2012" s="53"/>
      <c r="BD2012" s="53"/>
      <c r="BE2012" s="53"/>
      <c r="BF2012" s="53"/>
      <c r="BG2012" s="53"/>
      <c r="BH2012" s="53"/>
      <c r="BI2012" s="53"/>
      <c r="BJ2012" s="53"/>
      <c r="BK2012" s="53"/>
      <c r="BL2012" s="53"/>
      <c r="BM2012" s="53"/>
      <c r="BN2012" s="53"/>
      <c r="BO2012" s="53"/>
      <c r="BP2012" s="53"/>
      <c r="BQ2012" s="53"/>
      <c r="BR2012" s="53"/>
      <c r="BS2012" s="53"/>
      <c r="BT2012" s="53"/>
      <c r="BU2012" s="53"/>
      <c r="BV2012" s="53"/>
      <c r="BW2012" s="53"/>
      <c r="BX2012" s="53"/>
      <c r="BY2012" s="53"/>
      <c r="BZ2012" s="53"/>
      <c r="CA2012" s="53"/>
      <c r="CB2012" s="53"/>
      <c r="CC2012" s="53"/>
      <c r="CD2012" s="53"/>
      <c r="CE2012" s="53"/>
      <c r="CF2012" s="53"/>
      <c r="CG2012" s="53"/>
      <c r="CH2012" s="53"/>
      <c r="CI2012" s="53"/>
      <c r="CJ2012" s="53"/>
      <c r="CK2012" s="53"/>
    </row>
    <row r="2013" spans="10:89" x14ac:dyDescent="0.2">
      <c r="J2013" s="53"/>
      <c r="K2013" s="53"/>
      <c r="L2013" s="53"/>
      <c r="M2013" s="53"/>
      <c r="N2013" s="53"/>
      <c r="O2013" s="53"/>
      <c r="P2013" s="53"/>
      <c r="Q2013" s="53"/>
      <c r="R2013" s="53"/>
      <c r="S2013" s="53"/>
      <c r="T2013" s="53"/>
      <c r="U2013" s="53"/>
      <c r="V2013" s="53"/>
      <c r="W2013" s="53"/>
      <c r="X2013" s="53"/>
      <c r="Y2013" s="53"/>
      <c r="Z2013" s="53"/>
      <c r="AA2013" s="53"/>
      <c r="AB2013" s="53"/>
      <c r="AC2013" s="53"/>
      <c r="AD2013" s="53"/>
      <c r="AE2013" s="53"/>
      <c r="AF2013" s="53"/>
      <c r="AG2013" s="53"/>
      <c r="AH2013" s="53"/>
      <c r="AI2013" s="53"/>
      <c r="AJ2013" s="53"/>
      <c r="AK2013" s="53"/>
      <c r="AL2013" s="53"/>
      <c r="AM2013" s="53"/>
      <c r="AN2013" s="53"/>
      <c r="AO2013" s="53"/>
      <c r="AP2013" s="53"/>
      <c r="AQ2013" s="53"/>
      <c r="AR2013" s="53"/>
      <c r="AS2013" s="53"/>
      <c r="AT2013" s="53"/>
      <c r="AU2013" s="53"/>
      <c r="AV2013" s="53"/>
      <c r="AW2013" s="53"/>
      <c r="AX2013" s="53"/>
      <c r="AY2013" s="53"/>
      <c r="AZ2013" s="53"/>
      <c r="BA2013" s="53"/>
      <c r="BB2013" s="53"/>
      <c r="BC2013" s="53"/>
      <c r="BD2013" s="53"/>
      <c r="BE2013" s="53"/>
      <c r="BF2013" s="53"/>
      <c r="BG2013" s="53"/>
      <c r="BH2013" s="53"/>
      <c r="BI2013" s="53"/>
      <c r="BJ2013" s="53"/>
      <c r="BK2013" s="53"/>
      <c r="BL2013" s="53"/>
      <c r="BM2013" s="53"/>
      <c r="BN2013" s="53"/>
      <c r="BO2013" s="53"/>
      <c r="BP2013" s="53"/>
      <c r="BQ2013" s="53"/>
      <c r="BR2013" s="53"/>
      <c r="BS2013" s="53"/>
      <c r="BT2013" s="53"/>
      <c r="BU2013" s="53"/>
      <c r="BV2013" s="53"/>
      <c r="BW2013" s="53"/>
      <c r="BX2013" s="53"/>
      <c r="BY2013" s="53"/>
      <c r="BZ2013" s="53"/>
      <c r="CA2013" s="53"/>
      <c r="CB2013" s="53"/>
      <c r="CC2013" s="53"/>
      <c r="CD2013" s="53"/>
      <c r="CE2013" s="53"/>
      <c r="CF2013" s="53"/>
      <c r="CG2013" s="53"/>
      <c r="CH2013" s="53"/>
      <c r="CI2013" s="53"/>
      <c r="CJ2013" s="53"/>
      <c r="CK2013" s="53"/>
    </row>
    <row r="2014" spans="10:89" x14ac:dyDescent="0.2">
      <c r="J2014" s="53"/>
      <c r="K2014" s="53"/>
      <c r="L2014" s="53"/>
      <c r="M2014" s="53"/>
      <c r="N2014" s="53"/>
      <c r="O2014" s="53"/>
      <c r="P2014" s="53"/>
      <c r="Q2014" s="53"/>
      <c r="R2014" s="53"/>
      <c r="S2014" s="53"/>
      <c r="T2014" s="53"/>
      <c r="U2014" s="53"/>
      <c r="V2014" s="53"/>
      <c r="W2014" s="53"/>
      <c r="X2014" s="53"/>
      <c r="Y2014" s="53"/>
      <c r="Z2014" s="53"/>
      <c r="AA2014" s="53"/>
      <c r="AB2014" s="53"/>
      <c r="AC2014" s="53"/>
      <c r="AD2014" s="53"/>
      <c r="AE2014" s="53"/>
      <c r="AF2014" s="53"/>
      <c r="AG2014" s="53"/>
      <c r="AH2014" s="53"/>
      <c r="AI2014" s="53"/>
      <c r="AJ2014" s="53"/>
      <c r="AK2014" s="53"/>
      <c r="AL2014" s="53"/>
      <c r="AM2014" s="53"/>
      <c r="AN2014" s="53"/>
      <c r="AO2014" s="53"/>
      <c r="AP2014" s="53"/>
      <c r="AQ2014" s="53"/>
      <c r="AR2014" s="53"/>
      <c r="AS2014" s="53"/>
      <c r="AT2014" s="53"/>
      <c r="AU2014" s="53"/>
      <c r="AV2014" s="53"/>
      <c r="AW2014" s="53"/>
      <c r="AX2014" s="53"/>
      <c r="AY2014" s="53"/>
      <c r="AZ2014" s="53"/>
      <c r="BA2014" s="53"/>
      <c r="BB2014" s="53"/>
      <c r="BC2014" s="53"/>
      <c r="BD2014" s="53"/>
      <c r="BE2014" s="53"/>
      <c r="BF2014" s="53"/>
      <c r="BG2014" s="53"/>
      <c r="BH2014" s="53"/>
      <c r="BI2014" s="53"/>
      <c r="BJ2014" s="53"/>
      <c r="BK2014" s="53"/>
      <c r="BL2014" s="53"/>
      <c r="BM2014" s="53"/>
      <c r="BN2014" s="53"/>
      <c r="BO2014" s="53"/>
      <c r="BP2014" s="53"/>
      <c r="BQ2014" s="53"/>
      <c r="BR2014" s="53"/>
      <c r="BS2014" s="53"/>
      <c r="BT2014" s="53"/>
      <c r="BU2014" s="53"/>
      <c r="BV2014" s="53"/>
      <c r="BW2014" s="53"/>
      <c r="BX2014" s="53"/>
      <c r="BY2014" s="53"/>
      <c r="BZ2014" s="53"/>
      <c r="CA2014" s="53"/>
      <c r="CB2014" s="53"/>
      <c r="CC2014" s="53"/>
      <c r="CD2014" s="53"/>
      <c r="CE2014" s="53"/>
      <c r="CF2014" s="53"/>
      <c r="CG2014" s="53"/>
      <c r="CH2014" s="53"/>
      <c r="CI2014" s="53"/>
      <c r="CJ2014" s="53"/>
      <c r="CK2014" s="53"/>
    </row>
    <row r="2015" spans="10:89" x14ac:dyDescent="0.2">
      <c r="J2015" s="53"/>
      <c r="K2015" s="53"/>
      <c r="L2015" s="53"/>
      <c r="M2015" s="53"/>
      <c r="N2015" s="53"/>
      <c r="O2015" s="53"/>
      <c r="P2015" s="53"/>
      <c r="Q2015" s="53"/>
      <c r="R2015" s="53"/>
      <c r="S2015" s="53"/>
      <c r="T2015" s="53"/>
      <c r="U2015" s="53"/>
      <c r="V2015" s="53"/>
      <c r="W2015" s="53"/>
      <c r="X2015" s="53"/>
      <c r="Y2015" s="53"/>
      <c r="Z2015" s="53"/>
      <c r="AA2015" s="53"/>
      <c r="AB2015" s="53"/>
      <c r="AC2015" s="53"/>
      <c r="AD2015" s="53"/>
      <c r="AE2015" s="53"/>
      <c r="AF2015" s="53"/>
      <c r="AG2015" s="53"/>
      <c r="AH2015" s="53"/>
      <c r="AI2015" s="53"/>
      <c r="AJ2015" s="53"/>
      <c r="AK2015" s="53"/>
      <c r="AL2015" s="53"/>
      <c r="AM2015" s="53"/>
      <c r="AN2015" s="53"/>
      <c r="AO2015" s="53"/>
      <c r="AP2015" s="53"/>
      <c r="AQ2015" s="53"/>
      <c r="AR2015" s="53"/>
      <c r="AS2015" s="53"/>
      <c r="AT2015" s="53"/>
      <c r="AU2015" s="53"/>
      <c r="AV2015" s="53"/>
      <c r="AW2015" s="53"/>
      <c r="AX2015" s="53"/>
      <c r="AY2015" s="53"/>
      <c r="AZ2015" s="53"/>
      <c r="BA2015" s="53"/>
      <c r="BB2015" s="53"/>
      <c r="BC2015" s="53"/>
      <c r="BD2015" s="53"/>
      <c r="BE2015" s="53"/>
      <c r="BF2015" s="53"/>
      <c r="BG2015" s="53"/>
      <c r="BH2015" s="53"/>
      <c r="BI2015" s="53"/>
      <c r="BJ2015" s="53"/>
      <c r="BK2015" s="53"/>
      <c r="BL2015" s="53"/>
      <c r="BM2015" s="53"/>
      <c r="BN2015" s="53"/>
      <c r="BO2015" s="53"/>
      <c r="BP2015" s="53"/>
      <c r="BQ2015" s="53"/>
      <c r="BR2015" s="53"/>
      <c r="BS2015" s="53"/>
      <c r="BT2015" s="53"/>
      <c r="BU2015" s="53"/>
      <c r="BV2015" s="53"/>
      <c r="BW2015" s="53"/>
      <c r="BX2015" s="53"/>
      <c r="BY2015" s="53"/>
      <c r="BZ2015" s="53"/>
      <c r="CA2015" s="53"/>
      <c r="CB2015" s="53"/>
      <c r="CC2015" s="53"/>
      <c r="CD2015" s="53"/>
      <c r="CE2015" s="53"/>
      <c r="CF2015" s="53"/>
      <c r="CG2015" s="53"/>
      <c r="CH2015" s="53"/>
      <c r="CI2015" s="53"/>
      <c r="CJ2015" s="53"/>
      <c r="CK2015" s="53"/>
    </row>
    <row r="2016" spans="10:89" x14ac:dyDescent="0.2">
      <c r="J2016" s="53"/>
      <c r="K2016" s="53"/>
      <c r="L2016" s="53"/>
      <c r="M2016" s="53"/>
      <c r="N2016" s="53"/>
      <c r="O2016" s="53"/>
      <c r="P2016" s="53"/>
      <c r="Q2016" s="53"/>
      <c r="R2016" s="53"/>
      <c r="S2016" s="53"/>
      <c r="T2016" s="53"/>
      <c r="U2016" s="53"/>
      <c r="V2016" s="53"/>
      <c r="W2016" s="53"/>
      <c r="X2016" s="53"/>
      <c r="Y2016" s="53"/>
      <c r="Z2016" s="53"/>
      <c r="AA2016" s="53"/>
      <c r="AB2016" s="53"/>
      <c r="AC2016" s="53"/>
      <c r="AD2016" s="53"/>
      <c r="AE2016" s="53"/>
      <c r="AF2016" s="53"/>
      <c r="AG2016" s="53"/>
      <c r="AH2016" s="53"/>
      <c r="AI2016" s="53"/>
      <c r="AJ2016" s="53"/>
      <c r="AK2016" s="53"/>
      <c r="AL2016" s="53"/>
      <c r="AM2016" s="53"/>
      <c r="AN2016" s="53"/>
      <c r="AO2016" s="53"/>
      <c r="AP2016" s="53"/>
      <c r="AQ2016" s="53"/>
      <c r="AR2016" s="53"/>
      <c r="AS2016" s="53"/>
      <c r="AT2016" s="53"/>
      <c r="AU2016" s="53"/>
      <c r="AV2016" s="53"/>
      <c r="AW2016" s="53"/>
      <c r="AX2016" s="53"/>
      <c r="AY2016" s="53"/>
      <c r="AZ2016" s="53"/>
      <c r="BA2016" s="53"/>
      <c r="BB2016" s="53"/>
      <c r="BC2016" s="53"/>
      <c r="BD2016" s="53"/>
      <c r="BE2016" s="53"/>
      <c r="BF2016" s="53"/>
      <c r="BG2016" s="53"/>
      <c r="BH2016" s="53"/>
      <c r="BI2016" s="53"/>
      <c r="BJ2016" s="53"/>
      <c r="BK2016" s="53"/>
      <c r="BL2016" s="53"/>
      <c r="BM2016" s="53"/>
      <c r="BN2016" s="53"/>
      <c r="BO2016" s="53"/>
      <c r="BP2016" s="53"/>
      <c r="BQ2016" s="53"/>
      <c r="BR2016" s="53"/>
      <c r="BS2016" s="53"/>
      <c r="BT2016" s="53"/>
      <c r="BU2016" s="53"/>
      <c r="BV2016" s="53"/>
      <c r="BW2016" s="53"/>
      <c r="BX2016" s="53"/>
      <c r="BY2016" s="53"/>
      <c r="BZ2016" s="53"/>
      <c r="CA2016" s="53"/>
      <c r="CB2016" s="53"/>
      <c r="CC2016" s="53"/>
      <c r="CD2016" s="53"/>
      <c r="CE2016" s="53"/>
      <c r="CF2016" s="53"/>
      <c r="CG2016" s="53"/>
      <c r="CH2016" s="53"/>
      <c r="CI2016" s="53"/>
      <c r="CJ2016" s="53"/>
      <c r="CK2016" s="53"/>
    </row>
    <row r="2017" spans="10:89" x14ac:dyDescent="0.2">
      <c r="J2017" s="53"/>
      <c r="K2017" s="53"/>
      <c r="L2017" s="53"/>
      <c r="M2017" s="53"/>
      <c r="N2017" s="53"/>
      <c r="O2017" s="53"/>
      <c r="P2017" s="53"/>
      <c r="Q2017" s="53"/>
      <c r="R2017" s="53"/>
      <c r="S2017" s="53"/>
      <c r="T2017" s="53"/>
      <c r="U2017" s="53"/>
      <c r="V2017" s="53"/>
      <c r="W2017" s="53"/>
      <c r="X2017" s="53"/>
      <c r="Y2017" s="53"/>
      <c r="Z2017" s="53"/>
      <c r="AA2017" s="53"/>
      <c r="AB2017" s="53"/>
      <c r="AC2017" s="53"/>
      <c r="AD2017" s="53"/>
      <c r="AE2017" s="53"/>
      <c r="AF2017" s="53"/>
      <c r="AG2017" s="53"/>
      <c r="AH2017" s="53"/>
      <c r="AI2017" s="53"/>
      <c r="AJ2017" s="53"/>
      <c r="AK2017" s="53"/>
      <c r="AL2017" s="53"/>
      <c r="AM2017" s="53"/>
      <c r="AN2017" s="53"/>
      <c r="AO2017" s="53"/>
      <c r="AP2017" s="53"/>
      <c r="AQ2017" s="53"/>
      <c r="AR2017" s="53"/>
      <c r="AS2017" s="53"/>
      <c r="AT2017" s="53"/>
      <c r="AU2017" s="53"/>
      <c r="AV2017" s="53"/>
      <c r="AW2017" s="53"/>
      <c r="AX2017" s="53"/>
      <c r="AY2017" s="53"/>
      <c r="AZ2017" s="53"/>
      <c r="BA2017" s="53"/>
      <c r="BB2017" s="53"/>
      <c r="BC2017" s="53"/>
      <c r="BD2017" s="53"/>
      <c r="BE2017" s="53"/>
      <c r="BF2017" s="53"/>
      <c r="BG2017" s="53"/>
      <c r="BH2017" s="53"/>
      <c r="BI2017" s="53"/>
      <c r="BJ2017" s="53"/>
      <c r="BK2017" s="53"/>
      <c r="BL2017" s="53"/>
      <c r="BM2017" s="53"/>
      <c r="BN2017" s="53"/>
      <c r="BO2017" s="53"/>
      <c r="BP2017" s="53"/>
      <c r="BQ2017" s="53"/>
      <c r="BR2017" s="53"/>
      <c r="BS2017" s="53"/>
      <c r="BT2017" s="53"/>
      <c r="BU2017" s="53"/>
      <c r="BV2017" s="53"/>
      <c r="BW2017" s="53"/>
      <c r="BX2017" s="53"/>
      <c r="BY2017" s="53"/>
      <c r="BZ2017" s="53"/>
      <c r="CA2017" s="53"/>
      <c r="CB2017" s="53"/>
      <c r="CC2017" s="53"/>
      <c r="CD2017" s="53"/>
      <c r="CE2017" s="53"/>
      <c r="CF2017" s="53"/>
      <c r="CG2017" s="53"/>
      <c r="CH2017" s="53"/>
      <c r="CI2017" s="53"/>
      <c r="CJ2017" s="53"/>
      <c r="CK2017" s="53"/>
    </row>
    <row r="2018" spans="10:89" x14ac:dyDescent="0.2">
      <c r="J2018" s="53"/>
      <c r="K2018" s="53"/>
      <c r="L2018" s="53"/>
      <c r="M2018" s="53"/>
      <c r="N2018" s="53"/>
      <c r="O2018" s="53"/>
      <c r="P2018" s="53"/>
      <c r="Q2018" s="53"/>
      <c r="R2018" s="53"/>
      <c r="S2018" s="53"/>
      <c r="T2018" s="53"/>
      <c r="U2018" s="53"/>
      <c r="V2018" s="53"/>
      <c r="W2018" s="53"/>
      <c r="X2018" s="53"/>
      <c r="Y2018" s="53"/>
      <c r="Z2018" s="53"/>
      <c r="AA2018" s="53"/>
      <c r="AB2018" s="53"/>
      <c r="AC2018" s="53"/>
      <c r="AD2018" s="53"/>
      <c r="AE2018" s="53"/>
      <c r="AF2018" s="53"/>
      <c r="AG2018" s="53"/>
      <c r="AH2018" s="53"/>
      <c r="AI2018" s="53"/>
      <c r="AJ2018" s="53"/>
      <c r="AK2018" s="53"/>
      <c r="AL2018" s="53"/>
      <c r="AM2018" s="53"/>
      <c r="AN2018" s="53"/>
      <c r="AO2018" s="53"/>
      <c r="AP2018" s="53"/>
      <c r="AQ2018" s="53"/>
      <c r="AR2018" s="53"/>
      <c r="AS2018" s="53"/>
      <c r="AT2018" s="53"/>
      <c r="AU2018" s="53"/>
      <c r="AV2018" s="53"/>
      <c r="AW2018" s="53"/>
      <c r="AX2018" s="53"/>
      <c r="AY2018" s="53"/>
      <c r="AZ2018" s="53"/>
      <c r="BA2018" s="53"/>
      <c r="BB2018" s="53"/>
      <c r="BC2018" s="53"/>
      <c r="BD2018" s="53"/>
      <c r="BE2018" s="53"/>
      <c r="BF2018" s="53"/>
      <c r="BG2018" s="53"/>
      <c r="BH2018" s="53"/>
      <c r="BI2018" s="53"/>
      <c r="BJ2018" s="53"/>
      <c r="BK2018" s="53"/>
      <c r="BL2018" s="53"/>
      <c r="BM2018" s="53"/>
      <c r="BN2018" s="53"/>
      <c r="BO2018" s="53"/>
      <c r="BP2018" s="53"/>
      <c r="BQ2018" s="53"/>
      <c r="BR2018" s="53"/>
      <c r="BS2018" s="53"/>
      <c r="BT2018" s="53"/>
      <c r="BU2018" s="53"/>
      <c r="BV2018" s="53"/>
      <c r="BW2018" s="53"/>
      <c r="BX2018" s="53"/>
      <c r="BY2018" s="53"/>
      <c r="BZ2018" s="53"/>
      <c r="CA2018" s="53"/>
      <c r="CB2018" s="53"/>
      <c r="CC2018" s="53"/>
      <c r="CD2018" s="53"/>
      <c r="CE2018" s="53"/>
      <c r="CF2018" s="53"/>
      <c r="CG2018" s="53"/>
      <c r="CH2018" s="53"/>
      <c r="CI2018" s="53"/>
      <c r="CJ2018" s="53"/>
      <c r="CK2018" s="53"/>
    </row>
    <row r="2019" spans="10:89" x14ac:dyDescent="0.2">
      <c r="J2019" s="53"/>
      <c r="K2019" s="53"/>
      <c r="L2019" s="53"/>
      <c r="M2019" s="53"/>
      <c r="N2019" s="53"/>
      <c r="O2019" s="53"/>
      <c r="P2019" s="53"/>
      <c r="Q2019" s="53"/>
      <c r="R2019" s="53"/>
      <c r="S2019" s="53"/>
      <c r="T2019" s="53"/>
      <c r="U2019" s="53"/>
      <c r="V2019" s="53"/>
      <c r="W2019" s="53"/>
      <c r="X2019" s="53"/>
      <c r="Y2019" s="53"/>
      <c r="Z2019" s="53"/>
      <c r="AA2019" s="53"/>
      <c r="AB2019" s="53"/>
      <c r="AC2019" s="53"/>
      <c r="AD2019" s="53"/>
      <c r="AE2019" s="53"/>
      <c r="AF2019" s="53"/>
      <c r="AG2019" s="53"/>
      <c r="AH2019" s="53"/>
      <c r="AI2019" s="53"/>
      <c r="AJ2019" s="53"/>
      <c r="AK2019" s="53"/>
      <c r="AL2019" s="53"/>
      <c r="AM2019" s="53"/>
      <c r="AN2019" s="53"/>
      <c r="AO2019" s="53"/>
      <c r="AP2019" s="53"/>
      <c r="AQ2019" s="53"/>
      <c r="AR2019" s="53"/>
      <c r="AS2019" s="53"/>
      <c r="AT2019" s="53"/>
      <c r="AU2019" s="53"/>
      <c r="AV2019" s="53"/>
      <c r="AW2019" s="53"/>
      <c r="AX2019" s="53"/>
      <c r="AY2019" s="53"/>
      <c r="AZ2019" s="53"/>
      <c r="BA2019" s="53"/>
      <c r="BB2019" s="53"/>
      <c r="BC2019" s="53"/>
      <c r="BD2019" s="53"/>
      <c r="BE2019" s="53"/>
      <c r="BF2019" s="53"/>
      <c r="BG2019" s="53"/>
      <c r="BH2019" s="53"/>
      <c r="BI2019" s="53"/>
      <c r="BJ2019" s="53"/>
      <c r="BK2019" s="53"/>
      <c r="BL2019" s="53"/>
      <c r="BM2019" s="53"/>
      <c r="BN2019" s="53"/>
      <c r="BO2019" s="53"/>
      <c r="BP2019" s="53"/>
      <c r="BQ2019" s="53"/>
      <c r="BR2019" s="53"/>
      <c r="BS2019" s="53"/>
      <c r="BT2019" s="53"/>
      <c r="BU2019" s="53"/>
      <c r="BV2019" s="53"/>
      <c r="BW2019" s="53"/>
      <c r="BX2019" s="53"/>
      <c r="BY2019" s="53"/>
      <c r="BZ2019" s="53"/>
      <c r="CA2019" s="53"/>
      <c r="CB2019" s="53"/>
      <c r="CC2019" s="53"/>
      <c r="CD2019" s="53"/>
      <c r="CE2019" s="53"/>
      <c r="CF2019" s="53"/>
      <c r="CG2019" s="53"/>
      <c r="CH2019" s="53"/>
      <c r="CI2019" s="53"/>
      <c r="CJ2019" s="53"/>
      <c r="CK2019" s="53"/>
    </row>
    <row r="2020" spans="10:89" x14ac:dyDescent="0.2">
      <c r="J2020" s="53"/>
      <c r="K2020" s="53"/>
      <c r="L2020" s="53"/>
      <c r="M2020" s="53"/>
      <c r="N2020" s="53"/>
      <c r="O2020" s="53"/>
      <c r="P2020" s="53"/>
      <c r="Q2020" s="53"/>
      <c r="R2020" s="53"/>
      <c r="S2020" s="53"/>
      <c r="T2020" s="53"/>
      <c r="U2020" s="53"/>
      <c r="V2020" s="53"/>
      <c r="W2020" s="53"/>
      <c r="X2020" s="53"/>
      <c r="Y2020" s="53"/>
      <c r="Z2020" s="53"/>
      <c r="AA2020" s="53"/>
      <c r="AB2020" s="53"/>
      <c r="AC2020" s="53"/>
      <c r="AD2020" s="53"/>
      <c r="AE2020" s="53"/>
      <c r="AF2020" s="53"/>
      <c r="AG2020" s="53"/>
      <c r="AH2020" s="53"/>
      <c r="AI2020" s="53"/>
      <c r="AJ2020" s="53"/>
      <c r="AK2020" s="53"/>
      <c r="AL2020" s="53"/>
      <c r="AM2020" s="53"/>
      <c r="AN2020" s="53"/>
      <c r="AO2020" s="53"/>
      <c r="AP2020" s="53"/>
      <c r="AQ2020" s="53"/>
      <c r="AR2020" s="53"/>
      <c r="AS2020" s="53"/>
      <c r="AT2020" s="53"/>
      <c r="AU2020" s="53"/>
      <c r="AV2020" s="53"/>
      <c r="AW2020" s="53"/>
      <c r="AX2020" s="53"/>
      <c r="AY2020" s="53"/>
      <c r="AZ2020" s="53"/>
      <c r="BA2020" s="53"/>
      <c r="BB2020" s="53"/>
      <c r="BC2020" s="53"/>
      <c r="BD2020" s="53"/>
      <c r="BE2020" s="53"/>
      <c r="BF2020" s="53"/>
      <c r="BG2020" s="53"/>
      <c r="BH2020" s="53"/>
      <c r="BI2020" s="53"/>
      <c r="BJ2020" s="53"/>
      <c r="BK2020" s="53"/>
      <c r="BL2020" s="53"/>
      <c r="BM2020" s="53"/>
      <c r="BN2020" s="53"/>
      <c r="BO2020" s="53"/>
      <c r="BP2020" s="53"/>
      <c r="BQ2020" s="53"/>
      <c r="BR2020" s="53"/>
      <c r="BS2020" s="53"/>
      <c r="BT2020" s="53"/>
      <c r="BU2020" s="53"/>
      <c r="BV2020" s="53"/>
      <c r="BW2020" s="53"/>
      <c r="BX2020" s="53"/>
      <c r="BY2020" s="53"/>
      <c r="BZ2020" s="53"/>
      <c r="CA2020" s="53"/>
      <c r="CB2020" s="53"/>
      <c r="CC2020" s="53"/>
      <c r="CD2020" s="53"/>
      <c r="CE2020" s="53"/>
      <c r="CF2020" s="53"/>
      <c r="CG2020" s="53"/>
      <c r="CH2020" s="53"/>
      <c r="CI2020" s="53"/>
      <c r="CJ2020" s="53"/>
      <c r="CK2020" s="53"/>
    </row>
    <row r="2021" spans="10:89" x14ac:dyDescent="0.2">
      <c r="J2021" s="53"/>
      <c r="K2021" s="53"/>
      <c r="L2021" s="53"/>
      <c r="M2021" s="53"/>
      <c r="N2021" s="53"/>
      <c r="O2021" s="53"/>
      <c r="P2021" s="53"/>
      <c r="Q2021" s="53"/>
      <c r="R2021" s="53"/>
      <c r="S2021" s="53"/>
      <c r="T2021" s="53"/>
      <c r="U2021" s="53"/>
      <c r="V2021" s="53"/>
      <c r="W2021" s="53"/>
      <c r="X2021" s="53"/>
      <c r="Y2021" s="53"/>
      <c r="Z2021" s="53"/>
      <c r="AA2021" s="53"/>
      <c r="AB2021" s="53"/>
      <c r="AC2021" s="53"/>
      <c r="AD2021" s="53"/>
      <c r="AE2021" s="53"/>
      <c r="AF2021" s="53"/>
      <c r="AG2021" s="53"/>
      <c r="AH2021" s="53"/>
      <c r="AI2021" s="53"/>
      <c r="AJ2021" s="53"/>
      <c r="AK2021" s="53"/>
      <c r="AL2021" s="53"/>
      <c r="AM2021" s="53"/>
      <c r="AN2021" s="53"/>
      <c r="AO2021" s="53"/>
      <c r="AP2021" s="53"/>
      <c r="AQ2021" s="53"/>
      <c r="AR2021" s="53"/>
      <c r="AS2021" s="53"/>
      <c r="AT2021" s="53"/>
      <c r="AU2021" s="53"/>
      <c r="AV2021" s="53"/>
      <c r="AW2021" s="53"/>
      <c r="AX2021" s="53"/>
      <c r="AY2021" s="53"/>
      <c r="AZ2021" s="53"/>
      <c r="BA2021" s="53"/>
      <c r="BB2021" s="53"/>
      <c r="BC2021" s="53"/>
      <c r="BD2021" s="53"/>
      <c r="BE2021" s="53"/>
      <c r="BF2021" s="53"/>
      <c r="BG2021" s="53"/>
      <c r="BH2021" s="53"/>
      <c r="BI2021" s="53"/>
      <c r="BJ2021" s="53"/>
      <c r="BK2021" s="53"/>
      <c r="BL2021" s="53"/>
      <c r="BM2021" s="53"/>
      <c r="BN2021" s="53"/>
      <c r="BO2021" s="53"/>
      <c r="BP2021" s="53"/>
      <c r="BQ2021" s="53"/>
      <c r="BR2021" s="53"/>
      <c r="BS2021" s="53"/>
      <c r="BT2021" s="53"/>
      <c r="BU2021" s="53"/>
      <c r="BV2021" s="53"/>
      <c r="BW2021" s="53"/>
      <c r="BX2021" s="53"/>
      <c r="BY2021" s="53"/>
      <c r="BZ2021" s="53"/>
      <c r="CA2021" s="53"/>
      <c r="CB2021" s="53"/>
      <c r="CC2021" s="53"/>
      <c r="CD2021" s="53"/>
      <c r="CE2021" s="53"/>
      <c r="CF2021" s="53"/>
      <c r="CG2021" s="53"/>
      <c r="CH2021" s="53"/>
      <c r="CI2021" s="53"/>
      <c r="CJ2021" s="53"/>
      <c r="CK2021" s="53"/>
    </row>
    <row r="2022" spans="10:89" x14ac:dyDescent="0.2">
      <c r="J2022" s="53"/>
      <c r="K2022" s="53"/>
      <c r="L2022" s="53"/>
      <c r="M2022" s="53"/>
      <c r="N2022" s="53"/>
      <c r="O2022" s="53"/>
      <c r="P2022" s="53"/>
      <c r="Q2022" s="53"/>
      <c r="R2022" s="53"/>
      <c r="S2022" s="53"/>
      <c r="T2022" s="53"/>
      <c r="U2022" s="53"/>
      <c r="V2022" s="53"/>
      <c r="W2022" s="53"/>
      <c r="X2022" s="53"/>
      <c r="Y2022" s="53"/>
      <c r="Z2022" s="53"/>
      <c r="AA2022" s="53"/>
      <c r="AB2022" s="53"/>
      <c r="AC2022" s="53"/>
      <c r="AD2022" s="53"/>
      <c r="AE2022" s="53"/>
      <c r="AF2022" s="53"/>
      <c r="AG2022" s="53"/>
      <c r="AH2022" s="53"/>
      <c r="AI2022" s="53"/>
      <c r="AJ2022" s="53"/>
      <c r="AK2022" s="53"/>
      <c r="AL2022" s="53"/>
      <c r="AM2022" s="53"/>
      <c r="AN2022" s="53"/>
      <c r="AO2022" s="53"/>
      <c r="AP2022" s="53"/>
      <c r="AQ2022" s="53"/>
      <c r="AR2022" s="53"/>
      <c r="AS2022" s="53"/>
      <c r="AT2022" s="53"/>
      <c r="AU2022" s="53"/>
      <c r="AV2022" s="53"/>
      <c r="AW2022" s="53"/>
      <c r="AX2022" s="53"/>
      <c r="AY2022" s="53"/>
      <c r="AZ2022" s="53"/>
      <c r="BA2022" s="53"/>
      <c r="BB2022" s="53"/>
      <c r="BC2022" s="53"/>
      <c r="BD2022" s="53"/>
      <c r="BE2022" s="53"/>
      <c r="BF2022" s="53"/>
      <c r="BG2022" s="53"/>
      <c r="BH2022" s="53"/>
      <c r="BI2022" s="53"/>
      <c r="BJ2022" s="53"/>
      <c r="BK2022" s="53"/>
      <c r="BL2022" s="53"/>
      <c r="BM2022" s="53"/>
      <c r="BN2022" s="53"/>
      <c r="BO2022" s="53"/>
      <c r="BP2022" s="53"/>
      <c r="BQ2022" s="53"/>
      <c r="BR2022" s="53"/>
      <c r="BS2022" s="53"/>
      <c r="BT2022" s="53"/>
      <c r="BU2022" s="53"/>
      <c r="BV2022" s="53"/>
      <c r="BW2022" s="53"/>
      <c r="BX2022" s="53"/>
      <c r="BY2022" s="53"/>
      <c r="BZ2022" s="53"/>
      <c r="CA2022" s="53"/>
      <c r="CB2022" s="53"/>
      <c r="CC2022" s="53"/>
      <c r="CD2022" s="53"/>
      <c r="CE2022" s="53"/>
      <c r="CF2022" s="53"/>
      <c r="CG2022" s="53"/>
      <c r="CH2022" s="53"/>
      <c r="CI2022" s="53"/>
      <c r="CJ2022" s="53"/>
      <c r="CK2022" s="53"/>
    </row>
    <row r="2023" spans="10:89" x14ac:dyDescent="0.2">
      <c r="J2023" s="53"/>
      <c r="K2023" s="53"/>
      <c r="L2023" s="53"/>
      <c r="M2023" s="53"/>
      <c r="N2023" s="53"/>
      <c r="O2023" s="53"/>
      <c r="P2023" s="53"/>
      <c r="Q2023" s="53"/>
      <c r="R2023" s="53"/>
      <c r="S2023" s="53"/>
      <c r="T2023" s="53"/>
      <c r="U2023" s="53"/>
      <c r="V2023" s="53"/>
      <c r="W2023" s="53"/>
      <c r="X2023" s="53"/>
      <c r="Y2023" s="53"/>
      <c r="Z2023" s="53"/>
      <c r="AA2023" s="53"/>
      <c r="AB2023" s="53"/>
      <c r="AC2023" s="53"/>
      <c r="AD2023" s="53"/>
      <c r="AE2023" s="53"/>
      <c r="AF2023" s="53"/>
      <c r="AG2023" s="53"/>
      <c r="AH2023" s="53"/>
      <c r="AI2023" s="53"/>
      <c r="AJ2023" s="53"/>
      <c r="AK2023" s="53"/>
      <c r="AL2023" s="53"/>
      <c r="AM2023" s="53"/>
      <c r="AN2023" s="53"/>
      <c r="AO2023" s="53"/>
      <c r="AP2023" s="53"/>
      <c r="AQ2023" s="53"/>
      <c r="AR2023" s="53"/>
      <c r="AS2023" s="53"/>
      <c r="AT2023" s="53"/>
      <c r="AU2023" s="53"/>
      <c r="AV2023" s="53"/>
      <c r="AW2023" s="53"/>
      <c r="AX2023" s="53"/>
      <c r="AY2023" s="53"/>
      <c r="AZ2023" s="53"/>
      <c r="BA2023" s="53"/>
      <c r="BB2023" s="53"/>
      <c r="BC2023" s="53"/>
      <c r="BD2023" s="53"/>
      <c r="BE2023" s="53"/>
      <c r="BF2023" s="53"/>
      <c r="BG2023" s="53"/>
      <c r="BH2023" s="53"/>
      <c r="BI2023" s="53"/>
      <c r="BJ2023" s="53"/>
      <c r="BK2023" s="53"/>
      <c r="BL2023" s="53"/>
      <c r="BM2023" s="53"/>
      <c r="BN2023" s="53"/>
      <c r="BO2023" s="53"/>
      <c r="BP2023" s="53"/>
      <c r="BQ2023" s="53"/>
      <c r="BR2023" s="53"/>
      <c r="BS2023" s="53"/>
      <c r="BT2023" s="53"/>
      <c r="BU2023" s="53"/>
      <c r="BV2023" s="53"/>
      <c r="BW2023" s="53"/>
      <c r="BX2023" s="53"/>
      <c r="BY2023" s="53"/>
      <c r="BZ2023" s="53"/>
      <c r="CA2023" s="53"/>
      <c r="CB2023" s="53"/>
      <c r="CC2023" s="53"/>
      <c r="CD2023" s="53"/>
      <c r="CE2023" s="53"/>
      <c r="CF2023" s="53"/>
      <c r="CG2023" s="53"/>
      <c r="CH2023" s="53"/>
      <c r="CI2023" s="53"/>
      <c r="CJ2023" s="53"/>
      <c r="CK2023" s="53"/>
    </row>
    <row r="2024" spans="10:89" x14ac:dyDescent="0.2">
      <c r="J2024" s="53"/>
      <c r="K2024" s="53"/>
      <c r="L2024" s="53"/>
      <c r="M2024" s="53"/>
      <c r="N2024" s="53"/>
      <c r="O2024" s="53"/>
      <c r="P2024" s="53"/>
      <c r="Q2024" s="53"/>
      <c r="R2024" s="53"/>
      <c r="S2024" s="53"/>
      <c r="T2024" s="53"/>
      <c r="U2024" s="53"/>
      <c r="V2024" s="53"/>
      <c r="W2024" s="53"/>
      <c r="X2024" s="53"/>
      <c r="Y2024" s="53"/>
      <c r="Z2024" s="53"/>
      <c r="AA2024" s="53"/>
      <c r="AB2024" s="53"/>
      <c r="AC2024" s="53"/>
      <c r="AD2024" s="53"/>
      <c r="AE2024" s="53"/>
      <c r="AF2024" s="53"/>
      <c r="AG2024" s="53"/>
      <c r="AH2024" s="53"/>
      <c r="AI2024" s="53"/>
      <c r="AJ2024" s="53"/>
      <c r="AK2024" s="53"/>
      <c r="AL2024" s="53"/>
      <c r="AM2024" s="53"/>
      <c r="AN2024" s="53"/>
      <c r="AO2024" s="53"/>
      <c r="AP2024" s="53"/>
      <c r="AQ2024" s="53"/>
      <c r="AR2024" s="53"/>
      <c r="AS2024" s="53"/>
      <c r="AT2024" s="53"/>
      <c r="AU2024" s="53"/>
      <c r="AV2024" s="53"/>
      <c r="AW2024" s="53"/>
      <c r="AX2024" s="53"/>
      <c r="AY2024" s="53"/>
      <c r="AZ2024" s="53"/>
      <c r="BA2024" s="53"/>
      <c r="BB2024" s="53"/>
      <c r="BC2024" s="53"/>
      <c r="BD2024" s="53"/>
      <c r="BE2024" s="53"/>
      <c r="BF2024" s="53"/>
      <c r="BG2024" s="53"/>
      <c r="BH2024" s="53"/>
      <c r="BI2024" s="53"/>
      <c r="BJ2024" s="53"/>
      <c r="BK2024" s="53"/>
      <c r="BL2024" s="53"/>
      <c r="BM2024" s="53"/>
      <c r="BN2024" s="53"/>
      <c r="BO2024" s="53"/>
      <c r="BP2024" s="53"/>
      <c r="BQ2024" s="53"/>
      <c r="BR2024" s="53"/>
      <c r="BS2024" s="53"/>
      <c r="BT2024" s="53"/>
      <c r="BU2024" s="53"/>
      <c r="BV2024" s="53"/>
      <c r="BW2024" s="53"/>
      <c r="BX2024" s="53"/>
      <c r="BY2024" s="53"/>
      <c r="BZ2024" s="53"/>
      <c r="CA2024" s="53"/>
      <c r="CB2024" s="53"/>
      <c r="CC2024" s="53"/>
      <c r="CD2024" s="53"/>
      <c r="CE2024" s="53"/>
      <c r="CF2024" s="53"/>
      <c r="CG2024" s="53"/>
      <c r="CH2024" s="53"/>
      <c r="CI2024" s="53"/>
      <c r="CJ2024" s="53"/>
      <c r="CK2024" s="53"/>
    </row>
    <row r="2025" spans="10:89" x14ac:dyDescent="0.2">
      <c r="J2025" s="53"/>
      <c r="K2025" s="53"/>
      <c r="L2025" s="53"/>
      <c r="M2025" s="53"/>
      <c r="N2025" s="53"/>
      <c r="O2025" s="53"/>
      <c r="P2025" s="53"/>
      <c r="Q2025" s="53"/>
      <c r="R2025" s="53"/>
      <c r="S2025" s="53"/>
      <c r="T2025" s="53"/>
      <c r="U2025" s="53"/>
      <c r="V2025" s="53"/>
      <c r="W2025" s="53"/>
      <c r="X2025" s="53"/>
      <c r="Y2025" s="53"/>
      <c r="Z2025" s="53"/>
      <c r="AA2025" s="53"/>
      <c r="AB2025" s="53"/>
      <c r="AC2025" s="53"/>
      <c r="AD2025" s="53"/>
      <c r="AE2025" s="53"/>
      <c r="AF2025" s="53"/>
      <c r="AG2025" s="53"/>
      <c r="AH2025" s="53"/>
      <c r="AI2025" s="53"/>
      <c r="AJ2025" s="53"/>
      <c r="AK2025" s="53"/>
      <c r="AL2025" s="53"/>
      <c r="AM2025" s="53"/>
      <c r="AN2025" s="53"/>
      <c r="AO2025" s="53"/>
      <c r="AP2025" s="53"/>
      <c r="AQ2025" s="53"/>
      <c r="AR2025" s="53"/>
      <c r="AS2025" s="53"/>
      <c r="AT2025" s="53"/>
      <c r="AU2025" s="53"/>
      <c r="AV2025" s="53"/>
      <c r="AW2025" s="53"/>
      <c r="AX2025" s="53"/>
      <c r="AY2025" s="53"/>
      <c r="AZ2025" s="53"/>
      <c r="BA2025" s="53"/>
      <c r="BB2025" s="53"/>
      <c r="BC2025" s="53"/>
      <c r="BD2025" s="53"/>
      <c r="BE2025" s="53"/>
      <c r="BF2025" s="53"/>
      <c r="BG2025" s="53"/>
      <c r="BH2025" s="53"/>
      <c r="BI2025" s="53"/>
      <c r="BJ2025" s="53"/>
      <c r="BK2025" s="53"/>
      <c r="BL2025" s="53"/>
      <c r="BM2025" s="53"/>
      <c r="BN2025" s="53"/>
      <c r="BO2025" s="53"/>
      <c r="BP2025" s="53"/>
      <c r="BQ2025" s="53"/>
      <c r="BR2025" s="53"/>
      <c r="BS2025" s="53"/>
      <c r="BT2025" s="53"/>
      <c r="BU2025" s="53"/>
      <c r="BV2025" s="53"/>
      <c r="BW2025" s="53"/>
      <c r="BX2025" s="53"/>
      <c r="BY2025" s="53"/>
      <c r="BZ2025" s="53"/>
      <c r="CA2025" s="53"/>
      <c r="CB2025" s="53"/>
      <c r="CC2025" s="53"/>
      <c r="CD2025" s="53"/>
      <c r="CE2025" s="53"/>
      <c r="CF2025" s="53"/>
      <c r="CG2025" s="53"/>
      <c r="CH2025" s="53"/>
      <c r="CI2025" s="53"/>
      <c r="CJ2025" s="53"/>
      <c r="CK2025" s="53"/>
    </row>
    <row r="2026" spans="10:89" x14ac:dyDescent="0.2">
      <c r="J2026" s="53"/>
      <c r="K2026" s="53"/>
      <c r="L2026" s="53"/>
      <c r="M2026" s="53"/>
      <c r="N2026" s="53"/>
      <c r="O2026" s="53"/>
      <c r="P2026" s="53"/>
      <c r="Q2026" s="53"/>
      <c r="R2026" s="53"/>
      <c r="S2026" s="53"/>
      <c r="T2026" s="53"/>
      <c r="U2026" s="53"/>
      <c r="V2026" s="53"/>
      <c r="W2026" s="53"/>
      <c r="X2026" s="53"/>
      <c r="Y2026" s="53"/>
      <c r="Z2026" s="53"/>
      <c r="AA2026" s="53"/>
      <c r="AB2026" s="53"/>
      <c r="AC2026" s="53"/>
      <c r="AD2026" s="53"/>
      <c r="AE2026" s="53"/>
      <c r="AF2026" s="53"/>
      <c r="AG2026" s="53"/>
      <c r="AH2026" s="53"/>
      <c r="AI2026" s="53"/>
      <c r="AJ2026" s="53"/>
      <c r="AK2026" s="53"/>
      <c r="AL2026" s="53"/>
      <c r="AM2026" s="53"/>
      <c r="AN2026" s="53"/>
      <c r="AO2026" s="53"/>
      <c r="AP2026" s="53"/>
      <c r="AQ2026" s="53"/>
      <c r="AR2026" s="53"/>
      <c r="AS2026" s="53"/>
      <c r="AT2026" s="53"/>
      <c r="AU2026" s="53"/>
      <c r="AV2026" s="53"/>
      <c r="AW2026" s="53"/>
      <c r="AX2026" s="53"/>
      <c r="AY2026" s="53"/>
      <c r="AZ2026" s="53"/>
      <c r="BA2026" s="53"/>
      <c r="BB2026" s="53"/>
      <c r="BC2026" s="53"/>
      <c r="BD2026" s="53"/>
      <c r="BE2026" s="53"/>
      <c r="BF2026" s="53"/>
      <c r="BG2026" s="53"/>
      <c r="BH2026" s="53"/>
      <c r="BI2026" s="53"/>
      <c r="BJ2026" s="53"/>
      <c r="BK2026" s="53"/>
      <c r="BL2026" s="53"/>
      <c r="BM2026" s="53"/>
      <c r="BN2026" s="53"/>
      <c r="BO2026" s="53"/>
      <c r="BP2026" s="53"/>
      <c r="BQ2026" s="53"/>
      <c r="BR2026" s="53"/>
      <c r="BS2026" s="53"/>
      <c r="BT2026" s="53"/>
      <c r="BU2026" s="53"/>
      <c r="BV2026" s="53"/>
      <c r="BW2026" s="53"/>
      <c r="BX2026" s="53"/>
      <c r="BY2026" s="53"/>
      <c r="BZ2026" s="53"/>
      <c r="CA2026" s="53"/>
      <c r="CB2026" s="53"/>
      <c r="CC2026" s="53"/>
      <c r="CD2026" s="53"/>
      <c r="CE2026" s="53"/>
      <c r="CF2026" s="53"/>
      <c r="CG2026" s="53"/>
      <c r="CH2026" s="53"/>
      <c r="CI2026" s="53"/>
      <c r="CJ2026" s="53"/>
      <c r="CK2026" s="53"/>
    </row>
    <row r="2027" spans="10:89" x14ac:dyDescent="0.2">
      <c r="J2027" s="53"/>
      <c r="K2027" s="53"/>
      <c r="L2027" s="53"/>
      <c r="M2027" s="53"/>
      <c r="N2027" s="53"/>
      <c r="O2027" s="53"/>
      <c r="P2027" s="53"/>
      <c r="Q2027" s="53"/>
      <c r="R2027" s="53"/>
      <c r="S2027" s="53"/>
      <c r="T2027" s="53"/>
      <c r="U2027" s="53"/>
      <c r="V2027" s="53"/>
      <c r="W2027" s="53"/>
      <c r="X2027" s="53"/>
      <c r="Y2027" s="53"/>
      <c r="Z2027" s="53"/>
      <c r="AA2027" s="53"/>
      <c r="AB2027" s="53"/>
      <c r="AC2027" s="53"/>
      <c r="AD2027" s="53"/>
      <c r="AE2027" s="53"/>
      <c r="AF2027" s="53"/>
      <c r="AG2027" s="53"/>
      <c r="AH2027" s="53"/>
      <c r="AI2027" s="53"/>
      <c r="AJ2027" s="53"/>
      <c r="AK2027" s="53"/>
      <c r="AL2027" s="53"/>
      <c r="AM2027" s="53"/>
      <c r="AN2027" s="53"/>
      <c r="AO2027" s="53"/>
      <c r="AP2027" s="53"/>
      <c r="AQ2027" s="53"/>
      <c r="AR2027" s="53"/>
      <c r="AS2027" s="53"/>
      <c r="AT2027" s="53"/>
      <c r="AU2027" s="53"/>
      <c r="AV2027" s="53"/>
      <c r="AW2027" s="53"/>
      <c r="AX2027" s="53"/>
      <c r="AY2027" s="53"/>
      <c r="AZ2027" s="53"/>
      <c r="BA2027" s="53"/>
      <c r="BB2027" s="53"/>
      <c r="BC2027" s="53"/>
      <c r="BD2027" s="53"/>
      <c r="BE2027" s="53"/>
      <c r="BF2027" s="53"/>
      <c r="BG2027" s="53"/>
      <c r="BH2027" s="53"/>
      <c r="BI2027" s="53"/>
      <c r="BJ2027" s="53"/>
      <c r="BK2027" s="53"/>
      <c r="BL2027" s="53"/>
      <c r="BM2027" s="53"/>
      <c r="BN2027" s="53"/>
      <c r="BO2027" s="53"/>
      <c r="BP2027" s="53"/>
      <c r="BQ2027" s="53"/>
      <c r="BR2027" s="53"/>
      <c r="BS2027" s="53"/>
      <c r="BT2027" s="53"/>
      <c r="BU2027" s="53"/>
      <c r="BV2027" s="53"/>
      <c r="BW2027" s="53"/>
      <c r="BX2027" s="53"/>
      <c r="BY2027" s="53"/>
      <c r="BZ2027" s="53"/>
      <c r="CA2027" s="53"/>
      <c r="CB2027" s="53"/>
      <c r="CC2027" s="53"/>
      <c r="CD2027" s="53"/>
      <c r="CE2027" s="53"/>
      <c r="CF2027" s="53"/>
      <c r="CG2027" s="53"/>
      <c r="CH2027" s="53"/>
      <c r="CI2027" s="53"/>
      <c r="CJ2027" s="53"/>
      <c r="CK2027" s="53"/>
    </row>
    <row r="2028" spans="10:89" x14ac:dyDescent="0.2">
      <c r="J2028" s="53"/>
      <c r="K2028" s="53"/>
      <c r="L2028" s="53"/>
      <c r="M2028" s="53"/>
      <c r="N2028" s="53"/>
      <c r="O2028" s="53"/>
      <c r="P2028" s="53"/>
      <c r="Q2028" s="53"/>
      <c r="R2028" s="53"/>
      <c r="S2028" s="53"/>
      <c r="T2028" s="53"/>
      <c r="U2028" s="53"/>
      <c r="V2028" s="53"/>
      <c r="W2028" s="53"/>
      <c r="X2028" s="53"/>
      <c r="Y2028" s="53"/>
      <c r="Z2028" s="53"/>
      <c r="AA2028" s="53"/>
      <c r="AB2028" s="53"/>
      <c r="AC2028" s="53"/>
      <c r="AD2028" s="53"/>
      <c r="AE2028" s="53"/>
      <c r="AF2028" s="53"/>
      <c r="AG2028" s="53"/>
      <c r="AH2028" s="53"/>
      <c r="AI2028" s="53"/>
      <c r="AJ2028" s="53"/>
      <c r="AK2028" s="53"/>
      <c r="AL2028" s="53"/>
      <c r="AM2028" s="53"/>
      <c r="AN2028" s="53"/>
      <c r="AO2028" s="53"/>
      <c r="AP2028" s="53"/>
      <c r="AQ2028" s="53"/>
      <c r="AR2028" s="53"/>
      <c r="AS2028" s="53"/>
      <c r="AT2028" s="53"/>
      <c r="AU2028" s="53"/>
      <c r="AV2028" s="53"/>
      <c r="AW2028" s="53"/>
      <c r="AX2028" s="53"/>
      <c r="AY2028" s="53"/>
      <c r="AZ2028" s="53"/>
      <c r="BA2028" s="53"/>
      <c r="BB2028" s="53"/>
      <c r="BC2028" s="53"/>
      <c r="BD2028" s="53"/>
      <c r="BE2028" s="53"/>
      <c r="BF2028" s="53"/>
      <c r="BG2028" s="53"/>
      <c r="BH2028" s="53"/>
      <c r="BI2028" s="53"/>
      <c r="BJ2028" s="53"/>
      <c r="BK2028" s="53"/>
      <c r="BL2028" s="53"/>
      <c r="BM2028" s="53"/>
      <c r="BN2028" s="53"/>
      <c r="BO2028" s="53"/>
      <c r="BP2028" s="53"/>
      <c r="BQ2028" s="53"/>
      <c r="BR2028" s="53"/>
      <c r="BS2028" s="53"/>
      <c r="BT2028" s="53"/>
      <c r="BU2028" s="53"/>
      <c r="BV2028" s="53"/>
      <c r="BW2028" s="53"/>
      <c r="BX2028" s="53"/>
      <c r="BY2028" s="53"/>
      <c r="BZ2028" s="53"/>
      <c r="CA2028" s="53"/>
      <c r="CB2028" s="53"/>
      <c r="CC2028" s="53"/>
      <c r="CD2028" s="53"/>
      <c r="CE2028" s="53"/>
      <c r="CF2028" s="53"/>
      <c r="CG2028" s="53"/>
      <c r="CH2028" s="53"/>
      <c r="CI2028" s="53"/>
      <c r="CJ2028" s="53"/>
      <c r="CK2028" s="53"/>
    </row>
    <row r="2029" spans="10:89" x14ac:dyDescent="0.2">
      <c r="J2029" s="53"/>
      <c r="K2029" s="53"/>
      <c r="L2029" s="53"/>
      <c r="M2029" s="53"/>
      <c r="N2029" s="53"/>
      <c r="O2029" s="53"/>
      <c r="P2029" s="53"/>
      <c r="Q2029" s="53"/>
      <c r="R2029" s="53"/>
      <c r="S2029" s="53"/>
      <c r="T2029" s="53"/>
      <c r="U2029" s="53"/>
      <c r="V2029" s="53"/>
      <c r="W2029" s="53"/>
      <c r="X2029" s="53"/>
      <c r="Y2029" s="53"/>
      <c r="Z2029" s="53"/>
      <c r="AA2029" s="53"/>
      <c r="AB2029" s="53"/>
      <c r="AC2029" s="53"/>
      <c r="AD2029" s="53"/>
      <c r="AE2029" s="53"/>
      <c r="AF2029" s="53"/>
      <c r="AG2029" s="53"/>
      <c r="AH2029" s="53"/>
      <c r="AI2029" s="53"/>
      <c r="AJ2029" s="53"/>
      <c r="AK2029" s="53"/>
      <c r="AL2029" s="53"/>
      <c r="AM2029" s="53"/>
      <c r="AN2029" s="53"/>
      <c r="AO2029" s="53"/>
      <c r="AP2029" s="53"/>
      <c r="AQ2029" s="53"/>
      <c r="AR2029" s="53"/>
      <c r="AS2029" s="53"/>
      <c r="AT2029" s="53"/>
      <c r="AU2029" s="53"/>
      <c r="AV2029" s="53"/>
      <c r="AW2029" s="53"/>
      <c r="AX2029" s="53"/>
      <c r="AY2029" s="53"/>
      <c r="AZ2029" s="53"/>
      <c r="BA2029" s="53"/>
      <c r="BB2029" s="53"/>
      <c r="BC2029" s="53"/>
      <c r="BD2029" s="53"/>
      <c r="BE2029" s="53"/>
      <c r="BF2029" s="53"/>
      <c r="BG2029" s="53"/>
      <c r="BH2029" s="53"/>
      <c r="BI2029" s="53"/>
      <c r="BJ2029" s="53"/>
      <c r="BK2029" s="53"/>
      <c r="BL2029" s="53"/>
      <c r="BM2029" s="53"/>
      <c r="BN2029" s="53"/>
      <c r="BO2029" s="53"/>
      <c r="BP2029" s="53"/>
      <c r="BQ2029" s="53"/>
      <c r="BR2029" s="53"/>
      <c r="BS2029" s="53"/>
      <c r="BT2029" s="53"/>
      <c r="BU2029" s="53"/>
      <c r="BV2029" s="53"/>
      <c r="BW2029" s="53"/>
      <c r="BX2029" s="53"/>
      <c r="BY2029" s="53"/>
      <c r="BZ2029" s="53"/>
      <c r="CA2029" s="53"/>
      <c r="CB2029" s="53"/>
      <c r="CC2029" s="53"/>
      <c r="CD2029" s="53"/>
      <c r="CE2029" s="53"/>
      <c r="CF2029" s="53"/>
      <c r="CG2029" s="53"/>
      <c r="CH2029" s="53"/>
      <c r="CI2029" s="53"/>
      <c r="CJ2029" s="53"/>
      <c r="CK2029" s="53"/>
    </row>
    <row r="2030" spans="10:89" x14ac:dyDescent="0.2">
      <c r="J2030" s="53"/>
      <c r="K2030" s="53"/>
      <c r="L2030" s="53"/>
      <c r="M2030" s="53"/>
      <c r="N2030" s="53"/>
      <c r="O2030" s="53"/>
      <c r="P2030" s="53"/>
      <c r="Q2030" s="53"/>
      <c r="R2030" s="53"/>
      <c r="S2030" s="53"/>
      <c r="T2030" s="53"/>
      <c r="U2030" s="53"/>
      <c r="V2030" s="53"/>
      <c r="W2030" s="53"/>
      <c r="X2030" s="53"/>
      <c r="Y2030" s="53"/>
      <c r="Z2030" s="53"/>
      <c r="AA2030" s="53"/>
      <c r="AB2030" s="53"/>
      <c r="AC2030" s="53"/>
      <c r="AD2030" s="53"/>
      <c r="AE2030" s="53"/>
      <c r="AF2030" s="53"/>
      <c r="AG2030" s="53"/>
      <c r="AH2030" s="53"/>
      <c r="AI2030" s="53"/>
      <c r="AJ2030" s="53"/>
      <c r="AK2030" s="53"/>
      <c r="AL2030" s="53"/>
      <c r="AM2030" s="53"/>
      <c r="AN2030" s="53"/>
      <c r="AO2030" s="53"/>
      <c r="AP2030" s="53"/>
      <c r="AQ2030" s="53"/>
      <c r="AR2030" s="53"/>
      <c r="AS2030" s="53"/>
      <c r="AT2030" s="53"/>
      <c r="AU2030" s="53"/>
      <c r="AV2030" s="53"/>
      <c r="AW2030" s="53"/>
      <c r="AX2030" s="53"/>
      <c r="AY2030" s="53"/>
      <c r="AZ2030" s="53"/>
      <c r="BA2030" s="53"/>
      <c r="BB2030" s="53"/>
      <c r="BC2030" s="53"/>
      <c r="BD2030" s="53"/>
      <c r="BE2030" s="53"/>
      <c r="BF2030" s="53"/>
      <c r="BG2030" s="53"/>
      <c r="BH2030" s="53"/>
      <c r="BI2030" s="53"/>
      <c r="BJ2030" s="53"/>
      <c r="BK2030" s="53"/>
      <c r="BL2030" s="53"/>
      <c r="BM2030" s="53"/>
      <c r="BN2030" s="53"/>
      <c r="BO2030" s="53"/>
      <c r="BP2030" s="53"/>
      <c r="BQ2030" s="53"/>
      <c r="BR2030" s="53"/>
      <c r="BS2030" s="53"/>
      <c r="BT2030" s="53"/>
      <c r="BU2030" s="53"/>
      <c r="BV2030" s="53"/>
      <c r="BW2030" s="53"/>
      <c r="BX2030" s="53"/>
      <c r="BY2030" s="53"/>
      <c r="BZ2030" s="53"/>
      <c r="CA2030" s="53"/>
      <c r="CB2030" s="53"/>
      <c r="CC2030" s="53"/>
      <c r="CD2030" s="53"/>
      <c r="CE2030" s="53"/>
      <c r="CF2030" s="53"/>
      <c r="CG2030" s="53"/>
      <c r="CH2030" s="53"/>
      <c r="CI2030" s="53"/>
      <c r="CJ2030" s="53"/>
      <c r="CK2030" s="53"/>
    </row>
    <row r="2031" spans="10:89" x14ac:dyDescent="0.2">
      <c r="J2031" s="53"/>
      <c r="K2031" s="53"/>
      <c r="L2031" s="53"/>
      <c r="M2031" s="53"/>
      <c r="N2031" s="53"/>
      <c r="O2031" s="53"/>
      <c r="P2031" s="53"/>
      <c r="Q2031" s="53"/>
      <c r="R2031" s="53"/>
      <c r="S2031" s="53"/>
      <c r="T2031" s="53"/>
      <c r="U2031" s="53"/>
      <c r="V2031" s="53"/>
      <c r="W2031" s="53"/>
      <c r="X2031" s="53"/>
      <c r="Y2031" s="53"/>
      <c r="Z2031" s="53"/>
      <c r="AA2031" s="53"/>
      <c r="AB2031" s="53"/>
      <c r="AC2031" s="53"/>
      <c r="AD2031" s="53"/>
      <c r="AE2031" s="53"/>
      <c r="AF2031" s="53"/>
      <c r="AG2031" s="53"/>
      <c r="AH2031" s="53"/>
      <c r="AI2031" s="53"/>
      <c r="AJ2031" s="53"/>
      <c r="AK2031" s="53"/>
      <c r="AL2031" s="53"/>
      <c r="AM2031" s="53"/>
      <c r="AN2031" s="53"/>
      <c r="AO2031" s="53"/>
      <c r="AP2031" s="53"/>
      <c r="AQ2031" s="53"/>
      <c r="AR2031" s="53"/>
      <c r="AS2031" s="53"/>
      <c r="AT2031" s="53"/>
      <c r="AU2031" s="53"/>
      <c r="AV2031" s="53"/>
      <c r="AW2031" s="53"/>
      <c r="AX2031" s="53"/>
      <c r="AY2031" s="53"/>
      <c r="AZ2031" s="53"/>
      <c r="BA2031" s="53"/>
      <c r="BB2031" s="53"/>
      <c r="BC2031" s="53"/>
      <c r="BD2031" s="53"/>
      <c r="BE2031" s="53"/>
      <c r="BF2031" s="53"/>
      <c r="BG2031" s="53"/>
      <c r="BH2031" s="53"/>
      <c r="BI2031" s="53"/>
      <c r="BJ2031" s="53"/>
      <c r="BK2031" s="53"/>
      <c r="BL2031" s="53"/>
      <c r="BM2031" s="53"/>
      <c r="BN2031" s="53"/>
      <c r="BO2031" s="53"/>
      <c r="BP2031" s="53"/>
      <c r="BQ2031" s="53"/>
      <c r="BR2031" s="53"/>
      <c r="BS2031" s="53"/>
      <c r="BT2031" s="53"/>
      <c r="BU2031" s="53"/>
      <c r="BV2031" s="53"/>
      <c r="BW2031" s="53"/>
      <c r="BX2031" s="53"/>
      <c r="BY2031" s="53"/>
      <c r="BZ2031" s="53"/>
      <c r="CA2031" s="53"/>
      <c r="CB2031" s="53"/>
      <c r="CC2031" s="53"/>
      <c r="CD2031" s="53"/>
      <c r="CE2031" s="53"/>
      <c r="CF2031" s="53"/>
      <c r="CG2031" s="53"/>
      <c r="CH2031" s="53"/>
      <c r="CI2031" s="53"/>
      <c r="CJ2031" s="53"/>
      <c r="CK2031" s="53"/>
    </row>
    <row r="2032" spans="10:89" x14ac:dyDescent="0.2">
      <c r="J2032" s="53"/>
      <c r="K2032" s="53"/>
      <c r="L2032" s="53"/>
      <c r="M2032" s="53"/>
      <c r="N2032" s="53"/>
      <c r="O2032" s="53"/>
      <c r="P2032" s="53"/>
      <c r="Q2032" s="53"/>
      <c r="R2032" s="53"/>
      <c r="S2032" s="53"/>
      <c r="T2032" s="53"/>
      <c r="U2032" s="53"/>
      <c r="V2032" s="53"/>
      <c r="W2032" s="53"/>
      <c r="X2032" s="53"/>
      <c r="Y2032" s="53"/>
      <c r="Z2032" s="53"/>
      <c r="AA2032" s="53"/>
      <c r="AB2032" s="53"/>
      <c r="AC2032" s="53"/>
      <c r="AD2032" s="53"/>
      <c r="AE2032" s="53"/>
      <c r="AF2032" s="53"/>
      <c r="AG2032" s="53"/>
      <c r="AH2032" s="53"/>
      <c r="AI2032" s="53"/>
      <c r="AJ2032" s="53"/>
      <c r="AK2032" s="53"/>
      <c r="AL2032" s="53"/>
      <c r="AM2032" s="53"/>
      <c r="AN2032" s="53"/>
      <c r="AO2032" s="53"/>
      <c r="AP2032" s="53"/>
      <c r="AQ2032" s="53"/>
      <c r="AR2032" s="53"/>
      <c r="AS2032" s="53"/>
      <c r="AT2032" s="53"/>
      <c r="AU2032" s="53"/>
      <c r="AV2032" s="53"/>
      <c r="AW2032" s="53"/>
      <c r="AX2032" s="53"/>
      <c r="AY2032" s="53"/>
      <c r="AZ2032" s="53"/>
      <c r="BA2032" s="53"/>
      <c r="BB2032" s="53"/>
      <c r="BC2032" s="53"/>
      <c r="BD2032" s="53"/>
      <c r="BE2032" s="53"/>
      <c r="BF2032" s="53"/>
      <c r="BG2032" s="53"/>
      <c r="BH2032" s="53"/>
      <c r="BI2032" s="53"/>
      <c r="BJ2032" s="53"/>
      <c r="BK2032" s="53"/>
      <c r="BL2032" s="53"/>
      <c r="BM2032" s="53"/>
      <c r="BN2032" s="53"/>
      <c r="BO2032" s="53"/>
      <c r="BP2032" s="53"/>
      <c r="BQ2032" s="53"/>
      <c r="BR2032" s="53"/>
      <c r="BS2032" s="53"/>
      <c r="BT2032" s="53"/>
      <c r="BU2032" s="53"/>
      <c r="BV2032" s="53"/>
      <c r="BW2032" s="53"/>
      <c r="BX2032" s="53"/>
      <c r="BY2032" s="53"/>
      <c r="BZ2032" s="53"/>
      <c r="CA2032" s="53"/>
      <c r="CB2032" s="53"/>
      <c r="CC2032" s="53"/>
      <c r="CD2032" s="53"/>
      <c r="CE2032" s="53"/>
      <c r="CF2032" s="53"/>
      <c r="CG2032" s="53"/>
      <c r="CH2032" s="53"/>
      <c r="CI2032" s="53"/>
      <c r="CJ2032" s="53"/>
      <c r="CK2032" s="53"/>
    </row>
    <row r="2033" spans="10:89" x14ac:dyDescent="0.2">
      <c r="J2033" s="53"/>
      <c r="K2033" s="53"/>
      <c r="L2033" s="53"/>
      <c r="M2033" s="53"/>
      <c r="N2033" s="53"/>
      <c r="O2033" s="53"/>
      <c r="P2033" s="53"/>
      <c r="Q2033" s="53"/>
      <c r="R2033" s="53"/>
      <c r="S2033" s="53"/>
      <c r="T2033" s="53"/>
      <c r="U2033" s="53"/>
      <c r="V2033" s="53"/>
      <c r="W2033" s="53"/>
      <c r="X2033" s="53"/>
      <c r="Y2033" s="53"/>
      <c r="Z2033" s="53"/>
      <c r="AA2033" s="53"/>
      <c r="AB2033" s="53"/>
      <c r="AC2033" s="53"/>
      <c r="AD2033" s="53"/>
      <c r="AE2033" s="53"/>
      <c r="AF2033" s="53"/>
      <c r="AG2033" s="53"/>
      <c r="AH2033" s="53"/>
      <c r="AI2033" s="53"/>
      <c r="AJ2033" s="53"/>
      <c r="AK2033" s="53"/>
      <c r="AL2033" s="53"/>
      <c r="AM2033" s="53"/>
      <c r="AN2033" s="53"/>
      <c r="AO2033" s="53"/>
      <c r="AP2033" s="53"/>
      <c r="AQ2033" s="53"/>
      <c r="AR2033" s="53"/>
      <c r="AS2033" s="53"/>
      <c r="AT2033" s="53"/>
      <c r="AU2033" s="53"/>
      <c r="AV2033" s="53"/>
      <c r="AW2033" s="53"/>
      <c r="AX2033" s="53"/>
      <c r="AY2033" s="53"/>
      <c r="AZ2033" s="53"/>
      <c r="BA2033" s="53"/>
      <c r="BB2033" s="53"/>
      <c r="BC2033" s="53"/>
      <c r="BD2033" s="53"/>
      <c r="BE2033" s="53"/>
      <c r="BF2033" s="53"/>
      <c r="BG2033" s="53"/>
      <c r="BH2033" s="53"/>
      <c r="BI2033" s="53"/>
      <c r="BJ2033" s="53"/>
      <c r="BK2033" s="53"/>
      <c r="BL2033" s="53"/>
      <c r="BM2033" s="53"/>
      <c r="BN2033" s="53"/>
      <c r="BO2033" s="53"/>
      <c r="BP2033" s="53"/>
      <c r="BQ2033" s="53"/>
      <c r="BR2033" s="53"/>
      <c r="BS2033" s="53"/>
      <c r="BT2033" s="53"/>
      <c r="BU2033" s="53"/>
      <c r="BV2033" s="53"/>
      <c r="BW2033" s="53"/>
      <c r="BX2033" s="53"/>
      <c r="BY2033" s="53"/>
      <c r="BZ2033" s="53"/>
      <c r="CA2033" s="53"/>
      <c r="CB2033" s="53"/>
      <c r="CC2033" s="53"/>
      <c r="CD2033" s="53"/>
      <c r="CE2033" s="53"/>
      <c r="CF2033" s="53"/>
      <c r="CG2033" s="53"/>
      <c r="CH2033" s="53"/>
      <c r="CI2033" s="53"/>
      <c r="CJ2033" s="53"/>
      <c r="CK2033" s="53"/>
    </row>
    <row r="2034" spans="10:89" x14ac:dyDescent="0.2">
      <c r="J2034" s="53"/>
      <c r="K2034" s="53"/>
      <c r="L2034" s="53"/>
      <c r="M2034" s="53"/>
      <c r="N2034" s="53"/>
      <c r="O2034" s="53"/>
      <c r="P2034" s="53"/>
      <c r="Q2034" s="53"/>
      <c r="R2034" s="53"/>
      <c r="S2034" s="53"/>
      <c r="T2034" s="53"/>
      <c r="U2034" s="53"/>
      <c r="V2034" s="53"/>
      <c r="W2034" s="53"/>
      <c r="X2034" s="53"/>
      <c r="Y2034" s="53"/>
      <c r="Z2034" s="53"/>
      <c r="AA2034" s="53"/>
      <c r="AB2034" s="53"/>
      <c r="AC2034" s="53"/>
      <c r="AD2034" s="53"/>
      <c r="AE2034" s="53"/>
      <c r="AF2034" s="53"/>
      <c r="AG2034" s="53"/>
      <c r="AH2034" s="53"/>
      <c r="AI2034" s="53"/>
      <c r="AJ2034" s="53"/>
      <c r="AK2034" s="53"/>
      <c r="AL2034" s="53"/>
      <c r="AM2034" s="53"/>
      <c r="AN2034" s="53"/>
      <c r="AO2034" s="53"/>
      <c r="AP2034" s="53"/>
      <c r="AQ2034" s="53"/>
      <c r="AR2034" s="53"/>
      <c r="AS2034" s="53"/>
      <c r="AT2034" s="53"/>
      <c r="AU2034" s="53"/>
      <c r="AV2034" s="53"/>
      <c r="AW2034" s="53"/>
      <c r="AX2034" s="53"/>
      <c r="AY2034" s="53"/>
      <c r="AZ2034" s="53"/>
      <c r="BA2034" s="53"/>
      <c r="BB2034" s="53"/>
      <c r="BC2034" s="53"/>
      <c r="BD2034" s="53"/>
      <c r="BE2034" s="53"/>
      <c r="BF2034" s="53"/>
      <c r="BG2034" s="53"/>
      <c r="BH2034" s="53"/>
      <c r="BI2034" s="53"/>
      <c r="BJ2034" s="53"/>
      <c r="BK2034" s="53"/>
      <c r="BL2034" s="53"/>
      <c r="BM2034" s="53"/>
      <c r="BN2034" s="53"/>
      <c r="BO2034" s="53"/>
      <c r="BP2034" s="53"/>
      <c r="BQ2034" s="53"/>
      <c r="BR2034" s="53"/>
      <c r="BS2034" s="53"/>
      <c r="BT2034" s="53"/>
      <c r="BU2034" s="53"/>
      <c r="BV2034" s="53"/>
      <c r="BW2034" s="53"/>
      <c r="BX2034" s="53"/>
      <c r="BY2034" s="53"/>
      <c r="BZ2034" s="53"/>
      <c r="CA2034" s="53"/>
      <c r="CB2034" s="53"/>
      <c r="CC2034" s="53"/>
      <c r="CD2034" s="53"/>
      <c r="CE2034" s="53"/>
      <c r="CF2034" s="53"/>
      <c r="CG2034" s="53"/>
      <c r="CH2034" s="53"/>
      <c r="CI2034" s="53"/>
      <c r="CJ2034" s="53"/>
      <c r="CK2034" s="53"/>
    </row>
    <row r="2035" spans="10:89" x14ac:dyDescent="0.2">
      <c r="J2035" s="53"/>
      <c r="K2035" s="53"/>
      <c r="L2035" s="53"/>
      <c r="M2035" s="53"/>
      <c r="N2035" s="53"/>
      <c r="O2035" s="53"/>
      <c r="P2035" s="53"/>
      <c r="Q2035" s="53"/>
      <c r="R2035" s="53"/>
      <c r="S2035" s="53"/>
      <c r="T2035" s="53"/>
      <c r="U2035" s="53"/>
      <c r="V2035" s="53"/>
      <c r="W2035" s="53"/>
      <c r="X2035" s="53"/>
      <c r="Y2035" s="53"/>
      <c r="Z2035" s="53"/>
      <c r="AA2035" s="53"/>
      <c r="AB2035" s="53"/>
      <c r="AC2035" s="53"/>
      <c r="AD2035" s="53"/>
      <c r="AE2035" s="53"/>
      <c r="AF2035" s="53"/>
      <c r="AG2035" s="53"/>
      <c r="AH2035" s="53"/>
      <c r="AI2035" s="53"/>
      <c r="AJ2035" s="53"/>
      <c r="AK2035" s="53"/>
      <c r="AL2035" s="53"/>
      <c r="AM2035" s="53"/>
      <c r="AN2035" s="53"/>
      <c r="AO2035" s="53"/>
      <c r="AP2035" s="53"/>
      <c r="AQ2035" s="53"/>
      <c r="AR2035" s="53"/>
      <c r="AS2035" s="53"/>
      <c r="AT2035" s="53"/>
      <c r="AU2035" s="53"/>
      <c r="AV2035" s="53"/>
      <c r="AW2035" s="53"/>
      <c r="AX2035" s="53"/>
      <c r="AY2035" s="53"/>
      <c r="AZ2035" s="53"/>
      <c r="BA2035" s="53"/>
      <c r="BB2035" s="53"/>
      <c r="BC2035" s="53"/>
      <c r="BD2035" s="53"/>
      <c r="BE2035" s="53"/>
      <c r="BF2035" s="53"/>
      <c r="BG2035" s="53"/>
      <c r="BH2035" s="53"/>
      <c r="BI2035" s="53"/>
      <c r="BJ2035" s="53"/>
      <c r="BK2035" s="53"/>
      <c r="BL2035" s="53"/>
      <c r="BM2035" s="53"/>
      <c r="BN2035" s="53"/>
      <c r="BO2035" s="53"/>
      <c r="BP2035" s="53"/>
      <c r="BQ2035" s="53"/>
      <c r="BR2035" s="53"/>
      <c r="BS2035" s="53"/>
      <c r="BT2035" s="53"/>
      <c r="BU2035" s="53"/>
      <c r="BV2035" s="53"/>
      <c r="BW2035" s="53"/>
      <c r="BX2035" s="53"/>
      <c r="BY2035" s="53"/>
      <c r="BZ2035" s="53"/>
      <c r="CA2035" s="53"/>
      <c r="CB2035" s="53"/>
      <c r="CC2035" s="53"/>
      <c r="CD2035" s="53"/>
      <c r="CE2035" s="53"/>
      <c r="CF2035" s="53"/>
      <c r="CG2035" s="53"/>
      <c r="CH2035" s="53"/>
      <c r="CI2035" s="53"/>
      <c r="CJ2035" s="53"/>
      <c r="CK2035" s="53"/>
    </row>
    <row r="2036" spans="10:89" x14ac:dyDescent="0.2">
      <c r="J2036" s="53"/>
      <c r="K2036" s="53"/>
      <c r="L2036" s="53"/>
      <c r="M2036" s="53"/>
      <c r="N2036" s="53"/>
      <c r="O2036" s="53"/>
      <c r="P2036" s="53"/>
      <c r="Q2036" s="53"/>
      <c r="R2036" s="53"/>
      <c r="S2036" s="53"/>
      <c r="T2036" s="53"/>
      <c r="U2036" s="53"/>
      <c r="V2036" s="53"/>
      <c r="W2036" s="53"/>
      <c r="X2036" s="53"/>
      <c r="Y2036" s="53"/>
      <c r="Z2036" s="53"/>
      <c r="AA2036" s="53"/>
      <c r="AB2036" s="53"/>
      <c r="AC2036" s="53"/>
      <c r="AD2036" s="53"/>
      <c r="AE2036" s="53"/>
      <c r="AF2036" s="53"/>
      <c r="AG2036" s="53"/>
      <c r="AH2036" s="53"/>
      <c r="AI2036" s="53"/>
      <c r="AJ2036" s="53"/>
      <c r="AK2036" s="53"/>
      <c r="AL2036" s="53"/>
      <c r="AM2036" s="53"/>
      <c r="AN2036" s="53"/>
      <c r="AO2036" s="53"/>
      <c r="AP2036" s="53"/>
      <c r="AQ2036" s="53"/>
      <c r="AR2036" s="53"/>
      <c r="AS2036" s="53"/>
      <c r="AT2036" s="53"/>
      <c r="AU2036" s="53"/>
      <c r="AV2036" s="53"/>
      <c r="AW2036" s="53"/>
      <c r="AX2036" s="53"/>
      <c r="AY2036" s="53"/>
      <c r="AZ2036" s="53"/>
      <c r="BA2036" s="53"/>
      <c r="BB2036" s="53"/>
      <c r="BC2036" s="53"/>
      <c r="BD2036" s="53"/>
      <c r="BE2036" s="53"/>
      <c r="BF2036" s="53"/>
      <c r="BG2036" s="53"/>
      <c r="BH2036" s="53"/>
      <c r="BI2036" s="53"/>
      <c r="BJ2036" s="53"/>
      <c r="BK2036" s="53"/>
      <c r="BL2036" s="53"/>
      <c r="BM2036" s="53"/>
      <c r="BN2036" s="53"/>
      <c r="BO2036" s="53"/>
      <c r="BP2036" s="53"/>
      <c r="BQ2036" s="53"/>
      <c r="BR2036" s="53"/>
      <c r="BS2036" s="53"/>
      <c r="BT2036" s="53"/>
      <c r="BU2036" s="53"/>
      <c r="BV2036" s="53"/>
      <c r="BW2036" s="53"/>
      <c r="BX2036" s="53"/>
      <c r="BY2036" s="53"/>
      <c r="BZ2036" s="53"/>
      <c r="CA2036" s="53"/>
      <c r="CB2036" s="53"/>
      <c r="CC2036" s="53"/>
      <c r="CD2036" s="53"/>
      <c r="CE2036" s="53"/>
      <c r="CF2036" s="53"/>
      <c r="CG2036" s="53"/>
      <c r="CH2036" s="53"/>
      <c r="CI2036" s="53"/>
      <c r="CJ2036" s="53"/>
      <c r="CK2036" s="53"/>
    </row>
    <row r="2037" spans="10:89" x14ac:dyDescent="0.2">
      <c r="J2037" s="53"/>
      <c r="K2037" s="53"/>
      <c r="L2037" s="53"/>
      <c r="M2037" s="53"/>
      <c r="N2037" s="53"/>
      <c r="O2037" s="53"/>
      <c r="P2037" s="53"/>
      <c r="Q2037" s="53"/>
      <c r="R2037" s="53"/>
      <c r="S2037" s="53"/>
      <c r="T2037" s="53"/>
      <c r="U2037" s="53"/>
      <c r="V2037" s="53"/>
      <c r="W2037" s="53"/>
      <c r="X2037" s="53"/>
      <c r="Y2037" s="53"/>
      <c r="Z2037" s="53"/>
      <c r="AA2037" s="53"/>
      <c r="AB2037" s="53"/>
      <c r="AC2037" s="53"/>
      <c r="AD2037" s="53"/>
      <c r="AE2037" s="53"/>
      <c r="AF2037" s="53"/>
      <c r="AG2037" s="53"/>
      <c r="AH2037" s="53"/>
      <c r="AI2037" s="53"/>
      <c r="AJ2037" s="53"/>
      <c r="AK2037" s="53"/>
      <c r="AL2037" s="53"/>
      <c r="AM2037" s="53"/>
      <c r="AN2037" s="53"/>
      <c r="AO2037" s="53"/>
      <c r="AP2037" s="53"/>
      <c r="AQ2037" s="53"/>
      <c r="AR2037" s="53"/>
      <c r="AS2037" s="53"/>
      <c r="AT2037" s="53"/>
      <c r="AU2037" s="53"/>
      <c r="AV2037" s="53"/>
      <c r="AW2037" s="53"/>
      <c r="AX2037" s="53"/>
      <c r="AY2037" s="53"/>
      <c r="AZ2037" s="53"/>
      <c r="BA2037" s="53"/>
      <c r="BB2037" s="53"/>
      <c r="BC2037" s="53"/>
      <c r="BD2037" s="53"/>
      <c r="BE2037" s="53"/>
      <c r="BF2037" s="53"/>
      <c r="BG2037" s="53"/>
      <c r="BH2037" s="53"/>
      <c r="BI2037" s="53"/>
      <c r="BJ2037" s="53"/>
      <c r="BK2037" s="53"/>
      <c r="BL2037" s="53"/>
      <c r="BM2037" s="53"/>
      <c r="BN2037" s="53"/>
      <c r="BO2037" s="53"/>
      <c r="BP2037" s="53"/>
      <c r="BQ2037" s="53"/>
      <c r="BR2037" s="53"/>
      <c r="BS2037" s="53"/>
      <c r="BT2037" s="53"/>
      <c r="BU2037" s="53"/>
      <c r="BV2037" s="53"/>
      <c r="BW2037" s="53"/>
      <c r="BX2037" s="53"/>
      <c r="BY2037" s="53"/>
      <c r="BZ2037" s="53"/>
      <c r="CA2037" s="53"/>
      <c r="CB2037" s="53"/>
      <c r="CC2037" s="53"/>
      <c r="CD2037" s="53"/>
      <c r="CE2037" s="53"/>
      <c r="CF2037" s="53"/>
      <c r="CG2037" s="53"/>
      <c r="CH2037" s="53"/>
      <c r="CI2037" s="53"/>
      <c r="CJ2037" s="53"/>
      <c r="CK2037" s="53"/>
    </row>
    <row r="2038" spans="10:89" x14ac:dyDescent="0.2">
      <c r="J2038" s="53"/>
      <c r="K2038" s="53"/>
      <c r="L2038" s="53"/>
      <c r="M2038" s="53"/>
      <c r="N2038" s="53"/>
      <c r="O2038" s="53"/>
      <c r="P2038" s="53"/>
      <c r="Q2038" s="53"/>
      <c r="R2038" s="53"/>
      <c r="S2038" s="53"/>
      <c r="T2038" s="53"/>
      <c r="U2038" s="53"/>
      <c r="V2038" s="53"/>
      <c r="W2038" s="53"/>
      <c r="X2038" s="53"/>
      <c r="Y2038" s="53"/>
      <c r="Z2038" s="53"/>
      <c r="AA2038" s="53"/>
      <c r="AB2038" s="53"/>
      <c r="AC2038" s="53"/>
      <c r="AD2038" s="53"/>
      <c r="AE2038" s="53"/>
      <c r="AF2038" s="53"/>
      <c r="AG2038" s="53"/>
      <c r="AH2038" s="53"/>
      <c r="AI2038" s="53"/>
      <c r="AJ2038" s="53"/>
      <c r="AK2038" s="53"/>
      <c r="AL2038" s="53"/>
      <c r="AM2038" s="53"/>
      <c r="AN2038" s="53"/>
      <c r="AO2038" s="53"/>
      <c r="AP2038" s="53"/>
      <c r="AQ2038" s="53"/>
      <c r="AR2038" s="53"/>
      <c r="AS2038" s="53"/>
      <c r="AT2038" s="53"/>
      <c r="AU2038" s="53"/>
      <c r="AV2038" s="53"/>
      <c r="AW2038" s="53"/>
      <c r="AX2038" s="53"/>
      <c r="AY2038" s="53"/>
      <c r="AZ2038" s="53"/>
      <c r="BA2038" s="53"/>
      <c r="BB2038" s="53"/>
      <c r="BC2038" s="53"/>
      <c r="BD2038" s="53"/>
      <c r="BE2038" s="53"/>
      <c r="BF2038" s="53"/>
      <c r="BG2038" s="53"/>
      <c r="BH2038" s="53"/>
      <c r="BI2038" s="53"/>
      <c r="BJ2038" s="53"/>
      <c r="BK2038" s="53"/>
      <c r="BL2038" s="53"/>
      <c r="BM2038" s="53"/>
      <c r="BN2038" s="53"/>
      <c r="BO2038" s="53"/>
      <c r="BP2038" s="53"/>
      <c r="BQ2038" s="53"/>
      <c r="BR2038" s="53"/>
      <c r="BS2038" s="53"/>
      <c r="BT2038" s="53"/>
      <c r="BU2038" s="53"/>
      <c r="BV2038" s="53"/>
      <c r="BW2038" s="53"/>
      <c r="BX2038" s="53"/>
      <c r="BY2038" s="53"/>
      <c r="BZ2038" s="53"/>
      <c r="CA2038" s="53"/>
      <c r="CB2038" s="53"/>
      <c r="CC2038" s="53"/>
      <c r="CD2038" s="53"/>
      <c r="CE2038" s="53"/>
      <c r="CF2038" s="53"/>
      <c r="CG2038" s="53"/>
      <c r="CH2038" s="53"/>
      <c r="CI2038" s="53"/>
      <c r="CJ2038" s="53"/>
      <c r="CK2038" s="53"/>
    </row>
    <row r="2039" spans="10:89" x14ac:dyDescent="0.2">
      <c r="J2039" s="53"/>
      <c r="K2039" s="53"/>
      <c r="L2039" s="53"/>
      <c r="M2039" s="53"/>
      <c r="N2039" s="53"/>
      <c r="O2039" s="53"/>
      <c r="P2039" s="53"/>
      <c r="Q2039" s="53"/>
      <c r="R2039" s="53"/>
      <c r="S2039" s="53"/>
      <c r="T2039" s="53"/>
      <c r="U2039" s="53"/>
      <c r="V2039" s="53"/>
      <c r="W2039" s="53"/>
      <c r="X2039" s="53"/>
      <c r="Y2039" s="53"/>
      <c r="Z2039" s="53"/>
      <c r="AA2039" s="53"/>
      <c r="AB2039" s="53"/>
      <c r="AC2039" s="53"/>
      <c r="AD2039" s="53"/>
      <c r="AE2039" s="53"/>
      <c r="AF2039" s="53"/>
      <c r="AG2039" s="53"/>
      <c r="AH2039" s="53"/>
      <c r="AI2039" s="53"/>
      <c r="AJ2039" s="53"/>
      <c r="AK2039" s="53"/>
      <c r="AL2039" s="53"/>
      <c r="AM2039" s="53"/>
      <c r="AN2039" s="53"/>
      <c r="AO2039" s="53"/>
      <c r="AP2039" s="53"/>
      <c r="AQ2039" s="53"/>
      <c r="AR2039" s="53"/>
      <c r="AS2039" s="53"/>
      <c r="AT2039" s="53"/>
      <c r="AU2039" s="53"/>
      <c r="AV2039" s="53"/>
      <c r="AW2039" s="53"/>
      <c r="AX2039" s="53"/>
      <c r="AY2039" s="53"/>
      <c r="AZ2039" s="53"/>
      <c r="BA2039" s="53"/>
      <c r="BB2039" s="53"/>
      <c r="BC2039" s="53"/>
      <c r="BD2039" s="53"/>
      <c r="BE2039" s="53"/>
      <c r="BF2039" s="53"/>
      <c r="BG2039" s="53"/>
      <c r="BH2039" s="53"/>
      <c r="BI2039" s="53"/>
      <c r="BJ2039" s="53"/>
      <c r="BK2039" s="53"/>
      <c r="BL2039" s="53"/>
      <c r="BM2039" s="53"/>
      <c r="BN2039" s="53"/>
      <c r="BO2039" s="53"/>
      <c r="BP2039" s="53"/>
      <c r="BQ2039" s="53"/>
      <c r="BR2039" s="53"/>
      <c r="BS2039" s="53"/>
      <c r="BT2039" s="53"/>
      <c r="BU2039" s="53"/>
      <c r="BV2039" s="53"/>
      <c r="BW2039" s="53"/>
      <c r="BX2039" s="53"/>
      <c r="BY2039" s="53"/>
      <c r="BZ2039" s="53"/>
      <c r="CA2039" s="53"/>
      <c r="CB2039" s="53"/>
      <c r="CC2039" s="53"/>
      <c r="CD2039" s="53"/>
      <c r="CE2039" s="53"/>
      <c r="CF2039" s="53"/>
      <c r="CG2039" s="53"/>
      <c r="CH2039" s="53"/>
      <c r="CI2039" s="53"/>
      <c r="CJ2039" s="53"/>
      <c r="CK2039" s="53"/>
    </row>
    <row r="2040" spans="10:89" x14ac:dyDescent="0.2">
      <c r="J2040" s="53"/>
      <c r="K2040" s="53"/>
      <c r="L2040" s="53"/>
      <c r="M2040" s="53"/>
      <c r="N2040" s="53"/>
      <c r="O2040" s="53"/>
      <c r="P2040" s="53"/>
      <c r="Q2040" s="53"/>
      <c r="R2040" s="53"/>
      <c r="S2040" s="53"/>
      <c r="T2040" s="53"/>
      <c r="U2040" s="53"/>
      <c r="V2040" s="53"/>
      <c r="W2040" s="53"/>
      <c r="X2040" s="53"/>
      <c r="Y2040" s="53"/>
      <c r="Z2040" s="53"/>
      <c r="AA2040" s="53"/>
      <c r="AB2040" s="53"/>
      <c r="AC2040" s="53"/>
      <c r="AD2040" s="53"/>
      <c r="AE2040" s="53"/>
      <c r="AF2040" s="53"/>
      <c r="AG2040" s="53"/>
      <c r="AH2040" s="53"/>
      <c r="AI2040" s="53"/>
      <c r="AJ2040" s="53"/>
      <c r="AK2040" s="53"/>
      <c r="AL2040" s="53"/>
      <c r="AM2040" s="53"/>
      <c r="AN2040" s="53"/>
      <c r="AO2040" s="53"/>
      <c r="AP2040" s="53"/>
      <c r="AQ2040" s="53"/>
      <c r="AR2040" s="53"/>
      <c r="AS2040" s="53"/>
      <c r="AT2040" s="53"/>
      <c r="AU2040" s="53"/>
      <c r="AV2040" s="53"/>
      <c r="AW2040" s="53"/>
      <c r="AX2040" s="53"/>
      <c r="AY2040" s="53"/>
      <c r="AZ2040" s="53"/>
      <c r="BA2040" s="53"/>
      <c r="BB2040" s="53"/>
      <c r="BC2040" s="53"/>
      <c r="BD2040" s="53"/>
      <c r="BE2040" s="53"/>
      <c r="BF2040" s="53"/>
      <c r="BG2040" s="53"/>
      <c r="BH2040" s="53"/>
      <c r="BI2040" s="53"/>
      <c r="BJ2040" s="53"/>
      <c r="BK2040" s="53"/>
      <c r="BL2040" s="53"/>
      <c r="BM2040" s="53"/>
      <c r="BN2040" s="53"/>
      <c r="BO2040" s="53"/>
      <c r="BP2040" s="53"/>
      <c r="BQ2040" s="53"/>
      <c r="BR2040" s="53"/>
      <c r="BS2040" s="53"/>
      <c r="BT2040" s="53"/>
      <c r="BU2040" s="53"/>
      <c r="BV2040" s="53"/>
      <c r="BW2040" s="53"/>
      <c r="BX2040" s="53"/>
      <c r="BY2040" s="53"/>
      <c r="BZ2040" s="53"/>
      <c r="CA2040" s="53"/>
      <c r="CB2040" s="53"/>
      <c r="CC2040" s="53"/>
      <c r="CD2040" s="53"/>
      <c r="CE2040" s="53"/>
      <c r="CF2040" s="53"/>
      <c r="CG2040" s="53"/>
      <c r="CH2040" s="53"/>
      <c r="CI2040" s="53"/>
      <c r="CJ2040" s="53"/>
      <c r="CK2040" s="53"/>
    </row>
    <row r="2041" spans="10:89" x14ac:dyDescent="0.2">
      <c r="J2041" s="53"/>
      <c r="K2041" s="53"/>
      <c r="L2041" s="53"/>
      <c r="M2041" s="53"/>
      <c r="N2041" s="53"/>
      <c r="O2041" s="53"/>
      <c r="P2041" s="53"/>
      <c r="Q2041" s="53"/>
      <c r="R2041" s="53"/>
      <c r="S2041" s="53"/>
      <c r="T2041" s="53"/>
      <c r="U2041" s="53"/>
      <c r="V2041" s="53"/>
      <c r="W2041" s="53"/>
      <c r="X2041" s="53"/>
      <c r="Y2041" s="53"/>
      <c r="Z2041" s="53"/>
      <c r="AA2041" s="53"/>
      <c r="AB2041" s="53"/>
      <c r="AC2041" s="53"/>
      <c r="AD2041" s="53"/>
      <c r="AE2041" s="53"/>
      <c r="AF2041" s="53"/>
      <c r="AG2041" s="53"/>
      <c r="AH2041" s="53"/>
      <c r="AI2041" s="53"/>
      <c r="AJ2041" s="53"/>
      <c r="AK2041" s="53"/>
      <c r="AL2041" s="53"/>
      <c r="AM2041" s="53"/>
      <c r="AN2041" s="53"/>
      <c r="AO2041" s="53"/>
      <c r="AP2041" s="53"/>
      <c r="AQ2041" s="53"/>
      <c r="AR2041" s="53"/>
      <c r="AS2041" s="53"/>
      <c r="AT2041" s="53"/>
      <c r="AU2041" s="53"/>
      <c r="AV2041" s="53"/>
      <c r="AW2041" s="53"/>
      <c r="AX2041" s="53"/>
      <c r="AY2041" s="53"/>
      <c r="AZ2041" s="53"/>
      <c r="BA2041" s="53"/>
      <c r="BB2041" s="53"/>
      <c r="BC2041" s="53"/>
      <c r="BD2041" s="53"/>
      <c r="BE2041" s="53"/>
      <c r="BF2041" s="53"/>
      <c r="BG2041" s="53"/>
      <c r="BH2041" s="53"/>
      <c r="BI2041" s="53"/>
      <c r="BJ2041" s="53"/>
      <c r="BK2041" s="53"/>
      <c r="BL2041" s="53"/>
      <c r="BM2041" s="53"/>
      <c r="BN2041" s="53"/>
      <c r="BO2041" s="53"/>
      <c r="BP2041" s="53"/>
      <c r="BQ2041" s="53"/>
      <c r="BR2041" s="53"/>
      <c r="BS2041" s="53"/>
      <c r="BT2041" s="53"/>
      <c r="BU2041" s="53"/>
      <c r="BV2041" s="53"/>
      <c r="BW2041" s="53"/>
      <c r="BX2041" s="53"/>
      <c r="BY2041" s="53"/>
      <c r="BZ2041" s="53"/>
      <c r="CA2041" s="53"/>
      <c r="CB2041" s="53"/>
      <c r="CC2041" s="53"/>
      <c r="CD2041" s="53"/>
      <c r="CE2041" s="53"/>
      <c r="CF2041" s="53"/>
      <c r="CG2041" s="53"/>
      <c r="CH2041" s="53"/>
      <c r="CI2041" s="53"/>
      <c r="CJ2041" s="53"/>
      <c r="CK2041" s="53"/>
    </row>
    <row r="2042" spans="10:89" x14ac:dyDescent="0.2">
      <c r="J2042" s="53"/>
      <c r="K2042" s="53"/>
      <c r="L2042" s="53"/>
      <c r="M2042" s="53"/>
      <c r="N2042" s="53"/>
      <c r="O2042" s="53"/>
      <c r="P2042" s="53"/>
      <c r="Q2042" s="53"/>
      <c r="R2042" s="53"/>
      <c r="S2042" s="53"/>
      <c r="T2042" s="53"/>
      <c r="U2042" s="53"/>
      <c r="V2042" s="53"/>
      <c r="W2042" s="53"/>
      <c r="X2042" s="53"/>
      <c r="Y2042" s="53"/>
      <c r="Z2042" s="53"/>
      <c r="AA2042" s="53"/>
      <c r="AB2042" s="53"/>
      <c r="AC2042" s="53"/>
      <c r="AD2042" s="53"/>
      <c r="AE2042" s="53"/>
      <c r="AF2042" s="53"/>
      <c r="AG2042" s="53"/>
      <c r="AH2042" s="53"/>
      <c r="AI2042" s="53"/>
      <c r="AJ2042" s="53"/>
      <c r="AK2042" s="53"/>
      <c r="AL2042" s="53"/>
      <c r="AM2042" s="53"/>
      <c r="AN2042" s="53"/>
      <c r="AO2042" s="53"/>
      <c r="AP2042" s="53"/>
      <c r="AQ2042" s="53"/>
      <c r="AR2042" s="53"/>
      <c r="AS2042" s="53"/>
      <c r="AT2042" s="53"/>
      <c r="AU2042" s="53"/>
      <c r="AV2042" s="53"/>
      <c r="AW2042" s="53"/>
      <c r="AX2042" s="53"/>
      <c r="AY2042" s="53"/>
      <c r="AZ2042" s="53"/>
      <c r="BA2042" s="53"/>
      <c r="BB2042" s="53"/>
      <c r="BC2042" s="53"/>
      <c r="BD2042" s="53"/>
      <c r="BE2042" s="53"/>
      <c r="BF2042" s="53"/>
      <c r="BG2042" s="53"/>
      <c r="BH2042" s="53"/>
      <c r="BI2042" s="53"/>
      <c r="BJ2042" s="53"/>
      <c r="BK2042" s="53"/>
      <c r="BL2042" s="53"/>
      <c r="BM2042" s="53"/>
      <c r="BN2042" s="53"/>
      <c r="BO2042" s="53"/>
      <c r="BP2042" s="53"/>
      <c r="BQ2042" s="53"/>
      <c r="BR2042" s="53"/>
      <c r="BS2042" s="53"/>
      <c r="BT2042" s="53"/>
      <c r="BU2042" s="53"/>
      <c r="BV2042" s="53"/>
      <c r="BW2042" s="53"/>
      <c r="BX2042" s="53"/>
      <c r="BY2042" s="53"/>
      <c r="BZ2042" s="53"/>
      <c r="CA2042" s="53"/>
      <c r="CB2042" s="53"/>
      <c r="CC2042" s="53"/>
      <c r="CD2042" s="53"/>
      <c r="CE2042" s="53"/>
      <c r="CF2042" s="53"/>
      <c r="CG2042" s="53"/>
      <c r="CH2042" s="53"/>
      <c r="CI2042" s="53"/>
      <c r="CJ2042" s="53"/>
      <c r="CK2042" s="53"/>
    </row>
    <row r="2043" spans="10:89" x14ac:dyDescent="0.2">
      <c r="J2043" s="53"/>
      <c r="K2043" s="53"/>
      <c r="L2043" s="53"/>
      <c r="M2043" s="53"/>
      <c r="N2043" s="53"/>
      <c r="O2043" s="53"/>
      <c r="P2043" s="53"/>
      <c r="Q2043" s="53"/>
      <c r="R2043" s="53"/>
      <c r="S2043" s="53"/>
      <c r="T2043" s="53"/>
      <c r="U2043" s="53"/>
      <c r="V2043" s="53"/>
      <c r="W2043" s="53"/>
      <c r="X2043" s="53"/>
      <c r="Y2043" s="53"/>
      <c r="Z2043" s="53"/>
      <c r="AA2043" s="53"/>
      <c r="AB2043" s="53"/>
      <c r="AC2043" s="53"/>
      <c r="AD2043" s="53"/>
      <c r="AE2043" s="53"/>
      <c r="AF2043" s="53"/>
      <c r="AG2043" s="53"/>
      <c r="AH2043" s="53"/>
      <c r="AI2043" s="53"/>
      <c r="AJ2043" s="53"/>
      <c r="AK2043" s="53"/>
      <c r="AL2043" s="53"/>
      <c r="AM2043" s="53"/>
      <c r="AN2043" s="53"/>
      <c r="AO2043" s="53"/>
      <c r="AP2043" s="53"/>
      <c r="AQ2043" s="53"/>
      <c r="AR2043" s="53"/>
      <c r="AS2043" s="53"/>
      <c r="AT2043" s="53"/>
      <c r="AU2043" s="53"/>
      <c r="AV2043" s="53"/>
      <c r="AW2043" s="53"/>
      <c r="AX2043" s="53"/>
      <c r="AY2043" s="53"/>
      <c r="AZ2043" s="53"/>
      <c r="BA2043" s="53"/>
      <c r="BB2043" s="53"/>
      <c r="BC2043" s="53"/>
      <c r="BD2043" s="53"/>
      <c r="BE2043" s="53"/>
      <c r="BF2043" s="53"/>
      <c r="BG2043" s="53"/>
      <c r="BH2043" s="53"/>
      <c r="BI2043" s="53"/>
      <c r="BJ2043" s="53"/>
      <c r="BK2043" s="53"/>
      <c r="BL2043" s="53"/>
      <c r="BM2043" s="53"/>
      <c r="BN2043" s="53"/>
      <c r="BO2043" s="53"/>
      <c r="BP2043" s="53"/>
      <c r="BQ2043" s="53"/>
      <c r="BR2043" s="53"/>
      <c r="BS2043" s="53"/>
      <c r="BT2043" s="53"/>
      <c r="BU2043" s="53"/>
      <c r="BV2043" s="53"/>
      <c r="BW2043" s="53"/>
      <c r="BX2043" s="53"/>
      <c r="BY2043" s="53"/>
      <c r="BZ2043" s="53"/>
      <c r="CA2043" s="53"/>
      <c r="CB2043" s="53"/>
      <c r="CC2043" s="53"/>
      <c r="CD2043" s="53"/>
      <c r="CE2043" s="53"/>
      <c r="CF2043" s="53"/>
      <c r="CG2043" s="53"/>
      <c r="CH2043" s="53"/>
      <c r="CI2043" s="53"/>
      <c r="CJ2043" s="53"/>
      <c r="CK2043" s="53"/>
    </row>
    <row r="2044" spans="10:89" x14ac:dyDescent="0.2">
      <c r="J2044" s="53"/>
      <c r="K2044" s="53"/>
      <c r="L2044" s="53"/>
      <c r="M2044" s="53"/>
      <c r="N2044" s="53"/>
      <c r="O2044" s="53"/>
      <c r="P2044" s="53"/>
      <c r="Q2044" s="53"/>
      <c r="R2044" s="53"/>
      <c r="S2044" s="53"/>
      <c r="T2044" s="53"/>
      <c r="U2044" s="53"/>
      <c r="V2044" s="53"/>
      <c r="W2044" s="53"/>
      <c r="X2044" s="53"/>
      <c r="Y2044" s="53"/>
      <c r="Z2044" s="53"/>
      <c r="AA2044" s="53"/>
      <c r="AB2044" s="53"/>
      <c r="AC2044" s="53"/>
      <c r="AD2044" s="53"/>
      <c r="AE2044" s="53"/>
      <c r="AF2044" s="53"/>
      <c r="AG2044" s="53"/>
      <c r="AH2044" s="53"/>
      <c r="AI2044" s="53"/>
      <c r="AJ2044" s="53"/>
      <c r="AK2044" s="53"/>
      <c r="AL2044" s="53"/>
      <c r="AM2044" s="53"/>
      <c r="AN2044" s="53"/>
      <c r="AO2044" s="53"/>
      <c r="AP2044" s="53"/>
      <c r="AQ2044" s="53"/>
      <c r="AR2044" s="53"/>
      <c r="AS2044" s="53"/>
      <c r="AT2044" s="53"/>
      <c r="AU2044" s="53"/>
      <c r="AV2044" s="53"/>
      <c r="AW2044" s="53"/>
      <c r="AX2044" s="53"/>
      <c r="AY2044" s="53"/>
      <c r="AZ2044" s="53"/>
      <c r="BA2044" s="53"/>
      <c r="BB2044" s="53"/>
      <c r="BC2044" s="53"/>
      <c r="BD2044" s="53"/>
      <c r="BE2044" s="53"/>
      <c r="BF2044" s="53"/>
      <c r="BG2044" s="53"/>
      <c r="BH2044" s="53"/>
      <c r="BI2044" s="53"/>
      <c r="BJ2044" s="53"/>
      <c r="BK2044" s="53"/>
      <c r="BL2044" s="53"/>
      <c r="BM2044" s="53"/>
      <c r="BN2044" s="53"/>
      <c r="BO2044" s="53"/>
      <c r="BP2044" s="53"/>
      <c r="BQ2044" s="53"/>
      <c r="BR2044" s="53"/>
      <c r="BS2044" s="53"/>
      <c r="BT2044" s="53"/>
      <c r="BU2044" s="53"/>
      <c r="BV2044" s="53"/>
      <c r="BW2044" s="53"/>
      <c r="BX2044" s="53"/>
      <c r="BY2044" s="53"/>
      <c r="BZ2044" s="53"/>
      <c r="CA2044" s="53"/>
      <c r="CB2044" s="53"/>
      <c r="CC2044" s="53"/>
      <c r="CD2044" s="53"/>
      <c r="CE2044" s="53"/>
      <c r="CF2044" s="53"/>
      <c r="CG2044" s="53"/>
      <c r="CH2044" s="53"/>
      <c r="CI2044" s="53"/>
      <c r="CJ2044" s="53"/>
      <c r="CK2044" s="53"/>
    </row>
    <row r="2045" spans="10:89" x14ac:dyDescent="0.2">
      <c r="J2045" s="53"/>
      <c r="K2045" s="53"/>
      <c r="L2045" s="53"/>
      <c r="M2045" s="53"/>
      <c r="N2045" s="53"/>
      <c r="O2045" s="53"/>
      <c r="P2045" s="53"/>
      <c r="Q2045" s="53"/>
      <c r="R2045" s="53"/>
      <c r="S2045" s="53"/>
      <c r="T2045" s="53"/>
      <c r="U2045" s="53"/>
      <c r="V2045" s="53"/>
      <c r="W2045" s="53"/>
      <c r="X2045" s="53"/>
      <c r="Y2045" s="53"/>
      <c r="Z2045" s="53"/>
      <c r="AA2045" s="53"/>
      <c r="AB2045" s="53"/>
      <c r="AC2045" s="53"/>
      <c r="AD2045" s="53"/>
      <c r="AE2045" s="53"/>
      <c r="AF2045" s="53"/>
      <c r="AG2045" s="53"/>
      <c r="AH2045" s="53"/>
      <c r="AI2045" s="53"/>
      <c r="AJ2045" s="53"/>
      <c r="AK2045" s="53"/>
      <c r="AL2045" s="53"/>
      <c r="AM2045" s="53"/>
      <c r="AN2045" s="53"/>
      <c r="AO2045" s="53"/>
      <c r="AP2045" s="53"/>
      <c r="AQ2045" s="53"/>
      <c r="AR2045" s="53"/>
      <c r="AS2045" s="53"/>
      <c r="AT2045" s="53"/>
      <c r="AU2045" s="53"/>
      <c r="AV2045" s="53"/>
      <c r="AW2045" s="53"/>
      <c r="AX2045" s="53"/>
      <c r="AY2045" s="53"/>
      <c r="AZ2045" s="53"/>
      <c r="BA2045" s="53"/>
      <c r="BB2045" s="53"/>
      <c r="BC2045" s="53"/>
      <c r="BD2045" s="53"/>
      <c r="BE2045" s="53"/>
      <c r="BF2045" s="53"/>
      <c r="BG2045" s="53"/>
      <c r="BH2045" s="53"/>
      <c r="BI2045" s="53"/>
      <c r="BJ2045" s="53"/>
      <c r="BK2045" s="53"/>
      <c r="BL2045" s="53"/>
      <c r="BM2045" s="53"/>
      <c r="BN2045" s="53"/>
      <c r="BO2045" s="53"/>
      <c r="BP2045" s="53"/>
      <c r="BQ2045" s="53"/>
      <c r="BR2045" s="53"/>
      <c r="BS2045" s="53"/>
      <c r="BT2045" s="53"/>
      <c r="BU2045" s="53"/>
      <c r="BV2045" s="53"/>
      <c r="BW2045" s="53"/>
      <c r="BX2045" s="53"/>
      <c r="BY2045" s="53"/>
      <c r="BZ2045" s="53"/>
      <c r="CA2045" s="53"/>
      <c r="CB2045" s="53"/>
      <c r="CC2045" s="53"/>
      <c r="CD2045" s="53"/>
      <c r="CE2045" s="53"/>
      <c r="CF2045" s="53"/>
      <c r="CG2045" s="53"/>
      <c r="CH2045" s="53"/>
      <c r="CI2045" s="53"/>
      <c r="CJ2045" s="53"/>
      <c r="CK2045" s="53"/>
    </row>
    <row r="2046" spans="10:89" x14ac:dyDescent="0.2">
      <c r="J2046" s="53"/>
      <c r="K2046" s="53"/>
      <c r="L2046" s="53"/>
      <c r="M2046" s="53"/>
      <c r="N2046" s="53"/>
      <c r="O2046" s="53"/>
      <c r="P2046" s="53"/>
      <c r="Q2046" s="53"/>
      <c r="R2046" s="53"/>
      <c r="S2046" s="53"/>
      <c r="T2046" s="53"/>
      <c r="U2046" s="53"/>
      <c r="V2046" s="53"/>
      <c r="W2046" s="53"/>
      <c r="X2046" s="53"/>
      <c r="Y2046" s="53"/>
      <c r="Z2046" s="53"/>
      <c r="AA2046" s="53"/>
      <c r="AB2046" s="53"/>
      <c r="AC2046" s="53"/>
      <c r="AD2046" s="53"/>
      <c r="AE2046" s="53"/>
      <c r="AF2046" s="53"/>
      <c r="AG2046" s="53"/>
      <c r="AH2046" s="53"/>
      <c r="AI2046" s="53"/>
      <c r="AJ2046" s="53"/>
      <c r="AK2046" s="53"/>
      <c r="AL2046" s="53"/>
      <c r="AM2046" s="53"/>
      <c r="AN2046" s="53"/>
      <c r="AO2046" s="53"/>
      <c r="AP2046" s="53"/>
      <c r="AQ2046" s="53"/>
      <c r="AR2046" s="53"/>
      <c r="AS2046" s="53"/>
      <c r="AT2046" s="53"/>
      <c r="AU2046" s="53"/>
      <c r="AV2046" s="53"/>
      <c r="AW2046" s="53"/>
      <c r="AX2046" s="53"/>
      <c r="AY2046" s="53"/>
      <c r="AZ2046" s="53"/>
      <c r="BA2046" s="53"/>
      <c r="BB2046" s="53"/>
      <c r="BC2046" s="53"/>
      <c r="BD2046" s="53"/>
      <c r="BE2046" s="53"/>
      <c r="BF2046" s="53"/>
      <c r="BG2046" s="53"/>
      <c r="BH2046" s="53"/>
      <c r="BI2046" s="53"/>
      <c r="BJ2046" s="53"/>
      <c r="BK2046" s="53"/>
      <c r="BL2046" s="53"/>
      <c r="BM2046" s="53"/>
      <c r="BN2046" s="53"/>
      <c r="BO2046" s="53"/>
      <c r="BP2046" s="53"/>
      <c r="BQ2046" s="53"/>
      <c r="BR2046" s="53"/>
      <c r="BS2046" s="53"/>
      <c r="BT2046" s="53"/>
      <c r="BU2046" s="53"/>
      <c r="BV2046" s="53"/>
      <c r="BW2046" s="53"/>
      <c r="BX2046" s="53"/>
      <c r="BY2046" s="53"/>
      <c r="BZ2046" s="53"/>
      <c r="CA2046" s="53"/>
      <c r="CB2046" s="53"/>
      <c r="CC2046" s="53"/>
      <c r="CD2046" s="53"/>
      <c r="CE2046" s="53"/>
      <c r="CF2046" s="53"/>
      <c r="CG2046" s="53"/>
      <c r="CH2046" s="53"/>
      <c r="CI2046" s="53"/>
      <c r="CJ2046" s="53"/>
      <c r="CK2046" s="53"/>
    </row>
    <row r="2047" spans="10:89" x14ac:dyDescent="0.2">
      <c r="J2047" s="53"/>
      <c r="K2047" s="53"/>
      <c r="L2047" s="53"/>
      <c r="M2047" s="53"/>
      <c r="N2047" s="53"/>
      <c r="O2047" s="53"/>
      <c r="P2047" s="53"/>
      <c r="Q2047" s="53"/>
      <c r="R2047" s="53"/>
      <c r="S2047" s="53"/>
      <c r="T2047" s="53"/>
      <c r="U2047" s="53"/>
      <c r="V2047" s="53"/>
      <c r="W2047" s="53"/>
      <c r="X2047" s="53"/>
      <c r="Y2047" s="53"/>
      <c r="Z2047" s="53"/>
      <c r="AA2047" s="53"/>
      <c r="AB2047" s="53"/>
      <c r="AC2047" s="53"/>
      <c r="AD2047" s="53"/>
      <c r="AE2047" s="53"/>
      <c r="AF2047" s="53"/>
      <c r="AG2047" s="53"/>
      <c r="AH2047" s="53"/>
      <c r="AI2047" s="53"/>
      <c r="AJ2047" s="53"/>
      <c r="AK2047" s="53"/>
      <c r="AL2047" s="53"/>
      <c r="AM2047" s="53"/>
      <c r="AN2047" s="53"/>
      <c r="AO2047" s="53"/>
      <c r="AP2047" s="53"/>
      <c r="AQ2047" s="53"/>
      <c r="AR2047" s="53"/>
      <c r="AS2047" s="53"/>
      <c r="AT2047" s="53"/>
      <c r="AU2047" s="53"/>
      <c r="AV2047" s="53"/>
      <c r="AW2047" s="53"/>
      <c r="AX2047" s="53"/>
      <c r="AY2047" s="53"/>
      <c r="AZ2047" s="53"/>
      <c r="BA2047" s="53"/>
      <c r="BB2047" s="53"/>
      <c r="BC2047" s="53"/>
      <c r="BD2047" s="53"/>
      <c r="BE2047" s="53"/>
      <c r="BF2047" s="53"/>
      <c r="BG2047" s="53"/>
      <c r="BH2047" s="53"/>
      <c r="BI2047" s="53"/>
      <c r="BJ2047" s="53"/>
      <c r="BK2047" s="53"/>
      <c r="BL2047" s="53"/>
      <c r="BM2047" s="53"/>
      <c r="BN2047" s="53"/>
      <c r="BO2047" s="53"/>
      <c r="BP2047" s="53"/>
      <c r="BQ2047" s="53"/>
      <c r="BR2047" s="53"/>
      <c r="BS2047" s="53"/>
      <c r="BT2047" s="53"/>
      <c r="BU2047" s="53"/>
      <c r="BV2047" s="53"/>
      <c r="BW2047" s="53"/>
      <c r="BX2047" s="53"/>
      <c r="BY2047" s="53"/>
      <c r="BZ2047" s="53"/>
      <c r="CA2047" s="53"/>
      <c r="CB2047" s="53"/>
      <c r="CC2047" s="53"/>
      <c r="CD2047" s="53"/>
      <c r="CE2047" s="53"/>
      <c r="CF2047" s="53"/>
      <c r="CG2047" s="53"/>
      <c r="CH2047" s="53"/>
      <c r="CI2047" s="53"/>
      <c r="CJ2047" s="53"/>
      <c r="CK2047" s="53"/>
    </row>
    <row r="2048" spans="10:89" x14ac:dyDescent="0.2">
      <c r="J2048" s="53"/>
      <c r="K2048" s="53"/>
      <c r="L2048" s="53"/>
      <c r="M2048" s="53"/>
      <c r="N2048" s="53"/>
      <c r="O2048" s="53"/>
      <c r="P2048" s="53"/>
      <c r="Q2048" s="53"/>
      <c r="R2048" s="53"/>
      <c r="S2048" s="53"/>
      <c r="T2048" s="53"/>
      <c r="U2048" s="53"/>
      <c r="V2048" s="53"/>
      <c r="W2048" s="53"/>
      <c r="X2048" s="53"/>
      <c r="Y2048" s="53"/>
      <c r="Z2048" s="53"/>
      <c r="AA2048" s="53"/>
      <c r="AB2048" s="53"/>
      <c r="AC2048" s="53"/>
      <c r="AD2048" s="53"/>
      <c r="AE2048" s="53"/>
      <c r="AF2048" s="53"/>
      <c r="AG2048" s="53"/>
      <c r="AH2048" s="53"/>
      <c r="AI2048" s="53"/>
      <c r="AJ2048" s="53"/>
      <c r="AK2048" s="53"/>
      <c r="AL2048" s="53"/>
      <c r="AM2048" s="53"/>
      <c r="AN2048" s="53"/>
      <c r="AO2048" s="53"/>
      <c r="AP2048" s="53"/>
      <c r="AQ2048" s="53"/>
      <c r="AR2048" s="53"/>
      <c r="AS2048" s="53"/>
      <c r="AT2048" s="53"/>
      <c r="AU2048" s="53"/>
      <c r="AV2048" s="53"/>
      <c r="AW2048" s="53"/>
      <c r="AX2048" s="53"/>
      <c r="AY2048" s="53"/>
      <c r="AZ2048" s="53"/>
      <c r="BA2048" s="53"/>
      <c r="BB2048" s="53"/>
      <c r="BC2048" s="53"/>
      <c r="BD2048" s="53"/>
      <c r="BE2048" s="53"/>
      <c r="BF2048" s="53"/>
      <c r="BG2048" s="53"/>
      <c r="BH2048" s="53"/>
      <c r="BI2048" s="53"/>
      <c r="BJ2048" s="53"/>
      <c r="BK2048" s="53"/>
      <c r="BL2048" s="53"/>
      <c r="BM2048" s="53"/>
      <c r="BN2048" s="53"/>
      <c r="BO2048" s="53"/>
      <c r="BP2048" s="53"/>
      <c r="BQ2048" s="53"/>
      <c r="BR2048" s="53"/>
      <c r="BS2048" s="53"/>
      <c r="BT2048" s="53"/>
      <c r="BU2048" s="53"/>
      <c r="BV2048" s="53"/>
      <c r="BW2048" s="53"/>
      <c r="BX2048" s="53"/>
      <c r="BY2048" s="53"/>
      <c r="BZ2048" s="53"/>
      <c r="CA2048" s="53"/>
      <c r="CB2048" s="53"/>
      <c r="CC2048" s="53"/>
      <c r="CD2048" s="53"/>
      <c r="CE2048" s="53"/>
      <c r="CF2048" s="53"/>
      <c r="CG2048" s="53"/>
      <c r="CH2048" s="53"/>
      <c r="CI2048" s="53"/>
      <c r="CJ2048" s="53"/>
      <c r="CK2048" s="53"/>
    </row>
    <row r="2049" spans="10:89" x14ac:dyDescent="0.2">
      <c r="J2049" s="53"/>
      <c r="K2049" s="53"/>
      <c r="L2049" s="53"/>
      <c r="M2049" s="53"/>
      <c r="N2049" s="53"/>
      <c r="O2049" s="53"/>
      <c r="P2049" s="53"/>
      <c r="Q2049" s="53"/>
      <c r="R2049" s="53"/>
      <c r="S2049" s="53"/>
      <c r="T2049" s="53"/>
      <c r="U2049" s="53"/>
      <c r="V2049" s="53"/>
      <c r="W2049" s="53"/>
      <c r="X2049" s="53"/>
      <c r="Y2049" s="53"/>
      <c r="Z2049" s="53"/>
      <c r="AA2049" s="53"/>
      <c r="AB2049" s="53"/>
      <c r="AC2049" s="53"/>
      <c r="AD2049" s="53"/>
      <c r="AE2049" s="53"/>
      <c r="AF2049" s="53"/>
      <c r="AG2049" s="53"/>
      <c r="AH2049" s="53"/>
      <c r="AI2049" s="53"/>
      <c r="AJ2049" s="53"/>
      <c r="AK2049" s="53"/>
      <c r="AL2049" s="53"/>
      <c r="AM2049" s="53"/>
      <c r="AN2049" s="53"/>
      <c r="AO2049" s="53"/>
      <c r="AP2049" s="53"/>
      <c r="AQ2049" s="53"/>
      <c r="AR2049" s="53"/>
      <c r="AS2049" s="53"/>
      <c r="AT2049" s="53"/>
      <c r="AU2049" s="53"/>
      <c r="AV2049" s="53"/>
      <c r="AW2049" s="53"/>
      <c r="AX2049" s="53"/>
      <c r="AY2049" s="53"/>
      <c r="AZ2049" s="53"/>
      <c r="BA2049" s="53"/>
      <c r="BB2049" s="53"/>
      <c r="BC2049" s="53"/>
      <c r="BD2049" s="53"/>
      <c r="BE2049" s="53"/>
      <c r="BF2049" s="53"/>
      <c r="BG2049" s="53"/>
      <c r="BH2049" s="53"/>
      <c r="BI2049" s="53"/>
      <c r="BJ2049" s="53"/>
      <c r="BK2049" s="53"/>
      <c r="BL2049" s="53"/>
      <c r="BM2049" s="53"/>
      <c r="BN2049" s="53"/>
      <c r="BO2049" s="53"/>
      <c r="BP2049" s="53"/>
      <c r="BQ2049" s="53"/>
      <c r="BR2049" s="53"/>
      <c r="BS2049" s="53"/>
      <c r="BT2049" s="53"/>
      <c r="BU2049" s="53"/>
      <c r="BV2049" s="53"/>
      <c r="BW2049" s="53"/>
      <c r="BX2049" s="53"/>
      <c r="BY2049" s="53"/>
      <c r="BZ2049" s="53"/>
      <c r="CA2049" s="53"/>
      <c r="CB2049" s="53"/>
      <c r="CC2049" s="53"/>
      <c r="CD2049" s="53"/>
      <c r="CE2049" s="53"/>
      <c r="CF2049" s="53"/>
      <c r="CG2049" s="53"/>
      <c r="CH2049" s="53"/>
      <c r="CI2049" s="53"/>
      <c r="CJ2049" s="53"/>
      <c r="CK2049" s="53"/>
    </row>
    <row r="2050" spans="10:89" x14ac:dyDescent="0.2">
      <c r="J2050" s="53"/>
      <c r="K2050" s="53"/>
      <c r="L2050" s="53"/>
      <c r="M2050" s="53"/>
      <c r="N2050" s="53"/>
      <c r="O2050" s="53"/>
      <c r="P2050" s="53"/>
      <c r="Q2050" s="53"/>
      <c r="R2050" s="53"/>
      <c r="S2050" s="53"/>
      <c r="T2050" s="53"/>
      <c r="U2050" s="53"/>
      <c r="V2050" s="53"/>
      <c r="W2050" s="53"/>
      <c r="X2050" s="53"/>
      <c r="Y2050" s="53"/>
      <c r="Z2050" s="53"/>
      <c r="AA2050" s="53"/>
      <c r="AB2050" s="53"/>
      <c r="AC2050" s="53"/>
      <c r="AD2050" s="53"/>
      <c r="AE2050" s="53"/>
      <c r="AF2050" s="53"/>
      <c r="AG2050" s="53"/>
      <c r="AH2050" s="53"/>
      <c r="AI2050" s="53"/>
      <c r="AJ2050" s="53"/>
      <c r="AK2050" s="53"/>
      <c r="AL2050" s="53"/>
      <c r="AM2050" s="53"/>
      <c r="AN2050" s="53"/>
      <c r="AO2050" s="53"/>
      <c r="AP2050" s="53"/>
      <c r="AQ2050" s="53"/>
      <c r="AR2050" s="53"/>
      <c r="AS2050" s="53"/>
      <c r="AT2050" s="53"/>
      <c r="AU2050" s="53"/>
      <c r="AV2050" s="53"/>
      <c r="AW2050" s="53"/>
      <c r="AX2050" s="53"/>
      <c r="AY2050" s="53"/>
      <c r="AZ2050" s="53"/>
      <c r="BA2050" s="53"/>
      <c r="BB2050" s="53"/>
      <c r="BC2050" s="53"/>
      <c r="BD2050" s="53"/>
      <c r="BE2050" s="53"/>
      <c r="BF2050" s="53"/>
      <c r="BG2050" s="53"/>
      <c r="BH2050" s="53"/>
      <c r="BI2050" s="53"/>
      <c r="BJ2050" s="53"/>
      <c r="BK2050" s="53"/>
      <c r="BL2050" s="53"/>
      <c r="BM2050" s="53"/>
      <c r="BN2050" s="53"/>
      <c r="BO2050" s="53"/>
      <c r="BP2050" s="53"/>
      <c r="BQ2050" s="53"/>
      <c r="BR2050" s="53"/>
      <c r="BS2050" s="53"/>
      <c r="BT2050" s="53"/>
      <c r="BU2050" s="53"/>
      <c r="BV2050" s="53"/>
      <c r="BW2050" s="53"/>
      <c r="BX2050" s="53"/>
      <c r="BY2050" s="53"/>
      <c r="BZ2050" s="53"/>
      <c r="CA2050" s="53"/>
      <c r="CB2050" s="53"/>
      <c r="CC2050" s="53"/>
      <c r="CD2050" s="53"/>
      <c r="CE2050" s="53"/>
      <c r="CF2050" s="53"/>
      <c r="CG2050" s="53"/>
      <c r="CH2050" s="53"/>
      <c r="CI2050" s="53"/>
      <c r="CJ2050" s="53"/>
      <c r="CK2050" s="53"/>
    </row>
    <row r="2051" spans="10:89" x14ac:dyDescent="0.2">
      <c r="J2051" s="53"/>
      <c r="K2051" s="53"/>
      <c r="L2051" s="53"/>
      <c r="M2051" s="53"/>
      <c r="N2051" s="53"/>
      <c r="O2051" s="53"/>
      <c r="P2051" s="53"/>
      <c r="Q2051" s="53"/>
      <c r="R2051" s="53"/>
      <c r="S2051" s="53"/>
      <c r="T2051" s="53"/>
      <c r="U2051" s="53"/>
      <c r="V2051" s="53"/>
      <c r="W2051" s="53"/>
      <c r="X2051" s="53"/>
      <c r="Y2051" s="53"/>
      <c r="Z2051" s="53"/>
      <c r="AA2051" s="53"/>
      <c r="AB2051" s="53"/>
      <c r="AC2051" s="53"/>
      <c r="AD2051" s="53"/>
      <c r="AE2051" s="53"/>
      <c r="AF2051" s="53"/>
      <c r="AG2051" s="53"/>
      <c r="AH2051" s="53"/>
      <c r="AI2051" s="53"/>
      <c r="AJ2051" s="53"/>
      <c r="AK2051" s="53"/>
      <c r="AL2051" s="53"/>
      <c r="AM2051" s="53"/>
      <c r="AN2051" s="53"/>
      <c r="AO2051" s="53"/>
      <c r="AP2051" s="53"/>
      <c r="AQ2051" s="53"/>
      <c r="AR2051" s="53"/>
      <c r="AS2051" s="53"/>
      <c r="AT2051" s="53"/>
      <c r="AU2051" s="53"/>
      <c r="AV2051" s="53"/>
      <c r="AW2051" s="53"/>
      <c r="AX2051" s="53"/>
      <c r="AY2051" s="53"/>
      <c r="AZ2051" s="53"/>
      <c r="BA2051" s="53"/>
      <c r="BB2051" s="53"/>
      <c r="BC2051" s="53"/>
      <c r="BD2051" s="53"/>
      <c r="BE2051" s="53"/>
      <c r="BF2051" s="53"/>
      <c r="BG2051" s="53"/>
      <c r="BH2051" s="53"/>
      <c r="BI2051" s="53"/>
      <c r="BJ2051" s="53"/>
      <c r="BK2051" s="53"/>
      <c r="BL2051" s="53"/>
      <c r="BM2051" s="53"/>
      <c r="BN2051" s="53"/>
      <c r="BO2051" s="53"/>
      <c r="BP2051" s="53"/>
      <c r="BQ2051" s="53"/>
      <c r="BR2051" s="53"/>
      <c r="BS2051" s="53"/>
      <c r="BT2051" s="53"/>
      <c r="BU2051" s="53"/>
      <c r="BV2051" s="53"/>
      <c r="BW2051" s="53"/>
      <c r="BX2051" s="53"/>
      <c r="BY2051" s="53"/>
      <c r="BZ2051" s="53"/>
      <c r="CA2051" s="53"/>
      <c r="CB2051" s="53"/>
      <c r="CC2051" s="53"/>
      <c r="CD2051" s="53"/>
      <c r="CE2051" s="53"/>
      <c r="CF2051" s="53"/>
      <c r="CG2051" s="53"/>
      <c r="CH2051" s="53"/>
      <c r="CI2051" s="53"/>
      <c r="CJ2051" s="53"/>
      <c r="CK2051" s="53"/>
    </row>
    <row r="2052" spans="10:89" x14ac:dyDescent="0.2">
      <c r="J2052" s="53"/>
      <c r="K2052" s="53"/>
      <c r="L2052" s="53"/>
      <c r="M2052" s="53"/>
      <c r="N2052" s="53"/>
      <c r="O2052" s="53"/>
      <c r="P2052" s="53"/>
      <c r="Q2052" s="53"/>
      <c r="R2052" s="53"/>
      <c r="S2052" s="53"/>
      <c r="T2052" s="53"/>
      <c r="U2052" s="53"/>
      <c r="V2052" s="53"/>
      <c r="W2052" s="53"/>
      <c r="X2052" s="53"/>
      <c r="Y2052" s="53"/>
      <c r="Z2052" s="53"/>
      <c r="AA2052" s="53"/>
      <c r="AB2052" s="53"/>
      <c r="AC2052" s="53"/>
      <c r="AD2052" s="53"/>
      <c r="AE2052" s="53"/>
      <c r="AF2052" s="53"/>
      <c r="AG2052" s="53"/>
      <c r="AH2052" s="53"/>
      <c r="AI2052" s="53"/>
      <c r="AJ2052" s="53"/>
      <c r="AK2052" s="53"/>
      <c r="AL2052" s="53"/>
      <c r="AM2052" s="53"/>
      <c r="AN2052" s="53"/>
      <c r="AO2052" s="53"/>
      <c r="AP2052" s="53"/>
      <c r="AQ2052" s="53"/>
      <c r="AR2052" s="53"/>
      <c r="AS2052" s="53"/>
      <c r="AT2052" s="53"/>
      <c r="AU2052" s="53"/>
      <c r="AV2052" s="53"/>
      <c r="AW2052" s="53"/>
      <c r="AX2052" s="53"/>
      <c r="AY2052" s="53"/>
      <c r="AZ2052" s="53"/>
      <c r="BA2052" s="53"/>
      <c r="BB2052" s="53"/>
      <c r="BC2052" s="53"/>
      <c r="BD2052" s="53"/>
      <c r="BE2052" s="53"/>
      <c r="BF2052" s="53"/>
      <c r="BG2052" s="53"/>
      <c r="BH2052" s="53"/>
      <c r="BI2052" s="53"/>
      <c r="BJ2052" s="53"/>
      <c r="BK2052" s="53"/>
      <c r="BL2052" s="53"/>
      <c r="BM2052" s="53"/>
      <c r="BN2052" s="53"/>
      <c r="BO2052" s="53"/>
      <c r="BP2052" s="53"/>
      <c r="BQ2052" s="53"/>
      <c r="BR2052" s="53"/>
      <c r="BS2052" s="53"/>
      <c r="BT2052" s="53"/>
      <c r="BU2052" s="53"/>
      <c r="BV2052" s="53"/>
      <c r="BW2052" s="53"/>
      <c r="BX2052" s="53"/>
      <c r="BY2052" s="53"/>
      <c r="BZ2052" s="53"/>
      <c r="CA2052" s="53"/>
      <c r="CB2052" s="53"/>
      <c r="CC2052" s="53"/>
      <c r="CD2052" s="53"/>
      <c r="CE2052" s="53"/>
      <c r="CF2052" s="53"/>
      <c r="CG2052" s="53"/>
      <c r="CH2052" s="53"/>
      <c r="CI2052" s="53"/>
      <c r="CJ2052" s="53"/>
      <c r="CK2052" s="53"/>
    </row>
    <row r="2053" spans="10:89" x14ac:dyDescent="0.2">
      <c r="J2053" s="53"/>
      <c r="K2053" s="53"/>
      <c r="L2053" s="53"/>
      <c r="M2053" s="53"/>
      <c r="N2053" s="53"/>
      <c r="O2053" s="53"/>
      <c r="P2053" s="53"/>
      <c r="Q2053" s="53"/>
      <c r="R2053" s="53"/>
      <c r="S2053" s="53"/>
      <c r="T2053" s="53"/>
      <c r="U2053" s="53"/>
      <c r="V2053" s="53"/>
      <c r="W2053" s="53"/>
      <c r="X2053" s="53"/>
      <c r="Y2053" s="53"/>
      <c r="Z2053" s="53"/>
      <c r="AA2053" s="53"/>
      <c r="AB2053" s="53"/>
      <c r="AC2053" s="53"/>
      <c r="AD2053" s="53"/>
      <c r="AE2053" s="53"/>
      <c r="AF2053" s="53"/>
      <c r="AG2053" s="53"/>
      <c r="AH2053" s="53"/>
      <c r="AI2053" s="53"/>
      <c r="AJ2053" s="53"/>
      <c r="AK2053" s="53"/>
      <c r="AL2053" s="53"/>
      <c r="AM2053" s="53"/>
      <c r="AN2053" s="53"/>
      <c r="AO2053" s="53"/>
      <c r="AP2053" s="53"/>
      <c r="AQ2053" s="53"/>
      <c r="AR2053" s="53"/>
      <c r="AS2053" s="53"/>
      <c r="AT2053" s="53"/>
      <c r="AU2053" s="53"/>
      <c r="AV2053" s="53"/>
      <c r="AW2053" s="53"/>
      <c r="AX2053" s="53"/>
      <c r="AY2053" s="53"/>
      <c r="AZ2053" s="53"/>
      <c r="BA2053" s="53"/>
      <c r="BB2053" s="53"/>
      <c r="BC2053" s="53"/>
      <c r="BD2053" s="53"/>
      <c r="BE2053" s="53"/>
      <c r="BF2053" s="53"/>
      <c r="BG2053" s="53"/>
      <c r="BH2053" s="53"/>
      <c r="BI2053" s="53"/>
      <c r="BJ2053" s="53"/>
      <c r="BK2053" s="53"/>
      <c r="BL2053" s="53"/>
      <c r="BM2053" s="53"/>
      <c r="BN2053" s="53"/>
      <c r="BO2053" s="53"/>
      <c r="BP2053" s="53"/>
      <c r="BQ2053" s="53"/>
      <c r="BR2053" s="53"/>
      <c r="BS2053" s="53"/>
      <c r="BT2053" s="53"/>
      <c r="BU2053" s="53"/>
      <c r="BV2053" s="53"/>
      <c r="BW2053" s="53"/>
      <c r="BX2053" s="53"/>
      <c r="BY2053" s="53"/>
      <c r="BZ2053" s="53"/>
      <c r="CA2053" s="53"/>
      <c r="CB2053" s="53"/>
      <c r="CC2053" s="53"/>
      <c r="CD2053" s="53"/>
      <c r="CE2053" s="53"/>
      <c r="CF2053" s="53"/>
      <c r="CG2053" s="53"/>
      <c r="CH2053" s="53"/>
      <c r="CI2053" s="53"/>
      <c r="CJ2053" s="53"/>
      <c r="CK2053" s="53"/>
    </row>
    <row r="2054" spans="10:89" x14ac:dyDescent="0.2">
      <c r="J2054" s="53"/>
      <c r="K2054" s="53"/>
      <c r="L2054" s="53"/>
      <c r="M2054" s="53"/>
      <c r="N2054" s="53"/>
      <c r="O2054" s="53"/>
      <c r="P2054" s="53"/>
      <c r="Q2054" s="53"/>
      <c r="R2054" s="53"/>
      <c r="S2054" s="53"/>
      <c r="T2054" s="53"/>
      <c r="U2054" s="53"/>
      <c r="V2054" s="53"/>
      <c r="W2054" s="53"/>
      <c r="X2054" s="53"/>
      <c r="Y2054" s="53"/>
      <c r="Z2054" s="53"/>
      <c r="AA2054" s="53"/>
      <c r="AB2054" s="53"/>
      <c r="AC2054" s="53"/>
      <c r="AD2054" s="53"/>
      <c r="AE2054" s="53"/>
      <c r="AF2054" s="53"/>
      <c r="AG2054" s="53"/>
      <c r="AH2054" s="53"/>
      <c r="AI2054" s="53"/>
      <c r="AJ2054" s="53"/>
      <c r="AK2054" s="53"/>
      <c r="AL2054" s="53"/>
      <c r="AM2054" s="53"/>
      <c r="AN2054" s="53"/>
      <c r="AO2054" s="53"/>
      <c r="AP2054" s="53"/>
      <c r="AQ2054" s="53"/>
      <c r="AR2054" s="53"/>
      <c r="AS2054" s="53"/>
      <c r="AT2054" s="53"/>
      <c r="AU2054" s="53"/>
      <c r="AV2054" s="53"/>
      <c r="AW2054" s="53"/>
      <c r="AX2054" s="53"/>
      <c r="AY2054" s="53"/>
      <c r="AZ2054" s="53"/>
      <c r="BA2054" s="53"/>
      <c r="BB2054" s="53"/>
      <c r="BC2054" s="53"/>
      <c r="BD2054" s="53"/>
      <c r="BE2054" s="53"/>
      <c r="BF2054" s="53"/>
      <c r="BG2054" s="53"/>
      <c r="BH2054" s="53"/>
      <c r="BI2054" s="53"/>
      <c r="BJ2054" s="53"/>
      <c r="BK2054" s="53"/>
      <c r="BL2054" s="53"/>
      <c r="BM2054" s="53"/>
      <c r="BN2054" s="53"/>
      <c r="BO2054" s="53"/>
      <c r="BP2054" s="53"/>
      <c r="BQ2054" s="53"/>
      <c r="BR2054" s="53"/>
      <c r="BS2054" s="53"/>
      <c r="BT2054" s="53"/>
      <c r="BU2054" s="53"/>
      <c r="BV2054" s="53"/>
      <c r="BW2054" s="53"/>
      <c r="BX2054" s="53"/>
      <c r="BY2054" s="53"/>
      <c r="BZ2054" s="53"/>
      <c r="CA2054" s="53"/>
      <c r="CB2054" s="53"/>
      <c r="CC2054" s="53"/>
      <c r="CD2054" s="53"/>
      <c r="CE2054" s="53"/>
      <c r="CF2054" s="53"/>
      <c r="CG2054" s="53"/>
      <c r="CH2054" s="53"/>
      <c r="CI2054" s="53"/>
      <c r="CJ2054" s="53"/>
      <c r="CK2054" s="53"/>
    </row>
    <row r="2055" spans="10:89" x14ac:dyDescent="0.2">
      <c r="J2055" s="53"/>
      <c r="K2055" s="53"/>
      <c r="L2055" s="53"/>
      <c r="M2055" s="53"/>
      <c r="N2055" s="53"/>
      <c r="O2055" s="53"/>
      <c r="P2055" s="53"/>
      <c r="Q2055" s="53"/>
      <c r="R2055" s="53"/>
      <c r="S2055" s="53"/>
      <c r="T2055" s="53"/>
      <c r="U2055" s="53"/>
      <c r="V2055" s="53"/>
      <c r="W2055" s="53"/>
      <c r="X2055" s="53"/>
      <c r="Y2055" s="53"/>
      <c r="Z2055" s="53"/>
      <c r="AA2055" s="53"/>
      <c r="AB2055" s="53"/>
      <c r="AC2055" s="53"/>
      <c r="AD2055" s="53"/>
      <c r="AE2055" s="53"/>
      <c r="AF2055" s="53"/>
      <c r="AG2055" s="53"/>
      <c r="AH2055" s="53"/>
      <c r="AI2055" s="53"/>
      <c r="AJ2055" s="53"/>
      <c r="AK2055" s="53"/>
      <c r="AL2055" s="53"/>
      <c r="AM2055" s="53"/>
      <c r="AN2055" s="53"/>
      <c r="AO2055" s="53"/>
      <c r="AP2055" s="53"/>
      <c r="AQ2055" s="53"/>
      <c r="AR2055" s="53"/>
      <c r="AS2055" s="53"/>
      <c r="AT2055" s="53"/>
      <c r="AU2055" s="53"/>
      <c r="AV2055" s="53"/>
      <c r="AW2055" s="53"/>
      <c r="AX2055" s="53"/>
      <c r="AY2055" s="53"/>
      <c r="AZ2055" s="53"/>
      <c r="BA2055" s="53"/>
      <c r="BB2055" s="53"/>
      <c r="BC2055" s="53"/>
      <c r="BD2055" s="53"/>
      <c r="BE2055" s="53"/>
      <c r="BF2055" s="53"/>
      <c r="BG2055" s="53"/>
      <c r="BH2055" s="53"/>
      <c r="BI2055" s="53"/>
      <c r="BJ2055" s="53"/>
      <c r="BK2055" s="53"/>
      <c r="BL2055" s="53"/>
      <c r="BM2055" s="53"/>
      <c r="BN2055" s="53"/>
      <c r="BO2055" s="53"/>
      <c r="BP2055" s="53"/>
      <c r="BQ2055" s="53"/>
      <c r="BR2055" s="53"/>
      <c r="BS2055" s="53"/>
      <c r="BT2055" s="53"/>
      <c r="BU2055" s="53"/>
      <c r="BV2055" s="53"/>
      <c r="BW2055" s="53"/>
      <c r="BX2055" s="53"/>
      <c r="BY2055" s="53"/>
      <c r="BZ2055" s="53"/>
      <c r="CA2055" s="53"/>
      <c r="CB2055" s="53"/>
      <c r="CC2055" s="53"/>
      <c r="CD2055" s="53"/>
      <c r="CE2055" s="53"/>
      <c r="CF2055" s="53"/>
      <c r="CG2055" s="53"/>
      <c r="CH2055" s="53"/>
      <c r="CI2055" s="53"/>
      <c r="CJ2055" s="53"/>
      <c r="CK2055" s="53"/>
    </row>
    <row r="2056" spans="10:89" x14ac:dyDescent="0.2">
      <c r="J2056" s="53"/>
      <c r="K2056" s="53"/>
      <c r="L2056" s="53"/>
      <c r="M2056" s="53"/>
      <c r="N2056" s="53"/>
      <c r="O2056" s="53"/>
      <c r="P2056" s="53"/>
      <c r="Q2056" s="53"/>
      <c r="R2056" s="53"/>
      <c r="S2056" s="53"/>
      <c r="T2056" s="53"/>
      <c r="U2056" s="53"/>
      <c r="V2056" s="53"/>
      <c r="W2056" s="53"/>
      <c r="X2056" s="53"/>
      <c r="Y2056" s="53"/>
      <c r="Z2056" s="53"/>
      <c r="AA2056" s="53"/>
      <c r="AB2056" s="53"/>
      <c r="AC2056" s="53"/>
      <c r="AD2056" s="53"/>
      <c r="AE2056" s="53"/>
      <c r="AF2056" s="53"/>
      <c r="AG2056" s="53"/>
      <c r="AH2056" s="53"/>
      <c r="AI2056" s="53"/>
      <c r="AJ2056" s="53"/>
      <c r="AK2056" s="53"/>
      <c r="AL2056" s="53"/>
      <c r="AM2056" s="53"/>
      <c r="AN2056" s="53"/>
      <c r="AO2056" s="53"/>
      <c r="AP2056" s="53"/>
      <c r="AQ2056" s="53"/>
      <c r="AR2056" s="53"/>
      <c r="AS2056" s="53"/>
      <c r="AT2056" s="53"/>
      <c r="AU2056" s="53"/>
      <c r="AV2056" s="53"/>
      <c r="AW2056" s="53"/>
      <c r="AX2056" s="53"/>
      <c r="AY2056" s="53"/>
      <c r="AZ2056" s="53"/>
      <c r="BA2056" s="53"/>
      <c r="BB2056" s="53"/>
      <c r="BC2056" s="53"/>
      <c r="BD2056" s="53"/>
      <c r="BE2056" s="53"/>
      <c r="BF2056" s="53"/>
      <c r="BG2056" s="53"/>
      <c r="BH2056" s="53"/>
      <c r="BI2056" s="53"/>
      <c r="BJ2056" s="53"/>
      <c r="BK2056" s="53"/>
      <c r="BL2056" s="53"/>
      <c r="BM2056" s="53"/>
      <c r="BN2056" s="53"/>
      <c r="BO2056" s="53"/>
      <c r="BP2056" s="53"/>
      <c r="BQ2056" s="53"/>
      <c r="BR2056" s="53"/>
      <c r="BS2056" s="53"/>
      <c r="BT2056" s="53"/>
      <c r="BU2056" s="53"/>
      <c r="BV2056" s="53"/>
      <c r="BW2056" s="53"/>
      <c r="BX2056" s="53"/>
      <c r="BY2056" s="53"/>
      <c r="BZ2056" s="53"/>
      <c r="CA2056" s="53"/>
      <c r="CB2056" s="53"/>
      <c r="CC2056" s="53"/>
      <c r="CD2056" s="53"/>
      <c r="CE2056" s="53"/>
      <c r="CF2056" s="53"/>
      <c r="CG2056" s="53"/>
      <c r="CH2056" s="53"/>
      <c r="CI2056" s="53"/>
      <c r="CJ2056" s="53"/>
      <c r="CK2056" s="53"/>
    </row>
    <row r="2057" spans="10:89" x14ac:dyDescent="0.2">
      <c r="J2057" s="53"/>
      <c r="K2057" s="53"/>
      <c r="L2057" s="53"/>
      <c r="M2057" s="53"/>
      <c r="N2057" s="53"/>
      <c r="O2057" s="53"/>
      <c r="P2057" s="53"/>
      <c r="Q2057" s="53"/>
      <c r="R2057" s="53"/>
      <c r="S2057" s="53"/>
      <c r="T2057" s="53"/>
      <c r="U2057" s="53"/>
      <c r="V2057" s="53"/>
      <c r="W2057" s="53"/>
      <c r="X2057" s="53"/>
      <c r="Y2057" s="53"/>
      <c r="Z2057" s="53"/>
      <c r="AA2057" s="53"/>
      <c r="AB2057" s="53"/>
      <c r="AC2057" s="53"/>
      <c r="AD2057" s="53"/>
      <c r="AE2057" s="53"/>
      <c r="AF2057" s="53"/>
      <c r="AG2057" s="53"/>
      <c r="AH2057" s="53"/>
      <c r="AI2057" s="53"/>
      <c r="AJ2057" s="53"/>
      <c r="AK2057" s="53"/>
      <c r="AL2057" s="53"/>
      <c r="AM2057" s="53"/>
      <c r="AN2057" s="53"/>
      <c r="AO2057" s="53"/>
      <c r="AP2057" s="53"/>
      <c r="AQ2057" s="53"/>
      <c r="AR2057" s="53"/>
      <c r="AS2057" s="53"/>
      <c r="AT2057" s="53"/>
      <c r="AU2057" s="53"/>
      <c r="AV2057" s="53"/>
      <c r="AW2057" s="53"/>
      <c r="AX2057" s="53"/>
      <c r="AY2057" s="53"/>
      <c r="AZ2057" s="53"/>
      <c r="BA2057" s="53"/>
      <c r="BB2057" s="53"/>
      <c r="BC2057" s="53"/>
      <c r="BD2057" s="53"/>
      <c r="BE2057" s="53"/>
      <c r="BF2057" s="53"/>
      <c r="BG2057" s="53"/>
      <c r="BH2057" s="53"/>
      <c r="BI2057" s="53"/>
      <c r="BJ2057" s="53"/>
      <c r="BK2057" s="53"/>
      <c r="BL2057" s="53"/>
      <c r="BM2057" s="53"/>
      <c r="BN2057" s="53"/>
      <c r="BO2057" s="53"/>
      <c r="BP2057" s="53"/>
      <c r="BQ2057" s="53"/>
      <c r="BR2057" s="53"/>
      <c r="BS2057" s="53"/>
      <c r="BT2057" s="53"/>
      <c r="BU2057" s="53"/>
      <c r="BV2057" s="53"/>
      <c r="BW2057" s="53"/>
      <c r="BX2057" s="53"/>
      <c r="BY2057" s="53"/>
      <c r="BZ2057" s="53"/>
      <c r="CA2057" s="53"/>
      <c r="CB2057" s="53"/>
      <c r="CC2057" s="53"/>
      <c r="CD2057" s="53"/>
      <c r="CE2057" s="53"/>
      <c r="CF2057" s="53"/>
      <c r="CG2057" s="53"/>
      <c r="CH2057" s="53"/>
      <c r="CI2057" s="53"/>
      <c r="CJ2057" s="53"/>
      <c r="CK2057" s="53"/>
    </row>
    <row r="2058" spans="10:89" x14ac:dyDescent="0.2">
      <c r="J2058" s="53"/>
      <c r="K2058" s="53"/>
      <c r="L2058" s="53"/>
      <c r="M2058" s="53"/>
      <c r="N2058" s="53"/>
      <c r="O2058" s="53"/>
      <c r="P2058" s="53"/>
      <c r="Q2058" s="53"/>
      <c r="R2058" s="53"/>
      <c r="S2058" s="53"/>
      <c r="T2058" s="53"/>
      <c r="U2058" s="53"/>
      <c r="V2058" s="53"/>
      <c r="W2058" s="53"/>
      <c r="X2058" s="53"/>
      <c r="Y2058" s="53"/>
      <c r="Z2058" s="53"/>
      <c r="AA2058" s="53"/>
      <c r="AB2058" s="53"/>
      <c r="AC2058" s="53"/>
      <c r="AD2058" s="53"/>
      <c r="AE2058" s="53"/>
      <c r="AF2058" s="53"/>
      <c r="AG2058" s="53"/>
      <c r="AH2058" s="53"/>
      <c r="AI2058" s="53"/>
      <c r="AJ2058" s="53"/>
      <c r="AK2058" s="53"/>
      <c r="AL2058" s="53"/>
      <c r="AM2058" s="53"/>
      <c r="AN2058" s="53"/>
      <c r="AO2058" s="53"/>
      <c r="AP2058" s="53"/>
      <c r="AQ2058" s="53"/>
      <c r="AR2058" s="53"/>
      <c r="AS2058" s="53"/>
      <c r="AT2058" s="53"/>
      <c r="AU2058" s="53"/>
      <c r="AV2058" s="53"/>
      <c r="AW2058" s="53"/>
      <c r="AX2058" s="53"/>
      <c r="AY2058" s="53"/>
      <c r="AZ2058" s="53"/>
      <c r="BA2058" s="53"/>
      <c r="BB2058" s="53"/>
      <c r="BC2058" s="53"/>
      <c r="BD2058" s="53"/>
      <c r="BE2058" s="53"/>
      <c r="BF2058" s="53"/>
      <c r="BG2058" s="53"/>
      <c r="BH2058" s="53"/>
      <c r="BI2058" s="53"/>
      <c r="BJ2058" s="53"/>
      <c r="BK2058" s="53"/>
      <c r="BL2058" s="53"/>
      <c r="BM2058" s="53"/>
      <c r="BN2058" s="53"/>
      <c r="BO2058" s="53"/>
      <c r="BP2058" s="53"/>
      <c r="BQ2058" s="53"/>
      <c r="BR2058" s="53"/>
      <c r="BS2058" s="53"/>
      <c r="BT2058" s="53"/>
      <c r="BU2058" s="53"/>
      <c r="BV2058" s="53"/>
      <c r="BW2058" s="53"/>
      <c r="BX2058" s="53"/>
      <c r="BY2058" s="53"/>
      <c r="BZ2058" s="53"/>
      <c r="CA2058" s="53"/>
      <c r="CB2058" s="53"/>
      <c r="CC2058" s="53"/>
      <c r="CD2058" s="53"/>
      <c r="CE2058" s="53"/>
      <c r="CF2058" s="53"/>
      <c r="CG2058" s="53"/>
      <c r="CH2058" s="53"/>
      <c r="CI2058" s="53"/>
      <c r="CJ2058" s="53"/>
      <c r="CK2058" s="53"/>
    </row>
    <row r="2059" spans="10:89" x14ac:dyDescent="0.2">
      <c r="J2059" s="53"/>
      <c r="K2059" s="53"/>
      <c r="L2059" s="53"/>
      <c r="M2059" s="53"/>
      <c r="N2059" s="53"/>
      <c r="O2059" s="53"/>
      <c r="P2059" s="53"/>
      <c r="Q2059" s="53"/>
      <c r="R2059" s="53"/>
      <c r="S2059" s="53"/>
      <c r="T2059" s="53"/>
      <c r="U2059" s="53"/>
      <c r="V2059" s="53"/>
      <c r="W2059" s="53"/>
      <c r="X2059" s="53"/>
      <c r="Y2059" s="53"/>
      <c r="Z2059" s="53"/>
      <c r="AA2059" s="53"/>
      <c r="AB2059" s="53"/>
      <c r="AC2059" s="53"/>
      <c r="AD2059" s="53"/>
      <c r="AE2059" s="53"/>
      <c r="AF2059" s="53"/>
      <c r="AG2059" s="53"/>
      <c r="AH2059" s="53"/>
      <c r="AI2059" s="53"/>
      <c r="AJ2059" s="53"/>
      <c r="AK2059" s="53"/>
      <c r="AL2059" s="53"/>
      <c r="AM2059" s="53"/>
      <c r="AN2059" s="53"/>
      <c r="AO2059" s="53"/>
      <c r="AP2059" s="53"/>
      <c r="AQ2059" s="53"/>
      <c r="AR2059" s="53"/>
      <c r="AS2059" s="53"/>
      <c r="AT2059" s="53"/>
      <c r="AU2059" s="53"/>
      <c r="AV2059" s="53"/>
      <c r="AW2059" s="53"/>
      <c r="AX2059" s="53"/>
      <c r="AY2059" s="53"/>
      <c r="AZ2059" s="53"/>
      <c r="BA2059" s="53"/>
      <c r="BB2059" s="53"/>
      <c r="BC2059" s="53"/>
      <c r="BD2059" s="53"/>
      <c r="BE2059" s="53"/>
      <c r="BF2059" s="53"/>
      <c r="BG2059" s="53"/>
      <c r="BH2059" s="53"/>
      <c r="BI2059" s="53"/>
      <c r="BJ2059" s="53"/>
      <c r="BK2059" s="53"/>
      <c r="BL2059" s="53"/>
      <c r="BM2059" s="53"/>
      <c r="BN2059" s="53"/>
      <c r="BO2059" s="53"/>
      <c r="BP2059" s="53"/>
      <c r="BQ2059" s="53"/>
      <c r="BR2059" s="53"/>
      <c r="BS2059" s="53"/>
      <c r="BT2059" s="53"/>
      <c r="BU2059" s="53"/>
      <c r="BV2059" s="53"/>
      <c r="BW2059" s="53"/>
      <c r="BX2059" s="53"/>
      <c r="BY2059" s="53"/>
      <c r="BZ2059" s="53"/>
      <c r="CA2059" s="53"/>
      <c r="CB2059" s="53"/>
      <c r="CC2059" s="53"/>
      <c r="CD2059" s="53"/>
      <c r="CE2059" s="53"/>
      <c r="CF2059" s="53"/>
      <c r="CG2059" s="53"/>
      <c r="CH2059" s="53"/>
      <c r="CI2059" s="53"/>
      <c r="CJ2059" s="53"/>
      <c r="CK2059" s="53"/>
    </row>
    <row r="2060" spans="10:89" x14ac:dyDescent="0.2">
      <c r="J2060" s="53"/>
      <c r="K2060" s="53"/>
      <c r="L2060" s="53"/>
      <c r="M2060" s="53"/>
      <c r="N2060" s="53"/>
      <c r="O2060" s="53"/>
      <c r="P2060" s="53"/>
      <c r="Q2060" s="53"/>
      <c r="R2060" s="53"/>
      <c r="S2060" s="53"/>
      <c r="T2060" s="53"/>
      <c r="U2060" s="53"/>
      <c r="V2060" s="53"/>
      <c r="W2060" s="53"/>
      <c r="X2060" s="53"/>
      <c r="Y2060" s="53"/>
      <c r="Z2060" s="53"/>
      <c r="AA2060" s="53"/>
      <c r="AB2060" s="53"/>
      <c r="AC2060" s="53"/>
      <c r="AD2060" s="53"/>
      <c r="AE2060" s="53"/>
      <c r="AF2060" s="53"/>
      <c r="AG2060" s="53"/>
      <c r="AH2060" s="53"/>
      <c r="AI2060" s="53"/>
      <c r="AJ2060" s="53"/>
      <c r="AK2060" s="53"/>
      <c r="AL2060" s="53"/>
      <c r="AM2060" s="53"/>
      <c r="AN2060" s="53"/>
      <c r="AO2060" s="53"/>
      <c r="AP2060" s="53"/>
      <c r="AQ2060" s="53"/>
      <c r="AR2060" s="53"/>
      <c r="AS2060" s="53"/>
      <c r="AT2060" s="53"/>
      <c r="AU2060" s="53"/>
      <c r="AV2060" s="53"/>
      <c r="AW2060" s="53"/>
      <c r="AX2060" s="53"/>
      <c r="AY2060" s="53"/>
      <c r="AZ2060" s="53"/>
      <c r="BA2060" s="53"/>
      <c r="BB2060" s="53"/>
      <c r="BC2060" s="53"/>
      <c r="BD2060" s="53"/>
      <c r="BE2060" s="53"/>
      <c r="BF2060" s="53"/>
      <c r="BG2060" s="53"/>
      <c r="BH2060" s="53"/>
      <c r="BI2060" s="53"/>
      <c r="BJ2060" s="53"/>
      <c r="BK2060" s="53"/>
      <c r="BL2060" s="53"/>
      <c r="BM2060" s="53"/>
      <c r="BN2060" s="53"/>
      <c r="BO2060" s="53"/>
      <c r="BP2060" s="53"/>
      <c r="BQ2060" s="53"/>
      <c r="BR2060" s="53"/>
      <c r="BS2060" s="53"/>
      <c r="BT2060" s="53"/>
      <c r="BU2060" s="53"/>
      <c r="BV2060" s="53"/>
      <c r="BW2060" s="53"/>
      <c r="BX2060" s="53"/>
      <c r="BY2060" s="53"/>
      <c r="BZ2060" s="53"/>
      <c r="CA2060" s="53"/>
      <c r="CB2060" s="53"/>
      <c r="CC2060" s="53"/>
      <c r="CD2060" s="53"/>
      <c r="CE2060" s="53"/>
      <c r="CF2060" s="53"/>
      <c r="CG2060" s="53"/>
      <c r="CH2060" s="53"/>
      <c r="CI2060" s="53"/>
      <c r="CJ2060" s="53"/>
      <c r="CK2060" s="53"/>
    </row>
    <row r="2061" spans="10:89" x14ac:dyDescent="0.2">
      <c r="J2061" s="53"/>
      <c r="K2061" s="53"/>
      <c r="L2061" s="53"/>
      <c r="M2061" s="53"/>
      <c r="N2061" s="53"/>
      <c r="O2061" s="53"/>
      <c r="P2061" s="53"/>
      <c r="Q2061" s="53"/>
      <c r="R2061" s="53"/>
      <c r="S2061" s="53"/>
      <c r="T2061" s="53"/>
      <c r="U2061" s="53"/>
      <c r="V2061" s="53"/>
      <c r="W2061" s="53"/>
      <c r="X2061" s="53"/>
      <c r="Y2061" s="53"/>
      <c r="Z2061" s="53"/>
      <c r="AA2061" s="53"/>
      <c r="AB2061" s="53"/>
      <c r="AC2061" s="53"/>
      <c r="AD2061" s="53"/>
      <c r="AE2061" s="53"/>
      <c r="AF2061" s="53"/>
      <c r="AG2061" s="53"/>
      <c r="AH2061" s="53"/>
      <c r="AI2061" s="53"/>
      <c r="AJ2061" s="53"/>
      <c r="AK2061" s="53"/>
      <c r="AL2061" s="53"/>
      <c r="AM2061" s="53"/>
      <c r="AN2061" s="53"/>
      <c r="AO2061" s="53"/>
      <c r="AP2061" s="53"/>
      <c r="AQ2061" s="53"/>
      <c r="AR2061" s="53"/>
      <c r="AS2061" s="53"/>
      <c r="AT2061" s="53"/>
      <c r="AU2061" s="53"/>
      <c r="AV2061" s="53"/>
      <c r="AW2061" s="53"/>
      <c r="AX2061" s="53"/>
      <c r="AY2061" s="53"/>
      <c r="AZ2061" s="53"/>
      <c r="BA2061" s="53"/>
      <c r="BB2061" s="53"/>
      <c r="BC2061" s="53"/>
      <c r="BD2061" s="53"/>
      <c r="BE2061" s="53"/>
      <c r="BF2061" s="53"/>
      <c r="BG2061" s="53"/>
      <c r="BH2061" s="53"/>
      <c r="BI2061" s="53"/>
      <c r="BJ2061" s="53"/>
      <c r="BK2061" s="53"/>
      <c r="BL2061" s="53"/>
      <c r="BM2061" s="53"/>
      <c r="BN2061" s="53"/>
      <c r="BO2061" s="53"/>
      <c r="BP2061" s="53"/>
      <c r="BQ2061" s="53"/>
      <c r="BR2061" s="53"/>
      <c r="BS2061" s="53"/>
      <c r="BT2061" s="53"/>
      <c r="BU2061" s="53"/>
      <c r="BV2061" s="53"/>
      <c r="BW2061" s="53"/>
      <c r="BX2061" s="53"/>
      <c r="BY2061" s="53"/>
      <c r="BZ2061" s="53"/>
      <c r="CA2061" s="53"/>
      <c r="CB2061" s="53"/>
      <c r="CC2061" s="53"/>
      <c r="CD2061" s="53"/>
      <c r="CE2061" s="53"/>
      <c r="CF2061" s="53"/>
      <c r="CG2061" s="53"/>
      <c r="CH2061" s="53"/>
      <c r="CI2061" s="53"/>
      <c r="CJ2061" s="53"/>
      <c r="CK2061" s="53"/>
    </row>
    <row r="2062" spans="10:89" x14ac:dyDescent="0.2">
      <c r="J2062" s="53"/>
      <c r="K2062" s="53"/>
      <c r="L2062" s="53"/>
      <c r="M2062" s="53"/>
      <c r="N2062" s="53"/>
      <c r="O2062" s="53"/>
      <c r="P2062" s="53"/>
      <c r="Q2062" s="53"/>
      <c r="R2062" s="53"/>
      <c r="S2062" s="53"/>
      <c r="T2062" s="53"/>
      <c r="U2062" s="53"/>
      <c r="V2062" s="53"/>
      <c r="W2062" s="53"/>
      <c r="X2062" s="53"/>
      <c r="Y2062" s="53"/>
      <c r="Z2062" s="53"/>
      <c r="AA2062" s="53"/>
      <c r="AB2062" s="53"/>
      <c r="AC2062" s="53"/>
      <c r="AD2062" s="53"/>
      <c r="AE2062" s="53"/>
      <c r="AF2062" s="53"/>
      <c r="AG2062" s="53"/>
      <c r="AH2062" s="53"/>
      <c r="AI2062" s="53"/>
      <c r="AJ2062" s="53"/>
      <c r="AK2062" s="53"/>
      <c r="AL2062" s="53"/>
      <c r="AM2062" s="53"/>
      <c r="AN2062" s="53"/>
      <c r="AO2062" s="53"/>
      <c r="AP2062" s="53"/>
      <c r="AQ2062" s="53"/>
      <c r="AR2062" s="53"/>
      <c r="AS2062" s="53"/>
      <c r="AT2062" s="53"/>
      <c r="AU2062" s="53"/>
      <c r="AV2062" s="53"/>
      <c r="AW2062" s="53"/>
      <c r="AX2062" s="53"/>
      <c r="AY2062" s="53"/>
      <c r="AZ2062" s="53"/>
      <c r="BA2062" s="53"/>
      <c r="BB2062" s="53"/>
      <c r="BC2062" s="53"/>
      <c r="BD2062" s="53"/>
      <c r="BE2062" s="53"/>
      <c r="BF2062" s="53"/>
      <c r="BG2062" s="53"/>
      <c r="BH2062" s="53"/>
      <c r="BI2062" s="53"/>
      <c r="BJ2062" s="53"/>
      <c r="BK2062" s="53"/>
      <c r="BL2062" s="53"/>
      <c r="BM2062" s="53"/>
      <c r="BN2062" s="53"/>
      <c r="BO2062" s="53"/>
      <c r="BP2062" s="53"/>
      <c r="BQ2062" s="53"/>
      <c r="BR2062" s="53"/>
      <c r="BS2062" s="53"/>
      <c r="BT2062" s="53"/>
      <c r="BU2062" s="53"/>
      <c r="BV2062" s="53"/>
      <c r="BW2062" s="53"/>
      <c r="BX2062" s="53"/>
      <c r="BY2062" s="53"/>
      <c r="BZ2062" s="53"/>
      <c r="CA2062" s="53"/>
      <c r="CB2062" s="53"/>
      <c r="CC2062" s="53"/>
      <c r="CD2062" s="53"/>
      <c r="CE2062" s="53"/>
      <c r="CF2062" s="53"/>
      <c r="CG2062" s="53"/>
      <c r="CH2062" s="53"/>
      <c r="CI2062" s="53"/>
      <c r="CJ2062" s="53"/>
      <c r="CK2062" s="53"/>
    </row>
    <row r="2063" spans="10:89" x14ac:dyDescent="0.2">
      <c r="J2063" s="53"/>
      <c r="K2063" s="53"/>
      <c r="L2063" s="53"/>
      <c r="M2063" s="53"/>
      <c r="N2063" s="53"/>
      <c r="O2063" s="53"/>
      <c r="P2063" s="53"/>
      <c r="Q2063" s="53"/>
      <c r="R2063" s="53"/>
      <c r="S2063" s="53"/>
      <c r="T2063" s="53"/>
      <c r="U2063" s="53"/>
      <c r="V2063" s="53"/>
      <c r="W2063" s="53"/>
      <c r="X2063" s="53"/>
      <c r="Y2063" s="53"/>
      <c r="Z2063" s="53"/>
      <c r="AA2063" s="53"/>
      <c r="AB2063" s="53"/>
      <c r="AC2063" s="53"/>
      <c r="AD2063" s="53"/>
      <c r="AE2063" s="53"/>
      <c r="AF2063" s="53"/>
      <c r="AG2063" s="53"/>
      <c r="AH2063" s="53"/>
      <c r="AI2063" s="53"/>
      <c r="AJ2063" s="53"/>
      <c r="AK2063" s="53"/>
      <c r="AL2063" s="53"/>
      <c r="AM2063" s="53"/>
      <c r="AN2063" s="53"/>
      <c r="AO2063" s="53"/>
      <c r="AP2063" s="53"/>
      <c r="AQ2063" s="53"/>
      <c r="AR2063" s="53"/>
      <c r="AS2063" s="53"/>
      <c r="AT2063" s="53"/>
      <c r="AU2063" s="53"/>
      <c r="AV2063" s="53"/>
      <c r="AW2063" s="53"/>
      <c r="AX2063" s="53"/>
      <c r="AY2063" s="53"/>
      <c r="AZ2063" s="53"/>
      <c r="BA2063" s="53"/>
      <c r="BB2063" s="53"/>
      <c r="BC2063" s="53"/>
      <c r="BD2063" s="53"/>
      <c r="BE2063" s="53"/>
      <c r="BF2063" s="53"/>
      <c r="BG2063" s="53"/>
      <c r="BH2063" s="53"/>
      <c r="BI2063" s="53"/>
      <c r="BJ2063" s="53"/>
      <c r="BK2063" s="53"/>
      <c r="BL2063" s="53"/>
      <c r="BM2063" s="53"/>
      <c r="BN2063" s="53"/>
      <c r="BO2063" s="53"/>
      <c r="BP2063" s="53"/>
      <c r="BQ2063" s="53"/>
      <c r="BR2063" s="53"/>
      <c r="BS2063" s="53"/>
      <c r="BT2063" s="53"/>
      <c r="BU2063" s="53"/>
      <c r="BV2063" s="53"/>
      <c r="BW2063" s="53"/>
      <c r="BX2063" s="53"/>
      <c r="BY2063" s="53"/>
      <c r="BZ2063" s="53"/>
      <c r="CA2063" s="53"/>
      <c r="CB2063" s="53"/>
      <c r="CC2063" s="53"/>
      <c r="CD2063" s="53"/>
      <c r="CE2063" s="53"/>
      <c r="CF2063" s="53"/>
      <c r="CG2063" s="53"/>
      <c r="CH2063" s="53"/>
      <c r="CI2063" s="53"/>
      <c r="CJ2063" s="53"/>
      <c r="CK2063" s="53"/>
    </row>
    <row r="2064" spans="10:89" x14ac:dyDescent="0.2">
      <c r="J2064" s="53"/>
      <c r="K2064" s="53"/>
      <c r="L2064" s="53"/>
      <c r="M2064" s="53"/>
      <c r="N2064" s="53"/>
      <c r="O2064" s="53"/>
      <c r="P2064" s="53"/>
      <c r="Q2064" s="53"/>
      <c r="R2064" s="53"/>
      <c r="S2064" s="53"/>
      <c r="T2064" s="53"/>
      <c r="U2064" s="53"/>
      <c r="V2064" s="53"/>
      <c r="W2064" s="53"/>
      <c r="X2064" s="53"/>
      <c r="Y2064" s="53"/>
      <c r="Z2064" s="53"/>
      <c r="AA2064" s="53"/>
      <c r="AB2064" s="53"/>
      <c r="AC2064" s="53"/>
      <c r="AD2064" s="53"/>
      <c r="AE2064" s="53"/>
      <c r="AF2064" s="53"/>
      <c r="AG2064" s="53"/>
      <c r="AH2064" s="53"/>
      <c r="AI2064" s="53"/>
      <c r="AJ2064" s="53"/>
      <c r="AK2064" s="53"/>
      <c r="AL2064" s="53"/>
      <c r="AM2064" s="53"/>
      <c r="AN2064" s="53"/>
      <c r="AO2064" s="53"/>
      <c r="AP2064" s="53"/>
      <c r="AQ2064" s="53"/>
      <c r="AR2064" s="53"/>
      <c r="AS2064" s="53"/>
      <c r="AT2064" s="53"/>
      <c r="AU2064" s="53"/>
      <c r="AV2064" s="53"/>
      <c r="AW2064" s="53"/>
      <c r="AX2064" s="53"/>
      <c r="AY2064" s="53"/>
      <c r="AZ2064" s="53"/>
      <c r="BA2064" s="53"/>
      <c r="BB2064" s="53"/>
      <c r="BC2064" s="53"/>
      <c r="BD2064" s="53"/>
      <c r="BE2064" s="53"/>
      <c r="BF2064" s="53"/>
      <c r="BG2064" s="53"/>
      <c r="BH2064" s="53"/>
      <c r="BI2064" s="53"/>
      <c r="BJ2064" s="53"/>
      <c r="BK2064" s="53"/>
      <c r="BL2064" s="53"/>
      <c r="BM2064" s="53"/>
      <c r="BN2064" s="53"/>
      <c r="BO2064" s="53"/>
      <c r="BP2064" s="53"/>
      <c r="BQ2064" s="53"/>
      <c r="BR2064" s="53"/>
      <c r="BS2064" s="53"/>
      <c r="BT2064" s="53"/>
      <c r="BU2064" s="53"/>
      <c r="BV2064" s="53"/>
      <c r="BW2064" s="53"/>
      <c r="BX2064" s="53"/>
      <c r="BY2064" s="53"/>
      <c r="BZ2064" s="53"/>
      <c r="CA2064" s="53"/>
      <c r="CB2064" s="53"/>
      <c r="CC2064" s="53"/>
      <c r="CD2064" s="53"/>
      <c r="CE2064" s="53"/>
      <c r="CF2064" s="53"/>
      <c r="CG2064" s="53"/>
      <c r="CH2064" s="53"/>
      <c r="CI2064" s="53"/>
      <c r="CJ2064" s="53"/>
      <c r="CK2064" s="53"/>
    </row>
    <row r="2065" spans="10:89" x14ac:dyDescent="0.2">
      <c r="J2065" s="53"/>
      <c r="K2065" s="53"/>
      <c r="L2065" s="53"/>
      <c r="M2065" s="53"/>
      <c r="N2065" s="53"/>
      <c r="O2065" s="53"/>
      <c r="P2065" s="53"/>
      <c r="Q2065" s="53"/>
      <c r="R2065" s="53"/>
      <c r="S2065" s="53"/>
      <c r="T2065" s="53"/>
      <c r="U2065" s="53"/>
      <c r="V2065" s="53"/>
      <c r="W2065" s="53"/>
      <c r="X2065" s="53"/>
      <c r="Y2065" s="53"/>
      <c r="Z2065" s="53"/>
      <c r="AA2065" s="53"/>
      <c r="AB2065" s="53"/>
      <c r="AC2065" s="53"/>
      <c r="AD2065" s="53"/>
      <c r="AE2065" s="53"/>
      <c r="AF2065" s="53"/>
      <c r="AG2065" s="53"/>
      <c r="AH2065" s="53"/>
      <c r="AI2065" s="53"/>
      <c r="AJ2065" s="53"/>
      <c r="AK2065" s="53"/>
      <c r="AL2065" s="53"/>
      <c r="AM2065" s="53"/>
      <c r="AN2065" s="53"/>
      <c r="AO2065" s="53"/>
      <c r="AP2065" s="53"/>
      <c r="AQ2065" s="53"/>
      <c r="AR2065" s="53"/>
      <c r="AS2065" s="53"/>
      <c r="AT2065" s="53"/>
      <c r="AU2065" s="53"/>
      <c r="AV2065" s="53"/>
      <c r="AW2065" s="53"/>
      <c r="AX2065" s="53"/>
      <c r="AY2065" s="53"/>
      <c r="AZ2065" s="53"/>
      <c r="BA2065" s="53"/>
      <c r="BB2065" s="53"/>
      <c r="BC2065" s="53"/>
      <c r="BD2065" s="53"/>
      <c r="BE2065" s="53"/>
      <c r="BF2065" s="53"/>
      <c r="BG2065" s="53"/>
      <c r="BH2065" s="53"/>
      <c r="BI2065" s="53"/>
      <c r="BJ2065" s="53"/>
      <c r="BK2065" s="53"/>
      <c r="BL2065" s="53"/>
      <c r="BM2065" s="53"/>
      <c r="BN2065" s="53"/>
      <c r="BO2065" s="53"/>
      <c r="BP2065" s="53"/>
      <c r="BQ2065" s="53"/>
      <c r="BR2065" s="53"/>
      <c r="BS2065" s="53"/>
      <c r="BT2065" s="53"/>
      <c r="BU2065" s="53"/>
      <c r="BV2065" s="53"/>
      <c r="BW2065" s="53"/>
      <c r="BX2065" s="53"/>
      <c r="BY2065" s="53"/>
      <c r="BZ2065" s="53"/>
      <c r="CA2065" s="53"/>
      <c r="CB2065" s="53"/>
      <c r="CC2065" s="53"/>
      <c r="CD2065" s="53"/>
      <c r="CE2065" s="53"/>
      <c r="CF2065" s="53"/>
      <c r="CG2065" s="53"/>
      <c r="CH2065" s="53"/>
      <c r="CI2065" s="53"/>
      <c r="CJ2065" s="53"/>
      <c r="CK2065" s="53"/>
    </row>
    <row r="2066" spans="10:89" x14ac:dyDescent="0.2">
      <c r="J2066" s="53"/>
      <c r="K2066" s="53"/>
      <c r="L2066" s="53"/>
      <c r="M2066" s="53"/>
      <c r="N2066" s="53"/>
      <c r="O2066" s="53"/>
      <c r="P2066" s="53"/>
      <c r="Q2066" s="53"/>
      <c r="R2066" s="53"/>
      <c r="S2066" s="53"/>
      <c r="T2066" s="53"/>
      <c r="U2066" s="53"/>
      <c r="V2066" s="53"/>
      <c r="W2066" s="53"/>
      <c r="X2066" s="53"/>
      <c r="Y2066" s="53"/>
      <c r="Z2066" s="53"/>
      <c r="AA2066" s="53"/>
      <c r="AB2066" s="53"/>
      <c r="AC2066" s="53"/>
      <c r="AD2066" s="53"/>
      <c r="AE2066" s="53"/>
      <c r="AF2066" s="53"/>
      <c r="AG2066" s="53"/>
      <c r="AH2066" s="53"/>
      <c r="AI2066" s="53"/>
      <c r="AJ2066" s="53"/>
      <c r="AK2066" s="53"/>
      <c r="AL2066" s="53"/>
      <c r="AM2066" s="53"/>
      <c r="AN2066" s="53"/>
      <c r="AO2066" s="53"/>
      <c r="AP2066" s="53"/>
      <c r="AQ2066" s="53"/>
      <c r="AR2066" s="53"/>
      <c r="AS2066" s="53"/>
      <c r="AT2066" s="53"/>
      <c r="AU2066" s="53"/>
      <c r="AV2066" s="53"/>
      <c r="AW2066" s="53"/>
      <c r="AX2066" s="53"/>
      <c r="AY2066" s="53"/>
      <c r="AZ2066" s="53"/>
      <c r="BA2066" s="53"/>
      <c r="BB2066" s="53"/>
      <c r="BC2066" s="53"/>
      <c r="BD2066" s="53"/>
      <c r="BE2066" s="53"/>
      <c r="BF2066" s="53"/>
      <c r="BG2066" s="53"/>
      <c r="BH2066" s="53"/>
      <c r="BI2066" s="53"/>
      <c r="BJ2066" s="53"/>
      <c r="BK2066" s="53"/>
      <c r="BL2066" s="53"/>
      <c r="BM2066" s="53"/>
      <c r="BN2066" s="53"/>
      <c r="BO2066" s="53"/>
      <c r="BP2066" s="53"/>
      <c r="BQ2066" s="53"/>
      <c r="BR2066" s="53"/>
      <c r="BS2066" s="53"/>
      <c r="BT2066" s="53"/>
      <c r="BU2066" s="53"/>
      <c r="BV2066" s="53"/>
      <c r="BW2066" s="53"/>
      <c r="BX2066" s="53"/>
      <c r="BY2066" s="53"/>
      <c r="BZ2066" s="53"/>
      <c r="CA2066" s="53"/>
      <c r="CB2066" s="53"/>
      <c r="CC2066" s="53"/>
      <c r="CD2066" s="53"/>
      <c r="CE2066" s="53"/>
      <c r="CF2066" s="53"/>
      <c r="CG2066" s="53"/>
      <c r="CH2066" s="53"/>
      <c r="CI2066" s="53"/>
      <c r="CJ2066" s="53"/>
      <c r="CK2066" s="53"/>
    </row>
    <row r="2067" spans="10:89" x14ac:dyDescent="0.2">
      <c r="J2067" s="53"/>
      <c r="K2067" s="53"/>
      <c r="L2067" s="53"/>
      <c r="M2067" s="53"/>
      <c r="N2067" s="53"/>
      <c r="O2067" s="53"/>
      <c r="P2067" s="53"/>
      <c r="Q2067" s="53"/>
      <c r="R2067" s="53"/>
      <c r="S2067" s="53"/>
      <c r="T2067" s="53"/>
      <c r="U2067" s="53"/>
      <c r="V2067" s="53"/>
      <c r="W2067" s="53"/>
      <c r="X2067" s="53"/>
      <c r="Y2067" s="53"/>
      <c r="Z2067" s="53"/>
      <c r="AA2067" s="53"/>
      <c r="AB2067" s="53"/>
      <c r="AC2067" s="53"/>
      <c r="AD2067" s="53"/>
      <c r="AE2067" s="53"/>
      <c r="AF2067" s="53"/>
      <c r="AG2067" s="53"/>
      <c r="AH2067" s="53"/>
      <c r="AI2067" s="53"/>
      <c r="AJ2067" s="53"/>
      <c r="AK2067" s="53"/>
      <c r="AL2067" s="53"/>
      <c r="AM2067" s="53"/>
      <c r="AN2067" s="53"/>
      <c r="AO2067" s="53"/>
      <c r="AP2067" s="53"/>
      <c r="AQ2067" s="53"/>
      <c r="AR2067" s="53"/>
      <c r="AS2067" s="53"/>
      <c r="AT2067" s="53"/>
      <c r="AU2067" s="53"/>
      <c r="AV2067" s="53"/>
      <c r="AW2067" s="53"/>
      <c r="AX2067" s="53"/>
      <c r="AY2067" s="53"/>
      <c r="AZ2067" s="53"/>
      <c r="BA2067" s="53"/>
      <c r="BB2067" s="53"/>
      <c r="BC2067" s="53"/>
      <c r="BD2067" s="53"/>
      <c r="BE2067" s="53"/>
      <c r="BF2067" s="53"/>
      <c r="BG2067" s="53"/>
      <c r="BH2067" s="53"/>
      <c r="BI2067" s="53"/>
      <c r="BJ2067" s="53"/>
      <c r="BK2067" s="53"/>
      <c r="BL2067" s="53"/>
      <c r="BM2067" s="53"/>
      <c r="BN2067" s="53"/>
      <c r="BO2067" s="53"/>
      <c r="BP2067" s="53"/>
      <c r="BQ2067" s="53"/>
      <c r="BR2067" s="53"/>
      <c r="BS2067" s="53"/>
      <c r="BT2067" s="53"/>
      <c r="BU2067" s="53"/>
      <c r="BV2067" s="53"/>
      <c r="BW2067" s="53"/>
      <c r="BX2067" s="53"/>
      <c r="BY2067" s="53"/>
      <c r="BZ2067" s="53"/>
      <c r="CA2067" s="53"/>
      <c r="CB2067" s="53"/>
      <c r="CC2067" s="53"/>
      <c r="CD2067" s="53"/>
      <c r="CE2067" s="53"/>
      <c r="CF2067" s="53"/>
      <c r="CG2067" s="53"/>
      <c r="CH2067" s="53"/>
      <c r="CI2067" s="53"/>
      <c r="CJ2067" s="53"/>
      <c r="CK2067" s="53"/>
    </row>
    <row r="2068" spans="10:89" x14ac:dyDescent="0.2">
      <c r="J2068" s="53"/>
      <c r="K2068" s="53"/>
      <c r="L2068" s="53"/>
      <c r="M2068" s="53"/>
      <c r="N2068" s="53"/>
      <c r="O2068" s="53"/>
      <c r="P2068" s="53"/>
      <c r="Q2068" s="53"/>
      <c r="R2068" s="53"/>
      <c r="S2068" s="53"/>
      <c r="T2068" s="53"/>
      <c r="U2068" s="53"/>
      <c r="V2068" s="53"/>
      <c r="W2068" s="53"/>
      <c r="X2068" s="53"/>
      <c r="Y2068" s="53"/>
      <c r="Z2068" s="53"/>
      <c r="AA2068" s="53"/>
      <c r="AB2068" s="53"/>
      <c r="AC2068" s="53"/>
      <c r="AD2068" s="53"/>
      <c r="AE2068" s="53"/>
      <c r="AF2068" s="53"/>
      <c r="AG2068" s="53"/>
      <c r="AH2068" s="53"/>
      <c r="AI2068" s="53"/>
      <c r="AJ2068" s="53"/>
      <c r="AK2068" s="53"/>
      <c r="AL2068" s="53"/>
      <c r="AM2068" s="53"/>
      <c r="AN2068" s="53"/>
      <c r="AO2068" s="53"/>
      <c r="AP2068" s="53"/>
      <c r="AQ2068" s="53"/>
      <c r="AR2068" s="53"/>
      <c r="AS2068" s="53"/>
      <c r="AT2068" s="53"/>
      <c r="AU2068" s="53"/>
      <c r="AV2068" s="53"/>
      <c r="AW2068" s="53"/>
      <c r="AX2068" s="53"/>
      <c r="AY2068" s="53"/>
      <c r="AZ2068" s="53"/>
      <c r="BA2068" s="53"/>
      <c r="BB2068" s="53"/>
      <c r="BC2068" s="53"/>
      <c r="BD2068" s="53"/>
      <c r="BE2068" s="53"/>
      <c r="BF2068" s="53"/>
      <c r="BG2068" s="53"/>
      <c r="BH2068" s="53"/>
      <c r="BI2068" s="53"/>
      <c r="BJ2068" s="53"/>
      <c r="BK2068" s="53"/>
      <c r="BL2068" s="53"/>
      <c r="BM2068" s="53"/>
      <c r="BN2068" s="53"/>
      <c r="BO2068" s="53"/>
      <c r="BP2068" s="53"/>
      <c r="BQ2068" s="53"/>
      <c r="BR2068" s="53"/>
      <c r="BS2068" s="53"/>
      <c r="BT2068" s="53"/>
      <c r="BU2068" s="53"/>
      <c r="BV2068" s="53"/>
      <c r="BW2068" s="53"/>
      <c r="BX2068" s="53"/>
      <c r="BY2068" s="53"/>
      <c r="BZ2068" s="53"/>
      <c r="CA2068" s="53"/>
      <c r="CB2068" s="53"/>
      <c r="CC2068" s="53"/>
      <c r="CD2068" s="53"/>
      <c r="CE2068" s="53"/>
      <c r="CF2068" s="53"/>
      <c r="CG2068" s="53"/>
      <c r="CH2068" s="53"/>
      <c r="CI2068" s="53"/>
      <c r="CJ2068" s="53"/>
      <c r="CK2068" s="53"/>
    </row>
    <row r="2069" spans="10:89" x14ac:dyDescent="0.2">
      <c r="J2069" s="53"/>
      <c r="K2069" s="53"/>
      <c r="L2069" s="53"/>
      <c r="M2069" s="53"/>
      <c r="N2069" s="53"/>
      <c r="O2069" s="53"/>
      <c r="P2069" s="53"/>
      <c r="Q2069" s="53"/>
      <c r="R2069" s="53"/>
      <c r="S2069" s="53"/>
      <c r="T2069" s="53"/>
      <c r="U2069" s="53"/>
      <c r="V2069" s="53"/>
      <c r="W2069" s="53"/>
      <c r="X2069" s="53"/>
      <c r="Y2069" s="53"/>
      <c r="Z2069" s="53"/>
      <c r="AA2069" s="53"/>
      <c r="AB2069" s="53"/>
      <c r="AC2069" s="53"/>
      <c r="AD2069" s="53"/>
      <c r="AE2069" s="53"/>
      <c r="AF2069" s="53"/>
      <c r="AG2069" s="53"/>
      <c r="AH2069" s="53"/>
      <c r="AI2069" s="53"/>
      <c r="AJ2069" s="53"/>
      <c r="AK2069" s="53"/>
      <c r="AL2069" s="53"/>
      <c r="AM2069" s="53"/>
      <c r="AN2069" s="53"/>
      <c r="AO2069" s="53"/>
      <c r="AP2069" s="53"/>
      <c r="AQ2069" s="53"/>
      <c r="AR2069" s="53"/>
      <c r="AS2069" s="53"/>
      <c r="AT2069" s="53"/>
      <c r="AU2069" s="53"/>
      <c r="AV2069" s="53"/>
      <c r="AW2069" s="53"/>
      <c r="AX2069" s="53"/>
      <c r="AY2069" s="53"/>
      <c r="AZ2069" s="53"/>
      <c r="BA2069" s="53"/>
      <c r="BB2069" s="53"/>
      <c r="BC2069" s="53"/>
      <c r="BD2069" s="53"/>
      <c r="BE2069" s="53"/>
      <c r="BF2069" s="53"/>
      <c r="BG2069" s="53"/>
      <c r="BH2069" s="53"/>
      <c r="BI2069" s="53"/>
      <c r="BJ2069" s="53"/>
      <c r="BK2069" s="53"/>
      <c r="BL2069" s="53"/>
      <c r="BM2069" s="53"/>
      <c r="BN2069" s="53"/>
      <c r="BO2069" s="53"/>
      <c r="BP2069" s="53"/>
      <c r="BQ2069" s="53"/>
      <c r="BR2069" s="53"/>
      <c r="BS2069" s="53"/>
      <c r="BT2069" s="53"/>
      <c r="BU2069" s="53"/>
      <c r="BV2069" s="53"/>
      <c r="BW2069" s="53"/>
      <c r="BX2069" s="53"/>
      <c r="BY2069" s="53"/>
      <c r="BZ2069" s="53"/>
      <c r="CA2069" s="53"/>
      <c r="CB2069" s="53"/>
      <c r="CC2069" s="53"/>
      <c r="CD2069" s="53"/>
      <c r="CE2069" s="53"/>
      <c r="CF2069" s="53"/>
      <c r="CG2069" s="53"/>
      <c r="CH2069" s="53"/>
      <c r="CI2069" s="53"/>
      <c r="CJ2069" s="53"/>
      <c r="CK2069" s="53"/>
    </row>
    <row r="2070" spans="10:89" x14ac:dyDescent="0.2">
      <c r="J2070" s="53"/>
      <c r="K2070" s="53"/>
      <c r="L2070" s="53"/>
      <c r="M2070" s="53"/>
      <c r="N2070" s="53"/>
      <c r="O2070" s="53"/>
      <c r="P2070" s="53"/>
      <c r="Q2070" s="53"/>
      <c r="R2070" s="53"/>
      <c r="S2070" s="53"/>
      <c r="T2070" s="53"/>
      <c r="U2070" s="53"/>
      <c r="V2070" s="53"/>
      <c r="W2070" s="53"/>
      <c r="X2070" s="53"/>
      <c r="Y2070" s="53"/>
      <c r="Z2070" s="53"/>
      <c r="AA2070" s="53"/>
      <c r="AB2070" s="53"/>
      <c r="AC2070" s="53"/>
      <c r="AD2070" s="53"/>
      <c r="AE2070" s="53"/>
      <c r="AF2070" s="53"/>
      <c r="AG2070" s="53"/>
      <c r="AH2070" s="53"/>
      <c r="AI2070" s="53"/>
      <c r="AJ2070" s="53"/>
      <c r="AK2070" s="53"/>
      <c r="AL2070" s="53"/>
      <c r="AM2070" s="53"/>
      <c r="AN2070" s="53"/>
      <c r="AO2070" s="53"/>
      <c r="AP2070" s="53"/>
      <c r="AQ2070" s="53"/>
      <c r="AR2070" s="53"/>
      <c r="AS2070" s="53"/>
      <c r="AT2070" s="53"/>
      <c r="AU2070" s="53"/>
      <c r="AV2070" s="53"/>
      <c r="AW2070" s="53"/>
      <c r="AX2070" s="53"/>
      <c r="AY2070" s="53"/>
      <c r="AZ2070" s="53"/>
      <c r="BA2070" s="53"/>
      <c r="BB2070" s="53"/>
      <c r="BC2070" s="53"/>
      <c r="BD2070" s="53"/>
      <c r="BE2070" s="53"/>
      <c r="BF2070" s="53"/>
      <c r="BG2070" s="53"/>
      <c r="BH2070" s="53"/>
      <c r="BI2070" s="53"/>
      <c r="BJ2070" s="53"/>
      <c r="BK2070" s="53"/>
      <c r="BL2070" s="53"/>
      <c r="BM2070" s="53"/>
      <c r="BN2070" s="53"/>
      <c r="BO2070" s="53"/>
      <c r="BP2070" s="53"/>
      <c r="BQ2070" s="53"/>
      <c r="BR2070" s="53"/>
      <c r="BS2070" s="53"/>
      <c r="BT2070" s="53"/>
      <c r="BU2070" s="53"/>
      <c r="BV2070" s="53"/>
      <c r="BW2070" s="53"/>
      <c r="BX2070" s="53"/>
      <c r="BY2070" s="53"/>
      <c r="BZ2070" s="53"/>
      <c r="CA2070" s="53"/>
      <c r="CB2070" s="53"/>
      <c r="CC2070" s="53"/>
      <c r="CD2070" s="53"/>
      <c r="CE2070" s="53"/>
      <c r="CF2070" s="53"/>
      <c r="CG2070" s="53"/>
      <c r="CH2070" s="53"/>
      <c r="CI2070" s="53"/>
      <c r="CJ2070" s="53"/>
      <c r="CK2070" s="53"/>
    </row>
    <row r="2071" spans="10:89" x14ac:dyDescent="0.2">
      <c r="J2071" s="53"/>
      <c r="K2071" s="53"/>
      <c r="L2071" s="53"/>
      <c r="M2071" s="53"/>
      <c r="N2071" s="53"/>
      <c r="O2071" s="53"/>
      <c r="P2071" s="53"/>
      <c r="Q2071" s="53"/>
      <c r="R2071" s="53"/>
      <c r="S2071" s="53"/>
      <c r="T2071" s="53"/>
      <c r="U2071" s="53"/>
      <c r="V2071" s="53"/>
      <c r="W2071" s="53"/>
      <c r="X2071" s="53"/>
      <c r="Y2071" s="53"/>
      <c r="Z2071" s="53"/>
      <c r="AA2071" s="53"/>
      <c r="AB2071" s="53"/>
      <c r="AC2071" s="53"/>
      <c r="AD2071" s="53"/>
      <c r="AE2071" s="53"/>
      <c r="AF2071" s="53"/>
      <c r="AG2071" s="53"/>
      <c r="AH2071" s="53"/>
      <c r="AI2071" s="53"/>
      <c r="AJ2071" s="53"/>
      <c r="AK2071" s="53"/>
      <c r="AL2071" s="53"/>
      <c r="AM2071" s="53"/>
      <c r="AN2071" s="53"/>
      <c r="AO2071" s="53"/>
      <c r="AP2071" s="53"/>
      <c r="AQ2071" s="53"/>
      <c r="AR2071" s="53"/>
      <c r="AS2071" s="53"/>
      <c r="AT2071" s="53"/>
      <c r="AU2071" s="53"/>
      <c r="AV2071" s="53"/>
      <c r="AW2071" s="53"/>
      <c r="AX2071" s="53"/>
      <c r="AY2071" s="53"/>
      <c r="AZ2071" s="53"/>
      <c r="BA2071" s="53"/>
      <c r="BB2071" s="53"/>
      <c r="BC2071" s="53"/>
      <c r="BD2071" s="53"/>
      <c r="BE2071" s="53"/>
      <c r="BF2071" s="53"/>
      <c r="BG2071" s="53"/>
      <c r="BH2071" s="53"/>
      <c r="BI2071" s="53"/>
      <c r="BJ2071" s="53"/>
      <c r="BK2071" s="53"/>
      <c r="BL2071" s="53"/>
      <c r="BM2071" s="53"/>
      <c r="BN2071" s="53"/>
      <c r="BO2071" s="53"/>
      <c r="BP2071" s="53"/>
      <c r="BQ2071" s="53"/>
      <c r="BR2071" s="53"/>
      <c r="BS2071" s="53"/>
      <c r="BT2071" s="53"/>
      <c r="BU2071" s="53"/>
      <c r="BV2071" s="53"/>
      <c r="BW2071" s="53"/>
      <c r="BX2071" s="53"/>
      <c r="BY2071" s="53"/>
      <c r="BZ2071" s="53"/>
      <c r="CA2071" s="53"/>
      <c r="CB2071" s="53"/>
      <c r="CC2071" s="53"/>
      <c r="CD2071" s="53"/>
      <c r="CE2071" s="53"/>
      <c r="CF2071" s="53"/>
      <c r="CG2071" s="53"/>
      <c r="CH2071" s="53"/>
      <c r="CI2071" s="53"/>
      <c r="CJ2071" s="53"/>
      <c r="CK2071" s="53"/>
    </row>
    <row r="2072" spans="10:89" x14ac:dyDescent="0.2">
      <c r="J2072" s="53"/>
      <c r="K2072" s="53"/>
      <c r="L2072" s="53"/>
      <c r="M2072" s="53"/>
      <c r="N2072" s="53"/>
      <c r="O2072" s="53"/>
      <c r="P2072" s="53"/>
      <c r="Q2072" s="53"/>
      <c r="R2072" s="53"/>
      <c r="S2072" s="53"/>
      <c r="T2072" s="53"/>
      <c r="U2072" s="53"/>
      <c r="V2072" s="53"/>
      <c r="W2072" s="53"/>
      <c r="X2072" s="53"/>
      <c r="Y2072" s="53"/>
      <c r="Z2072" s="53"/>
      <c r="AA2072" s="53"/>
      <c r="AB2072" s="53"/>
      <c r="AC2072" s="53"/>
      <c r="AD2072" s="53"/>
      <c r="AE2072" s="53"/>
      <c r="AF2072" s="53"/>
      <c r="AG2072" s="53"/>
      <c r="AH2072" s="53"/>
      <c r="AI2072" s="53"/>
      <c r="AJ2072" s="53"/>
      <c r="AK2072" s="53"/>
      <c r="AL2072" s="53"/>
      <c r="AM2072" s="53"/>
      <c r="AN2072" s="53"/>
      <c r="AO2072" s="53"/>
      <c r="AP2072" s="53"/>
      <c r="AQ2072" s="53"/>
      <c r="AR2072" s="53"/>
      <c r="AS2072" s="53"/>
      <c r="AT2072" s="53"/>
      <c r="AU2072" s="53"/>
      <c r="AV2072" s="53"/>
      <c r="AW2072" s="53"/>
      <c r="AX2072" s="53"/>
      <c r="AY2072" s="53"/>
      <c r="AZ2072" s="53"/>
      <c r="BA2072" s="53"/>
      <c r="BB2072" s="53"/>
      <c r="BC2072" s="53"/>
      <c r="BD2072" s="53"/>
      <c r="BE2072" s="53"/>
      <c r="BF2072" s="53"/>
      <c r="BG2072" s="53"/>
      <c r="BH2072" s="53"/>
      <c r="BI2072" s="53"/>
      <c r="BJ2072" s="53"/>
      <c r="BK2072" s="53"/>
      <c r="BL2072" s="53"/>
      <c r="BM2072" s="53"/>
      <c r="BN2072" s="53"/>
      <c r="BO2072" s="53"/>
      <c r="BP2072" s="53"/>
      <c r="BQ2072" s="53"/>
      <c r="BR2072" s="53"/>
      <c r="BS2072" s="53"/>
      <c r="BT2072" s="53"/>
      <c r="BU2072" s="53"/>
      <c r="BV2072" s="53"/>
      <c r="BW2072" s="53"/>
      <c r="BX2072" s="53"/>
      <c r="BY2072" s="53"/>
      <c r="BZ2072" s="53"/>
      <c r="CA2072" s="53"/>
      <c r="CB2072" s="53"/>
      <c r="CC2072" s="53"/>
      <c r="CD2072" s="53"/>
      <c r="CE2072" s="53"/>
      <c r="CF2072" s="53"/>
      <c r="CG2072" s="53"/>
      <c r="CH2072" s="53"/>
      <c r="CI2072" s="53"/>
      <c r="CJ2072" s="53"/>
      <c r="CK2072" s="53"/>
    </row>
    <row r="2073" spans="10:89" x14ac:dyDescent="0.2">
      <c r="J2073" s="53"/>
      <c r="K2073" s="53"/>
      <c r="L2073" s="53"/>
      <c r="M2073" s="53"/>
      <c r="N2073" s="53"/>
      <c r="O2073" s="53"/>
      <c r="P2073" s="53"/>
      <c r="Q2073" s="53"/>
      <c r="R2073" s="53"/>
      <c r="S2073" s="53"/>
      <c r="T2073" s="53"/>
      <c r="U2073" s="53"/>
      <c r="V2073" s="53"/>
      <c r="W2073" s="53"/>
      <c r="X2073" s="53"/>
      <c r="Y2073" s="53"/>
      <c r="Z2073" s="53"/>
      <c r="AA2073" s="53"/>
      <c r="AB2073" s="53"/>
      <c r="AC2073" s="53"/>
      <c r="AD2073" s="53"/>
      <c r="AE2073" s="53"/>
      <c r="AF2073" s="53"/>
      <c r="AG2073" s="53"/>
      <c r="AH2073" s="53"/>
      <c r="AI2073" s="53"/>
      <c r="AJ2073" s="53"/>
      <c r="AK2073" s="53"/>
      <c r="AL2073" s="53"/>
      <c r="AM2073" s="53"/>
      <c r="AN2073" s="53"/>
      <c r="AO2073" s="53"/>
      <c r="AP2073" s="53"/>
      <c r="AQ2073" s="53"/>
      <c r="AR2073" s="53"/>
      <c r="AS2073" s="53"/>
      <c r="AT2073" s="53"/>
      <c r="AU2073" s="53"/>
      <c r="AV2073" s="53"/>
      <c r="AW2073" s="53"/>
      <c r="AX2073" s="53"/>
      <c r="AY2073" s="53"/>
      <c r="AZ2073" s="53"/>
      <c r="BA2073" s="53"/>
      <c r="BB2073" s="53"/>
      <c r="BC2073" s="53"/>
      <c r="BD2073" s="53"/>
      <c r="BE2073" s="53"/>
      <c r="BF2073" s="53"/>
      <c r="BG2073" s="53"/>
      <c r="BH2073" s="53"/>
      <c r="BI2073" s="53"/>
      <c r="BJ2073" s="53"/>
      <c r="BK2073" s="53"/>
      <c r="BL2073" s="53"/>
      <c r="BM2073" s="53"/>
      <c r="BN2073" s="53"/>
      <c r="BO2073" s="53"/>
      <c r="BP2073" s="53"/>
      <c r="BQ2073" s="53"/>
      <c r="BR2073" s="53"/>
      <c r="BS2073" s="53"/>
      <c r="BT2073" s="53"/>
      <c r="BU2073" s="53"/>
      <c r="BV2073" s="53"/>
      <c r="BW2073" s="53"/>
      <c r="BX2073" s="53"/>
      <c r="BY2073" s="53"/>
      <c r="BZ2073" s="53"/>
      <c r="CA2073" s="53"/>
      <c r="CB2073" s="53"/>
      <c r="CC2073" s="53"/>
      <c r="CD2073" s="53"/>
      <c r="CE2073" s="53"/>
      <c r="CF2073" s="53"/>
      <c r="CG2073" s="53"/>
      <c r="CH2073" s="53"/>
      <c r="CI2073" s="53"/>
      <c r="CJ2073" s="53"/>
      <c r="CK2073" s="53"/>
    </row>
    <row r="2074" spans="10:89" x14ac:dyDescent="0.2">
      <c r="J2074" s="53"/>
      <c r="K2074" s="53"/>
      <c r="L2074" s="53"/>
      <c r="M2074" s="53"/>
      <c r="N2074" s="53"/>
      <c r="O2074" s="53"/>
      <c r="P2074" s="53"/>
      <c r="Q2074" s="53"/>
      <c r="R2074" s="53"/>
      <c r="S2074" s="53"/>
      <c r="T2074" s="53"/>
      <c r="U2074" s="53"/>
      <c r="V2074" s="53"/>
      <c r="W2074" s="53"/>
      <c r="X2074" s="53"/>
      <c r="Y2074" s="53"/>
      <c r="Z2074" s="53"/>
      <c r="AA2074" s="53"/>
      <c r="AB2074" s="53"/>
      <c r="AC2074" s="53"/>
      <c r="AD2074" s="53"/>
      <c r="AE2074" s="53"/>
      <c r="AF2074" s="53"/>
      <c r="AG2074" s="53"/>
      <c r="AH2074" s="53"/>
      <c r="AI2074" s="53"/>
      <c r="AJ2074" s="53"/>
      <c r="AK2074" s="53"/>
      <c r="AL2074" s="53"/>
      <c r="AM2074" s="53"/>
      <c r="AN2074" s="53"/>
      <c r="AO2074" s="53"/>
      <c r="AP2074" s="53"/>
      <c r="AQ2074" s="53"/>
      <c r="AR2074" s="53"/>
      <c r="AS2074" s="53"/>
      <c r="AT2074" s="53"/>
      <c r="AU2074" s="53"/>
      <c r="AV2074" s="53"/>
      <c r="AW2074" s="53"/>
      <c r="AX2074" s="53"/>
      <c r="AY2074" s="53"/>
      <c r="AZ2074" s="53"/>
      <c r="BA2074" s="53"/>
      <c r="BB2074" s="53"/>
      <c r="BC2074" s="53"/>
      <c r="BD2074" s="53"/>
      <c r="BE2074" s="53"/>
      <c r="BF2074" s="53"/>
      <c r="BG2074" s="53"/>
      <c r="BH2074" s="53"/>
      <c r="BI2074" s="53"/>
      <c r="BJ2074" s="53"/>
      <c r="BK2074" s="53"/>
      <c r="BL2074" s="53"/>
      <c r="BM2074" s="53"/>
      <c r="BN2074" s="53"/>
      <c r="BO2074" s="53"/>
      <c r="BP2074" s="53"/>
      <c r="BQ2074" s="53"/>
      <c r="BR2074" s="53"/>
      <c r="BS2074" s="53"/>
      <c r="BT2074" s="53"/>
      <c r="BU2074" s="53"/>
      <c r="BV2074" s="53"/>
      <c r="BW2074" s="53"/>
      <c r="BX2074" s="53"/>
      <c r="BY2074" s="53"/>
      <c r="BZ2074" s="53"/>
      <c r="CA2074" s="53"/>
      <c r="CB2074" s="53"/>
      <c r="CC2074" s="53"/>
      <c r="CD2074" s="53"/>
      <c r="CE2074" s="53"/>
      <c r="CF2074" s="53"/>
      <c r="CG2074" s="53"/>
      <c r="CH2074" s="53"/>
      <c r="CI2074" s="53"/>
      <c r="CJ2074" s="53"/>
      <c r="CK2074" s="53"/>
    </row>
    <row r="2075" spans="10:89" x14ac:dyDescent="0.2">
      <c r="J2075" s="53"/>
      <c r="K2075" s="53"/>
      <c r="L2075" s="53"/>
      <c r="M2075" s="53"/>
      <c r="N2075" s="53"/>
      <c r="O2075" s="53"/>
      <c r="P2075" s="53"/>
      <c r="Q2075" s="53"/>
      <c r="R2075" s="53"/>
      <c r="S2075" s="53"/>
      <c r="T2075" s="53"/>
      <c r="U2075" s="53"/>
      <c r="V2075" s="53"/>
      <c r="W2075" s="53"/>
      <c r="X2075" s="53"/>
      <c r="Y2075" s="53"/>
      <c r="Z2075" s="53"/>
      <c r="AA2075" s="53"/>
      <c r="AB2075" s="53"/>
      <c r="AC2075" s="53"/>
      <c r="AD2075" s="53"/>
      <c r="AE2075" s="53"/>
      <c r="AF2075" s="53"/>
      <c r="AG2075" s="53"/>
      <c r="AH2075" s="53"/>
      <c r="AI2075" s="53"/>
      <c r="AJ2075" s="53"/>
      <c r="AK2075" s="53"/>
      <c r="AL2075" s="53"/>
      <c r="AM2075" s="53"/>
      <c r="AN2075" s="53"/>
      <c r="AO2075" s="53"/>
      <c r="AP2075" s="53"/>
      <c r="AQ2075" s="53"/>
      <c r="AR2075" s="53"/>
      <c r="AS2075" s="53"/>
      <c r="AT2075" s="53"/>
      <c r="AU2075" s="53"/>
      <c r="AV2075" s="53"/>
      <c r="AW2075" s="53"/>
      <c r="AX2075" s="53"/>
      <c r="AY2075" s="53"/>
      <c r="AZ2075" s="53"/>
      <c r="BA2075" s="53"/>
      <c r="BB2075" s="53"/>
      <c r="BC2075" s="53"/>
      <c r="BD2075" s="53"/>
      <c r="BE2075" s="53"/>
      <c r="BF2075" s="53"/>
      <c r="BG2075" s="53"/>
      <c r="BH2075" s="53"/>
      <c r="BI2075" s="53"/>
      <c r="BJ2075" s="53"/>
      <c r="BK2075" s="53"/>
      <c r="BL2075" s="53"/>
      <c r="BM2075" s="53"/>
      <c r="BN2075" s="53"/>
      <c r="BO2075" s="53"/>
      <c r="BP2075" s="53"/>
      <c r="BQ2075" s="53"/>
      <c r="BR2075" s="53"/>
      <c r="BS2075" s="53"/>
      <c r="BT2075" s="53"/>
      <c r="BU2075" s="53"/>
      <c r="BV2075" s="53"/>
      <c r="BW2075" s="53"/>
      <c r="BX2075" s="53"/>
      <c r="BY2075" s="53"/>
      <c r="BZ2075" s="53"/>
      <c r="CA2075" s="53"/>
      <c r="CB2075" s="53"/>
      <c r="CC2075" s="53"/>
      <c r="CD2075" s="53"/>
      <c r="CE2075" s="53"/>
      <c r="CF2075" s="53"/>
      <c r="CG2075" s="53"/>
      <c r="CH2075" s="53"/>
      <c r="CI2075" s="53"/>
      <c r="CJ2075" s="53"/>
      <c r="CK2075" s="53"/>
    </row>
    <row r="2076" spans="10:89" x14ac:dyDescent="0.2">
      <c r="J2076" s="53"/>
      <c r="K2076" s="53"/>
      <c r="L2076" s="53"/>
      <c r="M2076" s="53"/>
      <c r="N2076" s="53"/>
      <c r="O2076" s="53"/>
      <c r="P2076" s="53"/>
      <c r="Q2076" s="53"/>
      <c r="R2076" s="53"/>
      <c r="S2076" s="53"/>
      <c r="T2076" s="53"/>
      <c r="U2076" s="53"/>
      <c r="V2076" s="53"/>
      <c r="W2076" s="53"/>
      <c r="X2076" s="53"/>
      <c r="Y2076" s="53"/>
      <c r="Z2076" s="53"/>
      <c r="AA2076" s="53"/>
      <c r="AB2076" s="53"/>
      <c r="AC2076" s="53"/>
      <c r="AD2076" s="53"/>
      <c r="AE2076" s="53"/>
      <c r="AF2076" s="53"/>
      <c r="AG2076" s="53"/>
      <c r="AH2076" s="53"/>
      <c r="AI2076" s="53"/>
      <c r="AJ2076" s="53"/>
      <c r="AK2076" s="53"/>
      <c r="AL2076" s="53"/>
      <c r="AM2076" s="53"/>
      <c r="AN2076" s="53"/>
      <c r="AO2076" s="53"/>
      <c r="AP2076" s="53"/>
      <c r="AQ2076" s="53"/>
      <c r="AR2076" s="53"/>
      <c r="AS2076" s="53"/>
      <c r="AT2076" s="53"/>
      <c r="AU2076" s="53"/>
      <c r="AV2076" s="53"/>
      <c r="AW2076" s="53"/>
      <c r="AX2076" s="53"/>
      <c r="AY2076" s="53"/>
      <c r="AZ2076" s="53"/>
      <c r="BA2076" s="53"/>
      <c r="BB2076" s="53"/>
      <c r="BC2076" s="53"/>
      <c r="BD2076" s="53"/>
      <c r="BE2076" s="53"/>
      <c r="BF2076" s="53"/>
      <c r="BG2076" s="53"/>
      <c r="BH2076" s="53"/>
      <c r="BI2076" s="53"/>
      <c r="BJ2076" s="53"/>
      <c r="BK2076" s="53"/>
      <c r="BL2076" s="53"/>
      <c r="BM2076" s="53"/>
      <c r="BN2076" s="53"/>
      <c r="BO2076" s="53"/>
      <c r="BP2076" s="53"/>
      <c r="BQ2076" s="53"/>
      <c r="BR2076" s="53"/>
      <c r="BS2076" s="53"/>
      <c r="BT2076" s="53"/>
      <c r="BU2076" s="53"/>
      <c r="BV2076" s="53"/>
      <c r="BW2076" s="53"/>
      <c r="BX2076" s="53"/>
      <c r="BY2076" s="53"/>
      <c r="BZ2076" s="53"/>
      <c r="CA2076" s="53"/>
      <c r="CB2076" s="53"/>
      <c r="CC2076" s="53"/>
      <c r="CD2076" s="53"/>
      <c r="CE2076" s="53"/>
      <c r="CF2076" s="53"/>
      <c r="CG2076" s="53"/>
      <c r="CH2076" s="53"/>
      <c r="CI2076" s="53"/>
      <c r="CJ2076" s="53"/>
      <c r="CK2076" s="53"/>
    </row>
    <row r="2077" spans="10:89" x14ac:dyDescent="0.2">
      <c r="J2077" s="53"/>
      <c r="K2077" s="53"/>
      <c r="L2077" s="53"/>
      <c r="M2077" s="53"/>
      <c r="N2077" s="53"/>
      <c r="O2077" s="53"/>
      <c r="P2077" s="53"/>
      <c r="Q2077" s="53"/>
      <c r="R2077" s="53"/>
      <c r="S2077" s="53"/>
      <c r="T2077" s="53"/>
      <c r="U2077" s="53"/>
      <c r="V2077" s="53"/>
      <c r="W2077" s="53"/>
      <c r="X2077" s="53"/>
      <c r="Y2077" s="53"/>
      <c r="Z2077" s="53"/>
      <c r="AA2077" s="53"/>
      <c r="AB2077" s="53"/>
      <c r="AC2077" s="53"/>
      <c r="AD2077" s="53"/>
      <c r="AE2077" s="53"/>
      <c r="AF2077" s="53"/>
      <c r="AG2077" s="53"/>
      <c r="AH2077" s="53"/>
      <c r="AI2077" s="53"/>
      <c r="AJ2077" s="53"/>
      <c r="AK2077" s="53"/>
      <c r="AL2077" s="53"/>
      <c r="AM2077" s="53"/>
      <c r="AN2077" s="53"/>
      <c r="AO2077" s="53"/>
      <c r="AP2077" s="53"/>
      <c r="AQ2077" s="53"/>
      <c r="AR2077" s="53"/>
      <c r="AS2077" s="53"/>
      <c r="AT2077" s="53"/>
      <c r="AU2077" s="53"/>
      <c r="AV2077" s="53"/>
      <c r="AW2077" s="53"/>
      <c r="AX2077" s="53"/>
      <c r="AY2077" s="53"/>
      <c r="AZ2077" s="53"/>
      <c r="BA2077" s="53"/>
      <c r="BB2077" s="53"/>
      <c r="BC2077" s="53"/>
      <c r="BD2077" s="53"/>
      <c r="BE2077" s="53"/>
      <c r="BF2077" s="53"/>
      <c r="BG2077" s="53"/>
      <c r="BH2077" s="53"/>
      <c r="BI2077" s="53"/>
      <c r="BJ2077" s="53"/>
      <c r="BK2077" s="53"/>
      <c r="BL2077" s="53"/>
      <c r="BM2077" s="53"/>
      <c r="BN2077" s="53"/>
      <c r="BO2077" s="53"/>
      <c r="BP2077" s="53"/>
      <c r="BQ2077" s="53"/>
      <c r="BR2077" s="53"/>
      <c r="BS2077" s="53"/>
      <c r="BT2077" s="53"/>
      <c r="BU2077" s="53"/>
      <c r="BV2077" s="53"/>
      <c r="BW2077" s="53"/>
      <c r="BX2077" s="53"/>
      <c r="BY2077" s="53"/>
      <c r="BZ2077" s="53"/>
      <c r="CA2077" s="53"/>
      <c r="CB2077" s="53"/>
      <c r="CC2077" s="53"/>
      <c r="CD2077" s="53"/>
      <c r="CE2077" s="53"/>
      <c r="CF2077" s="53"/>
      <c r="CG2077" s="53"/>
      <c r="CH2077" s="53"/>
      <c r="CI2077" s="53"/>
      <c r="CJ2077" s="53"/>
      <c r="CK2077" s="53"/>
    </row>
    <row r="2078" spans="10:89" x14ac:dyDescent="0.2">
      <c r="J2078" s="53"/>
      <c r="K2078" s="53"/>
      <c r="L2078" s="53"/>
      <c r="M2078" s="53"/>
      <c r="N2078" s="53"/>
      <c r="O2078" s="53"/>
      <c r="P2078" s="53"/>
      <c r="Q2078" s="53"/>
      <c r="R2078" s="53"/>
      <c r="S2078" s="53"/>
      <c r="T2078" s="53"/>
      <c r="U2078" s="53"/>
      <c r="V2078" s="53"/>
      <c r="W2078" s="53"/>
      <c r="X2078" s="53"/>
      <c r="Y2078" s="53"/>
      <c r="Z2078" s="53"/>
      <c r="AA2078" s="53"/>
      <c r="AB2078" s="53"/>
      <c r="AC2078" s="53"/>
      <c r="AD2078" s="53"/>
      <c r="AE2078" s="53"/>
      <c r="AF2078" s="53"/>
      <c r="AG2078" s="53"/>
      <c r="AH2078" s="53"/>
      <c r="AI2078" s="53"/>
      <c r="AJ2078" s="53"/>
      <c r="AK2078" s="53"/>
      <c r="AL2078" s="53"/>
      <c r="AM2078" s="53"/>
      <c r="AN2078" s="53"/>
      <c r="AO2078" s="53"/>
      <c r="AP2078" s="53"/>
      <c r="AQ2078" s="53"/>
      <c r="AR2078" s="53"/>
      <c r="AS2078" s="53"/>
      <c r="AT2078" s="53"/>
      <c r="AU2078" s="53"/>
      <c r="AV2078" s="53"/>
      <c r="AW2078" s="53"/>
      <c r="AX2078" s="53"/>
      <c r="AY2078" s="53"/>
      <c r="AZ2078" s="53"/>
      <c r="BA2078" s="53"/>
      <c r="BB2078" s="53"/>
      <c r="BC2078" s="53"/>
      <c r="BD2078" s="53"/>
      <c r="BE2078" s="53"/>
      <c r="BF2078" s="53"/>
      <c r="BG2078" s="53"/>
      <c r="BH2078" s="53"/>
      <c r="BI2078" s="53"/>
      <c r="BJ2078" s="53"/>
      <c r="BK2078" s="53"/>
      <c r="BL2078" s="53"/>
      <c r="BM2078" s="53"/>
      <c r="BN2078" s="53"/>
      <c r="BO2078" s="53"/>
      <c r="BP2078" s="53"/>
      <c r="BQ2078" s="53"/>
      <c r="BR2078" s="53"/>
      <c r="BS2078" s="53"/>
      <c r="BT2078" s="53"/>
      <c r="BU2078" s="53"/>
      <c r="BV2078" s="53"/>
      <c r="BW2078" s="53"/>
      <c r="BX2078" s="53"/>
      <c r="BY2078" s="53"/>
      <c r="BZ2078" s="53"/>
      <c r="CA2078" s="53"/>
      <c r="CB2078" s="53"/>
      <c r="CC2078" s="53"/>
      <c r="CD2078" s="53"/>
      <c r="CE2078" s="53"/>
      <c r="CF2078" s="53"/>
      <c r="CG2078" s="53"/>
      <c r="CH2078" s="53"/>
      <c r="CI2078" s="53"/>
      <c r="CJ2078" s="53"/>
      <c r="CK2078" s="53"/>
    </row>
    <row r="2079" spans="10:89" x14ac:dyDescent="0.2">
      <c r="J2079" s="53"/>
      <c r="K2079" s="53"/>
      <c r="L2079" s="53"/>
      <c r="M2079" s="53"/>
      <c r="N2079" s="53"/>
      <c r="O2079" s="53"/>
      <c r="P2079" s="53"/>
      <c r="Q2079" s="53"/>
      <c r="R2079" s="53"/>
      <c r="S2079" s="53"/>
      <c r="T2079" s="53"/>
      <c r="U2079" s="53"/>
      <c r="V2079" s="53"/>
      <c r="W2079" s="53"/>
      <c r="X2079" s="53"/>
      <c r="Y2079" s="53"/>
      <c r="Z2079" s="53"/>
      <c r="AA2079" s="53"/>
      <c r="AB2079" s="53"/>
      <c r="AC2079" s="53"/>
      <c r="AD2079" s="53"/>
      <c r="AE2079" s="53"/>
      <c r="AF2079" s="53"/>
      <c r="AG2079" s="53"/>
      <c r="AH2079" s="53"/>
      <c r="AI2079" s="53"/>
      <c r="AJ2079" s="53"/>
      <c r="AK2079" s="53"/>
      <c r="AL2079" s="53"/>
      <c r="AM2079" s="53"/>
      <c r="AN2079" s="53"/>
      <c r="AO2079" s="53"/>
      <c r="AP2079" s="53"/>
      <c r="AQ2079" s="53"/>
      <c r="AR2079" s="53"/>
      <c r="AS2079" s="53"/>
      <c r="AT2079" s="53"/>
      <c r="AU2079" s="53"/>
      <c r="AV2079" s="53"/>
      <c r="AW2079" s="53"/>
      <c r="AX2079" s="53"/>
      <c r="AY2079" s="53"/>
      <c r="AZ2079" s="53"/>
      <c r="BA2079" s="53"/>
      <c r="BB2079" s="53"/>
      <c r="BC2079" s="53"/>
      <c r="BD2079" s="53"/>
      <c r="BE2079" s="53"/>
      <c r="BF2079" s="53"/>
      <c r="BG2079" s="53"/>
      <c r="BH2079" s="53"/>
      <c r="BI2079" s="53"/>
      <c r="BJ2079" s="53"/>
      <c r="BK2079" s="53"/>
      <c r="BL2079" s="53"/>
      <c r="BM2079" s="53"/>
      <c r="BN2079" s="53"/>
      <c r="BO2079" s="53"/>
      <c r="BP2079" s="53"/>
      <c r="BQ2079" s="53"/>
      <c r="BR2079" s="53"/>
      <c r="BS2079" s="53"/>
      <c r="BT2079" s="53"/>
      <c r="BU2079" s="53"/>
      <c r="BV2079" s="53"/>
      <c r="BW2079" s="53"/>
      <c r="BX2079" s="53"/>
      <c r="BY2079" s="53"/>
      <c r="BZ2079" s="53"/>
      <c r="CA2079" s="53"/>
      <c r="CB2079" s="53"/>
      <c r="CC2079" s="53"/>
      <c r="CD2079" s="53"/>
      <c r="CE2079" s="53"/>
      <c r="CF2079" s="53"/>
      <c r="CG2079" s="53"/>
      <c r="CH2079" s="53"/>
      <c r="CI2079" s="53"/>
      <c r="CJ2079" s="53"/>
      <c r="CK2079" s="53"/>
    </row>
    <row r="2080" spans="10:89" x14ac:dyDescent="0.2">
      <c r="J2080" s="53"/>
      <c r="K2080" s="53"/>
      <c r="L2080" s="53"/>
      <c r="M2080" s="53"/>
      <c r="N2080" s="53"/>
      <c r="O2080" s="53"/>
      <c r="P2080" s="53"/>
      <c r="Q2080" s="53"/>
      <c r="R2080" s="53"/>
      <c r="S2080" s="53"/>
      <c r="T2080" s="53"/>
      <c r="U2080" s="53"/>
      <c r="V2080" s="53"/>
      <c r="W2080" s="53"/>
      <c r="X2080" s="53"/>
      <c r="Y2080" s="53"/>
      <c r="Z2080" s="53"/>
      <c r="AA2080" s="53"/>
      <c r="AB2080" s="53"/>
      <c r="AC2080" s="53"/>
      <c r="AD2080" s="53"/>
      <c r="AE2080" s="53"/>
      <c r="AF2080" s="53"/>
      <c r="AG2080" s="53"/>
      <c r="AH2080" s="53"/>
      <c r="AI2080" s="53"/>
      <c r="AJ2080" s="53"/>
      <c r="AK2080" s="53"/>
      <c r="AL2080" s="53"/>
      <c r="AM2080" s="53"/>
      <c r="AN2080" s="53"/>
      <c r="AO2080" s="53"/>
      <c r="AP2080" s="53"/>
      <c r="AQ2080" s="53"/>
      <c r="AR2080" s="53"/>
      <c r="AS2080" s="53"/>
      <c r="AT2080" s="53"/>
      <c r="AU2080" s="53"/>
      <c r="AV2080" s="53"/>
      <c r="AW2080" s="53"/>
      <c r="AX2080" s="53"/>
      <c r="AY2080" s="53"/>
      <c r="AZ2080" s="53"/>
      <c r="BA2080" s="53"/>
      <c r="BB2080" s="53"/>
      <c r="BC2080" s="53"/>
      <c r="BD2080" s="53"/>
      <c r="BE2080" s="53"/>
      <c r="BF2080" s="53"/>
      <c r="BG2080" s="53"/>
      <c r="BH2080" s="53"/>
      <c r="BI2080" s="53"/>
      <c r="BJ2080" s="53"/>
      <c r="BK2080" s="53"/>
      <c r="BL2080" s="53"/>
      <c r="BM2080" s="53"/>
      <c r="BN2080" s="53"/>
      <c r="BO2080" s="53"/>
      <c r="BP2080" s="53"/>
      <c r="BQ2080" s="53"/>
      <c r="BR2080" s="53"/>
      <c r="BS2080" s="53"/>
      <c r="BT2080" s="53"/>
      <c r="BU2080" s="53"/>
      <c r="BV2080" s="53"/>
      <c r="BW2080" s="53"/>
      <c r="BX2080" s="53"/>
      <c r="BY2080" s="53"/>
      <c r="BZ2080" s="53"/>
      <c r="CA2080" s="53"/>
      <c r="CB2080" s="53"/>
      <c r="CC2080" s="53"/>
      <c r="CD2080" s="53"/>
      <c r="CE2080" s="53"/>
      <c r="CF2080" s="53"/>
      <c r="CG2080" s="53"/>
      <c r="CH2080" s="53"/>
      <c r="CI2080" s="53"/>
      <c r="CJ2080" s="53"/>
      <c r="CK2080" s="53"/>
    </row>
    <row r="2081" spans="10:89" x14ac:dyDescent="0.2">
      <c r="J2081" s="53"/>
      <c r="K2081" s="53"/>
      <c r="L2081" s="53"/>
      <c r="M2081" s="53"/>
      <c r="N2081" s="53"/>
      <c r="O2081" s="53"/>
      <c r="P2081" s="53"/>
      <c r="Q2081" s="53"/>
      <c r="R2081" s="53"/>
      <c r="S2081" s="53"/>
      <c r="T2081" s="53"/>
      <c r="U2081" s="53"/>
      <c r="V2081" s="53"/>
      <c r="W2081" s="53"/>
      <c r="X2081" s="53"/>
      <c r="Y2081" s="53"/>
      <c r="Z2081" s="53"/>
      <c r="AA2081" s="53"/>
      <c r="AB2081" s="53"/>
      <c r="AC2081" s="53"/>
      <c r="AD2081" s="53"/>
      <c r="AE2081" s="53"/>
      <c r="AF2081" s="53"/>
      <c r="AG2081" s="53"/>
      <c r="AH2081" s="53"/>
      <c r="AI2081" s="53"/>
      <c r="AJ2081" s="53"/>
      <c r="AK2081" s="53"/>
      <c r="AL2081" s="53"/>
      <c r="AM2081" s="53"/>
      <c r="AN2081" s="53"/>
      <c r="AO2081" s="53"/>
      <c r="AP2081" s="53"/>
      <c r="AQ2081" s="53"/>
      <c r="AR2081" s="53"/>
      <c r="AS2081" s="53"/>
      <c r="AT2081" s="53"/>
      <c r="AU2081" s="53"/>
      <c r="AV2081" s="53"/>
      <c r="AW2081" s="53"/>
      <c r="AX2081" s="53"/>
      <c r="AY2081" s="53"/>
      <c r="AZ2081" s="53"/>
      <c r="BA2081" s="53"/>
      <c r="BB2081" s="53"/>
      <c r="BC2081" s="53"/>
      <c r="BD2081" s="53"/>
      <c r="BE2081" s="53"/>
      <c r="BF2081" s="53"/>
      <c r="BG2081" s="53"/>
      <c r="BH2081" s="53"/>
      <c r="BI2081" s="53"/>
      <c r="BJ2081" s="53"/>
      <c r="BK2081" s="53"/>
      <c r="BL2081" s="53"/>
      <c r="BM2081" s="53"/>
      <c r="BN2081" s="53"/>
      <c r="BO2081" s="53"/>
      <c r="BP2081" s="53"/>
      <c r="BQ2081" s="53"/>
      <c r="BR2081" s="53"/>
      <c r="BS2081" s="53"/>
      <c r="BT2081" s="53"/>
      <c r="BU2081" s="53"/>
      <c r="BV2081" s="53"/>
      <c r="BW2081" s="53"/>
      <c r="BX2081" s="53"/>
      <c r="BY2081" s="53"/>
      <c r="BZ2081" s="53"/>
      <c r="CA2081" s="53"/>
      <c r="CB2081" s="53"/>
      <c r="CC2081" s="53"/>
      <c r="CD2081" s="53"/>
      <c r="CE2081" s="53"/>
      <c r="CF2081" s="53"/>
      <c r="CG2081" s="53"/>
      <c r="CH2081" s="53"/>
      <c r="CI2081" s="53"/>
      <c r="CJ2081" s="53"/>
      <c r="CK2081" s="53"/>
    </row>
    <row r="2082" spans="10:89" x14ac:dyDescent="0.2">
      <c r="J2082" s="53"/>
      <c r="K2082" s="53"/>
      <c r="L2082" s="53"/>
      <c r="M2082" s="53"/>
      <c r="N2082" s="53"/>
      <c r="O2082" s="53"/>
      <c r="P2082" s="53"/>
      <c r="Q2082" s="53"/>
      <c r="R2082" s="53"/>
      <c r="S2082" s="53"/>
      <c r="T2082" s="53"/>
      <c r="U2082" s="53"/>
      <c r="V2082" s="53"/>
      <c r="W2082" s="53"/>
      <c r="X2082" s="53"/>
      <c r="Y2082" s="53"/>
      <c r="Z2082" s="53"/>
      <c r="AA2082" s="53"/>
      <c r="AB2082" s="53"/>
      <c r="AC2082" s="53"/>
      <c r="AD2082" s="53"/>
      <c r="AE2082" s="53"/>
      <c r="AF2082" s="53"/>
      <c r="AG2082" s="53"/>
      <c r="AH2082" s="53"/>
      <c r="AI2082" s="53"/>
      <c r="AJ2082" s="53"/>
      <c r="AK2082" s="53"/>
      <c r="AL2082" s="53"/>
      <c r="AM2082" s="53"/>
      <c r="AN2082" s="53"/>
      <c r="AO2082" s="53"/>
      <c r="AP2082" s="53"/>
      <c r="AQ2082" s="53"/>
      <c r="AR2082" s="53"/>
      <c r="AS2082" s="53"/>
      <c r="AT2082" s="53"/>
      <c r="AU2082" s="53"/>
      <c r="AV2082" s="53"/>
      <c r="AW2082" s="53"/>
      <c r="AX2082" s="53"/>
      <c r="AY2082" s="53"/>
      <c r="AZ2082" s="53"/>
      <c r="BA2082" s="53"/>
      <c r="BB2082" s="53"/>
      <c r="BC2082" s="53"/>
      <c r="BD2082" s="53"/>
      <c r="BE2082" s="53"/>
      <c r="BF2082" s="53"/>
      <c r="BG2082" s="53"/>
      <c r="BH2082" s="53"/>
      <c r="BI2082" s="53"/>
      <c r="BJ2082" s="53"/>
      <c r="BK2082" s="53"/>
      <c r="BL2082" s="53"/>
      <c r="BM2082" s="53"/>
      <c r="BN2082" s="53"/>
      <c r="BO2082" s="53"/>
      <c r="BP2082" s="53"/>
      <c r="BQ2082" s="53"/>
      <c r="BR2082" s="53"/>
      <c r="BS2082" s="53"/>
      <c r="BT2082" s="53"/>
      <c r="BU2082" s="53"/>
      <c r="BV2082" s="53"/>
      <c r="BW2082" s="53"/>
      <c r="BX2082" s="53"/>
      <c r="BY2082" s="53"/>
      <c r="BZ2082" s="53"/>
      <c r="CA2082" s="53"/>
      <c r="CB2082" s="53"/>
      <c r="CC2082" s="53"/>
      <c r="CD2082" s="53"/>
      <c r="CE2082" s="53"/>
      <c r="CF2082" s="53"/>
      <c r="CG2082" s="53"/>
      <c r="CH2082" s="53"/>
      <c r="CI2082" s="53"/>
      <c r="CJ2082" s="53"/>
      <c r="CK2082" s="53"/>
    </row>
    <row r="2083" spans="10:89" x14ac:dyDescent="0.2">
      <c r="J2083" s="53"/>
      <c r="K2083" s="53"/>
      <c r="L2083" s="53"/>
      <c r="M2083" s="53"/>
      <c r="N2083" s="53"/>
      <c r="O2083" s="53"/>
      <c r="P2083" s="53"/>
      <c r="Q2083" s="53"/>
      <c r="R2083" s="53"/>
      <c r="S2083" s="53"/>
      <c r="T2083" s="53"/>
      <c r="U2083" s="53"/>
      <c r="V2083" s="53"/>
      <c r="W2083" s="53"/>
      <c r="X2083" s="53"/>
      <c r="Y2083" s="53"/>
      <c r="Z2083" s="53"/>
      <c r="AA2083" s="53"/>
      <c r="AB2083" s="53"/>
      <c r="AC2083" s="53"/>
      <c r="AD2083" s="53"/>
      <c r="AE2083" s="53"/>
      <c r="AF2083" s="53"/>
      <c r="AG2083" s="53"/>
      <c r="AH2083" s="53"/>
      <c r="AI2083" s="53"/>
      <c r="AJ2083" s="53"/>
      <c r="AK2083" s="53"/>
      <c r="AL2083" s="53"/>
      <c r="AM2083" s="53"/>
      <c r="AN2083" s="53"/>
      <c r="AO2083" s="53"/>
      <c r="AP2083" s="53"/>
      <c r="AQ2083" s="53"/>
      <c r="AR2083" s="53"/>
      <c r="AS2083" s="53"/>
      <c r="AT2083" s="53"/>
      <c r="AU2083" s="53"/>
      <c r="AV2083" s="53"/>
      <c r="AW2083" s="53"/>
      <c r="AX2083" s="53"/>
      <c r="AY2083" s="53"/>
      <c r="AZ2083" s="53"/>
      <c r="BA2083" s="53"/>
      <c r="BB2083" s="53"/>
      <c r="BC2083" s="53"/>
      <c r="BD2083" s="53"/>
      <c r="BE2083" s="53"/>
      <c r="BF2083" s="53"/>
      <c r="BG2083" s="53"/>
      <c r="BH2083" s="53"/>
      <c r="BI2083" s="53"/>
      <c r="BJ2083" s="53"/>
      <c r="BK2083" s="53"/>
      <c r="BL2083" s="53"/>
      <c r="BM2083" s="53"/>
      <c r="BN2083" s="53"/>
      <c r="BO2083" s="53"/>
      <c r="BP2083" s="53"/>
      <c r="BQ2083" s="53"/>
      <c r="BR2083" s="53"/>
      <c r="BS2083" s="53"/>
      <c r="BT2083" s="53"/>
      <c r="BU2083" s="53"/>
      <c r="BV2083" s="53"/>
      <c r="BW2083" s="53"/>
      <c r="BX2083" s="53"/>
      <c r="BY2083" s="53"/>
      <c r="BZ2083" s="53"/>
      <c r="CA2083" s="53"/>
      <c r="CB2083" s="53"/>
      <c r="CC2083" s="53"/>
      <c r="CD2083" s="53"/>
      <c r="CE2083" s="53"/>
      <c r="CF2083" s="53"/>
      <c r="CG2083" s="53"/>
      <c r="CH2083" s="53"/>
      <c r="CI2083" s="53"/>
      <c r="CJ2083" s="53"/>
      <c r="CK2083" s="53"/>
    </row>
    <row r="2084" spans="10:89" x14ac:dyDescent="0.2">
      <c r="J2084" s="53"/>
      <c r="K2084" s="53"/>
      <c r="L2084" s="53"/>
      <c r="M2084" s="53"/>
      <c r="N2084" s="53"/>
      <c r="O2084" s="53"/>
      <c r="P2084" s="53"/>
      <c r="Q2084" s="53"/>
      <c r="R2084" s="53"/>
      <c r="S2084" s="53"/>
      <c r="T2084" s="53"/>
      <c r="U2084" s="53"/>
      <c r="V2084" s="53"/>
      <c r="W2084" s="53"/>
      <c r="X2084" s="53"/>
      <c r="Y2084" s="53"/>
      <c r="Z2084" s="53"/>
      <c r="AA2084" s="53"/>
      <c r="AB2084" s="53"/>
      <c r="AC2084" s="53"/>
      <c r="AD2084" s="53"/>
      <c r="AE2084" s="53"/>
      <c r="AF2084" s="53"/>
      <c r="AG2084" s="53"/>
      <c r="AH2084" s="53"/>
      <c r="AI2084" s="53"/>
      <c r="AJ2084" s="53"/>
      <c r="AK2084" s="53"/>
      <c r="AL2084" s="53"/>
      <c r="AM2084" s="53"/>
      <c r="AN2084" s="53"/>
      <c r="AO2084" s="53"/>
      <c r="AP2084" s="53"/>
      <c r="AQ2084" s="53"/>
      <c r="AR2084" s="53"/>
      <c r="AS2084" s="53"/>
      <c r="AT2084" s="53"/>
      <c r="AU2084" s="53"/>
      <c r="AV2084" s="53"/>
      <c r="AW2084" s="53"/>
      <c r="AX2084" s="53"/>
      <c r="AY2084" s="53"/>
      <c r="AZ2084" s="53"/>
      <c r="BA2084" s="53"/>
      <c r="BB2084" s="53"/>
      <c r="BC2084" s="53"/>
      <c r="BD2084" s="53"/>
      <c r="BE2084" s="53"/>
      <c r="BF2084" s="53"/>
      <c r="BG2084" s="53"/>
      <c r="BH2084" s="53"/>
      <c r="BI2084" s="53"/>
      <c r="BJ2084" s="53"/>
      <c r="BK2084" s="53"/>
      <c r="BL2084" s="53"/>
      <c r="BM2084" s="53"/>
      <c r="BN2084" s="53"/>
      <c r="BO2084" s="53"/>
      <c r="BP2084" s="53"/>
      <c r="BQ2084" s="53"/>
      <c r="BR2084" s="53"/>
      <c r="BS2084" s="53"/>
      <c r="BT2084" s="53"/>
      <c r="BU2084" s="53"/>
      <c r="BV2084" s="53"/>
      <c r="BW2084" s="53"/>
      <c r="BX2084" s="53"/>
      <c r="BY2084" s="53"/>
      <c r="BZ2084" s="53"/>
      <c r="CA2084" s="53"/>
      <c r="CB2084" s="53"/>
      <c r="CC2084" s="53"/>
      <c r="CD2084" s="53"/>
      <c r="CE2084" s="53"/>
      <c r="CF2084" s="53"/>
      <c r="CG2084" s="53"/>
      <c r="CH2084" s="53"/>
      <c r="CI2084" s="53"/>
      <c r="CJ2084" s="53"/>
      <c r="CK2084" s="53"/>
    </row>
    <row r="2085" spans="10:89" x14ac:dyDescent="0.2">
      <c r="J2085" s="53"/>
      <c r="K2085" s="53"/>
      <c r="L2085" s="53"/>
      <c r="M2085" s="53"/>
      <c r="N2085" s="53"/>
      <c r="O2085" s="53"/>
      <c r="P2085" s="53"/>
      <c r="Q2085" s="53"/>
      <c r="R2085" s="53"/>
      <c r="S2085" s="53"/>
      <c r="T2085" s="53"/>
      <c r="U2085" s="53"/>
      <c r="V2085" s="53"/>
      <c r="W2085" s="53"/>
      <c r="X2085" s="53"/>
      <c r="Y2085" s="53"/>
      <c r="Z2085" s="53"/>
      <c r="AA2085" s="53"/>
      <c r="AB2085" s="53"/>
      <c r="AC2085" s="53"/>
      <c r="AD2085" s="53"/>
      <c r="AE2085" s="53"/>
      <c r="AF2085" s="53"/>
      <c r="AG2085" s="53"/>
      <c r="AH2085" s="53"/>
      <c r="AI2085" s="53"/>
      <c r="AJ2085" s="53"/>
      <c r="AK2085" s="53"/>
      <c r="AL2085" s="53"/>
      <c r="AM2085" s="53"/>
      <c r="AN2085" s="53"/>
      <c r="AO2085" s="53"/>
      <c r="AP2085" s="53"/>
      <c r="AQ2085" s="53"/>
      <c r="AR2085" s="53"/>
      <c r="AS2085" s="53"/>
      <c r="AT2085" s="53"/>
      <c r="AU2085" s="53"/>
      <c r="AV2085" s="53"/>
      <c r="AW2085" s="53"/>
      <c r="AX2085" s="53"/>
      <c r="AY2085" s="53"/>
      <c r="AZ2085" s="53"/>
      <c r="BA2085" s="53"/>
      <c r="BB2085" s="53"/>
      <c r="BC2085" s="53"/>
      <c r="BD2085" s="53"/>
      <c r="BE2085" s="53"/>
      <c r="BF2085" s="53"/>
      <c r="BG2085" s="53"/>
      <c r="BH2085" s="53"/>
      <c r="BI2085" s="53"/>
      <c r="BJ2085" s="53"/>
      <c r="BK2085" s="53"/>
      <c r="BL2085" s="53"/>
      <c r="BM2085" s="53"/>
      <c r="BN2085" s="53"/>
      <c r="BO2085" s="53"/>
      <c r="BP2085" s="53"/>
      <c r="BQ2085" s="53"/>
      <c r="BR2085" s="53"/>
      <c r="BS2085" s="53"/>
      <c r="BT2085" s="53"/>
      <c r="BU2085" s="53"/>
      <c r="BV2085" s="53"/>
      <c r="BW2085" s="53"/>
      <c r="BX2085" s="53"/>
      <c r="BY2085" s="53"/>
      <c r="BZ2085" s="53"/>
      <c r="CA2085" s="53"/>
      <c r="CB2085" s="53"/>
      <c r="CC2085" s="53"/>
      <c r="CD2085" s="53"/>
      <c r="CE2085" s="53"/>
      <c r="CF2085" s="53"/>
      <c r="CG2085" s="53"/>
      <c r="CH2085" s="53"/>
      <c r="CI2085" s="53"/>
      <c r="CJ2085" s="53"/>
      <c r="CK2085" s="53"/>
    </row>
    <row r="2086" spans="10:89" x14ac:dyDescent="0.2">
      <c r="J2086" s="53"/>
      <c r="K2086" s="53"/>
      <c r="L2086" s="53"/>
      <c r="M2086" s="53"/>
      <c r="N2086" s="53"/>
      <c r="O2086" s="53"/>
      <c r="P2086" s="53"/>
      <c r="Q2086" s="53"/>
      <c r="R2086" s="53"/>
      <c r="S2086" s="53"/>
      <c r="T2086" s="53"/>
      <c r="U2086" s="53"/>
      <c r="V2086" s="53"/>
      <c r="W2086" s="53"/>
      <c r="X2086" s="53"/>
      <c r="Y2086" s="53"/>
      <c r="Z2086" s="53"/>
      <c r="AA2086" s="53"/>
      <c r="AB2086" s="53"/>
      <c r="AC2086" s="53"/>
      <c r="AD2086" s="53"/>
      <c r="AE2086" s="53"/>
      <c r="AF2086" s="53"/>
      <c r="AG2086" s="53"/>
      <c r="AH2086" s="53"/>
      <c r="AI2086" s="53"/>
      <c r="AJ2086" s="53"/>
      <c r="AK2086" s="53"/>
      <c r="AL2086" s="53"/>
      <c r="AM2086" s="53"/>
      <c r="AN2086" s="53"/>
      <c r="AO2086" s="53"/>
      <c r="AP2086" s="53"/>
      <c r="AQ2086" s="53"/>
      <c r="AR2086" s="53"/>
      <c r="AS2086" s="53"/>
      <c r="AT2086" s="53"/>
      <c r="AU2086" s="53"/>
      <c r="AV2086" s="53"/>
      <c r="AW2086" s="53"/>
      <c r="AX2086" s="53"/>
      <c r="AY2086" s="53"/>
      <c r="AZ2086" s="53"/>
      <c r="BA2086" s="53"/>
      <c r="BB2086" s="53"/>
      <c r="BC2086" s="53"/>
      <c r="BD2086" s="53"/>
      <c r="BE2086" s="53"/>
      <c r="BF2086" s="53"/>
      <c r="BG2086" s="53"/>
      <c r="BH2086" s="53"/>
      <c r="BI2086" s="53"/>
      <c r="BJ2086" s="53"/>
      <c r="BK2086" s="53"/>
      <c r="BL2086" s="53"/>
      <c r="BM2086" s="53"/>
      <c r="BN2086" s="53"/>
      <c r="BO2086" s="53"/>
      <c r="BP2086" s="53"/>
      <c r="BQ2086" s="53"/>
      <c r="BR2086" s="53"/>
      <c r="BS2086" s="53"/>
      <c r="BT2086" s="53"/>
      <c r="BU2086" s="53"/>
      <c r="BV2086" s="53"/>
      <c r="BW2086" s="53"/>
      <c r="BX2086" s="53"/>
      <c r="BY2086" s="53"/>
      <c r="BZ2086" s="53"/>
      <c r="CA2086" s="53"/>
      <c r="CB2086" s="53"/>
      <c r="CC2086" s="53"/>
      <c r="CD2086" s="53"/>
      <c r="CE2086" s="53"/>
      <c r="CF2086" s="53"/>
      <c r="CG2086" s="53"/>
      <c r="CH2086" s="53"/>
      <c r="CI2086" s="53"/>
      <c r="CJ2086" s="53"/>
      <c r="CK2086" s="53"/>
    </row>
    <row r="2087" spans="10:89" x14ac:dyDescent="0.2">
      <c r="J2087" s="53"/>
      <c r="K2087" s="53"/>
      <c r="L2087" s="53"/>
      <c r="M2087" s="53"/>
      <c r="N2087" s="53"/>
      <c r="O2087" s="53"/>
      <c r="P2087" s="53"/>
      <c r="Q2087" s="53"/>
      <c r="R2087" s="53"/>
      <c r="S2087" s="53"/>
      <c r="T2087" s="53"/>
      <c r="U2087" s="53"/>
      <c r="V2087" s="53"/>
      <c r="W2087" s="53"/>
      <c r="X2087" s="53"/>
      <c r="Y2087" s="53"/>
      <c r="Z2087" s="53"/>
      <c r="AA2087" s="53"/>
      <c r="AB2087" s="53"/>
      <c r="AC2087" s="53"/>
      <c r="AD2087" s="53"/>
      <c r="AE2087" s="53"/>
      <c r="AF2087" s="53"/>
      <c r="AG2087" s="53"/>
      <c r="AH2087" s="53"/>
      <c r="AI2087" s="53"/>
      <c r="AJ2087" s="53"/>
      <c r="AK2087" s="53"/>
      <c r="AL2087" s="53"/>
      <c r="AM2087" s="53"/>
      <c r="AN2087" s="53"/>
      <c r="AO2087" s="53"/>
      <c r="AP2087" s="53"/>
      <c r="AQ2087" s="53"/>
      <c r="AR2087" s="53"/>
      <c r="AS2087" s="53"/>
      <c r="AT2087" s="53"/>
      <c r="AU2087" s="53"/>
      <c r="AV2087" s="53"/>
      <c r="AW2087" s="53"/>
      <c r="AX2087" s="53"/>
      <c r="AY2087" s="53"/>
      <c r="AZ2087" s="53"/>
      <c r="BA2087" s="53"/>
      <c r="BB2087" s="53"/>
      <c r="BC2087" s="53"/>
      <c r="BD2087" s="53"/>
      <c r="BE2087" s="53"/>
      <c r="BF2087" s="53"/>
      <c r="BG2087" s="53"/>
      <c r="BH2087" s="53"/>
      <c r="BI2087" s="53"/>
      <c r="BJ2087" s="53"/>
      <c r="BK2087" s="53"/>
      <c r="BL2087" s="53"/>
      <c r="BM2087" s="53"/>
      <c r="BN2087" s="53"/>
      <c r="BO2087" s="53"/>
      <c r="BP2087" s="53"/>
      <c r="BQ2087" s="53"/>
      <c r="BR2087" s="53"/>
      <c r="BS2087" s="53"/>
      <c r="BT2087" s="53"/>
      <c r="BU2087" s="53"/>
      <c r="BV2087" s="53"/>
      <c r="BW2087" s="53"/>
      <c r="BX2087" s="53"/>
      <c r="BY2087" s="53"/>
      <c r="BZ2087" s="53"/>
      <c r="CA2087" s="53"/>
      <c r="CB2087" s="53"/>
      <c r="CC2087" s="53"/>
      <c r="CD2087" s="53"/>
      <c r="CE2087" s="53"/>
      <c r="CF2087" s="53"/>
      <c r="CG2087" s="53"/>
      <c r="CH2087" s="53"/>
      <c r="CI2087" s="53"/>
      <c r="CJ2087" s="53"/>
      <c r="CK2087" s="53"/>
    </row>
    <row r="2088" spans="10:89" x14ac:dyDescent="0.2">
      <c r="J2088" s="53"/>
      <c r="K2088" s="53"/>
      <c r="L2088" s="53"/>
      <c r="M2088" s="53"/>
      <c r="N2088" s="53"/>
      <c r="O2088" s="53"/>
      <c r="P2088" s="53"/>
      <c r="Q2088" s="53"/>
      <c r="R2088" s="53"/>
      <c r="S2088" s="53"/>
      <c r="T2088" s="53"/>
      <c r="U2088" s="53"/>
      <c r="V2088" s="53"/>
      <c r="W2088" s="53"/>
      <c r="X2088" s="53"/>
      <c r="Y2088" s="53"/>
      <c r="Z2088" s="53"/>
      <c r="AA2088" s="53"/>
      <c r="AB2088" s="53"/>
      <c r="AC2088" s="53"/>
      <c r="AD2088" s="53"/>
      <c r="AE2088" s="53"/>
      <c r="AF2088" s="53"/>
      <c r="AG2088" s="53"/>
      <c r="AH2088" s="53"/>
      <c r="AI2088" s="53"/>
      <c r="AJ2088" s="53"/>
      <c r="AK2088" s="53"/>
      <c r="AL2088" s="53"/>
      <c r="AM2088" s="53"/>
      <c r="AN2088" s="53"/>
      <c r="AO2088" s="53"/>
      <c r="AP2088" s="53"/>
      <c r="AQ2088" s="53"/>
      <c r="AR2088" s="53"/>
      <c r="AS2088" s="53"/>
      <c r="AT2088" s="53"/>
      <c r="AU2088" s="53"/>
      <c r="AV2088" s="53"/>
      <c r="AW2088" s="53"/>
      <c r="AX2088" s="53"/>
      <c r="AY2088" s="53"/>
      <c r="AZ2088" s="53"/>
      <c r="BA2088" s="53"/>
      <c r="BB2088" s="53"/>
      <c r="BC2088" s="53"/>
      <c r="BD2088" s="53"/>
      <c r="BE2088" s="53"/>
      <c r="BF2088" s="53"/>
      <c r="BG2088" s="53"/>
      <c r="BH2088" s="53"/>
      <c r="BI2088" s="53"/>
      <c r="BJ2088" s="53"/>
      <c r="BK2088" s="53"/>
      <c r="BL2088" s="53"/>
      <c r="BM2088" s="53"/>
      <c r="BN2088" s="53"/>
      <c r="BO2088" s="53"/>
      <c r="BP2088" s="53"/>
      <c r="BQ2088" s="53"/>
      <c r="BR2088" s="53"/>
      <c r="BS2088" s="53"/>
      <c r="BT2088" s="53"/>
      <c r="BU2088" s="53"/>
      <c r="BV2088" s="53"/>
      <c r="BW2088" s="53"/>
      <c r="BX2088" s="53"/>
      <c r="BY2088" s="53"/>
      <c r="BZ2088" s="53"/>
      <c r="CA2088" s="53"/>
      <c r="CB2088" s="53"/>
      <c r="CC2088" s="53"/>
      <c r="CD2088" s="53"/>
      <c r="CE2088" s="53"/>
      <c r="CF2088" s="53"/>
      <c r="CG2088" s="53"/>
      <c r="CH2088" s="53"/>
      <c r="CI2088" s="53"/>
      <c r="CJ2088" s="53"/>
      <c r="CK2088" s="53"/>
    </row>
    <row r="2089" spans="10:89" x14ac:dyDescent="0.2">
      <c r="J2089" s="53"/>
      <c r="K2089" s="53"/>
      <c r="L2089" s="53"/>
      <c r="M2089" s="53"/>
      <c r="N2089" s="53"/>
      <c r="O2089" s="53"/>
      <c r="P2089" s="53"/>
      <c r="Q2089" s="53"/>
      <c r="R2089" s="53"/>
      <c r="S2089" s="53"/>
      <c r="T2089" s="53"/>
      <c r="U2089" s="53"/>
      <c r="V2089" s="53"/>
      <c r="W2089" s="53"/>
      <c r="X2089" s="53"/>
      <c r="Y2089" s="53"/>
      <c r="Z2089" s="53"/>
      <c r="AA2089" s="53"/>
      <c r="AB2089" s="53"/>
      <c r="AC2089" s="53"/>
      <c r="AD2089" s="53"/>
      <c r="AE2089" s="53"/>
      <c r="AF2089" s="53"/>
      <c r="AG2089" s="53"/>
      <c r="AH2089" s="53"/>
      <c r="AI2089" s="53"/>
      <c r="AJ2089" s="53"/>
      <c r="AK2089" s="53"/>
      <c r="AL2089" s="53"/>
      <c r="AM2089" s="53"/>
      <c r="AN2089" s="53"/>
      <c r="AO2089" s="53"/>
      <c r="AP2089" s="53"/>
      <c r="AQ2089" s="53"/>
      <c r="AR2089" s="53"/>
      <c r="AS2089" s="53"/>
      <c r="AT2089" s="53"/>
      <c r="AU2089" s="53"/>
      <c r="AV2089" s="53"/>
      <c r="AW2089" s="53"/>
      <c r="AX2089" s="53"/>
      <c r="AY2089" s="53"/>
      <c r="AZ2089" s="53"/>
      <c r="BA2089" s="53"/>
      <c r="BB2089" s="53"/>
      <c r="BC2089" s="53"/>
      <c r="BD2089" s="53"/>
      <c r="BE2089" s="53"/>
      <c r="BF2089" s="53"/>
      <c r="BG2089" s="53"/>
      <c r="BH2089" s="53"/>
      <c r="BI2089" s="53"/>
      <c r="BJ2089" s="53"/>
      <c r="BK2089" s="53"/>
      <c r="BL2089" s="53"/>
      <c r="BM2089" s="53"/>
      <c r="BN2089" s="53"/>
      <c r="BO2089" s="53"/>
      <c r="BP2089" s="53"/>
      <c r="BQ2089" s="53"/>
      <c r="BR2089" s="53"/>
      <c r="BS2089" s="53"/>
      <c r="BT2089" s="53"/>
      <c r="BU2089" s="53"/>
      <c r="BV2089" s="53"/>
      <c r="BW2089" s="53"/>
      <c r="BX2089" s="53"/>
      <c r="BY2089" s="53"/>
      <c r="BZ2089" s="53"/>
      <c r="CA2089" s="53"/>
      <c r="CB2089" s="53"/>
      <c r="CC2089" s="53"/>
      <c r="CD2089" s="53"/>
      <c r="CE2089" s="53"/>
      <c r="CF2089" s="53"/>
      <c r="CG2089" s="53"/>
      <c r="CH2089" s="53"/>
      <c r="CI2089" s="53"/>
      <c r="CJ2089" s="53"/>
      <c r="CK2089" s="53"/>
    </row>
    <row r="2090" spans="10:89" x14ac:dyDescent="0.2">
      <c r="J2090" s="53"/>
      <c r="K2090" s="53"/>
      <c r="L2090" s="53"/>
      <c r="M2090" s="53"/>
      <c r="N2090" s="53"/>
      <c r="O2090" s="53"/>
      <c r="P2090" s="53"/>
      <c r="Q2090" s="53"/>
      <c r="R2090" s="53"/>
      <c r="S2090" s="53"/>
      <c r="T2090" s="53"/>
      <c r="U2090" s="53"/>
      <c r="V2090" s="53"/>
      <c r="W2090" s="53"/>
      <c r="X2090" s="53"/>
      <c r="Y2090" s="53"/>
      <c r="Z2090" s="53"/>
      <c r="AA2090" s="53"/>
      <c r="AB2090" s="53"/>
      <c r="AC2090" s="53"/>
      <c r="AD2090" s="53"/>
      <c r="AE2090" s="53"/>
      <c r="AF2090" s="53"/>
      <c r="AG2090" s="53"/>
      <c r="AH2090" s="53"/>
      <c r="AI2090" s="53"/>
      <c r="AJ2090" s="53"/>
      <c r="AK2090" s="53"/>
      <c r="AL2090" s="53"/>
      <c r="AM2090" s="53"/>
      <c r="AN2090" s="53"/>
      <c r="AO2090" s="53"/>
      <c r="AP2090" s="53"/>
      <c r="AQ2090" s="53"/>
      <c r="AR2090" s="53"/>
      <c r="AS2090" s="53"/>
      <c r="AT2090" s="53"/>
      <c r="AU2090" s="53"/>
      <c r="AV2090" s="53"/>
      <c r="AW2090" s="53"/>
      <c r="AX2090" s="53"/>
      <c r="AY2090" s="53"/>
      <c r="AZ2090" s="53"/>
      <c r="BA2090" s="53"/>
      <c r="BB2090" s="53"/>
      <c r="BC2090" s="53"/>
      <c r="BD2090" s="53"/>
      <c r="BE2090" s="53"/>
      <c r="BF2090" s="53"/>
      <c r="BG2090" s="53"/>
      <c r="BH2090" s="53"/>
      <c r="BI2090" s="53"/>
      <c r="BJ2090" s="53"/>
      <c r="BK2090" s="53"/>
      <c r="BL2090" s="53"/>
      <c r="BM2090" s="53"/>
      <c r="BN2090" s="53"/>
      <c r="BO2090" s="53"/>
      <c r="BP2090" s="53"/>
      <c r="BQ2090" s="53"/>
      <c r="BR2090" s="53"/>
      <c r="BS2090" s="53"/>
      <c r="BT2090" s="53"/>
      <c r="BU2090" s="53"/>
      <c r="BV2090" s="53"/>
      <c r="BW2090" s="53"/>
      <c r="BX2090" s="53"/>
      <c r="BY2090" s="53"/>
      <c r="BZ2090" s="53"/>
      <c r="CA2090" s="53"/>
      <c r="CB2090" s="53"/>
      <c r="CC2090" s="53"/>
      <c r="CD2090" s="53"/>
      <c r="CE2090" s="53"/>
      <c r="CF2090" s="53"/>
      <c r="CG2090" s="53"/>
      <c r="CH2090" s="53"/>
      <c r="CI2090" s="53"/>
      <c r="CJ2090" s="53"/>
      <c r="CK2090" s="53"/>
    </row>
    <row r="2091" spans="10:89" x14ac:dyDescent="0.2">
      <c r="J2091" s="53"/>
      <c r="K2091" s="53"/>
      <c r="L2091" s="53"/>
      <c r="M2091" s="53"/>
      <c r="N2091" s="53"/>
      <c r="O2091" s="53"/>
      <c r="P2091" s="53"/>
      <c r="Q2091" s="53"/>
      <c r="R2091" s="53"/>
      <c r="S2091" s="53"/>
      <c r="T2091" s="53"/>
      <c r="U2091" s="53"/>
      <c r="V2091" s="53"/>
      <c r="W2091" s="53"/>
      <c r="X2091" s="53"/>
      <c r="Y2091" s="53"/>
      <c r="Z2091" s="53"/>
      <c r="AA2091" s="53"/>
      <c r="AB2091" s="53"/>
      <c r="AC2091" s="53"/>
      <c r="AD2091" s="53"/>
      <c r="AE2091" s="53"/>
      <c r="AF2091" s="53"/>
      <c r="AG2091" s="53"/>
      <c r="AH2091" s="53"/>
      <c r="AI2091" s="53"/>
      <c r="AJ2091" s="53"/>
      <c r="AK2091" s="53"/>
      <c r="AL2091" s="53"/>
      <c r="AM2091" s="53"/>
      <c r="AN2091" s="53"/>
      <c r="AO2091" s="53"/>
      <c r="AP2091" s="53"/>
      <c r="AQ2091" s="53"/>
      <c r="AR2091" s="53"/>
      <c r="AS2091" s="53"/>
      <c r="AT2091" s="53"/>
      <c r="AU2091" s="53"/>
      <c r="AV2091" s="53"/>
      <c r="AW2091" s="53"/>
      <c r="AX2091" s="53"/>
      <c r="AY2091" s="53"/>
      <c r="AZ2091" s="53"/>
      <c r="BA2091" s="53"/>
      <c r="BB2091" s="53"/>
      <c r="BC2091" s="53"/>
      <c r="BD2091" s="53"/>
      <c r="BE2091" s="53"/>
      <c r="BF2091" s="53"/>
      <c r="BG2091" s="53"/>
      <c r="BH2091" s="53"/>
      <c r="BI2091" s="53"/>
      <c r="BJ2091" s="53"/>
      <c r="BK2091" s="53"/>
      <c r="BL2091" s="53"/>
      <c r="BM2091" s="53"/>
      <c r="BN2091" s="53"/>
      <c r="BO2091" s="53"/>
      <c r="BP2091" s="53"/>
      <c r="BQ2091" s="53"/>
      <c r="BR2091" s="53"/>
      <c r="BS2091" s="53"/>
      <c r="BT2091" s="53"/>
      <c r="BU2091" s="53"/>
      <c r="BV2091" s="53"/>
      <c r="BW2091" s="53"/>
      <c r="BX2091" s="53"/>
      <c r="BY2091" s="53"/>
      <c r="BZ2091" s="53"/>
      <c r="CA2091" s="53"/>
      <c r="CB2091" s="53"/>
      <c r="CC2091" s="53"/>
      <c r="CD2091" s="53"/>
      <c r="CE2091" s="53"/>
      <c r="CF2091" s="53"/>
      <c r="CG2091" s="53"/>
      <c r="CH2091" s="53"/>
      <c r="CI2091" s="53"/>
      <c r="CJ2091" s="53"/>
      <c r="CK2091" s="53"/>
    </row>
    <row r="2092" spans="10:89" x14ac:dyDescent="0.2">
      <c r="J2092" s="53"/>
      <c r="K2092" s="53"/>
      <c r="L2092" s="53"/>
      <c r="M2092" s="53"/>
      <c r="N2092" s="53"/>
      <c r="O2092" s="53"/>
      <c r="P2092" s="53"/>
      <c r="Q2092" s="53"/>
      <c r="R2092" s="53"/>
      <c r="S2092" s="53"/>
      <c r="T2092" s="53"/>
      <c r="U2092" s="53"/>
      <c r="V2092" s="53"/>
      <c r="W2092" s="53"/>
      <c r="X2092" s="53"/>
      <c r="Y2092" s="53"/>
      <c r="Z2092" s="53"/>
      <c r="AA2092" s="53"/>
      <c r="AB2092" s="53"/>
      <c r="AC2092" s="53"/>
      <c r="AD2092" s="53"/>
      <c r="AE2092" s="53"/>
      <c r="AF2092" s="53"/>
      <c r="AG2092" s="53"/>
      <c r="AH2092" s="53"/>
      <c r="AI2092" s="53"/>
      <c r="AJ2092" s="53"/>
      <c r="AK2092" s="53"/>
      <c r="AL2092" s="53"/>
      <c r="AM2092" s="53"/>
      <c r="AN2092" s="53"/>
      <c r="AO2092" s="53"/>
      <c r="AP2092" s="53"/>
      <c r="AQ2092" s="53"/>
      <c r="AR2092" s="53"/>
      <c r="AS2092" s="53"/>
      <c r="AT2092" s="53"/>
      <c r="AU2092" s="53"/>
      <c r="AV2092" s="53"/>
      <c r="AW2092" s="53"/>
      <c r="AX2092" s="53"/>
      <c r="AY2092" s="53"/>
      <c r="AZ2092" s="53"/>
      <c r="BA2092" s="53"/>
      <c r="BB2092" s="53"/>
      <c r="BC2092" s="53"/>
      <c r="BD2092" s="53"/>
      <c r="BE2092" s="53"/>
      <c r="BF2092" s="53"/>
      <c r="BG2092" s="53"/>
      <c r="BH2092" s="53"/>
      <c r="BI2092" s="53"/>
      <c r="BJ2092" s="53"/>
      <c r="BK2092" s="53"/>
      <c r="BL2092" s="53"/>
      <c r="BM2092" s="53"/>
      <c r="BN2092" s="53"/>
      <c r="BO2092" s="53"/>
      <c r="BP2092" s="53"/>
      <c r="BQ2092" s="53"/>
      <c r="BR2092" s="53"/>
      <c r="BS2092" s="53"/>
      <c r="BT2092" s="53"/>
      <c r="BU2092" s="53"/>
      <c r="BV2092" s="53"/>
      <c r="BW2092" s="53"/>
      <c r="BX2092" s="53"/>
      <c r="BY2092" s="53"/>
      <c r="BZ2092" s="53"/>
      <c r="CA2092" s="53"/>
      <c r="CB2092" s="53"/>
      <c r="CC2092" s="53"/>
      <c r="CD2092" s="53"/>
      <c r="CE2092" s="53"/>
      <c r="CF2092" s="53"/>
      <c r="CG2092" s="53"/>
      <c r="CH2092" s="53"/>
      <c r="CI2092" s="53"/>
      <c r="CJ2092" s="53"/>
      <c r="CK2092" s="53"/>
    </row>
    <row r="2093" spans="10:89" x14ac:dyDescent="0.2">
      <c r="J2093" s="53"/>
      <c r="K2093" s="53"/>
      <c r="L2093" s="53"/>
      <c r="M2093" s="53"/>
      <c r="N2093" s="53"/>
      <c r="O2093" s="53"/>
      <c r="P2093" s="53"/>
      <c r="Q2093" s="53"/>
      <c r="R2093" s="53"/>
      <c r="S2093" s="53"/>
      <c r="T2093" s="53"/>
      <c r="U2093" s="53"/>
      <c r="V2093" s="53"/>
      <c r="W2093" s="53"/>
      <c r="X2093" s="53"/>
      <c r="Y2093" s="53"/>
      <c r="Z2093" s="53"/>
      <c r="AA2093" s="53"/>
      <c r="AB2093" s="53"/>
      <c r="AC2093" s="53"/>
      <c r="AD2093" s="53"/>
      <c r="AE2093" s="53"/>
      <c r="AF2093" s="53"/>
      <c r="AG2093" s="53"/>
      <c r="AH2093" s="53"/>
      <c r="AI2093" s="53"/>
      <c r="AJ2093" s="53"/>
      <c r="AK2093" s="53"/>
      <c r="AL2093" s="53"/>
      <c r="AM2093" s="53"/>
      <c r="AN2093" s="53"/>
      <c r="AO2093" s="53"/>
      <c r="AP2093" s="53"/>
      <c r="AQ2093" s="53"/>
      <c r="AR2093" s="53"/>
      <c r="AS2093" s="53"/>
      <c r="AT2093" s="53"/>
      <c r="AU2093" s="53"/>
      <c r="AV2093" s="53"/>
      <c r="AW2093" s="53"/>
      <c r="AX2093" s="53"/>
      <c r="AY2093" s="53"/>
      <c r="AZ2093" s="53"/>
      <c r="BA2093" s="53"/>
      <c r="BB2093" s="53"/>
      <c r="BC2093" s="53"/>
      <c r="BD2093" s="53"/>
      <c r="BE2093" s="53"/>
      <c r="BF2093" s="53"/>
      <c r="BG2093" s="53"/>
      <c r="BH2093" s="53"/>
      <c r="BI2093" s="53"/>
      <c r="BJ2093" s="53"/>
      <c r="BK2093" s="53"/>
      <c r="BL2093" s="53"/>
      <c r="BM2093" s="53"/>
      <c r="BN2093" s="53"/>
      <c r="BO2093" s="53"/>
      <c r="BP2093" s="53"/>
      <c r="BQ2093" s="53"/>
      <c r="BR2093" s="53"/>
      <c r="BS2093" s="53"/>
      <c r="BT2093" s="53"/>
      <c r="BU2093" s="53"/>
      <c r="BV2093" s="53"/>
      <c r="BW2093" s="53"/>
      <c r="BX2093" s="53"/>
      <c r="BY2093" s="53"/>
      <c r="BZ2093" s="53"/>
      <c r="CA2093" s="53"/>
      <c r="CB2093" s="53"/>
      <c r="CC2093" s="53"/>
      <c r="CD2093" s="53"/>
      <c r="CE2093" s="53"/>
      <c r="CF2093" s="53"/>
      <c r="CG2093" s="53"/>
      <c r="CH2093" s="53"/>
      <c r="CI2093" s="53"/>
      <c r="CJ2093" s="53"/>
      <c r="CK2093" s="53"/>
    </row>
    <row r="2094" spans="10:89" x14ac:dyDescent="0.2">
      <c r="J2094" s="53"/>
      <c r="K2094" s="53"/>
      <c r="L2094" s="53"/>
      <c r="M2094" s="53"/>
      <c r="N2094" s="53"/>
      <c r="O2094" s="53"/>
      <c r="P2094" s="53"/>
      <c r="Q2094" s="53"/>
      <c r="R2094" s="53"/>
      <c r="S2094" s="53"/>
      <c r="T2094" s="53"/>
      <c r="U2094" s="53"/>
      <c r="V2094" s="53"/>
      <c r="W2094" s="53"/>
      <c r="X2094" s="53"/>
      <c r="Y2094" s="53"/>
      <c r="Z2094" s="53"/>
      <c r="AA2094" s="53"/>
      <c r="AB2094" s="53"/>
      <c r="AC2094" s="53"/>
      <c r="AD2094" s="53"/>
      <c r="AE2094" s="53"/>
      <c r="AF2094" s="53"/>
      <c r="AG2094" s="53"/>
      <c r="AH2094" s="53"/>
      <c r="AI2094" s="53"/>
      <c r="AJ2094" s="53"/>
      <c r="AK2094" s="53"/>
      <c r="AL2094" s="53"/>
      <c r="AM2094" s="53"/>
      <c r="AN2094" s="53"/>
      <c r="AO2094" s="53"/>
      <c r="AP2094" s="53"/>
      <c r="AQ2094" s="53"/>
      <c r="AR2094" s="53"/>
      <c r="AS2094" s="53"/>
      <c r="AT2094" s="53"/>
      <c r="AU2094" s="53"/>
      <c r="AV2094" s="53"/>
      <c r="AW2094" s="53"/>
      <c r="AX2094" s="53"/>
      <c r="AY2094" s="53"/>
      <c r="AZ2094" s="53"/>
      <c r="BA2094" s="53"/>
      <c r="BB2094" s="53"/>
      <c r="BC2094" s="53"/>
      <c r="BD2094" s="53"/>
      <c r="BE2094" s="53"/>
      <c r="BF2094" s="53"/>
      <c r="BG2094" s="53"/>
      <c r="BH2094" s="53"/>
      <c r="BI2094" s="53"/>
      <c r="BJ2094" s="53"/>
      <c r="BK2094" s="53"/>
      <c r="BL2094" s="53"/>
      <c r="BM2094" s="53"/>
      <c r="BN2094" s="53"/>
      <c r="BO2094" s="53"/>
      <c r="BP2094" s="53"/>
      <c r="BQ2094" s="53"/>
      <c r="BR2094" s="53"/>
      <c r="BS2094" s="53"/>
      <c r="BT2094" s="53"/>
      <c r="BU2094" s="53"/>
      <c r="BV2094" s="53"/>
      <c r="BW2094" s="53"/>
      <c r="BX2094" s="53"/>
      <c r="BY2094" s="53"/>
      <c r="BZ2094" s="53"/>
      <c r="CA2094" s="53"/>
      <c r="CB2094" s="53"/>
      <c r="CC2094" s="53"/>
      <c r="CD2094" s="53"/>
      <c r="CE2094" s="53"/>
      <c r="CF2094" s="53"/>
      <c r="CG2094" s="53"/>
      <c r="CH2094" s="53"/>
      <c r="CI2094" s="53"/>
      <c r="CJ2094" s="53"/>
      <c r="CK2094" s="53"/>
    </row>
    <row r="2095" spans="10:89" x14ac:dyDescent="0.2">
      <c r="J2095" s="53"/>
      <c r="K2095" s="53"/>
      <c r="L2095" s="53"/>
      <c r="M2095" s="53"/>
      <c r="N2095" s="53"/>
      <c r="O2095" s="53"/>
      <c r="P2095" s="53"/>
      <c r="Q2095" s="53"/>
      <c r="R2095" s="53"/>
      <c r="S2095" s="53"/>
      <c r="T2095" s="53"/>
      <c r="U2095" s="53"/>
      <c r="V2095" s="53"/>
      <c r="W2095" s="53"/>
      <c r="X2095" s="53"/>
      <c r="Y2095" s="53"/>
      <c r="Z2095" s="53"/>
      <c r="AA2095" s="53"/>
      <c r="AB2095" s="53"/>
      <c r="AC2095" s="53"/>
      <c r="AD2095" s="53"/>
      <c r="AE2095" s="53"/>
      <c r="AF2095" s="53"/>
      <c r="AG2095" s="53"/>
      <c r="AH2095" s="53"/>
      <c r="AI2095" s="53"/>
      <c r="AJ2095" s="53"/>
      <c r="AK2095" s="53"/>
      <c r="AL2095" s="53"/>
      <c r="AM2095" s="53"/>
      <c r="AN2095" s="53"/>
      <c r="AO2095" s="53"/>
      <c r="AP2095" s="53"/>
      <c r="AQ2095" s="53"/>
      <c r="AR2095" s="53"/>
      <c r="AS2095" s="53"/>
      <c r="AT2095" s="53"/>
      <c r="AU2095" s="53"/>
      <c r="AV2095" s="53"/>
      <c r="AW2095" s="53"/>
      <c r="AX2095" s="53"/>
      <c r="AY2095" s="53"/>
      <c r="AZ2095" s="53"/>
      <c r="BA2095" s="53"/>
      <c r="BB2095" s="53"/>
      <c r="BC2095" s="53"/>
      <c r="BD2095" s="53"/>
      <c r="BE2095" s="53"/>
      <c r="BF2095" s="53"/>
      <c r="BG2095" s="53"/>
      <c r="BH2095" s="53"/>
      <c r="BI2095" s="53"/>
      <c r="BJ2095" s="53"/>
      <c r="BK2095" s="53"/>
      <c r="BL2095" s="53"/>
      <c r="BM2095" s="53"/>
      <c r="BN2095" s="53"/>
      <c r="BO2095" s="53"/>
      <c r="BP2095" s="53"/>
      <c r="BQ2095" s="53"/>
      <c r="BR2095" s="53"/>
      <c r="BS2095" s="53"/>
      <c r="BT2095" s="53"/>
      <c r="BU2095" s="53"/>
      <c r="BV2095" s="53"/>
      <c r="BW2095" s="53"/>
      <c r="BX2095" s="53"/>
      <c r="BY2095" s="53"/>
      <c r="BZ2095" s="53"/>
      <c r="CA2095" s="53"/>
      <c r="CB2095" s="53"/>
      <c r="CC2095" s="53"/>
      <c r="CD2095" s="53"/>
      <c r="CE2095" s="53"/>
      <c r="CF2095" s="53"/>
      <c r="CG2095" s="53"/>
      <c r="CH2095" s="53"/>
      <c r="CI2095" s="53"/>
      <c r="CJ2095" s="53"/>
      <c r="CK2095" s="53"/>
    </row>
    <row r="2096" spans="10:89" x14ac:dyDescent="0.2">
      <c r="J2096" s="53"/>
      <c r="K2096" s="53"/>
      <c r="L2096" s="53"/>
      <c r="M2096" s="53"/>
      <c r="N2096" s="53"/>
      <c r="O2096" s="53"/>
      <c r="P2096" s="53"/>
      <c r="Q2096" s="53"/>
      <c r="R2096" s="53"/>
      <c r="S2096" s="53"/>
      <c r="T2096" s="53"/>
      <c r="U2096" s="53"/>
      <c r="V2096" s="53"/>
      <c r="W2096" s="53"/>
      <c r="X2096" s="53"/>
      <c r="Y2096" s="53"/>
      <c r="Z2096" s="53"/>
      <c r="AA2096" s="53"/>
      <c r="AB2096" s="53"/>
      <c r="AC2096" s="53"/>
      <c r="AD2096" s="53"/>
      <c r="AE2096" s="53"/>
      <c r="AF2096" s="53"/>
      <c r="AG2096" s="53"/>
      <c r="AH2096" s="53"/>
      <c r="AI2096" s="53"/>
      <c r="AJ2096" s="53"/>
      <c r="AK2096" s="53"/>
      <c r="AL2096" s="53"/>
      <c r="AM2096" s="53"/>
      <c r="AN2096" s="53"/>
      <c r="AO2096" s="53"/>
      <c r="AP2096" s="53"/>
      <c r="AQ2096" s="53"/>
      <c r="AR2096" s="53"/>
      <c r="AS2096" s="53"/>
      <c r="AT2096" s="53"/>
      <c r="AU2096" s="53"/>
      <c r="AV2096" s="53"/>
      <c r="AW2096" s="53"/>
      <c r="AX2096" s="53"/>
      <c r="AY2096" s="53"/>
      <c r="AZ2096" s="53"/>
      <c r="BA2096" s="53"/>
      <c r="BB2096" s="53"/>
      <c r="BC2096" s="53"/>
      <c r="BD2096" s="53"/>
      <c r="BE2096" s="53"/>
      <c r="BF2096" s="53"/>
      <c r="BG2096" s="53"/>
      <c r="BH2096" s="53"/>
      <c r="BI2096" s="53"/>
      <c r="BJ2096" s="53"/>
      <c r="BK2096" s="53"/>
      <c r="BL2096" s="53"/>
      <c r="BM2096" s="53"/>
      <c r="BN2096" s="53"/>
      <c r="BO2096" s="53"/>
      <c r="BP2096" s="53"/>
      <c r="BQ2096" s="53"/>
      <c r="BR2096" s="53"/>
      <c r="BS2096" s="53"/>
      <c r="BT2096" s="53"/>
      <c r="BU2096" s="53"/>
      <c r="BV2096" s="53"/>
      <c r="BW2096" s="53"/>
      <c r="BX2096" s="53"/>
      <c r="BY2096" s="53"/>
      <c r="BZ2096" s="53"/>
      <c r="CA2096" s="53"/>
      <c r="CB2096" s="53"/>
      <c r="CC2096" s="53"/>
      <c r="CD2096" s="53"/>
      <c r="CE2096" s="53"/>
      <c r="CF2096" s="53"/>
      <c r="CG2096" s="53"/>
      <c r="CH2096" s="53"/>
      <c r="CI2096" s="53"/>
      <c r="CJ2096" s="53"/>
      <c r="CK2096" s="53"/>
    </row>
    <row r="2097" spans="10:89" x14ac:dyDescent="0.2">
      <c r="J2097" s="53"/>
      <c r="K2097" s="53"/>
      <c r="L2097" s="53"/>
      <c r="M2097" s="53"/>
      <c r="N2097" s="53"/>
      <c r="O2097" s="53"/>
      <c r="P2097" s="53"/>
      <c r="Q2097" s="53"/>
      <c r="R2097" s="53"/>
      <c r="S2097" s="53"/>
      <c r="T2097" s="53"/>
      <c r="U2097" s="53"/>
      <c r="V2097" s="53"/>
      <c r="W2097" s="53"/>
      <c r="X2097" s="53"/>
      <c r="Y2097" s="53"/>
      <c r="Z2097" s="53"/>
      <c r="AA2097" s="53"/>
      <c r="AB2097" s="53"/>
      <c r="AC2097" s="53"/>
      <c r="AD2097" s="53"/>
      <c r="AE2097" s="53"/>
      <c r="AF2097" s="53"/>
      <c r="AG2097" s="53"/>
      <c r="AH2097" s="53"/>
      <c r="AI2097" s="53"/>
      <c r="AJ2097" s="53"/>
      <c r="AK2097" s="53"/>
      <c r="AL2097" s="53"/>
      <c r="AM2097" s="53"/>
      <c r="AN2097" s="53"/>
      <c r="AO2097" s="53"/>
      <c r="AP2097" s="53"/>
      <c r="AQ2097" s="53"/>
      <c r="AR2097" s="53"/>
      <c r="AS2097" s="53"/>
      <c r="AT2097" s="53"/>
      <c r="AU2097" s="53"/>
      <c r="AV2097" s="53"/>
      <c r="AW2097" s="53"/>
      <c r="AX2097" s="53"/>
      <c r="AY2097" s="53"/>
      <c r="AZ2097" s="53"/>
      <c r="BA2097" s="53"/>
      <c r="BB2097" s="53"/>
      <c r="BC2097" s="53"/>
      <c r="BD2097" s="53"/>
      <c r="BE2097" s="53"/>
      <c r="BF2097" s="53"/>
      <c r="BG2097" s="53"/>
      <c r="BH2097" s="53"/>
      <c r="BI2097" s="53"/>
      <c r="BJ2097" s="53"/>
      <c r="BK2097" s="53"/>
      <c r="BL2097" s="53"/>
      <c r="BM2097" s="53"/>
      <c r="BN2097" s="53"/>
      <c r="BO2097" s="53"/>
      <c r="BP2097" s="53"/>
      <c r="BQ2097" s="53"/>
      <c r="BR2097" s="53"/>
      <c r="BS2097" s="53"/>
      <c r="BT2097" s="53"/>
      <c r="BU2097" s="53"/>
      <c r="BV2097" s="53"/>
      <c r="BW2097" s="53"/>
      <c r="BX2097" s="53"/>
      <c r="BY2097" s="53"/>
      <c r="BZ2097" s="53"/>
      <c r="CA2097" s="53"/>
      <c r="CB2097" s="53"/>
      <c r="CC2097" s="53"/>
      <c r="CD2097" s="53"/>
      <c r="CE2097" s="53"/>
      <c r="CF2097" s="53"/>
      <c r="CG2097" s="53"/>
      <c r="CH2097" s="53"/>
      <c r="CI2097" s="53"/>
      <c r="CJ2097" s="53"/>
      <c r="CK2097" s="53"/>
    </row>
    <row r="2098" spans="10:89" x14ac:dyDescent="0.2">
      <c r="J2098" s="53"/>
      <c r="K2098" s="53"/>
      <c r="L2098" s="53"/>
      <c r="M2098" s="53"/>
      <c r="N2098" s="53"/>
      <c r="O2098" s="53"/>
      <c r="P2098" s="53"/>
      <c r="Q2098" s="53"/>
      <c r="R2098" s="53"/>
      <c r="S2098" s="53"/>
      <c r="T2098" s="53"/>
      <c r="U2098" s="53"/>
      <c r="V2098" s="53"/>
      <c r="W2098" s="53"/>
      <c r="X2098" s="53"/>
      <c r="Y2098" s="53"/>
      <c r="Z2098" s="53"/>
      <c r="AA2098" s="53"/>
      <c r="AB2098" s="53"/>
      <c r="AC2098" s="53"/>
      <c r="AD2098" s="53"/>
      <c r="AE2098" s="53"/>
      <c r="AF2098" s="53"/>
      <c r="AG2098" s="53"/>
      <c r="AH2098" s="53"/>
      <c r="AI2098" s="53"/>
      <c r="AJ2098" s="53"/>
      <c r="AK2098" s="53"/>
      <c r="AL2098" s="53"/>
      <c r="AM2098" s="53"/>
      <c r="AN2098" s="53"/>
      <c r="AO2098" s="53"/>
      <c r="AP2098" s="53"/>
      <c r="AQ2098" s="53"/>
      <c r="AR2098" s="53"/>
      <c r="AS2098" s="53"/>
      <c r="AT2098" s="53"/>
      <c r="AU2098" s="53"/>
      <c r="AV2098" s="53"/>
      <c r="AW2098" s="53"/>
      <c r="AX2098" s="53"/>
      <c r="AY2098" s="53"/>
      <c r="AZ2098" s="53"/>
      <c r="BA2098" s="53"/>
      <c r="BB2098" s="53"/>
      <c r="BC2098" s="53"/>
      <c r="BD2098" s="53"/>
      <c r="BE2098" s="53"/>
      <c r="BF2098" s="53"/>
      <c r="BG2098" s="53"/>
      <c r="BH2098" s="53"/>
      <c r="BI2098" s="53"/>
      <c r="BJ2098" s="53"/>
      <c r="BK2098" s="53"/>
      <c r="BL2098" s="53"/>
      <c r="BM2098" s="53"/>
      <c r="BN2098" s="53"/>
      <c r="BO2098" s="53"/>
      <c r="BP2098" s="53"/>
      <c r="BQ2098" s="53"/>
      <c r="BR2098" s="53"/>
      <c r="BS2098" s="53"/>
      <c r="BT2098" s="53"/>
      <c r="BU2098" s="53"/>
      <c r="BV2098" s="53"/>
      <c r="BW2098" s="53"/>
      <c r="BX2098" s="53"/>
      <c r="BY2098" s="53"/>
      <c r="BZ2098" s="53"/>
      <c r="CA2098" s="53"/>
      <c r="CB2098" s="53"/>
      <c r="CC2098" s="53"/>
      <c r="CD2098" s="53"/>
      <c r="CE2098" s="53"/>
      <c r="CF2098" s="53"/>
      <c r="CG2098" s="53"/>
      <c r="CH2098" s="53"/>
      <c r="CI2098" s="53"/>
      <c r="CJ2098" s="53"/>
      <c r="CK2098" s="53"/>
    </row>
    <row r="2099" spans="10:89" x14ac:dyDescent="0.2">
      <c r="J2099" s="53"/>
      <c r="K2099" s="53"/>
      <c r="L2099" s="53"/>
      <c r="M2099" s="53"/>
      <c r="N2099" s="53"/>
      <c r="O2099" s="53"/>
      <c r="P2099" s="53"/>
      <c r="Q2099" s="53"/>
      <c r="R2099" s="53"/>
      <c r="S2099" s="53"/>
      <c r="T2099" s="53"/>
      <c r="U2099" s="53"/>
      <c r="V2099" s="53"/>
      <c r="W2099" s="53"/>
      <c r="X2099" s="53"/>
      <c r="Y2099" s="53"/>
      <c r="Z2099" s="53"/>
      <c r="AA2099" s="53"/>
      <c r="AB2099" s="53"/>
      <c r="AC2099" s="53"/>
      <c r="AD2099" s="53"/>
      <c r="AE2099" s="53"/>
      <c r="AF2099" s="53"/>
      <c r="AG2099" s="53"/>
      <c r="AH2099" s="53"/>
      <c r="AI2099" s="53"/>
      <c r="AJ2099" s="53"/>
      <c r="AK2099" s="53"/>
      <c r="AL2099" s="53"/>
      <c r="AM2099" s="53"/>
      <c r="AN2099" s="53"/>
      <c r="AO2099" s="53"/>
      <c r="AP2099" s="53"/>
      <c r="AQ2099" s="53"/>
      <c r="AR2099" s="53"/>
      <c r="AS2099" s="53"/>
      <c r="AT2099" s="53"/>
      <c r="AU2099" s="53"/>
      <c r="AV2099" s="53"/>
      <c r="AW2099" s="53"/>
      <c r="AX2099" s="53"/>
      <c r="AY2099" s="53"/>
      <c r="AZ2099" s="53"/>
      <c r="BA2099" s="53"/>
      <c r="BB2099" s="53"/>
      <c r="BC2099" s="53"/>
      <c r="BD2099" s="53"/>
      <c r="BE2099" s="53"/>
      <c r="BF2099" s="53"/>
      <c r="BG2099" s="53"/>
      <c r="BH2099" s="53"/>
      <c r="BI2099" s="53"/>
      <c r="BJ2099" s="53"/>
      <c r="BK2099" s="53"/>
      <c r="BL2099" s="53"/>
      <c r="BM2099" s="53"/>
      <c r="BN2099" s="53"/>
      <c r="BO2099" s="53"/>
      <c r="BP2099" s="53"/>
      <c r="BQ2099" s="53"/>
      <c r="BR2099" s="53"/>
      <c r="BS2099" s="53"/>
      <c r="BT2099" s="53"/>
      <c r="BU2099" s="53"/>
      <c r="BV2099" s="53"/>
      <c r="BW2099" s="53"/>
      <c r="BX2099" s="53"/>
      <c r="BY2099" s="53"/>
      <c r="BZ2099" s="53"/>
      <c r="CA2099" s="53"/>
      <c r="CB2099" s="53"/>
      <c r="CC2099" s="53"/>
      <c r="CD2099" s="53"/>
      <c r="CE2099" s="53"/>
      <c r="CF2099" s="53"/>
      <c r="CG2099" s="53"/>
      <c r="CH2099" s="53"/>
      <c r="CI2099" s="53"/>
      <c r="CJ2099" s="53"/>
      <c r="CK2099" s="53"/>
    </row>
    <row r="2100" spans="10:89" x14ac:dyDescent="0.2">
      <c r="J2100" s="53"/>
      <c r="K2100" s="53"/>
      <c r="L2100" s="53"/>
      <c r="M2100" s="53"/>
      <c r="N2100" s="53"/>
      <c r="O2100" s="53"/>
      <c r="P2100" s="53"/>
      <c r="Q2100" s="53"/>
      <c r="R2100" s="53"/>
      <c r="S2100" s="53"/>
      <c r="T2100" s="53"/>
      <c r="U2100" s="53"/>
      <c r="V2100" s="53"/>
      <c r="W2100" s="53"/>
      <c r="X2100" s="53"/>
      <c r="Y2100" s="53"/>
      <c r="Z2100" s="53"/>
      <c r="AA2100" s="53"/>
      <c r="AB2100" s="53"/>
      <c r="AC2100" s="53"/>
      <c r="AD2100" s="53"/>
      <c r="AE2100" s="53"/>
      <c r="AF2100" s="53"/>
      <c r="AG2100" s="53"/>
      <c r="AH2100" s="53"/>
      <c r="AI2100" s="53"/>
      <c r="AJ2100" s="53"/>
      <c r="AK2100" s="53"/>
      <c r="AL2100" s="53"/>
      <c r="AM2100" s="53"/>
      <c r="AN2100" s="53"/>
      <c r="AO2100" s="53"/>
      <c r="AP2100" s="53"/>
      <c r="AQ2100" s="53"/>
      <c r="AR2100" s="53"/>
      <c r="AS2100" s="53"/>
      <c r="AT2100" s="53"/>
      <c r="AU2100" s="53"/>
      <c r="AV2100" s="53"/>
      <c r="AW2100" s="53"/>
      <c r="AX2100" s="53"/>
      <c r="AY2100" s="53"/>
      <c r="AZ2100" s="53"/>
      <c r="BA2100" s="53"/>
      <c r="BB2100" s="53"/>
      <c r="BC2100" s="53"/>
      <c r="BD2100" s="53"/>
      <c r="BE2100" s="53"/>
      <c r="BF2100" s="53"/>
      <c r="BG2100" s="53"/>
      <c r="BH2100" s="53"/>
      <c r="BI2100" s="53"/>
      <c r="BJ2100" s="53"/>
      <c r="BK2100" s="53"/>
      <c r="BL2100" s="53"/>
      <c r="BM2100" s="53"/>
      <c r="BN2100" s="53"/>
      <c r="BO2100" s="53"/>
      <c r="BP2100" s="53"/>
      <c r="BQ2100" s="53"/>
      <c r="BR2100" s="53"/>
      <c r="BS2100" s="53"/>
      <c r="BT2100" s="53"/>
      <c r="BU2100" s="53"/>
      <c r="BV2100" s="53"/>
      <c r="BW2100" s="53"/>
      <c r="BX2100" s="53"/>
      <c r="BY2100" s="53"/>
      <c r="BZ2100" s="53"/>
      <c r="CA2100" s="53"/>
      <c r="CB2100" s="53"/>
      <c r="CC2100" s="53"/>
      <c r="CD2100" s="53"/>
      <c r="CE2100" s="53"/>
      <c r="CF2100" s="53"/>
      <c r="CG2100" s="53"/>
      <c r="CH2100" s="53"/>
      <c r="CI2100" s="53"/>
      <c r="CJ2100" s="53"/>
      <c r="CK2100" s="53"/>
    </row>
    <row r="2101" spans="10:89" x14ac:dyDescent="0.2">
      <c r="J2101" s="53"/>
      <c r="K2101" s="53"/>
      <c r="L2101" s="53"/>
      <c r="M2101" s="53"/>
      <c r="N2101" s="53"/>
      <c r="O2101" s="53"/>
      <c r="P2101" s="53"/>
      <c r="Q2101" s="53"/>
      <c r="R2101" s="53"/>
      <c r="S2101" s="53"/>
      <c r="T2101" s="53"/>
      <c r="U2101" s="53"/>
      <c r="V2101" s="53"/>
      <c r="W2101" s="53"/>
      <c r="X2101" s="53"/>
      <c r="Y2101" s="53"/>
      <c r="Z2101" s="53"/>
      <c r="AA2101" s="53"/>
      <c r="AB2101" s="53"/>
      <c r="AC2101" s="53"/>
      <c r="AD2101" s="53"/>
      <c r="AE2101" s="53"/>
      <c r="AF2101" s="53"/>
      <c r="AG2101" s="53"/>
      <c r="AH2101" s="53"/>
      <c r="AI2101" s="53"/>
      <c r="AJ2101" s="53"/>
      <c r="AK2101" s="53"/>
      <c r="AL2101" s="53"/>
      <c r="AM2101" s="53"/>
      <c r="AN2101" s="53"/>
      <c r="AO2101" s="53"/>
      <c r="AP2101" s="53"/>
      <c r="AQ2101" s="53"/>
      <c r="AR2101" s="53"/>
      <c r="AS2101" s="53"/>
      <c r="AT2101" s="53"/>
      <c r="AU2101" s="53"/>
      <c r="AV2101" s="53"/>
      <c r="AW2101" s="53"/>
      <c r="AX2101" s="53"/>
      <c r="AY2101" s="53"/>
      <c r="AZ2101" s="53"/>
      <c r="BA2101" s="53"/>
      <c r="BB2101" s="53"/>
      <c r="BC2101" s="53"/>
      <c r="BD2101" s="53"/>
      <c r="BE2101" s="53"/>
      <c r="BF2101" s="53"/>
      <c r="BG2101" s="53"/>
      <c r="BH2101" s="53"/>
      <c r="BI2101" s="53"/>
      <c r="BJ2101" s="53"/>
      <c r="BK2101" s="53"/>
      <c r="BL2101" s="53"/>
      <c r="BM2101" s="53"/>
      <c r="BN2101" s="53"/>
      <c r="BO2101" s="53"/>
      <c r="BP2101" s="53"/>
      <c r="BQ2101" s="53"/>
      <c r="BR2101" s="53"/>
      <c r="BS2101" s="53"/>
      <c r="BT2101" s="53"/>
      <c r="BU2101" s="53"/>
      <c r="BV2101" s="53"/>
      <c r="BW2101" s="53"/>
      <c r="BX2101" s="53"/>
      <c r="BY2101" s="53"/>
      <c r="BZ2101" s="53"/>
      <c r="CA2101" s="53"/>
      <c r="CB2101" s="53"/>
      <c r="CC2101" s="53"/>
      <c r="CD2101" s="53"/>
      <c r="CE2101" s="53"/>
      <c r="CF2101" s="53"/>
      <c r="CG2101" s="53"/>
      <c r="CH2101" s="53"/>
      <c r="CI2101" s="53"/>
      <c r="CJ2101" s="53"/>
      <c r="CK2101" s="53"/>
    </row>
    <row r="2102" spans="10:89" x14ac:dyDescent="0.2">
      <c r="J2102" s="53"/>
      <c r="K2102" s="53"/>
      <c r="L2102" s="53"/>
      <c r="M2102" s="53"/>
      <c r="N2102" s="53"/>
      <c r="O2102" s="53"/>
      <c r="P2102" s="53"/>
      <c r="Q2102" s="53"/>
      <c r="R2102" s="53"/>
      <c r="S2102" s="53"/>
      <c r="T2102" s="53"/>
      <c r="U2102" s="53"/>
      <c r="V2102" s="53"/>
      <c r="W2102" s="53"/>
      <c r="X2102" s="53"/>
      <c r="Y2102" s="53"/>
      <c r="Z2102" s="53"/>
      <c r="AA2102" s="53"/>
      <c r="AB2102" s="53"/>
      <c r="AC2102" s="53"/>
      <c r="AD2102" s="53"/>
      <c r="AE2102" s="53"/>
      <c r="AF2102" s="53"/>
      <c r="AG2102" s="53"/>
      <c r="AH2102" s="53"/>
      <c r="AI2102" s="53"/>
      <c r="AJ2102" s="53"/>
      <c r="AK2102" s="53"/>
      <c r="AL2102" s="53"/>
      <c r="AM2102" s="53"/>
      <c r="AN2102" s="53"/>
      <c r="AO2102" s="53"/>
      <c r="AP2102" s="53"/>
      <c r="AQ2102" s="53"/>
      <c r="AR2102" s="53"/>
      <c r="AS2102" s="53"/>
      <c r="AT2102" s="53"/>
      <c r="AU2102" s="53"/>
      <c r="AV2102" s="53"/>
      <c r="AW2102" s="53"/>
      <c r="AX2102" s="53"/>
      <c r="AY2102" s="53"/>
      <c r="AZ2102" s="53"/>
      <c r="BA2102" s="53"/>
      <c r="BB2102" s="53"/>
      <c r="BC2102" s="53"/>
      <c r="BD2102" s="53"/>
      <c r="BE2102" s="53"/>
      <c r="BF2102" s="53"/>
      <c r="BG2102" s="53"/>
      <c r="BH2102" s="53"/>
      <c r="BI2102" s="53"/>
      <c r="BJ2102" s="53"/>
      <c r="BK2102" s="53"/>
      <c r="BL2102" s="53"/>
      <c r="BM2102" s="53"/>
      <c r="BN2102" s="53"/>
      <c r="BO2102" s="53"/>
      <c r="BP2102" s="53"/>
      <c r="BQ2102" s="53"/>
      <c r="BR2102" s="53"/>
      <c r="BS2102" s="53"/>
      <c r="BT2102" s="53"/>
      <c r="BU2102" s="53"/>
      <c r="BV2102" s="53"/>
      <c r="BW2102" s="53"/>
      <c r="BX2102" s="53"/>
      <c r="BY2102" s="53"/>
      <c r="BZ2102" s="53"/>
      <c r="CA2102" s="53"/>
      <c r="CB2102" s="53"/>
      <c r="CC2102" s="53"/>
      <c r="CD2102" s="53"/>
      <c r="CE2102" s="53"/>
      <c r="CF2102" s="53"/>
      <c r="CG2102" s="53"/>
      <c r="CH2102" s="53"/>
      <c r="CI2102" s="53"/>
      <c r="CJ2102" s="53"/>
      <c r="CK2102" s="53"/>
    </row>
    <row r="2103" spans="10:89" x14ac:dyDescent="0.2">
      <c r="J2103" s="53"/>
      <c r="K2103" s="53"/>
      <c r="L2103" s="53"/>
      <c r="M2103" s="53"/>
      <c r="N2103" s="53"/>
      <c r="O2103" s="53"/>
      <c r="P2103" s="53"/>
      <c r="Q2103" s="53"/>
      <c r="R2103" s="53"/>
      <c r="S2103" s="53"/>
      <c r="T2103" s="53"/>
      <c r="U2103" s="53"/>
      <c r="V2103" s="53"/>
      <c r="W2103" s="53"/>
      <c r="X2103" s="53"/>
      <c r="Y2103" s="53"/>
      <c r="Z2103" s="53"/>
      <c r="AA2103" s="53"/>
      <c r="AB2103" s="53"/>
      <c r="AC2103" s="53"/>
      <c r="AD2103" s="53"/>
      <c r="AE2103" s="53"/>
      <c r="AF2103" s="53"/>
      <c r="AG2103" s="53"/>
      <c r="AH2103" s="53"/>
      <c r="AI2103" s="53"/>
      <c r="AJ2103" s="53"/>
      <c r="AK2103" s="53"/>
      <c r="AL2103" s="53"/>
      <c r="AM2103" s="53"/>
      <c r="AN2103" s="53"/>
      <c r="AO2103" s="53"/>
      <c r="AP2103" s="53"/>
      <c r="AQ2103" s="53"/>
      <c r="AR2103" s="53"/>
      <c r="AS2103" s="53"/>
      <c r="AT2103" s="53"/>
      <c r="AU2103" s="53"/>
      <c r="AV2103" s="53"/>
      <c r="AW2103" s="53"/>
      <c r="AX2103" s="53"/>
      <c r="AY2103" s="53"/>
      <c r="AZ2103" s="53"/>
      <c r="BA2103" s="53"/>
      <c r="BB2103" s="53"/>
      <c r="BC2103" s="53"/>
      <c r="BD2103" s="53"/>
      <c r="BE2103" s="53"/>
      <c r="BF2103" s="53"/>
      <c r="BG2103" s="53"/>
      <c r="BH2103" s="53"/>
      <c r="BI2103" s="53"/>
      <c r="BJ2103" s="53"/>
      <c r="BK2103" s="53"/>
      <c r="BL2103" s="53"/>
      <c r="BM2103" s="53"/>
      <c r="BN2103" s="53"/>
      <c r="BO2103" s="53"/>
      <c r="BP2103" s="53"/>
      <c r="BQ2103" s="53"/>
      <c r="BR2103" s="53"/>
      <c r="BS2103" s="53"/>
      <c r="BT2103" s="53"/>
      <c r="BU2103" s="53"/>
      <c r="BV2103" s="53"/>
      <c r="BW2103" s="53"/>
      <c r="BX2103" s="53"/>
      <c r="BY2103" s="53"/>
      <c r="BZ2103" s="53"/>
      <c r="CA2103" s="53"/>
      <c r="CB2103" s="53"/>
      <c r="CC2103" s="53"/>
      <c r="CD2103" s="53"/>
      <c r="CE2103" s="53"/>
      <c r="CF2103" s="53"/>
      <c r="CG2103" s="53"/>
      <c r="CH2103" s="53"/>
      <c r="CI2103" s="53"/>
      <c r="CJ2103" s="53"/>
      <c r="CK2103" s="53"/>
    </row>
    <row r="2104" spans="10:89" x14ac:dyDescent="0.2">
      <c r="J2104" s="53"/>
      <c r="K2104" s="53"/>
      <c r="L2104" s="53"/>
      <c r="M2104" s="53"/>
      <c r="N2104" s="53"/>
      <c r="O2104" s="53"/>
      <c r="P2104" s="53"/>
      <c r="Q2104" s="53"/>
      <c r="R2104" s="53"/>
      <c r="S2104" s="53"/>
      <c r="T2104" s="53"/>
      <c r="U2104" s="53"/>
      <c r="V2104" s="53"/>
      <c r="W2104" s="53"/>
      <c r="X2104" s="53"/>
      <c r="Y2104" s="53"/>
      <c r="Z2104" s="53"/>
      <c r="AA2104" s="53"/>
      <c r="AB2104" s="53"/>
      <c r="AC2104" s="53"/>
      <c r="AD2104" s="53"/>
      <c r="AE2104" s="53"/>
      <c r="AF2104" s="53"/>
      <c r="AG2104" s="53"/>
      <c r="AH2104" s="53"/>
      <c r="AI2104" s="53"/>
      <c r="AJ2104" s="53"/>
      <c r="AK2104" s="53"/>
      <c r="AL2104" s="53"/>
      <c r="AM2104" s="53"/>
      <c r="AN2104" s="53"/>
      <c r="AO2104" s="53"/>
      <c r="AP2104" s="53"/>
      <c r="AQ2104" s="53"/>
      <c r="AR2104" s="53"/>
      <c r="AS2104" s="53"/>
      <c r="AT2104" s="53"/>
      <c r="AU2104" s="53"/>
      <c r="AV2104" s="53"/>
      <c r="AW2104" s="53"/>
      <c r="AX2104" s="53"/>
      <c r="AY2104" s="53"/>
      <c r="AZ2104" s="53"/>
      <c r="BA2104" s="53"/>
      <c r="BB2104" s="53"/>
      <c r="BC2104" s="53"/>
      <c r="BD2104" s="53"/>
      <c r="BE2104" s="53"/>
      <c r="BF2104" s="53"/>
      <c r="BG2104" s="53"/>
      <c r="BH2104" s="53"/>
      <c r="BI2104" s="53"/>
      <c r="BJ2104" s="53"/>
      <c r="BK2104" s="53"/>
      <c r="BL2104" s="53"/>
      <c r="BM2104" s="53"/>
      <c r="BN2104" s="53"/>
      <c r="BO2104" s="53"/>
      <c r="BP2104" s="53"/>
      <c r="BQ2104" s="53"/>
      <c r="BR2104" s="53"/>
      <c r="BS2104" s="53"/>
      <c r="BT2104" s="53"/>
      <c r="BU2104" s="53"/>
      <c r="BV2104" s="53"/>
      <c r="BW2104" s="53"/>
      <c r="BX2104" s="53"/>
      <c r="BY2104" s="53"/>
      <c r="BZ2104" s="53"/>
      <c r="CA2104" s="53"/>
      <c r="CB2104" s="53"/>
      <c r="CC2104" s="53"/>
      <c r="CD2104" s="53"/>
      <c r="CE2104" s="53"/>
      <c r="CF2104" s="53"/>
      <c r="CG2104" s="53"/>
      <c r="CH2104" s="53"/>
      <c r="CI2104" s="53"/>
      <c r="CJ2104" s="53"/>
      <c r="CK2104" s="53"/>
    </row>
    <row r="2105" spans="10:89" x14ac:dyDescent="0.2">
      <c r="J2105" s="53"/>
      <c r="K2105" s="53"/>
      <c r="L2105" s="53"/>
      <c r="M2105" s="53"/>
      <c r="N2105" s="53"/>
      <c r="O2105" s="53"/>
      <c r="P2105" s="53"/>
      <c r="Q2105" s="53"/>
      <c r="R2105" s="53"/>
      <c r="S2105" s="53"/>
      <c r="T2105" s="53"/>
      <c r="U2105" s="53"/>
      <c r="V2105" s="53"/>
      <c r="W2105" s="53"/>
      <c r="X2105" s="53"/>
      <c r="Y2105" s="53"/>
      <c r="Z2105" s="53"/>
      <c r="AA2105" s="53"/>
      <c r="AB2105" s="53"/>
      <c r="AC2105" s="53"/>
      <c r="AD2105" s="53"/>
      <c r="AE2105" s="53"/>
      <c r="AF2105" s="53"/>
      <c r="AG2105" s="53"/>
      <c r="AH2105" s="53"/>
      <c r="AI2105" s="53"/>
      <c r="AJ2105" s="53"/>
      <c r="AK2105" s="53"/>
      <c r="AL2105" s="53"/>
      <c r="AM2105" s="53"/>
      <c r="AN2105" s="53"/>
      <c r="AO2105" s="53"/>
      <c r="AP2105" s="53"/>
      <c r="AQ2105" s="53"/>
      <c r="AR2105" s="53"/>
      <c r="AS2105" s="53"/>
      <c r="AT2105" s="53"/>
      <c r="AU2105" s="53"/>
      <c r="AV2105" s="53"/>
      <c r="AW2105" s="53"/>
      <c r="AX2105" s="53"/>
      <c r="AY2105" s="53"/>
      <c r="AZ2105" s="53"/>
      <c r="BA2105" s="53"/>
      <c r="BB2105" s="53"/>
      <c r="BC2105" s="53"/>
      <c r="BD2105" s="53"/>
      <c r="BE2105" s="53"/>
      <c r="BF2105" s="53"/>
      <c r="BG2105" s="53"/>
      <c r="BH2105" s="53"/>
      <c r="BI2105" s="53"/>
      <c r="BJ2105" s="53"/>
      <c r="BK2105" s="53"/>
      <c r="BL2105" s="53"/>
      <c r="BM2105" s="53"/>
      <c r="BN2105" s="53"/>
      <c r="BO2105" s="53"/>
      <c r="BP2105" s="53"/>
      <c r="BQ2105" s="53"/>
      <c r="BR2105" s="53"/>
      <c r="BS2105" s="53"/>
      <c r="BT2105" s="53"/>
      <c r="BU2105" s="53"/>
      <c r="BV2105" s="53"/>
      <c r="BW2105" s="53"/>
      <c r="BX2105" s="53"/>
      <c r="BY2105" s="53"/>
      <c r="BZ2105" s="53"/>
      <c r="CA2105" s="53"/>
      <c r="CB2105" s="53"/>
      <c r="CC2105" s="53"/>
      <c r="CD2105" s="53"/>
      <c r="CE2105" s="53"/>
      <c r="CF2105" s="53"/>
      <c r="CG2105" s="53"/>
      <c r="CH2105" s="53"/>
      <c r="CI2105" s="53"/>
      <c r="CJ2105" s="53"/>
      <c r="CK2105" s="53"/>
    </row>
    <row r="2106" spans="10:89" x14ac:dyDescent="0.2">
      <c r="J2106" s="53"/>
      <c r="K2106" s="53"/>
      <c r="L2106" s="53"/>
      <c r="M2106" s="53"/>
      <c r="N2106" s="53"/>
      <c r="O2106" s="53"/>
      <c r="P2106" s="53"/>
      <c r="Q2106" s="53"/>
      <c r="R2106" s="53"/>
      <c r="S2106" s="53"/>
      <c r="T2106" s="53"/>
      <c r="U2106" s="53"/>
      <c r="V2106" s="53"/>
      <c r="W2106" s="53"/>
      <c r="X2106" s="53"/>
      <c r="Y2106" s="53"/>
      <c r="Z2106" s="53"/>
      <c r="AA2106" s="53"/>
      <c r="AB2106" s="53"/>
      <c r="AC2106" s="53"/>
      <c r="AD2106" s="53"/>
      <c r="AE2106" s="53"/>
      <c r="AF2106" s="53"/>
      <c r="AG2106" s="53"/>
      <c r="AH2106" s="53"/>
      <c r="AI2106" s="53"/>
      <c r="AJ2106" s="53"/>
      <c r="AK2106" s="53"/>
      <c r="AL2106" s="53"/>
      <c r="AM2106" s="53"/>
      <c r="AN2106" s="53"/>
      <c r="AO2106" s="53"/>
      <c r="AP2106" s="53"/>
      <c r="AQ2106" s="53"/>
      <c r="AR2106" s="53"/>
      <c r="AS2106" s="53"/>
      <c r="AT2106" s="53"/>
      <c r="AU2106" s="53"/>
      <c r="AV2106" s="53"/>
      <c r="AW2106" s="53"/>
      <c r="AX2106" s="53"/>
      <c r="AY2106" s="53"/>
      <c r="AZ2106" s="53"/>
      <c r="BA2106" s="53"/>
      <c r="BB2106" s="53"/>
      <c r="BC2106" s="53"/>
      <c r="BD2106" s="53"/>
      <c r="BE2106" s="53"/>
      <c r="BF2106" s="53"/>
      <c r="BG2106" s="53"/>
      <c r="BH2106" s="53"/>
      <c r="BI2106" s="53"/>
      <c r="BJ2106" s="53"/>
      <c r="BK2106" s="53"/>
      <c r="BL2106" s="53"/>
      <c r="BM2106" s="53"/>
      <c r="BN2106" s="53"/>
      <c r="BO2106" s="53"/>
      <c r="BP2106" s="53"/>
      <c r="BQ2106" s="53"/>
      <c r="BR2106" s="53"/>
      <c r="BS2106" s="53"/>
      <c r="BT2106" s="53"/>
      <c r="BU2106" s="53"/>
      <c r="BV2106" s="53"/>
      <c r="BW2106" s="53"/>
      <c r="BX2106" s="53"/>
      <c r="BY2106" s="53"/>
      <c r="BZ2106" s="53"/>
      <c r="CA2106" s="53"/>
      <c r="CB2106" s="53"/>
      <c r="CC2106" s="53"/>
      <c r="CD2106" s="53"/>
      <c r="CE2106" s="53"/>
      <c r="CF2106" s="53"/>
      <c r="CG2106" s="53"/>
      <c r="CH2106" s="53"/>
      <c r="CI2106" s="53"/>
      <c r="CJ2106" s="53"/>
      <c r="CK2106" s="53"/>
    </row>
    <row r="2107" spans="10:89" x14ac:dyDescent="0.2">
      <c r="J2107" s="53"/>
      <c r="K2107" s="53"/>
      <c r="L2107" s="53"/>
      <c r="M2107" s="53"/>
      <c r="N2107" s="53"/>
      <c r="O2107" s="53"/>
      <c r="P2107" s="53"/>
      <c r="Q2107" s="53"/>
      <c r="R2107" s="53"/>
      <c r="S2107" s="53"/>
      <c r="T2107" s="53"/>
      <c r="U2107" s="53"/>
      <c r="V2107" s="53"/>
      <c r="W2107" s="53"/>
      <c r="X2107" s="53"/>
      <c r="Y2107" s="53"/>
      <c r="Z2107" s="53"/>
      <c r="AA2107" s="53"/>
      <c r="AB2107" s="53"/>
      <c r="AC2107" s="53"/>
      <c r="AD2107" s="53"/>
      <c r="AE2107" s="53"/>
      <c r="AF2107" s="53"/>
      <c r="AG2107" s="53"/>
      <c r="AH2107" s="53"/>
      <c r="AI2107" s="53"/>
      <c r="AJ2107" s="53"/>
      <c r="AK2107" s="53"/>
      <c r="AL2107" s="53"/>
      <c r="AM2107" s="53"/>
      <c r="AN2107" s="53"/>
      <c r="AO2107" s="53"/>
      <c r="AP2107" s="53"/>
      <c r="AQ2107" s="53"/>
      <c r="AR2107" s="53"/>
      <c r="AS2107" s="53"/>
      <c r="AT2107" s="53"/>
      <c r="AU2107" s="53"/>
      <c r="AV2107" s="53"/>
      <c r="AW2107" s="53"/>
      <c r="AX2107" s="53"/>
      <c r="AY2107" s="53"/>
      <c r="AZ2107" s="53"/>
      <c r="BA2107" s="53"/>
      <c r="BB2107" s="53"/>
      <c r="BC2107" s="53"/>
      <c r="BD2107" s="53"/>
      <c r="BE2107" s="53"/>
      <c r="BF2107" s="53"/>
      <c r="BG2107" s="53"/>
      <c r="BH2107" s="53"/>
      <c r="BI2107" s="53"/>
      <c r="BJ2107" s="53"/>
      <c r="BK2107" s="53"/>
      <c r="BL2107" s="53"/>
      <c r="BM2107" s="53"/>
      <c r="BN2107" s="53"/>
      <c r="BO2107" s="53"/>
      <c r="BP2107" s="53"/>
      <c r="BQ2107" s="53"/>
      <c r="BR2107" s="53"/>
      <c r="BS2107" s="53"/>
      <c r="BT2107" s="53"/>
      <c r="BU2107" s="53"/>
      <c r="BV2107" s="53"/>
      <c r="BW2107" s="53"/>
      <c r="BX2107" s="53"/>
      <c r="BY2107" s="53"/>
      <c r="BZ2107" s="53"/>
      <c r="CA2107" s="53"/>
      <c r="CB2107" s="53"/>
      <c r="CC2107" s="53"/>
      <c r="CD2107" s="53"/>
      <c r="CE2107" s="53"/>
      <c r="CF2107" s="53"/>
      <c r="CG2107" s="53"/>
      <c r="CH2107" s="53"/>
      <c r="CI2107" s="53"/>
      <c r="CJ2107" s="53"/>
      <c r="CK2107" s="53"/>
    </row>
    <row r="2108" spans="10:89" x14ac:dyDescent="0.2">
      <c r="J2108" s="53"/>
      <c r="K2108" s="53"/>
      <c r="L2108" s="53"/>
      <c r="M2108" s="53"/>
      <c r="N2108" s="53"/>
      <c r="O2108" s="53"/>
      <c r="P2108" s="53"/>
      <c r="Q2108" s="53"/>
      <c r="R2108" s="53"/>
      <c r="S2108" s="53"/>
      <c r="T2108" s="53"/>
      <c r="U2108" s="53"/>
      <c r="V2108" s="53"/>
      <c r="W2108" s="53"/>
      <c r="X2108" s="53"/>
      <c r="Y2108" s="53"/>
      <c r="Z2108" s="53"/>
      <c r="AA2108" s="53"/>
      <c r="AB2108" s="53"/>
      <c r="AC2108" s="53"/>
      <c r="AD2108" s="53"/>
      <c r="AE2108" s="53"/>
      <c r="AF2108" s="53"/>
      <c r="AG2108" s="53"/>
      <c r="AH2108" s="53"/>
      <c r="AI2108" s="53"/>
      <c r="AJ2108" s="53"/>
      <c r="AK2108" s="53"/>
      <c r="AL2108" s="53"/>
      <c r="AM2108" s="53"/>
      <c r="AN2108" s="53"/>
      <c r="AO2108" s="53"/>
      <c r="AP2108" s="53"/>
      <c r="AQ2108" s="53"/>
      <c r="AR2108" s="53"/>
      <c r="AS2108" s="53"/>
      <c r="AT2108" s="53"/>
      <c r="AU2108" s="53"/>
      <c r="AV2108" s="53"/>
      <c r="AW2108" s="53"/>
      <c r="AX2108" s="53"/>
      <c r="AY2108" s="53"/>
      <c r="AZ2108" s="53"/>
      <c r="BA2108" s="53"/>
      <c r="BB2108" s="53"/>
      <c r="BC2108" s="53"/>
      <c r="BD2108" s="53"/>
      <c r="BE2108" s="53"/>
      <c r="BF2108" s="53"/>
      <c r="BG2108" s="53"/>
      <c r="BH2108" s="53"/>
      <c r="BI2108" s="53"/>
      <c r="BJ2108" s="53"/>
      <c r="BK2108" s="53"/>
      <c r="BL2108" s="53"/>
      <c r="BM2108" s="53"/>
      <c r="BN2108" s="53"/>
      <c r="BO2108" s="53"/>
      <c r="BP2108" s="53"/>
      <c r="BQ2108" s="53"/>
      <c r="BR2108" s="53"/>
      <c r="BS2108" s="53"/>
      <c r="BT2108" s="53"/>
      <c r="BU2108" s="53"/>
      <c r="BV2108" s="53"/>
      <c r="BW2108" s="53"/>
      <c r="BX2108" s="53"/>
      <c r="BY2108" s="53"/>
      <c r="BZ2108" s="53"/>
      <c r="CA2108" s="53"/>
      <c r="CB2108" s="53"/>
      <c r="CC2108" s="53"/>
      <c r="CD2108" s="53"/>
      <c r="CE2108" s="53"/>
      <c r="CF2108" s="53"/>
      <c r="CG2108" s="53"/>
      <c r="CH2108" s="53"/>
      <c r="CI2108" s="53"/>
      <c r="CJ2108" s="53"/>
      <c r="CK2108" s="53"/>
    </row>
    <row r="2109" spans="10:89" x14ac:dyDescent="0.2">
      <c r="J2109" s="53"/>
      <c r="K2109" s="53"/>
      <c r="L2109" s="53"/>
      <c r="M2109" s="53"/>
      <c r="N2109" s="53"/>
      <c r="O2109" s="53"/>
      <c r="P2109" s="53"/>
      <c r="Q2109" s="53"/>
      <c r="R2109" s="53"/>
      <c r="S2109" s="53"/>
      <c r="T2109" s="53"/>
      <c r="U2109" s="53"/>
      <c r="V2109" s="53"/>
      <c r="W2109" s="53"/>
      <c r="X2109" s="53"/>
      <c r="Y2109" s="53"/>
      <c r="Z2109" s="53"/>
      <c r="AA2109" s="53"/>
      <c r="AB2109" s="53"/>
      <c r="AC2109" s="53"/>
      <c r="AD2109" s="53"/>
      <c r="AE2109" s="53"/>
      <c r="AF2109" s="53"/>
      <c r="AG2109" s="53"/>
      <c r="AH2109" s="53"/>
      <c r="AI2109" s="53"/>
      <c r="AJ2109" s="53"/>
      <c r="AK2109" s="53"/>
      <c r="AL2109" s="53"/>
      <c r="AM2109" s="53"/>
      <c r="AN2109" s="53"/>
      <c r="AO2109" s="53"/>
      <c r="AP2109" s="53"/>
      <c r="AQ2109" s="53"/>
      <c r="AR2109" s="53"/>
      <c r="AS2109" s="53"/>
      <c r="AT2109" s="53"/>
      <c r="AU2109" s="53"/>
      <c r="AV2109" s="53"/>
      <c r="AW2109" s="53"/>
      <c r="AX2109" s="53"/>
      <c r="AY2109" s="53"/>
      <c r="AZ2109" s="53"/>
      <c r="BA2109" s="53"/>
      <c r="BB2109" s="53"/>
      <c r="BC2109" s="53"/>
      <c r="BD2109" s="53"/>
      <c r="BE2109" s="53"/>
      <c r="BF2109" s="53"/>
      <c r="BG2109" s="53"/>
      <c r="BH2109" s="53"/>
      <c r="BI2109" s="53"/>
      <c r="BJ2109" s="53"/>
      <c r="BK2109" s="53"/>
      <c r="BL2109" s="53"/>
      <c r="BM2109" s="53"/>
      <c r="BN2109" s="53"/>
      <c r="BO2109" s="53"/>
      <c r="BP2109" s="53"/>
      <c r="BQ2109" s="53"/>
      <c r="BR2109" s="53"/>
      <c r="BS2109" s="53"/>
      <c r="BT2109" s="53"/>
      <c r="BU2109" s="53"/>
      <c r="BV2109" s="53"/>
      <c r="BW2109" s="53"/>
      <c r="BX2109" s="53"/>
      <c r="BY2109" s="53"/>
      <c r="BZ2109" s="53"/>
      <c r="CA2109" s="53"/>
      <c r="CB2109" s="53"/>
      <c r="CC2109" s="53"/>
      <c r="CD2109" s="53"/>
      <c r="CE2109" s="53"/>
      <c r="CF2109" s="53"/>
      <c r="CG2109" s="53"/>
      <c r="CH2109" s="53"/>
      <c r="CI2109" s="53"/>
      <c r="CJ2109" s="53"/>
      <c r="CK2109" s="53"/>
    </row>
    <row r="2110" spans="10:89" x14ac:dyDescent="0.2">
      <c r="J2110" s="53"/>
      <c r="K2110" s="53"/>
      <c r="L2110" s="53"/>
      <c r="M2110" s="53"/>
      <c r="N2110" s="53"/>
      <c r="O2110" s="53"/>
      <c r="P2110" s="53"/>
      <c r="Q2110" s="53"/>
      <c r="R2110" s="53"/>
      <c r="S2110" s="53"/>
      <c r="T2110" s="53"/>
      <c r="U2110" s="53"/>
      <c r="V2110" s="53"/>
      <c r="W2110" s="53"/>
      <c r="X2110" s="53"/>
      <c r="Y2110" s="53"/>
      <c r="Z2110" s="53"/>
      <c r="AA2110" s="53"/>
      <c r="AB2110" s="53"/>
      <c r="AC2110" s="53"/>
      <c r="AD2110" s="53"/>
      <c r="AE2110" s="53"/>
      <c r="AF2110" s="53"/>
      <c r="AG2110" s="53"/>
      <c r="AH2110" s="53"/>
      <c r="AI2110" s="53"/>
      <c r="AJ2110" s="53"/>
      <c r="AK2110" s="53"/>
      <c r="AL2110" s="53"/>
      <c r="AM2110" s="53"/>
      <c r="AN2110" s="53"/>
      <c r="AO2110" s="53"/>
      <c r="AP2110" s="53"/>
      <c r="AQ2110" s="53"/>
      <c r="AR2110" s="53"/>
      <c r="AS2110" s="53"/>
      <c r="AT2110" s="53"/>
      <c r="AU2110" s="53"/>
      <c r="AV2110" s="53"/>
      <c r="AW2110" s="53"/>
      <c r="AX2110" s="53"/>
      <c r="AY2110" s="53"/>
      <c r="AZ2110" s="53"/>
      <c r="BA2110" s="53"/>
      <c r="BB2110" s="53"/>
      <c r="BC2110" s="53"/>
      <c r="BD2110" s="53"/>
      <c r="BE2110" s="53"/>
      <c r="BF2110" s="53"/>
      <c r="BG2110" s="53"/>
      <c r="BH2110" s="53"/>
      <c r="BI2110" s="53"/>
      <c r="BJ2110" s="53"/>
      <c r="BK2110" s="53"/>
      <c r="BL2110" s="53"/>
      <c r="BM2110" s="53"/>
      <c r="BN2110" s="53"/>
      <c r="BO2110" s="53"/>
      <c r="BP2110" s="53"/>
      <c r="BQ2110" s="53"/>
      <c r="BR2110" s="53"/>
      <c r="BS2110" s="53"/>
      <c r="BT2110" s="53"/>
      <c r="BU2110" s="53"/>
      <c r="BV2110" s="53"/>
      <c r="BW2110" s="53"/>
      <c r="BX2110" s="53"/>
      <c r="BY2110" s="53"/>
      <c r="BZ2110" s="53"/>
      <c r="CA2110" s="53"/>
      <c r="CB2110" s="53"/>
      <c r="CC2110" s="53"/>
      <c r="CD2110" s="53"/>
      <c r="CE2110" s="53"/>
      <c r="CF2110" s="53"/>
      <c r="CG2110" s="53"/>
      <c r="CH2110" s="53"/>
      <c r="CI2110" s="53"/>
      <c r="CJ2110" s="53"/>
      <c r="CK2110" s="53"/>
    </row>
    <row r="2111" spans="10:89" x14ac:dyDescent="0.2">
      <c r="J2111" s="53"/>
      <c r="K2111" s="53"/>
      <c r="L2111" s="53"/>
      <c r="M2111" s="53"/>
      <c r="N2111" s="53"/>
      <c r="O2111" s="53"/>
      <c r="P2111" s="53"/>
      <c r="Q2111" s="53"/>
      <c r="R2111" s="53"/>
      <c r="S2111" s="53"/>
      <c r="T2111" s="53"/>
      <c r="U2111" s="53"/>
      <c r="V2111" s="53"/>
      <c r="W2111" s="53"/>
      <c r="X2111" s="53"/>
      <c r="Y2111" s="53"/>
      <c r="Z2111" s="53"/>
      <c r="AA2111" s="53"/>
      <c r="AB2111" s="53"/>
      <c r="AC2111" s="53"/>
      <c r="AD2111" s="53"/>
      <c r="AE2111" s="53"/>
      <c r="AF2111" s="53"/>
      <c r="AG2111" s="53"/>
      <c r="AH2111" s="53"/>
      <c r="AI2111" s="53"/>
      <c r="AJ2111" s="53"/>
      <c r="AK2111" s="53"/>
      <c r="AL2111" s="53"/>
      <c r="AM2111" s="53"/>
      <c r="AN2111" s="53"/>
      <c r="AO2111" s="53"/>
      <c r="AP2111" s="53"/>
      <c r="AQ2111" s="53"/>
      <c r="AR2111" s="53"/>
      <c r="AS2111" s="53"/>
      <c r="AT2111" s="53"/>
      <c r="AU2111" s="53"/>
      <c r="AV2111" s="53"/>
      <c r="AW2111" s="53"/>
      <c r="AX2111" s="53"/>
      <c r="AY2111" s="53"/>
      <c r="AZ2111" s="53"/>
      <c r="BA2111" s="53"/>
      <c r="BB2111" s="53"/>
      <c r="BC2111" s="53"/>
      <c r="BD2111" s="53"/>
      <c r="BE2111" s="53"/>
      <c r="BF2111" s="53"/>
      <c r="BG2111" s="53"/>
      <c r="BH2111" s="53"/>
      <c r="BI2111" s="53"/>
      <c r="BJ2111" s="53"/>
      <c r="BK2111" s="53"/>
      <c r="BL2111" s="53"/>
      <c r="BM2111" s="53"/>
      <c r="BN2111" s="53"/>
      <c r="BO2111" s="53"/>
      <c r="BP2111" s="53"/>
      <c r="BQ2111" s="53"/>
      <c r="BR2111" s="53"/>
      <c r="BS2111" s="53"/>
      <c r="BT2111" s="53"/>
      <c r="BU2111" s="53"/>
      <c r="BV2111" s="53"/>
      <c r="BW2111" s="53"/>
      <c r="BX2111" s="53"/>
      <c r="BY2111" s="53"/>
      <c r="BZ2111" s="53"/>
      <c r="CA2111" s="53"/>
      <c r="CB2111" s="53"/>
      <c r="CC2111" s="53"/>
      <c r="CD2111" s="53"/>
      <c r="CE2111" s="53"/>
      <c r="CF2111" s="53"/>
      <c r="CG2111" s="53"/>
      <c r="CH2111" s="53"/>
      <c r="CI2111" s="53"/>
      <c r="CJ2111" s="53"/>
      <c r="CK2111" s="53"/>
    </row>
    <row r="2112" spans="10:89" x14ac:dyDescent="0.2">
      <c r="J2112" s="53"/>
      <c r="K2112" s="53"/>
      <c r="L2112" s="53"/>
      <c r="M2112" s="53"/>
      <c r="N2112" s="53"/>
      <c r="O2112" s="53"/>
      <c r="P2112" s="53"/>
      <c r="Q2112" s="53"/>
      <c r="R2112" s="53"/>
      <c r="S2112" s="53"/>
      <c r="T2112" s="53"/>
      <c r="U2112" s="53"/>
      <c r="V2112" s="53"/>
      <c r="W2112" s="53"/>
      <c r="X2112" s="53"/>
      <c r="Y2112" s="53"/>
      <c r="Z2112" s="53"/>
      <c r="AA2112" s="53"/>
      <c r="AB2112" s="53"/>
      <c r="AC2112" s="53"/>
      <c r="AD2112" s="53"/>
      <c r="AE2112" s="53"/>
      <c r="AF2112" s="53"/>
      <c r="AG2112" s="53"/>
      <c r="AH2112" s="53"/>
      <c r="AI2112" s="53"/>
      <c r="AJ2112" s="53"/>
      <c r="AK2112" s="53"/>
      <c r="AL2112" s="53"/>
      <c r="AM2112" s="53"/>
      <c r="AN2112" s="53"/>
      <c r="AO2112" s="53"/>
      <c r="AP2112" s="53"/>
      <c r="AQ2112" s="53"/>
      <c r="AR2112" s="53"/>
      <c r="AS2112" s="53"/>
      <c r="AT2112" s="53"/>
      <c r="AU2112" s="53"/>
      <c r="AV2112" s="53"/>
      <c r="AW2112" s="53"/>
      <c r="AX2112" s="53"/>
      <c r="AY2112" s="53"/>
      <c r="AZ2112" s="53"/>
      <c r="BA2112" s="53"/>
      <c r="BB2112" s="53"/>
      <c r="BC2112" s="53"/>
      <c r="BD2112" s="53"/>
      <c r="BE2112" s="53"/>
      <c r="BF2112" s="53"/>
      <c r="BG2112" s="53"/>
      <c r="BH2112" s="53"/>
      <c r="BI2112" s="53"/>
      <c r="BJ2112" s="53"/>
      <c r="BK2112" s="53"/>
      <c r="BL2112" s="53"/>
      <c r="BM2112" s="53"/>
      <c r="BN2112" s="53"/>
      <c r="BO2112" s="53"/>
      <c r="BP2112" s="53"/>
      <c r="BQ2112" s="53"/>
      <c r="BR2112" s="53"/>
      <c r="BS2112" s="53"/>
      <c r="BT2112" s="53"/>
      <c r="BU2112" s="53"/>
      <c r="BV2112" s="53"/>
      <c r="BW2112" s="53"/>
      <c r="BX2112" s="53"/>
      <c r="BY2112" s="53"/>
      <c r="BZ2112" s="53"/>
      <c r="CA2112" s="53"/>
      <c r="CB2112" s="53"/>
      <c r="CC2112" s="53"/>
      <c r="CD2112" s="53"/>
      <c r="CE2112" s="53"/>
      <c r="CF2112" s="53"/>
      <c r="CG2112" s="53"/>
      <c r="CH2112" s="53"/>
      <c r="CI2112" s="53"/>
      <c r="CJ2112" s="53"/>
      <c r="CK2112" s="53"/>
    </row>
    <row r="2113" spans="10:89" x14ac:dyDescent="0.2">
      <c r="J2113" s="53"/>
      <c r="K2113" s="53"/>
      <c r="L2113" s="53"/>
      <c r="M2113" s="53"/>
      <c r="N2113" s="53"/>
      <c r="O2113" s="53"/>
      <c r="P2113" s="53"/>
      <c r="Q2113" s="53"/>
      <c r="R2113" s="53"/>
      <c r="S2113" s="53"/>
      <c r="T2113" s="53"/>
      <c r="U2113" s="53"/>
      <c r="V2113" s="53"/>
      <c r="W2113" s="53"/>
      <c r="X2113" s="53"/>
      <c r="Y2113" s="53"/>
      <c r="Z2113" s="53"/>
      <c r="AA2113" s="53"/>
      <c r="AB2113" s="53"/>
      <c r="AC2113" s="53"/>
      <c r="AD2113" s="53"/>
      <c r="AE2113" s="53"/>
      <c r="AF2113" s="53"/>
      <c r="AG2113" s="53"/>
      <c r="AH2113" s="53"/>
      <c r="AI2113" s="53"/>
      <c r="AJ2113" s="53"/>
      <c r="AK2113" s="53"/>
      <c r="AL2113" s="53"/>
      <c r="AM2113" s="53"/>
      <c r="AN2113" s="53"/>
      <c r="AO2113" s="53"/>
      <c r="AP2113" s="53"/>
      <c r="AQ2113" s="53"/>
      <c r="AR2113" s="53"/>
      <c r="AS2113" s="53"/>
      <c r="AT2113" s="53"/>
      <c r="AU2113" s="53"/>
      <c r="AV2113" s="53"/>
      <c r="AW2113" s="53"/>
      <c r="AX2113" s="53"/>
      <c r="AY2113" s="53"/>
      <c r="AZ2113" s="53"/>
      <c r="BA2113" s="53"/>
      <c r="BB2113" s="53"/>
      <c r="BC2113" s="53"/>
      <c r="BD2113" s="53"/>
      <c r="BE2113" s="53"/>
      <c r="BF2113" s="53"/>
      <c r="BG2113" s="53"/>
      <c r="BH2113" s="53"/>
      <c r="BI2113" s="53"/>
      <c r="BJ2113" s="53"/>
      <c r="BK2113" s="53"/>
      <c r="BL2113" s="53"/>
      <c r="BM2113" s="53"/>
      <c r="BN2113" s="53"/>
      <c r="BO2113" s="53"/>
      <c r="BP2113" s="53"/>
      <c r="BQ2113" s="53"/>
      <c r="BR2113" s="53"/>
      <c r="BS2113" s="53"/>
      <c r="BT2113" s="53"/>
      <c r="BU2113" s="53"/>
      <c r="BV2113" s="53"/>
      <c r="BW2113" s="53"/>
      <c r="BX2113" s="53"/>
      <c r="BY2113" s="53"/>
      <c r="BZ2113" s="53"/>
      <c r="CA2113" s="53"/>
      <c r="CB2113" s="53"/>
      <c r="CC2113" s="53"/>
      <c r="CD2113" s="53"/>
      <c r="CE2113" s="53"/>
      <c r="CF2113" s="53"/>
      <c r="CG2113" s="53"/>
      <c r="CH2113" s="53"/>
      <c r="CI2113" s="53"/>
      <c r="CJ2113" s="53"/>
      <c r="CK2113" s="53"/>
    </row>
    <row r="2114" spans="10:89" x14ac:dyDescent="0.2">
      <c r="J2114" s="53"/>
      <c r="K2114" s="53"/>
      <c r="L2114" s="53"/>
      <c r="M2114" s="53"/>
      <c r="N2114" s="53"/>
      <c r="O2114" s="53"/>
      <c r="P2114" s="53"/>
      <c r="Q2114" s="53"/>
      <c r="R2114" s="53"/>
      <c r="S2114" s="53"/>
      <c r="T2114" s="53"/>
      <c r="U2114" s="53"/>
      <c r="V2114" s="53"/>
      <c r="W2114" s="53"/>
      <c r="X2114" s="53"/>
      <c r="Y2114" s="53"/>
      <c r="Z2114" s="53"/>
      <c r="AA2114" s="53"/>
      <c r="AB2114" s="53"/>
      <c r="AC2114" s="53"/>
      <c r="AD2114" s="53"/>
      <c r="AE2114" s="53"/>
      <c r="AF2114" s="53"/>
      <c r="AG2114" s="53"/>
      <c r="AH2114" s="53"/>
      <c r="AI2114" s="53"/>
      <c r="AJ2114" s="53"/>
      <c r="AK2114" s="53"/>
      <c r="AL2114" s="53"/>
      <c r="AM2114" s="53"/>
      <c r="AN2114" s="53"/>
      <c r="AO2114" s="53"/>
      <c r="AP2114" s="53"/>
      <c r="AQ2114" s="53"/>
      <c r="AR2114" s="53"/>
      <c r="AS2114" s="53"/>
      <c r="AT2114" s="53"/>
      <c r="AU2114" s="53"/>
      <c r="AV2114" s="53"/>
      <c r="AW2114" s="53"/>
      <c r="AX2114" s="53"/>
      <c r="AY2114" s="53"/>
      <c r="AZ2114" s="53"/>
      <c r="BA2114" s="53"/>
      <c r="BB2114" s="53"/>
      <c r="BC2114" s="53"/>
      <c r="BD2114" s="53"/>
      <c r="BE2114" s="53"/>
      <c r="BF2114" s="53"/>
      <c r="BG2114" s="53"/>
      <c r="BH2114" s="53"/>
      <c r="BI2114" s="53"/>
      <c r="BJ2114" s="53"/>
      <c r="BK2114" s="53"/>
      <c r="BL2114" s="53"/>
      <c r="BM2114" s="53"/>
      <c r="BN2114" s="53"/>
      <c r="BO2114" s="53"/>
      <c r="BP2114" s="53"/>
      <c r="BQ2114" s="53"/>
      <c r="BR2114" s="53"/>
      <c r="BS2114" s="53"/>
      <c r="BT2114" s="53"/>
      <c r="BU2114" s="53"/>
      <c r="BV2114" s="53"/>
      <c r="BW2114" s="53"/>
      <c r="BX2114" s="53"/>
      <c r="BY2114" s="53"/>
      <c r="BZ2114" s="53"/>
      <c r="CA2114" s="53"/>
      <c r="CB2114" s="53"/>
      <c r="CC2114" s="53"/>
      <c r="CD2114" s="53"/>
      <c r="CE2114" s="53"/>
      <c r="CF2114" s="53"/>
      <c r="CG2114" s="53"/>
      <c r="CH2114" s="53"/>
      <c r="CI2114" s="53"/>
      <c r="CJ2114" s="53"/>
      <c r="CK2114" s="53"/>
    </row>
    <row r="2115" spans="10:89" x14ac:dyDescent="0.2">
      <c r="J2115" s="53"/>
      <c r="K2115" s="53"/>
      <c r="L2115" s="53"/>
      <c r="M2115" s="53"/>
      <c r="N2115" s="53"/>
      <c r="O2115" s="53"/>
      <c r="P2115" s="53"/>
      <c r="Q2115" s="53"/>
      <c r="R2115" s="53"/>
      <c r="S2115" s="53"/>
      <c r="T2115" s="53"/>
      <c r="U2115" s="53"/>
      <c r="V2115" s="53"/>
      <c r="W2115" s="53"/>
      <c r="X2115" s="53"/>
      <c r="Y2115" s="53"/>
      <c r="Z2115" s="53"/>
      <c r="AA2115" s="53"/>
      <c r="AB2115" s="53"/>
      <c r="AC2115" s="53"/>
      <c r="AD2115" s="53"/>
      <c r="AE2115" s="53"/>
      <c r="AF2115" s="53"/>
      <c r="AG2115" s="53"/>
      <c r="AH2115" s="53"/>
      <c r="AI2115" s="53"/>
      <c r="AJ2115" s="53"/>
      <c r="AK2115" s="53"/>
      <c r="AL2115" s="53"/>
      <c r="AM2115" s="53"/>
      <c r="AN2115" s="53"/>
      <c r="AO2115" s="53"/>
      <c r="AP2115" s="53"/>
      <c r="AQ2115" s="53"/>
      <c r="AR2115" s="53"/>
      <c r="AS2115" s="53"/>
      <c r="AT2115" s="53"/>
      <c r="AU2115" s="53"/>
      <c r="AV2115" s="53"/>
      <c r="AW2115" s="53"/>
      <c r="AX2115" s="53"/>
      <c r="AY2115" s="53"/>
      <c r="AZ2115" s="53"/>
      <c r="BA2115" s="53"/>
      <c r="BB2115" s="53"/>
      <c r="BC2115" s="53"/>
      <c r="BD2115" s="53"/>
      <c r="BE2115" s="53"/>
      <c r="BF2115" s="53"/>
      <c r="BG2115" s="53"/>
      <c r="BH2115" s="53"/>
      <c r="BI2115" s="53"/>
      <c r="BJ2115" s="53"/>
      <c r="BK2115" s="53"/>
      <c r="BL2115" s="53"/>
      <c r="BM2115" s="53"/>
      <c r="BN2115" s="53"/>
      <c r="BO2115" s="53"/>
      <c r="BP2115" s="53"/>
      <c r="BQ2115" s="53"/>
      <c r="BR2115" s="53"/>
      <c r="BS2115" s="53"/>
      <c r="BT2115" s="53"/>
      <c r="BU2115" s="53"/>
      <c r="BV2115" s="53"/>
      <c r="BW2115" s="53"/>
      <c r="BX2115" s="53"/>
      <c r="BY2115" s="53"/>
      <c r="BZ2115" s="53"/>
      <c r="CA2115" s="53"/>
      <c r="CB2115" s="53"/>
      <c r="CC2115" s="53"/>
      <c r="CD2115" s="53"/>
      <c r="CE2115" s="53"/>
      <c r="CF2115" s="53"/>
      <c r="CG2115" s="53"/>
      <c r="CH2115" s="53"/>
      <c r="CI2115" s="53"/>
      <c r="CJ2115" s="53"/>
      <c r="CK2115" s="53"/>
    </row>
    <row r="2116" spans="10:89" x14ac:dyDescent="0.2">
      <c r="J2116" s="53"/>
      <c r="K2116" s="53"/>
      <c r="L2116" s="53"/>
      <c r="M2116" s="53"/>
      <c r="N2116" s="53"/>
      <c r="O2116" s="53"/>
      <c r="P2116" s="53"/>
      <c r="Q2116" s="53"/>
      <c r="R2116" s="53"/>
      <c r="S2116" s="53"/>
      <c r="T2116" s="53"/>
      <c r="U2116" s="53"/>
      <c r="V2116" s="53"/>
      <c r="W2116" s="53"/>
      <c r="X2116" s="53"/>
      <c r="Y2116" s="53"/>
      <c r="Z2116" s="53"/>
      <c r="AA2116" s="53"/>
      <c r="AB2116" s="53"/>
      <c r="AC2116" s="53"/>
      <c r="AD2116" s="53"/>
      <c r="AE2116" s="53"/>
      <c r="AF2116" s="53"/>
      <c r="AG2116" s="53"/>
      <c r="AH2116" s="53"/>
      <c r="AI2116" s="53"/>
      <c r="AJ2116" s="53"/>
      <c r="AK2116" s="53"/>
      <c r="AL2116" s="53"/>
      <c r="AM2116" s="53"/>
      <c r="AN2116" s="53"/>
      <c r="AO2116" s="53"/>
      <c r="AP2116" s="53"/>
      <c r="AQ2116" s="53"/>
      <c r="AR2116" s="53"/>
      <c r="AS2116" s="53"/>
      <c r="AT2116" s="53"/>
      <c r="AU2116" s="53"/>
      <c r="AV2116" s="53"/>
      <c r="AW2116" s="53"/>
      <c r="AX2116" s="53"/>
      <c r="AY2116" s="53"/>
      <c r="AZ2116" s="53"/>
      <c r="BA2116" s="53"/>
      <c r="BB2116" s="53"/>
      <c r="BC2116" s="53"/>
      <c r="BD2116" s="53"/>
      <c r="BE2116" s="53"/>
      <c r="BF2116" s="53"/>
      <c r="BG2116" s="53"/>
      <c r="BH2116" s="53"/>
      <c r="BI2116" s="53"/>
      <c r="BJ2116" s="53"/>
      <c r="BK2116" s="53"/>
      <c r="BL2116" s="53"/>
      <c r="BM2116" s="53"/>
      <c r="BN2116" s="53"/>
      <c r="BO2116" s="53"/>
      <c r="BP2116" s="53"/>
      <c r="BQ2116" s="53"/>
      <c r="BR2116" s="53"/>
      <c r="BS2116" s="53"/>
      <c r="BT2116" s="53"/>
      <c r="BU2116" s="53"/>
      <c r="BV2116" s="53"/>
      <c r="BW2116" s="53"/>
      <c r="BX2116" s="53"/>
      <c r="BY2116" s="53"/>
      <c r="BZ2116" s="53"/>
      <c r="CA2116" s="53"/>
      <c r="CB2116" s="53"/>
      <c r="CC2116" s="53"/>
      <c r="CD2116" s="53"/>
      <c r="CE2116" s="53"/>
      <c r="CF2116" s="53"/>
      <c r="CG2116" s="53"/>
      <c r="CH2116" s="53"/>
      <c r="CI2116" s="53"/>
      <c r="CJ2116" s="53"/>
      <c r="CK2116" s="53"/>
    </row>
    <row r="2117" spans="10:89" x14ac:dyDescent="0.2">
      <c r="J2117" s="53"/>
      <c r="K2117" s="53"/>
      <c r="L2117" s="53"/>
      <c r="M2117" s="53"/>
      <c r="N2117" s="53"/>
      <c r="O2117" s="53"/>
      <c r="P2117" s="53"/>
      <c r="Q2117" s="53"/>
      <c r="R2117" s="53"/>
      <c r="S2117" s="53"/>
      <c r="T2117" s="53"/>
      <c r="U2117" s="53"/>
      <c r="V2117" s="53"/>
      <c r="W2117" s="53"/>
      <c r="X2117" s="53"/>
      <c r="Y2117" s="53"/>
      <c r="Z2117" s="53"/>
      <c r="AA2117" s="53"/>
      <c r="AB2117" s="53"/>
      <c r="AC2117" s="53"/>
      <c r="AD2117" s="53"/>
      <c r="AE2117" s="53"/>
      <c r="AF2117" s="53"/>
      <c r="AG2117" s="53"/>
      <c r="AH2117" s="53"/>
      <c r="AI2117" s="53"/>
      <c r="AJ2117" s="53"/>
      <c r="AK2117" s="53"/>
      <c r="AL2117" s="53"/>
      <c r="AM2117" s="53"/>
      <c r="AN2117" s="53"/>
      <c r="AO2117" s="53"/>
      <c r="AP2117" s="53"/>
      <c r="AQ2117" s="53"/>
      <c r="AR2117" s="53"/>
      <c r="AS2117" s="53"/>
      <c r="AT2117" s="53"/>
      <c r="AU2117" s="53"/>
      <c r="AV2117" s="53"/>
      <c r="AW2117" s="53"/>
      <c r="AX2117" s="53"/>
      <c r="AY2117" s="53"/>
      <c r="AZ2117" s="53"/>
      <c r="BA2117" s="53"/>
      <c r="BB2117" s="53"/>
      <c r="BC2117" s="53"/>
      <c r="BD2117" s="53"/>
      <c r="BE2117" s="53"/>
      <c r="BF2117" s="53"/>
      <c r="BG2117" s="53"/>
      <c r="BH2117" s="53"/>
      <c r="BI2117" s="53"/>
      <c r="BJ2117" s="53"/>
      <c r="BK2117" s="53"/>
      <c r="BL2117" s="53"/>
      <c r="BM2117" s="53"/>
      <c r="BN2117" s="53"/>
      <c r="BO2117" s="53"/>
      <c r="BP2117" s="53"/>
      <c r="BQ2117" s="53"/>
      <c r="BR2117" s="53"/>
      <c r="BS2117" s="53"/>
      <c r="BT2117" s="53"/>
      <c r="BU2117" s="53"/>
      <c r="BV2117" s="53"/>
      <c r="BW2117" s="53"/>
      <c r="BX2117" s="53"/>
      <c r="BY2117" s="53"/>
      <c r="BZ2117" s="53"/>
      <c r="CA2117" s="53"/>
      <c r="CB2117" s="53"/>
      <c r="CC2117" s="53"/>
      <c r="CD2117" s="53"/>
      <c r="CE2117" s="53"/>
      <c r="CF2117" s="53"/>
      <c r="CG2117" s="53"/>
      <c r="CH2117" s="53"/>
      <c r="CI2117" s="53"/>
      <c r="CJ2117" s="53"/>
      <c r="CK2117" s="53"/>
    </row>
    <row r="2118" spans="10:89" x14ac:dyDescent="0.2">
      <c r="J2118" s="53"/>
      <c r="K2118" s="53"/>
      <c r="L2118" s="53"/>
      <c r="M2118" s="53"/>
      <c r="N2118" s="53"/>
      <c r="O2118" s="53"/>
      <c r="P2118" s="53"/>
      <c r="Q2118" s="53"/>
      <c r="R2118" s="53"/>
      <c r="S2118" s="53"/>
      <c r="T2118" s="53"/>
      <c r="U2118" s="53"/>
      <c r="V2118" s="53"/>
      <c r="W2118" s="53"/>
      <c r="X2118" s="53"/>
      <c r="Y2118" s="53"/>
      <c r="Z2118" s="53"/>
      <c r="AA2118" s="53"/>
      <c r="AB2118" s="53"/>
      <c r="AC2118" s="53"/>
      <c r="AD2118" s="53"/>
      <c r="AE2118" s="53"/>
      <c r="AF2118" s="53"/>
      <c r="AG2118" s="53"/>
      <c r="AH2118" s="53"/>
      <c r="AI2118" s="53"/>
      <c r="AJ2118" s="53"/>
      <c r="AK2118" s="53"/>
      <c r="AL2118" s="53"/>
      <c r="AM2118" s="53"/>
      <c r="AN2118" s="53"/>
      <c r="AO2118" s="53"/>
      <c r="AP2118" s="53"/>
      <c r="AQ2118" s="53"/>
      <c r="AR2118" s="53"/>
      <c r="AS2118" s="53"/>
      <c r="AT2118" s="53"/>
      <c r="AU2118" s="53"/>
      <c r="AV2118" s="53"/>
      <c r="AW2118" s="53"/>
      <c r="AX2118" s="53"/>
      <c r="AY2118" s="53"/>
      <c r="AZ2118" s="53"/>
      <c r="BA2118" s="53"/>
      <c r="BB2118" s="53"/>
      <c r="BC2118" s="53"/>
      <c r="BD2118" s="53"/>
      <c r="BE2118" s="53"/>
      <c r="BF2118" s="53"/>
      <c r="BG2118" s="53"/>
      <c r="BH2118" s="53"/>
      <c r="BI2118" s="53"/>
      <c r="BJ2118" s="53"/>
      <c r="BK2118" s="53"/>
      <c r="BL2118" s="53"/>
      <c r="BM2118" s="53"/>
      <c r="BN2118" s="53"/>
      <c r="BO2118" s="53"/>
      <c r="BP2118" s="53"/>
      <c r="BQ2118" s="53"/>
      <c r="BR2118" s="53"/>
      <c r="BS2118" s="53"/>
      <c r="BT2118" s="53"/>
      <c r="BU2118" s="53"/>
      <c r="BV2118" s="53"/>
      <c r="BW2118" s="53"/>
      <c r="BX2118" s="53"/>
      <c r="BY2118" s="53"/>
      <c r="BZ2118" s="53"/>
      <c r="CA2118" s="53"/>
      <c r="CB2118" s="53"/>
      <c r="CC2118" s="53"/>
      <c r="CD2118" s="53"/>
      <c r="CE2118" s="53"/>
      <c r="CF2118" s="53"/>
      <c r="CG2118" s="53"/>
      <c r="CH2118" s="53"/>
      <c r="CI2118" s="53"/>
      <c r="CJ2118" s="53"/>
      <c r="CK2118" s="53"/>
    </row>
    <row r="2119" spans="10:89" x14ac:dyDescent="0.2">
      <c r="J2119" s="53"/>
      <c r="K2119" s="53"/>
      <c r="L2119" s="53"/>
      <c r="M2119" s="53"/>
      <c r="N2119" s="53"/>
      <c r="O2119" s="53"/>
      <c r="P2119" s="53"/>
      <c r="Q2119" s="53"/>
      <c r="R2119" s="53"/>
      <c r="S2119" s="53"/>
      <c r="T2119" s="53"/>
      <c r="U2119" s="53"/>
      <c r="V2119" s="53"/>
      <c r="W2119" s="53"/>
      <c r="X2119" s="53"/>
      <c r="Y2119" s="53"/>
      <c r="Z2119" s="53"/>
      <c r="AA2119" s="53"/>
      <c r="AB2119" s="53"/>
      <c r="AC2119" s="53"/>
      <c r="AD2119" s="53"/>
      <c r="AE2119" s="53"/>
      <c r="AF2119" s="53"/>
      <c r="AG2119" s="53"/>
      <c r="AH2119" s="53"/>
      <c r="AI2119" s="53"/>
      <c r="AJ2119" s="53"/>
      <c r="AK2119" s="53"/>
      <c r="AL2119" s="53"/>
      <c r="AM2119" s="53"/>
      <c r="AN2119" s="53"/>
      <c r="AO2119" s="53"/>
      <c r="AP2119" s="53"/>
      <c r="AQ2119" s="53"/>
      <c r="AR2119" s="53"/>
      <c r="AS2119" s="53"/>
      <c r="AT2119" s="53"/>
      <c r="AU2119" s="53"/>
      <c r="AV2119" s="53"/>
      <c r="AW2119" s="53"/>
      <c r="AX2119" s="53"/>
      <c r="AY2119" s="53"/>
      <c r="AZ2119" s="53"/>
      <c r="BA2119" s="53"/>
      <c r="BB2119" s="53"/>
      <c r="BC2119" s="53"/>
      <c r="BD2119" s="53"/>
      <c r="BE2119" s="53"/>
      <c r="BF2119" s="53"/>
      <c r="BG2119" s="53"/>
      <c r="BH2119" s="53"/>
      <c r="BI2119" s="53"/>
      <c r="BJ2119" s="53"/>
      <c r="BK2119" s="53"/>
      <c r="BL2119" s="53"/>
      <c r="BM2119" s="53"/>
      <c r="BN2119" s="53"/>
      <c r="BO2119" s="53"/>
      <c r="BP2119" s="53"/>
      <c r="BQ2119" s="53"/>
      <c r="BR2119" s="53"/>
      <c r="BS2119" s="53"/>
      <c r="BT2119" s="53"/>
      <c r="BU2119" s="53"/>
      <c r="BV2119" s="53"/>
      <c r="BW2119" s="53"/>
      <c r="BX2119" s="53"/>
      <c r="BY2119" s="53"/>
      <c r="BZ2119" s="53"/>
      <c r="CA2119" s="53"/>
      <c r="CB2119" s="53"/>
      <c r="CC2119" s="53"/>
      <c r="CD2119" s="53"/>
      <c r="CE2119" s="53"/>
      <c r="CF2119" s="53"/>
      <c r="CG2119" s="53"/>
      <c r="CH2119" s="53"/>
      <c r="CI2119" s="53"/>
      <c r="CJ2119" s="53"/>
      <c r="CK2119" s="53"/>
    </row>
    <row r="2120" spans="10:89" x14ac:dyDescent="0.2">
      <c r="J2120" s="53"/>
      <c r="K2120" s="53"/>
      <c r="L2120" s="53"/>
      <c r="M2120" s="53"/>
      <c r="N2120" s="53"/>
      <c r="O2120" s="53"/>
      <c r="P2120" s="53"/>
      <c r="Q2120" s="53"/>
      <c r="R2120" s="53"/>
      <c r="S2120" s="53"/>
      <c r="T2120" s="53"/>
      <c r="U2120" s="53"/>
      <c r="V2120" s="53"/>
      <c r="W2120" s="53"/>
      <c r="X2120" s="53"/>
      <c r="Y2120" s="53"/>
      <c r="Z2120" s="53"/>
      <c r="AA2120" s="53"/>
      <c r="AB2120" s="53"/>
      <c r="AC2120" s="53"/>
      <c r="AD2120" s="53"/>
      <c r="AE2120" s="53"/>
      <c r="AF2120" s="53"/>
      <c r="AG2120" s="53"/>
      <c r="AH2120" s="53"/>
      <c r="AI2120" s="53"/>
      <c r="AJ2120" s="53"/>
      <c r="AK2120" s="53"/>
      <c r="AL2120" s="53"/>
      <c r="AM2120" s="53"/>
      <c r="AN2120" s="53"/>
      <c r="AO2120" s="53"/>
      <c r="AP2120" s="53"/>
      <c r="AQ2120" s="53"/>
      <c r="AR2120" s="53"/>
      <c r="AS2120" s="53"/>
      <c r="AT2120" s="53"/>
      <c r="AU2120" s="53"/>
      <c r="AV2120" s="53"/>
      <c r="AW2120" s="53"/>
      <c r="AX2120" s="53"/>
      <c r="AY2120" s="53"/>
      <c r="AZ2120" s="53"/>
      <c r="BA2120" s="53"/>
      <c r="BB2120" s="53"/>
      <c r="BC2120" s="53"/>
      <c r="BD2120" s="53"/>
      <c r="BE2120" s="53"/>
      <c r="BF2120" s="53"/>
      <c r="BG2120" s="53"/>
      <c r="BH2120" s="53"/>
      <c r="BI2120" s="53"/>
      <c r="BJ2120" s="53"/>
      <c r="BK2120" s="53"/>
      <c r="BL2120" s="53"/>
      <c r="BM2120" s="53"/>
      <c r="BN2120" s="53"/>
      <c r="BO2120" s="53"/>
      <c r="BP2120" s="53"/>
      <c r="BQ2120" s="53"/>
      <c r="BR2120" s="53"/>
      <c r="BS2120" s="53"/>
      <c r="BT2120" s="53"/>
      <c r="BU2120" s="53"/>
      <c r="BV2120" s="53"/>
      <c r="BW2120" s="53"/>
      <c r="BX2120" s="53"/>
      <c r="BY2120" s="53"/>
      <c r="BZ2120" s="53"/>
      <c r="CA2120" s="53"/>
      <c r="CB2120" s="53"/>
      <c r="CC2120" s="53"/>
      <c r="CD2120" s="53"/>
      <c r="CE2120" s="53"/>
      <c r="CF2120" s="53"/>
      <c r="CG2120" s="53"/>
      <c r="CH2120" s="53"/>
      <c r="CI2120" s="53"/>
      <c r="CJ2120" s="53"/>
      <c r="CK2120" s="53"/>
    </row>
    <row r="2121" spans="10:89" x14ac:dyDescent="0.2">
      <c r="J2121" s="53"/>
      <c r="K2121" s="53"/>
      <c r="L2121" s="53"/>
      <c r="M2121" s="53"/>
      <c r="N2121" s="53"/>
      <c r="O2121" s="53"/>
      <c r="P2121" s="53"/>
      <c r="Q2121" s="53"/>
      <c r="R2121" s="53"/>
      <c r="S2121" s="53"/>
      <c r="T2121" s="53"/>
      <c r="U2121" s="53"/>
      <c r="V2121" s="53"/>
      <c r="W2121" s="53"/>
      <c r="X2121" s="53"/>
      <c r="Y2121" s="53"/>
      <c r="Z2121" s="53"/>
      <c r="AA2121" s="53"/>
      <c r="AB2121" s="53"/>
      <c r="AC2121" s="53"/>
      <c r="AD2121" s="53"/>
      <c r="AE2121" s="53"/>
      <c r="AF2121" s="53"/>
      <c r="AG2121" s="53"/>
      <c r="AH2121" s="53"/>
      <c r="AI2121" s="53"/>
      <c r="AJ2121" s="53"/>
      <c r="AK2121" s="53"/>
      <c r="AL2121" s="53"/>
      <c r="AM2121" s="53"/>
      <c r="AN2121" s="53"/>
      <c r="AO2121" s="53"/>
      <c r="AP2121" s="53"/>
      <c r="AQ2121" s="53"/>
      <c r="AR2121" s="53"/>
      <c r="AS2121" s="53"/>
      <c r="AT2121" s="53"/>
      <c r="AU2121" s="53"/>
      <c r="AV2121" s="53"/>
      <c r="AW2121" s="53"/>
      <c r="AX2121" s="53"/>
      <c r="AY2121" s="53"/>
      <c r="AZ2121" s="53"/>
      <c r="BA2121" s="53"/>
      <c r="BB2121" s="53"/>
      <c r="BC2121" s="53"/>
      <c r="BD2121" s="53"/>
      <c r="BE2121" s="53"/>
      <c r="BF2121" s="53"/>
      <c r="BG2121" s="53"/>
      <c r="BH2121" s="53"/>
      <c r="BI2121" s="53"/>
      <c r="BJ2121" s="53"/>
      <c r="BK2121" s="53"/>
      <c r="BL2121" s="53"/>
      <c r="BM2121" s="53"/>
      <c r="BN2121" s="53"/>
      <c r="BO2121" s="53"/>
      <c r="BP2121" s="53"/>
      <c r="BQ2121" s="53"/>
      <c r="BR2121" s="53"/>
      <c r="BS2121" s="53"/>
      <c r="BT2121" s="53"/>
      <c r="BU2121" s="53"/>
      <c r="BV2121" s="53"/>
      <c r="BW2121" s="53"/>
      <c r="BX2121" s="53"/>
      <c r="BY2121" s="53"/>
      <c r="BZ2121" s="53"/>
      <c r="CA2121" s="53"/>
      <c r="CB2121" s="53"/>
      <c r="CC2121" s="53"/>
      <c r="CD2121" s="53"/>
      <c r="CE2121" s="53"/>
      <c r="CF2121" s="53"/>
      <c r="CG2121" s="53"/>
      <c r="CH2121" s="53"/>
      <c r="CI2121" s="53"/>
      <c r="CJ2121" s="53"/>
      <c r="CK2121" s="53"/>
    </row>
    <row r="2122" spans="10:89" x14ac:dyDescent="0.2">
      <c r="J2122" s="53"/>
      <c r="K2122" s="53"/>
      <c r="L2122" s="53"/>
      <c r="M2122" s="53"/>
      <c r="N2122" s="53"/>
      <c r="O2122" s="53"/>
      <c r="P2122" s="53"/>
      <c r="Q2122" s="53"/>
      <c r="R2122" s="53"/>
      <c r="S2122" s="53"/>
      <c r="T2122" s="53"/>
      <c r="U2122" s="53"/>
      <c r="V2122" s="53"/>
      <c r="W2122" s="53"/>
      <c r="X2122" s="53"/>
      <c r="Y2122" s="53"/>
      <c r="Z2122" s="53"/>
      <c r="AA2122" s="53"/>
      <c r="AB2122" s="53"/>
      <c r="AC2122" s="53"/>
      <c r="AD2122" s="53"/>
      <c r="AE2122" s="53"/>
      <c r="AF2122" s="53"/>
      <c r="AG2122" s="53"/>
      <c r="AH2122" s="53"/>
      <c r="AI2122" s="53"/>
      <c r="AJ2122" s="53"/>
      <c r="AK2122" s="53"/>
      <c r="AL2122" s="53"/>
      <c r="AM2122" s="53"/>
      <c r="AN2122" s="53"/>
      <c r="AO2122" s="53"/>
      <c r="AP2122" s="53"/>
      <c r="AQ2122" s="53"/>
      <c r="AR2122" s="53"/>
      <c r="AS2122" s="53"/>
      <c r="AT2122" s="53"/>
      <c r="AU2122" s="53"/>
      <c r="AV2122" s="53"/>
      <c r="AW2122" s="53"/>
      <c r="AX2122" s="53"/>
      <c r="AY2122" s="53"/>
      <c r="AZ2122" s="53"/>
      <c r="BA2122" s="53"/>
      <c r="BB2122" s="53"/>
      <c r="BC2122" s="53"/>
      <c r="BD2122" s="53"/>
      <c r="BE2122" s="53"/>
      <c r="BF2122" s="53"/>
      <c r="BG2122" s="53"/>
      <c r="BH2122" s="53"/>
      <c r="BI2122" s="53"/>
      <c r="BJ2122" s="53"/>
      <c r="BK2122" s="53"/>
      <c r="BL2122" s="53"/>
      <c r="BM2122" s="53"/>
      <c r="BN2122" s="53"/>
      <c r="BO2122" s="53"/>
      <c r="BP2122" s="53"/>
      <c r="BQ2122" s="53"/>
      <c r="BR2122" s="53"/>
      <c r="BS2122" s="53"/>
      <c r="BT2122" s="53"/>
      <c r="BU2122" s="53"/>
      <c r="BV2122" s="53"/>
      <c r="BW2122" s="53"/>
      <c r="BX2122" s="53"/>
      <c r="BY2122" s="53"/>
      <c r="BZ2122" s="53"/>
      <c r="CA2122" s="53"/>
      <c r="CB2122" s="53"/>
      <c r="CC2122" s="53"/>
      <c r="CD2122" s="53"/>
      <c r="CE2122" s="53"/>
      <c r="CF2122" s="53"/>
      <c r="CG2122" s="53"/>
      <c r="CH2122" s="53"/>
      <c r="CI2122" s="53"/>
      <c r="CJ2122" s="53"/>
      <c r="CK2122" s="53"/>
    </row>
    <row r="2123" spans="10:89" x14ac:dyDescent="0.2">
      <c r="J2123" s="53"/>
      <c r="K2123" s="53"/>
      <c r="L2123" s="53"/>
      <c r="M2123" s="53"/>
      <c r="N2123" s="53"/>
      <c r="O2123" s="53"/>
      <c r="P2123" s="53"/>
      <c r="Q2123" s="53"/>
      <c r="R2123" s="53"/>
      <c r="S2123" s="53"/>
      <c r="T2123" s="53"/>
      <c r="U2123" s="53"/>
      <c r="V2123" s="53"/>
      <c r="W2123" s="53"/>
      <c r="X2123" s="53"/>
      <c r="Y2123" s="53"/>
      <c r="Z2123" s="53"/>
      <c r="AA2123" s="53"/>
      <c r="AB2123" s="53"/>
      <c r="AC2123" s="53"/>
      <c r="AD2123" s="53"/>
      <c r="AE2123" s="53"/>
      <c r="AF2123" s="53"/>
      <c r="AG2123" s="53"/>
      <c r="AH2123" s="53"/>
      <c r="AI2123" s="53"/>
      <c r="AJ2123" s="53"/>
      <c r="AK2123" s="53"/>
      <c r="AL2123" s="53"/>
      <c r="AM2123" s="53"/>
      <c r="AN2123" s="53"/>
      <c r="AO2123" s="53"/>
      <c r="AP2123" s="53"/>
      <c r="AQ2123" s="53"/>
      <c r="AR2123" s="53"/>
      <c r="AS2123" s="53"/>
      <c r="AT2123" s="53"/>
      <c r="AU2123" s="53"/>
      <c r="AV2123" s="53"/>
      <c r="AW2123" s="53"/>
      <c r="AX2123" s="53"/>
      <c r="AY2123" s="53"/>
      <c r="AZ2123" s="53"/>
      <c r="BA2123" s="53"/>
      <c r="BB2123" s="53"/>
      <c r="BC2123" s="53"/>
      <c r="BD2123" s="53"/>
      <c r="BE2123" s="53"/>
      <c r="BF2123" s="53"/>
      <c r="BG2123" s="53"/>
      <c r="BH2123" s="53"/>
      <c r="BI2123" s="53"/>
      <c r="BJ2123" s="53"/>
      <c r="BK2123" s="53"/>
      <c r="BL2123" s="53"/>
      <c r="BM2123" s="53"/>
      <c r="BN2123" s="53"/>
      <c r="BO2123" s="53"/>
      <c r="BP2123" s="53"/>
      <c r="BQ2123" s="53"/>
      <c r="BR2123" s="53"/>
      <c r="BS2123" s="53"/>
      <c r="BT2123" s="53"/>
      <c r="BU2123" s="53"/>
      <c r="BV2123" s="53"/>
      <c r="BW2123" s="53"/>
      <c r="BX2123" s="53"/>
      <c r="BY2123" s="53"/>
      <c r="BZ2123" s="53"/>
      <c r="CA2123" s="53"/>
      <c r="CB2123" s="53"/>
      <c r="CC2123" s="53"/>
      <c r="CD2123" s="53"/>
      <c r="CE2123" s="53"/>
      <c r="CF2123" s="53"/>
      <c r="CG2123" s="53"/>
      <c r="CH2123" s="53"/>
      <c r="CI2123" s="53"/>
      <c r="CJ2123" s="53"/>
      <c r="CK2123" s="53"/>
    </row>
    <row r="2124" spans="10:89" x14ac:dyDescent="0.2">
      <c r="J2124" s="53"/>
      <c r="K2124" s="53"/>
      <c r="L2124" s="53"/>
      <c r="M2124" s="53"/>
      <c r="N2124" s="53"/>
      <c r="O2124" s="53"/>
      <c r="P2124" s="53"/>
      <c r="Q2124" s="53"/>
      <c r="R2124" s="53"/>
      <c r="S2124" s="53"/>
      <c r="T2124" s="53"/>
      <c r="U2124" s="53"/>
      <c r="V2124" s="53"/>
      <c r="W2124" s="53"/>
      <c r="X2124" s="53"/>
      <c r="Y2124" s="53"/>
      <c r="Z2124" s="53"/>
      <c r="AA2124" s="53"/>
      <c r="AB2124" s="53"/>
      <c r="AC2124" s="53"/>
      <c r="AD2124" s="53"/>
      <c r="AE2124" s="53"/>
      <c r="AF2124" s="53"/>
      <c r="AG2124" s="53"/>
      <c r="AH2124" s="53"/>
      <c r="AI2124" s="53"/>
      <c r="AJ2124" s="53"/>
      <c r="AK2124" s="53"/>
      <c r="AL2124" s="53"/>
      <c r="AM2124" s="53"/>
      <c r="AN2124" s="53"/>
      <c r="AO2124" s="53"/>
      <c r="AP2124" s="53"/>
      <c r="AQ2124" s="53"/>
      <c r="AR2124" s="53"/>
      <c r="AS2124" s="53"/>
      <c r="AT2124" s="53"/>
      <c r="AU2124" s="53"/>
      <c r="AV2124" s="53"/>
      <c r="AW2124" s="53"/>
      <c r="AX2124" s="53"/>
      <c r="AY2124" s="53"/>
      <c r="AZ2124" s="53"/>
      <c r="BA2124" s="53"/>
      <c r="BB2124" s="53"/>
      <c r="BC2124" s="53"/>
      <c r="BD2124" s="53"/>
      <c r="BE2124" s="53"/>
      <c r="BF2124" s="53"/>
      <c r="BG2124" s="53"/>
      <c r="BH2124" s="53"/>
      <c r="BI2124" s="53"/>
      <c r="BJ2124" s="53"/>
      <c r="BK2124" s="53"/>
      <c r="BL2124" s="53"/>
      <c r="BM2124" s="53"/>
      <c r="BN2124" s="53"/>
      <c r="BO2124" s="53"/>
      <c r="BP2124" s="53"/>
      <c r="BQ2124" s="53"/>
      <c r="BR2124" s="53"/>
      <c r="BS2124" s="53"/>
      <c r="BT2124" s="53"/>
      <c r="BU2124" s="53"/>
      <c r="BV2124" s="53"/>
      <c r="BW2124" s="53"/>
      <c r="BX2124" s="53"/>
      <c r="BY2124" s="53"/>
      <c r="BZ2124" s="53"/>
      <c r="CA2124" s="53"/>
      <c r="CB2124" s="53"/>
      <c r="CC2124" s="53"/>
      <c r="CD2124" s="53"/>
      <c r="CE2124" s="53"/>
      <c r="CF2124" s="53"/>
      <c r="CG2124" s="53"/>
      <c r="CH2124" s="53"/>
      <c r="CI2124" s="53"/>
      <c r="CJ2124" s="53"/>
      <c r="CK2124" s="53"/>
    </row>
    <row r="2125" spans="10:89" x14ac:dyDescent="0.2">
      <c r="J2125" s="53"/>
      <c r="K2125" s="53"/>
      <c r="L2125" s="53"/>
      <c r="M2125" s="53"/>
      <c r="N2125" s="53"/>
      <c r="O2125" s="53"/>
      <c r="P2125" s="53"/>
      <c r="Q2125" s="53"/>
      <c r="R2125" s="53"/>
      <c r="S2125" s="53"/>
      <c r="T2125" s="53"/>
      <c r="U2125" s="53"/>
      <c r="V2125" s="53"/>
      <c r="W2125" s="53"/>
      <c r="X2125" s="53"/>
      <c r="Y2125" s="53"/>
      <c r="Z2125" s="53"/>
      <c r="AA2125" s="53"/>
      <c r="AB2125" s="53"/>
      <c r="AC2125" s="53"/>
      <c r="AD2125" s="53"/>
      <c r="AE2125" s="53"/>
      <c r="AF2125" s="53"/>
      <c r="AG2125" s="53"/>
      <c r="AH2125" s="53"/>
      <c r="AI2125" s="53"/>
      <c r="AJ2125" s="53"/>
      <c r="AK2125" s="53"/>
      <c r="AL2125" s="53"/>
      <c r="AM2125" s="53"/>
      <c r="AN2125" s="53"/>
      <c r="AO2125" s="53"/>
      <c r="AP2125" s="53"/>
      <c r="AQ2125" s="53"/>
      <c r="AR2125" s="53"/>
      <c r="AS2125" s="53"/>
      <c r="AT2125" s="53"/>
      <c r="AU2125" s="53"/>
      <c r="AV2125" s="53"/>
      <c r="AW2125" s="53"/>
      <c r="AX2125" s="53"/>
      <c r="AY2125" s="53"/>
      <c r="AZ2125" s="53"/>
      <c r="BA2125" s="53"/>
      <c r="BB2125" s="53"/>
      <c r="BC2125" s="53"/>
      <c r="BD2125" s="53"/>
      <c r="BE2125" s="53"/>
      <c r="BF2125" s="53"/>
      <c r="BG2125" s="53"/>
      <c r="BH2125" s="53"/>
      <c r="BI2125" s="53"/>
      <c r="BJ2125" s="53"/>
      <c r="BK2125" s="53"/>
      <c r="BL2125" s="53"/>
      <c r="BM2125" s="53"/>
      <c r="BN2125" s="53"/>
      <c r="BO2125" s="53"/>
      <c r="BP2125" s="53"/>
      <c r="BQ2125" s="53"/>
      <c r="BR2125" s="53"/>
      <c r="BS2125" s="53"/>
      <c r="BT2125" s="53"/>
      <c r="BU2125" s="53"/>
      <c r="BV2125" s="53"/>
      <c r="BW2125" s="53"/>
      <c r="BX2125" s="53"/>
      <c r="BY2125" s="53"/>
      <c r="BZ2125" s="53"/>
      <c r="CA2125" s="53"/>
      <c r="CB2125" s="53"/>
      <c r="CC2125" s="53"/>
      <c r="CD2125" s="53"/>
      <c r="CE2125" s="53"/>
      <c r="CF2125" s="53"/>
      <c r="CG2125" s="53"/>
      <c r="CH2125" s="53"/>
      <c r="CI2125" s="53"/>
      <c r="CJ2125" s="53"/>
      <c r="CK2125" s="53"/>
    </row>
    <row r="2126" spans="10:89" x14ac:dyDescent="0.2">
      <c r="J2126" s="53"/>
      <c r="K2126" s="53"/>
      <c r="L2126" s="53"/>
      <c r="M2126" s="53"/>
      <c r="N2126" s="53"/>
      <c r="O2126" s="53"/>
      <c r="P2126" s="53"/>
      <c r="Q2126" s="53"/>
      <c r="R2126" s="53"/>
      <c r="S2126" s="53"/>
      <c r="T2126" s="53"/>
      <c r="U2126" s="53"/>
      <c r="V2126" s="53"/>
      <c r="W2126" s="53"/>
      <c r="X2126" s="53"/>
      <c r="Y2126" s="53"/>
      <c r="Z2126" s="53"/>
      <c r="AA2126" s="53"/>
      <c r="AB2126" s="53"/>
      <c r="AC2126" s="53"/>
      <c r="AD2126" s="53"/>
      <c r="AE2126" s="53"/>
      <c r="AF2126" s="53"/>
      <c r="AG2126" s="53"/>
      <c r="AH2126" s="53"/>
      <c r="AI2126" s="53"/>
      <c r="AJ2126" s="53"/>
      <c r="AK2126" s="53"/>
      <c r="AL2126" s="53"/>
      <c r="AM2126" s="53"/>
      <c r="AN2126" s="53"/>
      <c r="AO2126" s="53"/>
      <c r="AP2126" s="53"/>
      <c r="AQ2126" s="53"/>
      <c r="AR2126" s="53"/>
      <c r="AS2126" s="53"/>
      <c r="AT2126" s="53"/>
      <c r="AU2126" s="53"/>
      <c r="AV2126" s="53"/>
      <c r="AW2126" s="53"/>
      <c r="AX2126" s="53"/>
      <c r="AY2126" s="53"/>
      <c r="AZ2126" s="53"/>
      <c r="BA2126" s="53"/>
      <c r="BB2126" s="53"/>
      <c r="BC2126" s="53"/>
      <c r="BD2126" s="53"/>
      <c r="BE2126" s="53"/>
      <c r="BF2126" s="53"/>
      <c r="BG2126" s="53"/>
      <c r="BH2126" s="53"/>
      <c r="BI2126" s="53"/>
      <c r="BJ2126" s="53"/>
      <c r="BK2126" s="53"/>
      <c r="BL2126" s="53"/>
      <c r="BM2126" s="53"/>
      <c r="BN2126" s="53"/>
      <c r="BO2126" s="53"/>
      <c r="BP2126" s="53"/>
      <c r="BQ2126" s="53"/>
      <c r="BR2126" s="53"/>
      <c r="BS2126" s="53"/>
      <c r="BT2126" s="53"/>
      <c r="BU2126" s="53"/>
      <c r="BV2126" s="53"/>
      <c r="BW2126" s="53"/>
      <c r="BX2126" s="53"/>
      <c r="BY2126" s="53"/>
      <c r="BZ2126" s="53"/>
      <c r="CA2126" s="53"/>
      <c r="CB2126" s="53"/>
      <c r="CC2126" s="53"/>
      <c r="CD2126" s="53"/>
      <c r="CE2126" s="53"/>
      <c r="CF2126" s="53"/>
      <c r="CG2126" s="53"/>
      <c r="CH2126" s="53"/>
      <c r="CI2126" s="53"/>
      <c r="CJ2126" s="53"/>
      <c r="CK2126" s="53"/>
    </row>
    <row r="2127" spans="10:89" x14ac:dyDescent="0.2">
      <c r="J2127" s="53"/>
      <c r="K2127" s="53"/>
      <c r="L2127" s="53"/>
      <c r="M2127" s="53"/>
      <c r="N2127" s="53"/>
      <c r="O2127" s="53"/>
      <c r="P2127" s="53"/>
      <c r="Q2127" s="53"/>
      <c r="R2127" s="53"/>
      <c r="S2127" s="53"/>
      <c r="T2127" s="53"/>
      <c r="U2127" s="53"/>
      <c r="V2127" s="53"/>
      <c r="W2127" s="53"/>
      <c r="X2127" s="53"/>
      <c r="Y2127" s="53"/>
      <c r="Z2127" s="53"/>
      <c r="AA2127" s="53"/>
      <c r="AB2127" s="53"/>
      <c r="AC2127" s="53"/>
      <c r="AD2127" s="53"/>
      <c r="AE2127" s="53"/>
      <c r="AF2127" s="53"/>
      <c r="AG2127" s="53"/>
      <c r="AH2127" s="53"/>
      <c r="AI2127" s="53"/>
      <c r="AJ2127" s="53"/>
      <c r="AK2127" s="53"/>
      <c r="AL2127" s="53"/>
      <c r="AM2127" s="53"/>
      <c r="AN2127" s="53"/>
      <c r="AO2127" s="53"/>
      <c r="AP2127" s="53"/>
      <c r="AQ2127" s="53"/>
      <c r="AR2127" s="53"/>
      <c r="AS2127" s="53"/>
      <c r="AT2127" s="53"/>
      <c r="AU2127" s="53"/>
      <c r="AV2127" s="53"/>
      <c r="AW2127" s="53"/>
      <c r="AX2127" s="53"/>
      <c r="AY2127" s="53"/>
      <c r="AZ2127" s="53"/>
      <c r="BA2127" s="53"/>
      <c r="BB2127" s="53"/>
      <c r="BC2127" s="53"/>
      <c r="BD2127" s="53"/>
      <c r="BE2127" s="53"/>
      <c r="BF2127" s="53"/>
      <c r="BG2127" s="53"/>
      <c r="BH2127" s="53"/>
      <c r="BI2127" s="53"/>
      <c r="BJ2127" s="53"/>
      <c r="BK2127" s="53"/>
      <c r="BL2127" s="53"/>
      <c r="BM2127" s="53"/>
      <c r="BN2127" s="53"/>
      <c r="BO2127" s="53"/>
      <c r="BP2127" s="53"/>
      <c r="BQ2127" s="53"/>
      <c r="BR2127" s="53"/>
      <c r="BS2127" s="53"/>
      <c r="BT2127" s="53"/>
      <c r="BU2127" s="53"/>
      <c r="BV2127" s="53"/>
      <c r="BW2127" s="53"/>
      <c r="BX2127" s="53"/>
      <c r="BY2127" s="53"/>
      <c r="BZ2127" s="53"/>
      <c r="CA2127" s="53"/>
      <c r="CB2127" s="53"/>
      <c r="CC2127" s="53"/>
      <c r="CD2127" s="53"/>
      <c r="CE2127" s="53"/>
      <c r="CF2127" s="53"/>
      <c r="CG2127" s="53"/>
      <c r="CH2127" s="53"/>
      <c r="CI2127" s="53"/>
      <c r="CJ2127" s="53"/>
      <c r="CK2127" s="53"/>
    </row>
    <row r="2128" spans="10:89" x14ac:dyDescent="0.2">
      <c r="J2128" s="53"/>
      <c r="K2128" s="53"/>
      <c r="L2128" s="53"/>
      <c r="M2128" s="53"/>
      <c r="N2128" s="53"/>
      <c r="O2128" s="53"/>
      <c r="P2128" s="53"/>
      <c r="Q2128" s="53"/>
      <c r="R2128" s="53"/>
      <c r="S2128" s="53"/>
      <c r="T2128" s="53"/>
      <c r="U2128" s="53"/>
      <c r="V2128" s="53"/>
      <c r="W2128" s="53"/>
      <c r="X2128" s="53"/>
      <c r="Y2128" s="53"/>
      <c r="Z2128" s="53"/>
      <c r="AA2128" s="53"/>
      <c r="AB2128" s="53"/>
      <c r="AC2128" s="53"/>
      <c r="AD2128" s="53"/>
      <c r="AE2128" s="53"/>
      <c r="AF2128" s="53"/>
      <c r="AG2128" s="53"/>
      <c r="AH2128" s="53"/>
      <c r="AI2128" s="53"/>
      <c r="AJ2128" s="53"/>
      <c r="AK2128" s="53"/>
      <c r="AL2128" s="53"/>
      <c r="AM2128" s="53"/>
      <c r="AN2128" s="53"/>
      <c r="AO2128" s="53"/>
      <c r="AP2128" s="53"/>
      <c r="AQ2128" s="53"/>
      <c r="AR2128" s="53"/>
      <c r="AS2128" s="53"/>
      <c r="AT2128" s="53"/>
      <c r="AU2128" s="53"/>
      <c r="AV2128" s="53"/>
      <c r="AW2128" s="53"/>
      <c r="AX2128" s="53"/>
      <c r="AY2128" s="53"/>
      <c r="AZ2128" s="53"/>
      <c r="BA2128" s="53"/>
      <c r="BB2128" s="53"/>
      <c r="BC2128" s="53"/>
      <c r="BD2128" s="53"/>
      <c r="BE2128" s="53"/>
      <c r="BF2128" s="53"/>
      <c r="BG2128" s="53"/>
      <c r="BH2128" s="53"/>
      <c r="BI2128" s="53"/>
      <c r="BJ2128" s="53"/>
      <c r="BK2128" s="53"/>
      <c r="BL2128" s="53"/>
      <c r="BM2128" s="53"/>
      <c r="BN2128" s="53"/>
      <c r="BO2128" s="53"/>
      <c r="BP2128" s="53"/>
      <c r="BQ2128" s="53"/>
      <c r="BR2128" s="53"/>
      <c r="BS2128" s="53"/>
      <c r="BT2128" s="53"/>
      <c r="BU2128" s="53"/>
      <c r="BV2128" s="53"/>
      <c r="BW2128" s="53"/>
      <c r="BX2128" s="53"/>
      <c r="BY2128" s="53"/>
      <c r="BZ2128" s="53"/>
      <c r="CA2128" s="53"/>
      <c r="CB2128" s="53"/>
      <c r="CC2128" s="53"/>
      <c r="CD2128" s="53"/>
      <c r="CE2128" s="53"/>
      <c r="CF2128" s="53"/>
      <c r="CG2128" s="53"/>
      <c r="CH2128" s="53"/>
      <c r="CI2128" s="53"/>
      <c r="CJ2128" s="53"/>
      <c r="CK2128" s="53"/>
    </row>
    <row r="2129" spans="10:89" x14ac:dyDescent="0.2">
      <c r="J2129" s="53"/>
      <c r="K2129" s="53"/>
      <c r="L2129" s="53"/>
      <c r="M2129" s="53"/>
      <c r="N2129" s="53"/>
      <c r="O2129" s="53"/>
      <c r="P2129" s="53"/>
      <c r="Q2129" s="53"/>
      <c r="R2129" s="53"/>
      <c r="S2129" s="53"/>
      <c r="T2129" s="53"/>
      <c r="U2129" s="53"/>
      <c r="V2129" s="53"/>
      <c r="W2129" s="53"/>
      <c r="X2129" s="53"/>
      <c r="Y2129" s="53"/>
      <c r="Z2129" s="53"/>
      <c r="AA2129" s="53"/>
      <c r="AB2129" s="53"/>
      <c r="AC2129" s="53"/>
      <c r="AD2129" s="53"/>
      <c r="AE2129" s="53"/>
      <c r="AF2129" s="53"/>
      <c r="AG2129" s="53"/>
      <c r="AH2129" s="53"/>
      <c r="AI2129" s="53"/>
      <c r="AJ2129" s="53"/>
      <c r="AK2129" s="53"/>
      <c r="AL2129" s="53"/>
      <c r="AM2129" s="53"/>
      <c r="AN2129" s="53"/>
      <c r="AO2129" s="53"/>
      <c r="AP2129" s="53"/>
      <c r="AQ2129" s="53"/>
      <c r="AR2129" s="53"/>
      <c r="AS2129" s="53"/>
      <c r="AT2129" s="53"/>
      <c r="AU2129" s="53"/>
      <c r="AV2129" s="53"/>
      <c r="AW2129" s="53"/>
      <c r="AX2129" s="53"/>
      <c r="AY2129" s="53"/>
      <c r="AZ2129" s="53"/>
      <c r="BA2129" s="53"/>
      <c r="BB2129" s="53"/>
      <c r="BC2129" s="53"/>
      <c r="BD2129" s="53"/>
      <c r="BE2129" s="53"/>
      <c r="BF2129" s="53"/>
      <c r="BG2129" s="53"/>
      <c r="BH2129" s="53"/>
      <c r="BI2129" s="53"/>
      <c r="BJ2129" s="53"/>
      <c r="BK2129" s="53"/>
      <c r="BL2129" s="53"/>
      <c r="BM2129" s="53"/>
      <c r="BN2129" s="53"/>
      <c r="BO2129" s="53"/>
      <c r="BP2129" s="53"/>
      <c r="BQ2129" s="53"/>
      <c r="BR2129" s="53"/>
      <c r="BS2129" s="53"/>
      <c r="BT2129" s="53"/>
      <c r="BU2129" s="53"/>
      <c r="BV2129" s="53"/>
      <c r="BW2129" s="53"/>
      <c r="BX2129" s="53"/>
      <c r="BY2129" s="53"/>
      <c r="BZ2129" s="53"/>
      <c r="CA2129" s="53"/>
      <c r="CB2129" s="53"/>
      <c r="CC2129" s="53"/>
      <c r="CD2129" s="53"/>
      <c r="CE2129" s="53"/>
      <c r="CF2129" s="53"/>
      <c r="CG2129" s="53"/>
      <c r="CH2129" s="53"/>
      <c r="CI2129" s="53"/>
      <c r="CJ2129" s="53"/>
      <c r="CK2129" s="53"/>
    </row>
    <row r="2130" spans="10:89" x14ac:dyDescent="0.2">
      <c r="J2130" s="53"/>
      <c r="K2130" s="53"/>
      <c r="L2130" s="53"/>
      <c r="M2130" s="53"/>
      <c r="N2130" s="53"/>
      <c r="O2130" s="53"/>
      <c r="P2130" s="53"/>
      <c r="Q2130" s="53"/>
      <c r="R2130" s="53"/>
      <c r="S2130" s="53"/>
      <c r="T2130" s="53"/>
      <c r="U2130" s="53"/>
      <c r="V2130" s="53"/>
      <c r="W2130" s="53"/>
      <c r="X2130" s="53"/>
      <c r="Y2130" s="53"/>
      <c r="Z2130" s="53"/>
      <c r="AA2130" s="53"/>
      <c r="AB2130" s="53"/>
      <c r="AC2130" s="53"/>
      <c r="AD2130" s="53"/>
      <c r="AE2130" s="53"/>
      <c r="AF2130" s="53"/>
      <c r="AG2130" s="53"/>
      <c r="AH2130" s="53"/>
      <c r="AI2130" s="53"/>
      <c r="AJ2130" s="53"/>
      <c r="AK2130" s="53"/>
      <c r="AL2130" s="53"/>
      <c r="AM2130" s="53"/>
      <c r="AN2130" s="53"/>
      <c r="AO2130" s="53"/>
      <c r="AP2130" s="53"/>
      <c r="AQ2130" s="53"/>
      <c r="AR2130" s="53"/>
      <c r="AS2130" s="53"/>
      <c r="AT2130" s="53"/>
      <c r="AU2130" s="53"/>
      <c r="AV2130" s="53"/>
      <c r="AW2130" s="53"/>
      <c r="AX2130" s="53"/>
      <c r="AY2130" s="53"/>
      <c r="AZ2130" s="53"/>
      <c r="BA2130" s="53"/>
      <c r="BB2130" s="53"/>
      <c r="BC2130" s="53"/>
      <c r="BD2130" s="53"/>
      <c r="BE2130" s="53"/>
      <c r="BF2130" s="53"/>
      <c r="BG2130" s="53"/>
      <c r="BH2130" s="53"/>
      <c r="BI2130" s="53"/>
      <c r="BJ2130" s="53"/>
      <c r="BK2130" s="53"/>
      <c r="BL2130" s="53"/>
      <c r="BM2130" s="53"/>
      <c r="BN2130" s="53"/>
      <c r="BO2130" s="53"/>
      <c r="BP2130" s="53"/>
      <c r="BQ2130" s="53"/>
      <c r="BR2130" s="53"/>
      <c r="BS2130" s="53"/>
      <c r="BT2130" s="53"/>
      <c r="BU2130" s="53"/>
      <c r="BV2130" s="53"/>
      <c r="BW2130" s="53"/>
      <c r="BX2130" s="53"/>
      <c r="BY2130" s="53"/>
      <c r="BZ2130" s="53"/>
      <c r="CA2130" s="53"/>
      <c r="CB2130" s="53"/>
      <c r="CC2130" s="53"/>
      <c r="CD2130" s="53"/>
      <c r="CE2130" s="53"/>
      <c r="CF2130" s="53"/>
      <c r="CG2130" s="53"/>
      <c r="CH2130" s="53"/>
      <c r="CI2130" s="53"/>
      <c r="CJ2130" s="53"/>
      <c r="CK2130" s="53"/>
    </row>
    <row r="2131" spans="10:89" x14ac:dyDescent="0.2">
      <c r="J2131" s="53"/>
      <c r="K2131" s="53"/>
      <c r="L2131" s="53"/>
      <c r="M2131" s="53"/>
      <c r="N2131" s="53"/>
      <c r="O2131" s="53"/>
      <c r="P2131" s="53"/>
      <c r="Q2131" s="53"/>
      <c r="R2131" s="53"/>
      <c r="S2131" s="53"/>
      <c r="T2131" s="53"/>
      <c r="U2131" s="53"/>
      <c r="V2131" s="53"/>
      <c r="W2131" s="53"/>
      <c r="X2131" s="53"/>
      <c r="Y2131" s="53"/>
      <c r="Z2131" s="53"/>
      <c r="AA2131" s="53"/>
      <c r="AB2131" s="53"/>
      <c r="AC2131" s="53"/>
      <c r="AD2131" s="53"/>
      <c r="AE2131" s="53"/>
      <c r="AF2131" s="53"/>
      <c r="AG2131" s="53"/>
      <c r="AH2131" s="53"/>
      <c r="AI2131" s="53"/>
      <c r="AJ2131" s="53"/>
      <c r="AK2131" s="53"/>
      <c r="AL2131" s="53"/>
      <c r="AM2131" s="53"/>
      <c r="AN2131" s="53"/>
      <c r="AO2131" s="53"/>
      <c r="AP2131" s="53"/>
      <c r="AQ2131" s="53"/>
      <c r="AR2131" s="53"/>
      <c r="AS2131" s="53"/>
      <c r="AT2131" s="53"/>
      <c r="AU2131" s="53"/>
      <c r="AV2131" s="53"/>
      <c r="AW2131" s="53"/>
      <c r="AX2131" s="53"/>
      <c r="AY2131" s="53"/>
      <c r="AZ2131" s="53"/>
      <c r="BA2131" s="53"/>
      <c r="BB2131" s="53"/>
      <c r="BC2131" s="53"/>
      <c r="BD2131" s="53"/>
      <c r="BE2131" s="53"/>
      <c r="BF2131" s="53"/>
      <c r="BG2131" s="53"/>
      <c r="BH2131" s="53"/>
      <c r="BI2131" s="53"/>
      <c r="BJ2131" s="53"/>
      <c r="BK2131" s="53"/>
      <c r="BL2131" s="53"/>
      <c r="BM2131" s="53"/>
      <c r="BN2131" s="53"/>
      <c r="BO2131" s="53"/>
      <c r="BP2131" s="53"/>
      <c r="BQ2131" s="53"/>
      <c r="BR2131" s="53"/>
      <c r="BS2131" s="53"/>
      <c r="BT2131" s="53"/>
      <c r="BU2131" s="53"/>
      <c r="BV2131" s="53"/>
      <c r="BW2131" s="53"/>
      <c r="BX2131" s="53"/>
      <c r="BY2131" s="53"/>
      <c r="BZ2131" s="53"/>
      <c r="CA2131" s="53"/>
      <c r="CB2131" s="53"/>
      <c r="CC2131" s="53"/>
      <c r="CD2131" s="53"/>
      <c r="CE2131" s="53"/>
      <c r="CF2131" s="53"/>
      <c r="CG2131" s="53"/>
      <c r="CH2131" s="53"/>
      <c r="CI2131" s="53"/>
      <c r="CJ2131" s="53"/>
      <c r="CK2131" s="53"/>
    </row>
    <row r="2132" spans="10:89" x14ac:dyDescent="0.2">
      <c r="J2132" s="53"/>
      <c r="K2132" s="53"/>
      <c r="L2132" s="53"/>
      <c r="M2132" s="53"/>
      <c r="N2132" s="53"/>
      <c r="O2132" s="53"/>
      <c r="P2132" s="53"/>
      <c r="Q2132" s="53"/>
      <c r="R2132" s="53"/>
      <c r="S2132" s="53"/>
      <c r="T2132" s="53"/>
      <c r="U2132" s="53"/>
      <c r="V2132" s="53"/>
      <c r="W2132" s="53"/>
      <c r="X2132" s="53"/>
      <c r="Y2132" s="53"/>
      <c r="Z2132" s="53"/>
      <c r="AA2132" s="53"/>
      <c r="AB2132" s="53"/>
      <c r="AC2132" s="53"/>
      <c r="AD2132" s="53"/>
      <c r="AE2132" s="53"/>
      <c r="AF2132" s="53"/>
      <c r="AG2132" s="53"/>
      <c r="AH2132" s="53"/>
      <c r="AI2132" s="53"/>
      <c r="AJ2132" s="53"/>
      <c r="AK2132" s="53"/>
      <c r="AL2132" s="53"/>
      <c r="AM2132" s="53"/>
      <c r="AN2132" s="53"/>
      <c r="AO2132" s="53"/>
      <c r="AP2132" s="53"/>
      <c r="AQ2132" s="53"/>
      <c r="AR2132" s="53"/>
      <c r="AS2132" s="53"/>
      <c r="AT2132" s="53"/>
      <c r="AU2132" s="53"/>
      <c r="AV2132" s="53"/>
      <c r="AW2132" s="53"/>
      <c r="AX2132" s="53"/>
      <c r="AY2132" s="53"/>
      <c r="AZ2132" s="53"/>
      <c r="BA2132" s="53"/>
      <c r="BB2132" s="53"/>
      <c r="BC2132" s="53"/>
      <c r="BD2132" s="53"/>
      <c r="BE2132" s="53"/>
      <c r="BF2132" s="53"/>
      <c r="BG2132" s="53"/>
      <c r="BH2132" s="53"/>
      <c r="BI2132" s="53"/>
      <c r="BJ2132" s="53"/>
      <c r="BK2132" s="53"/>
      <c r="BL2132" s="53"/>
      <c r="BM2132" s="53"/>
      <c r="BN2132" s="53"/>
      <c r="BO2132" s="53"/>
      <c r="BP2132" s="53"/>
      <c r="BQ2132" s="53"/>
      <c r="BR2132" s="53"/>
      <c r="BS2132" s="53"/>
      <c r="BT2132" s="53"/>
      <c r="BU2132" s="53"/>
      <c r="BV2132" s="53"/>
      <c r="BW2132" s="53"/>
      <c r="BX2132" s="53"/>
      <c r="BY2132" s="53"/>
      <c r="BZ2132" s="53"/>
      <c r="CA2132" s="53"/>
      <c r="CB2132" s="53"/>
      <c r="CC2132" s="53"/>
      <c r="CD2132" s="53"/>
      <c r="CE2132" s="53"/>
      <c r="CF2132" s="53"/>
      <c r="CG2132" s="53"/>
      <c r="CH2132" s="53"/>
      <c r="CI2132" s="53"/>
      <c r="CJ2132" s="53"/>
      <c r="CK2132" s="53"/>
    </row>
    <row r="2133" spans="10:89" x14ac:dyDescent="0.2">
      <c r="J2133" s="53"/>
      <c r="K2133" s="53"/>
      <c r="L2133" s="53"/>
      <c r="M2133" s="53"/>
      <c r="N2133" s="53"/>
      <c r="O2133" s="53"/>
      <c r="P2133" s="53"/>
      <c r="Q2133" s="53"/>
      <c r="R2133" s="53"/>
      <c r="S2133" s="53"/>
      <c r="T2133" s="53"/>
      <c r="U2133" s="53"/>
      <c r="V2133" s="53"/>
      <c r="W2133" s="53"/>
      <c r="X2133" s="53"/>
      <c r="Y2133" s="53"/>
      <c r="Z2133" s="53"/>
      <c r="AA2133" s="53"/>
      <c r="AB2133" s="53"/>
      <c r="AC2133" s="53"/>
      <c r="AD2133" s="53"/>
      <c r="AE2133" s="53"/>
      <c r="AF2133" s="53"/>
      <c r="AG2133" s="53"/>
      <c r="AH2133" s="53"/>
      <c r="AI2133" s="53"/>
      <c r="AJ2133" s="53"/>
      <c r="AK2133" s="53"/>
      <c r="AL2133" s="53"/>
      <c r="AM2133" s="53"/>
      <c r="AN2133" s="53"/>
      <c r="AO2133" s="53"/>
      <c r="AP2133" s="53"/>
      <c r="AQ2133" s="53"/>
      <c r="AR2133" s="53"/>
      <c r="AS2133" s="53"/>
      <c r="AT2133" s="53"/>
      <c r="AU2133" s="53"/>
      <c r="AV2133" s="53"/>
      <c r="AW2133" s="53"/>
      <c r="AX2133" s="53"/>
      <c r="AY2133" s="53"/>
      <c r="AZ2133" s="53"/>
      <c r="BA2133" s="53"/>
      <c r="BB2133" s="53"/>
      <c r="BC2133" s="53"/>
      <c r="BD2133" s="53"/>
      <c r="BE2133" s="53"/>
      <c r="BF2133" s="53"/>
      <c r="BG2133" s="53"/>
      <c r="BH2133" s="53"/>
      <c r="BI2133" s="53"/>
      <c r="BJ2133" s="53"/>
      <c r="BK2133" s="53"/>
      <c r="BL2133" s="53"/>
      <c r="BM2133" s="53"/>
      <c r="BN2133" s="53"/>
      <c r="BO2133" s="53"/>
      <c r="BP2133" s="53"/>
      <c r="BQ2133" s="53"/>
      <c r="BR2133" s="53"/>
      <c r="BS2133" s="53"/>
      <c r="BT2133" s="53"/>
      <c r="BU2133" s="53"/>
      <c r="BV2133" s="53"/>
      <c r="BW2133" s="53"/>
      <c r="BX2133" s="53"/>
      <c r="BY2133" s="53"/>
      <c r="BZ2133" s="53"/>
      <c r="CA2133" s="53"/>
      <c r="CB2133" s="53"/>
      <c r="CC2133" s="53"/>
      <c r="CD2133" s="53"/>
      <c r="CE2133" s="53"/>
      <c r="CF2133" s="53"/>
      <c r="CG2133" s="53"/>
      <c r="CH2133" s="53"/>
      <c r="CI2133" s="53"/>
      <c r="CJ2133" s="53"/>
      <c r="CK2133" s="53"/>
    </row>
    <row r="2134" spans="10:89" x14ac:dyDescent="0.2">
      <c r="J2134" s="53"/>
      <c r="K2134" s="53"/>
      <c r="L2134" s="53"/>
      <c r="M2134" s="53"/>
      <c r="N2134" s="53"/>
      <c r="O2134" s="53"/>
      <c r="P2134" s="53"/>
      <c r="Q2134" s="53"/>
      <c r="R2134" s="53"/>
      <c r="S2134" s="53"/>
      <c r="T2134" s="53"/>
      <c r="U2134" s="53"/>
      <c r="V2134" s="53"/>
      <c r="W2134" s="53"/>
      <c r="X2134" s="53"/>
      <c r="Y2134" s="53"/>
      <c r="Z2134" s="53"/>
      <c r="AA2134" s="53"/>
      <c r="AB2134" s="53"/>
      <c r="AC2134" s="53"/>
      <c r="AD2134" s="53"/>
      <c r="AE2134" s="53"/>
      <c r="AF2134" s="53"/>
      <c r="AG2134" s="53"/>
      <c r="AH2134" s="53"/>
      <c r="AI2134" s="53"/>
      <c r="AJ2134" s="53"/>
      <c r="AK2134" s="53"/>
      <c r="AL2134" s="53"/>
      <c r="AM2134" s="53"/>
      <c r="AN2134" s="53"/>
      <c r="AO2134" s="53"/>
      <c r="AP2134" s="53"/>
      <c r="AQ2134" s="53"/>
      <c r="AR2134" s="53"/>
      <c r="AS2134" s="53"/>
      <c r="AT2134" s="53"/>
      <c r="AU2134" s="53"/>
      <c r="AV2134" s="53"/>
      <c r="AW2134" s="53"/>
      <c r="AX2134" s="53"/>
      <c r="AY2134" s="53"/>
      <c r="AZ2134" s="53"/>
      <c r="BA2134" s="53"/>
      <c r="BB2134" s="53"/>
      <c r="BC2134" s="53"/>
      <c r="BD2134" s="53"/>
      <c r="BE2134" s="53"/>
      <c r="BF2134" s="53"/>
      <c r="BG2134" s="53"/>
      <c r="BH2134" s="53"/>
      <c r="BI2134" s="53"/>
      <c r="BJ2134" s="53"/>
      <c r="BK2134" s="53"/>
      <c r="BL2134" s="53"/>
      <c r="BM2134" s="53"/>
      <c r="BN2134" s="53"/>
      <c r="BO2134" s="53"/>
      <c r="BP2134" s="53"/>
      <c r="BQ2134" s="53"/>
      <c r="BR2134" s="53"/>
      <c r="BS2134" s="53"/>
      <c r="BT2134" s="53"/>
      <c r="BU2134" s="53"/>
      <c r="BV2134" s="53"/>
      <c r="BW2134" s="53"/>
      <c r="BX2134" s="53"/>
      <c r="BY2134" s="53"/>
      <c r="BZ2134" s="53"/>
      <c r="CA2134" s="53"/>
      <c r="CB2134" s="53"/>
      <c r="CC2134" s="53"/>
      <c r="CD2134" s="53"/>
      <c r="CE2134" s="53"/>
      <c r="CF2134" s="53"/>
      <c r="CG2134" s="53"/>
      <c r="CH2134" s="53"/>
      <c r="CI2134" s="53"/>
      <c r="CJ2134" s="53"/>
      <c r="CK2134" s="53"/>
    </row>
    <row r="2135" spans="10:89" x14ac:dyDescent="0.2">
      <c r="J2135" s="53"/>
      <c r="K2135" s="53"/>
      <c r="L2135" s="53"/>
      <c r="M2135" s="53"/>
      <c r="N2135" s="53"/>
      <c r="O2135" s="53"/>
      <c r="P2135" s="53"/>
      <c r="Q2135" s="53"/>
      <c r="R2135" s="53"/>
      <c r="S2135" s="53"/>
      <c r="T2135" s="53"/>
      <c r="U2135" s="53"/>
      <c r="V2135" s="53"/>
      <c r="W2135" s="53"/>
      <c r="X2135" s="53"/>
      <c r="Y2135" s="53"/>
      <c r="Z2135" s="53"/>
      <c r="AA2135" s="53"/>
      <c r="AB2135" s="53"/>
      <c r="AC2135" s="53"/>
      <c r="AD2135" s="53"/>
      <c r="AE2135" s="53"/>
      <c r="AF2135" s="53"/>
      <c r="AG2135" s="53"/>
      <c r="AH2135" s="53"/>
      <c r="AI2135" s="53"/>
      <c r="AJ2135" s="53"/>
      <c r="AK2135" s="53"/>
      <c r="AL2135" s="53"/>
      <c r="AM2135" s="53"/>
      <c r="AN2135" s="53"/>
      <c r="AO2135" s="53"/>
      <c r="AP2135" s="53"/>
      <c r="AQ2135" s="53"/>
      <c r="AR2135" s="53"/>
      <c r="AS2135" s="53"/>
      <c r="AT2135" s="53"/>
      <c r="AU2135" s="53"/>
      <c r="AV2135" s="53"/>
      <c r="AW2135" s="53"/>
      <c r="AX2135" s="53"/>
      <c r="AY2135" s="53"/>
      <c r="AZ2135" s="53"/>
      <c r="BA2135" s="53"/>
      <c r="BB2135" s="53"/>
      <c r="BC2135" s="53"/>
      <c r="BD2135" s="53"/>
      <c r="BE2135" s="53"/>
      <c r="BF2135" s="53"/>
      <c r="BG2135" s="53"/>
      <c r="BH2135" s="53"/>
      <c r="BI2135" s="53"/>
      <c r="BJ2135" s="53"/>
      <c r="BK2135" s="53"/>
      <c r="BL2135" s="53"/>
      <c r="BM2135" s="53"/>
      <c r="BN2135" s="53"/>
      <c r="BO2135" s="53"/>
      <c r="BP2135" s="53"/>
      <c r="BQ2135" s="53"/>
      <c r="BR2135" s="53"/>
      <c r="BS2135" s="53"/>
      <c r="BT2135" s="53"/>
      <c r="BU2135" s="53"/>
      <c r="BV2135" s="53"/>
      <c r="BW2135" s="53"/>
      <c r="BX2135" s="53"/>
      <c r="BY2135" s="53"/>
      <c r="BZ2135" s="53"/>
      <c r="CA2135" s="53"/>
      <c r="CB2135" s="53"/>
      <c r="CC2135" s="53"/>
      <c r="CD2135" s="53"/>
      <c r="CE2135" s="53"/>
      <c r="CF2135" s="53"/>
      <c r="CG2135" s="53"/>
      <c r="CH2135" s="53"/>
      <c r="CI2135" s="53"/>
      <c r="CJ2135" s="53"/>
      <c r="CK2135" s="53"/>
    </row>
    <row r="2136" spans="10:89" x14ac:dyDescent="0.2">
      <c r="J2136" s="53"/>
      <c r="K2136" s="53"/>
      <c r="L2136" s="53"/>
      <c r="M2136" s="53"/>
      <c r="N2136" s="53"/>
      <c r="O2136" s="53"/>
      <c r="P2136" s="53"/>
      <c r="Q2136" s="53"/>
      <c r="R2136" s="53"/>
      <c r="S2136" s="53"/>
      <c r="T2136" s="53"/>
      <c r="U2136" s="53"/>
      <c r="V2136" s="53"/>
      <c r="W2136" s="53"/>
      <c r="X2136" s="53"/>
      <c r="Y2136" s="53"/>
      <c r="Z2136" s="53"/>
      <c r="AA2136" s="53"/>
      <c r="AB2136" s="53"/>
      <c r="AC2136" s="53"/>
      <c r="AD2136" s="53"/>
      <c r="AE2136" s="53"/>
      <c r="AF2136" s="53"/>
      <c r="AG2136" s="53"/>
      <c r="AH2136" s="53"/>
      <c r="AI2136" s="53"/>
      <c r="AJ2136" s="53"/>
      <c r="AK2136" s="53"/>
      <c r="AL2136" s="53"/>
      <c r="AM2136" s="53"/>
      <c r="AN2136" s="53"/>
      <c r="AO2136" s="53"/>
      <c r="AP2136" s="53"/>
      <c r="AQ2136" s="53"/>
      <c r="AR2136" s="53"/>
      <c r="AS2136" s="53"/>
      <c r="AT2136" s="53"/>
      <c r="AU2136" s="53"/>
      <c r="AV2136" s="53"/>
      <c r="AW2136" s="53"/>
      <c r="AX2136" s="53"/>
      <c r="AY2136" s="53"/>
      <c r="AZ2136" s="53"/>
      <c r="BA2136" s="53"/>
      <c r="BB2136" s="53"/>
      <c r="BC2136" s="53"/>
      <c r="BD2136" s="53"/>
      <c r="BE2136" s="53"/>
      <c r="BF2136" s="53"/>
      <c r="BG2136" s="53"/>
      <c r="BH2136" s="53"/>
      <c r="BI2136" s="53"/>
      <c r="BJ2136" s="53"/>
      <c r="BK2136" s="53"/>
      <c r="BL2136" s="53"/>
      <c r="BM2136" s="53"/>
      <c r="BN2136" s="53"/>
      <c r="BO2136" s="53"/>
      <c r="BP2136" s="53"/>
      <c r="BQ2136" s="53"/>
      <c r="BR2136" s="53"/>
      <c r="BS2136" s="53"/>
      <c r="BT2136" s="53"/>
      <c r="BU2136" s="53"/>
      <c r="BV2136" s="53"/>
      <c r="BW2136" s="53"/>
      <c r="BX2136" s="53"/>
      <c r="BY2136" s="53"/>
      <c r="BZ2136" s="53"/>
      <c r="CA2136" s="53"/>
      <c r="CB2136" s="53"/>
      <c r="CC2136" s="53"/>
      <c r="CD2136" s="53"/>
      <c r="CE2136" s="53"/>
      <c r="CF2136" s="53"/>
      <c r="CG2136" s="53"/>
      <c r="CH2136" s="53"/>
      <c r="CI2136" s="53"/>
      <c r="CJ2136" s="53"/>
      <c r="CK2136" s="53"/>
    </row>
    <row r="2137" spans="10:89" x14ac:dyDescent="0.2">
      <c r="J2137" s="53"/>
      <c r="K2137" s="53"/>
      <c r="L2137" s="53"/>
      <c r="M2137" s="53"/>
      <c r="N2137" s="53"/>
      <c r="O2137" s="53"/>
      <c r="P2137" s="53"/>
      <c r="Q2137" s="53"/>
      <c r="R2137" s="53"/>
      <c r="S2137" s="53"/>
      <c r="T2137" s="53"/>
      <c r="U2137" s="53"/>
      <c r="V2137" s="53"/>
      <c r="W2137" s="53"/>
      <c r="X2137" s="53"/>
      <c r="Y2137" s="53"/>
      <c r="Z2137" s="53"/>
      <c r="AA2137" s="53"/>
      <c r="AB2137" s="53"/>
      <c r="AC2137" s="53"/>
      <c r="AD2137" s="53"/>
      <c r="AE2137" s="53"/>
      <c r="AF2137" s="53"/>
      <c r="AG2137" s="53"/>
      <c r="AH2137" s="53"/>
      <c r="AI2137" s="53"/>
      <c r="AJ2137" s="53"/>
      <c r="AK2137" s="53"/>
      <c r="AL2137" s="53"/>
      <c r="AM2137" s="53"/>
      <c r="AN2137" s="53"/>
      <c r="AO2137" s="53"/>
      <c r="AP2137" s="53"/>
      <c r="AQ2137" s="53"/>
      <c r="AR2137" s="53"/>
      <c r="AS2137" s="53"/>
      <c r="AT2137" s="53"/>
      <c r="AU2137" s="53"/>
      <c r="AV2137" s="53"/>
      <c r="AW2137" s="53"/>
      <c r="AX2137" s="53"/>
      <c r="AY2137" s="53"/>
      <c r="AZ2137" s="53"/>
      <c r="BA2137" s="53"/>
      <c r="BB2137" s="53"/>
      <c r="BC2137" s="53"/>
      <c r="BD2137" s="53"/>
      <c r="BE2137" s="53"/>
      <c r="BF2137" s="53"/>
      <c r="BG2137" s="53"/>
      <c r="BH2137" s="53"/>
      <c r="BI2137" s="53"/>
      <c r="BJ2137" s="53"/>
      <c r="BK2137" s="53"/>
      <c r="BL2137" s="53"/>
      <c r="BM2137" s="53"/>
      <c r="BN2137" s="53"/>
      <c r="BO2137" s="53"/>
      <c r="BP2137" s="53"/>
      <c r="BQ2137" s="53"/>
      <c r="BR2137" s="53"/>
      <c r="BS2137" s="53"/>
      <c r="BT2137" s="53"/>
      <c r="BU2137" s="53"/>
      <c r="BV2137" s="53"/>
      <c r="BW2137" s="53"/>
      <c r="BX2137" s="53"/>
      <c r="BY2137" s="53"/>
      <c r="BZ2137" s="53"/>
      <c r="CA2137" s="53"/>
      <c r="CB2137" s="53"/>
      <c r="CC2137" s="53"/>
      <c r="CD2137" s="53"/>
      <c r="CE2137" s="53"/>
      <c r="CF2137" s="53"/>
      <c r="CG2137" s="53"/>
      <c r="CH2137" s="53"/>
      <c r="CI2137" s="53"/>
      <c r="CJ2137" s="53"/>
      <c r="CK2137" s="53"/>
    </row>
    <row r="2138" spans="10:89" x14ac:dyDescent="0.2">
      <c r="J2138" s="53"/>
      <c r="K2138" s="53"/>
      <c r="L2138" s="53"/>
      <c r="M2138" s="53"/>
      <c r="N2138" s="53"/>
      <c r="O2138" s="53"/>
      <c r="P2138" s="53"/>
      <c r="Q2138" s="53"/>
      <c r="R2138" s="53"/>
      <c r="S2138" s="53"/>
      <c r="T2138" s="53"/>
      <c r="U2138" s="53"/>
      <c r="V2138" s="53"/>
      <c r="W2138" s="53"/>
      <c r="X2138" s="53"/>
      <c r="Y2138" s="53"/>
      <c r="Z2138" s="53"/>
      <c r="AA2138" s="53"/>
      <c r="AB2138" s="53"/>
      <c r="AC2138" s="53"/>
      <c r="AD2138" s="53"/>
      <c r="AE2138" s="53"/>
      <c r="AF2138" s="53"/>
      <c r="AG2138" s="53"/>
      <c r="AH2138" s="53"/>
      <c r="AI2138" s="53"/>
      <c r="AJ2138" s="53"/>
      <c r="AK2138" s="53"/>
      <c r="AL2138" s="53"/>
      <c r="AM2138" s="53"/>
      <c r="AN2138" s="53"/>
      <c r="AO2138" s="53"/>
      <c r="AP2138" s="53"/>
      <c r="AQ2138" s="53"/>
      <c r="AR2138" s="53"/>
      <c r="AS2138" s="53"/>
      <c r="AT2138" s="53"/>
      <c r="AU2138" s="53"/>
      <c r="AV2138" s="53"/>
      <c r="AW2138" s="53"/>
      <c r="AX2138" s="53"/>
      <c r="AY2138" s="53"/>
      <c r="AZ2138" s="53"/>
      <c r="BA2138" s="53"/>
      <c r="BB2138" s="53"/>
      <c r="BC2138" s="53"/>
      <c r="BD2138" s="53"/>
      <c r="BE2138" s="53"/>
      <c r="BF2138" s="53"/>
      <c r="BG2138" s="53"/>
      <c r="BH2138" s="53"/>
      <c r="BI2138" s="53"/>
      <c r="BJ2138" s="53"/>
      <c r="BK2138" s="53"/>
      <c r="BL2138" s="53"/>
      <c r="BM2138" s="53"/>
      <c r="BN2138" s="53"/>
      <c r="BO2138" s="53"/>
      <c r="BP2138" s="53"/>
      <c r="BQ2138" s="53"/>
      <c r="BR2138" s="53"/>
      <c r="BS2138" s="53"/>
      <c r="BT2138" s="53"/>
      <c r="BU2138" s="53"/>
      <c r="BV2138" s="53"/>
      <c r="BW2138" s="53"/>
      <c r="BX2138" s="53"/>
      <c r="BY2138" s="53"/>
      <c r="BZ2138" s="53"/>
      <c r="CA2138" s="53"/>
      <c r="CB2138" s="53"/>
      <c r="CC2138" s="53"/>
      <c r="CD2138" s="53"/>
      <c r="CE2138" s="53"/>
      <c r="CF2138" s="53"/>
      <c r="CG2138" s="53"/>
      <c r="CH2138" s="53"/>
      <c r="CI2138" s="53"/>
      <c r="CJ2138" s="53"/>
      <c r="CK2138" s="53"/>
    </row>
    <row r="2139" spans="10:89" x14ac:dyDescent="0.2">
      <c r="J2139" s="53"/>
      <c r="K2139" s="53"/>
      <c r="L2139" s="53"/>
      <c r="M2139" s="53"/>
      <c r="N2139" s="53"/>
      <c r="O2139" s="53"/>
      <c r="P2139" s="53"/>
      <c r="Q2139" s="53"/>
      <c r="R2139" s="53"/>
      <c r="S2139" s="53"/>
      <c r="T2139" s="53"/>
      <c r="U2139" s="53"/>
      <c r="V2139" s="53"/>
      <c r="W2139" s="53"/>
      <c r="X2139" s="53"/>
      <c r="Y2139" s="53"/>
      <c r="Z2139" s="53"/>
      <c r="AA2139" s="53"/>
      <c r="AB2139" s="53"/>
      <c r="AC2139" s="53"/>
      <c r="AD2139" s="53"/>
      <c r="AE2139" s="53"/>
      <c r="AF2139" s="53"/>
      <c r="AG2139" s="53"/>
      <c r="AH2139" s="53"/>
      <c r="AI2139" s="53"/>
      <c r="AJ2139" s="53"/>
      <c r="AK2139" s="53"/>
      <c r="AL2139" s="53"/>
      <c r="AM2139" s="53"/>
      <c r="AN2139" s="53"/>
      <c r="AO2139" s="53"/>
      <c r="AP2139" s="53"/>
      <c r="AQ2139" s="53"/>
      <c r="AR2139" s="53"/>
      <c r="AS2139" s="53"/>
      <c r="AT2139" s="53"/>
      <c r="AU2139" s="53"/>
      <c r="AV2139" s="53"/>
      <c r="AW2139" s="53"/>
      <c r="AX2139" s="53"/>
      <c r="AY2139" s="53"/>
      <c r="AZ2139" s="53"/>
      <c r="BA2139" s="53"/>
      <c r="BB2139" s="53"/>
      <c r="BC2139" s="53"/>
      <c r="BD2139" s="53"/>
      <c r="BE2139" s="53"/>
      <c r="BF2139" s="53"/>
      <c r="BG2139" s="53"/>
      <c r="BH2139" s="53"/>
      <c r="BI2139" s="53"/>
      <c r="BJ2139" s="53"/>
      <c r="BK2139" s="53"/>
      <c r="BL2139" s="53"/>
      <c r="BM2139" s="53"/>
      <c r="BN2139" s="53"/>
      <c r="BO2139" s="53"/>
      <c r="BP2139" s="53"/>
      <c r="BQ2139" s="53"/>
      <c r="BR2139" s="53"/>
      <c r="BS2139" s="53"/>
      <c r="BT2139" s="53"/>
      <c r="BU2139" s="53"/>
      <c r="BV2139" s="53"/>
      <c r="BW2139" s="53"/>
      <c r="BX2139" s="53"/>
      <c r="BY2139" s="53"/>
      <c r="BZ2139" s="53"/>
      <c r="CA2139" s="53"/>
      <c r="CB2139" s="53"/>
      <c r="CC2139" s="53"/>
      <c r="CD2139" s="53"/>
      <c r="CE2139" s="53"/>
      <c r="CF2139" s="53"/>
      <c r="CG2139" s="53"/>
      <c r="CH2139" s="53"/>
      <c r="CI2139" s="53"/>
      <c r="CJ2139" s="53"/>
      <c r="CK2139" s="53"/>
    </row>
    <row r="2140" spans="10:89" x14ac:dyDescent="0.2">
      <c r="J2140" s="53"/>
      <c r="K2140" s="53"/>
      <c r="L2140" s="53"/>
      <c r="M2140" s="53"/>
      <c r="N2140" s="53"/>
      <c r="O2140" s="53"/>
      <c r="P2140" s="53"/>
      <c r="Q2140" s="53"/>
      <c r="R2140" s="53"/>
      <c r="S2140" s="53"/>
      <c r="T2140" s="53"/>
      <c r="U2140" s="53"/>
      <c r="V2140" s="53"/>
      <c r="W2140" s="53"/>
      <c r="X2140" s="53"/>
      <c r="Y2140" s="53"/>
      <c r="Z2140" s="53"/>
      <c r="AA2140" s="53"/>
      <c r="AB2140" s="53"/>
      <c r="AC2140" s="53"/>
      <c r="AD2140" s="53"/>
      <c r="AE2140" s="53"/>
      <c r="AF2140" s="53"/>
      <c r="AG2140" s="53"/>
      <c r="AH2140" s="53"/>
      <c r="AI2140" s="53"/>
      <c r="AJ2140" s="53"/>
      <c r="AK2140" s="53"/>
      <c r="AL2140" s="53"/>
      <c r="AM2140" s="53"/>
      <c r="AN2140" s="53"/>
      <c r="AO2140" s="53"/>
      <c r="AP2140" s="53"/>
      <c r="AQ2140" s="53"/>
      <c r="AR2140" s="53"/>
      <c r="AS2140" s="53"/>
      <c r="AT2140" s="53"/>
      <c r="AU2140" s="53"/>
      <c r="AV2140" s="53"/>
      <c r="AW2140" s="53"/>
      <c r="AX2140" s="53"/>
      <c r="AY2140" s="53"/>
      <c r="AZ2140" s="53"/>
      <c r="BA2140" s="53"/>
      <c r="BB2140" s="53"/>
      <c r="BC2140" s="53"/>
      <c r="BD2140" s="53"/>
      <c r="BE2140" s="53"/>
      <c r="BF2140" s="53"/>
      <c r="BG2140" s="53"/>
      <c r="BH2140" s="53"/>
      <c r="BI2140" s="53"/>
      <c r="BJ2140" s="53"/>
      <c r="BK2140" s="53"/>
      <c r="BL2140" s="53"/>
      <c r="BM2140" s="53"/>
      <c r="BN2140" s="53"/>
      <c r="BO2140" s="53"/>
      <c r="BP2140" s="53"/>
      <c r="BQ2140" s="53"/>
      <c r="BR2140" s="53"/>
      <c r="BS2140" s="53"/>
      <c r="BT2140" s="53"/>
      <c r="BU2140" s="53"/>
      <c r="BV2140" s="53"/>
      <c r="BW2140" s="53"/>
      <c r="BX2140" s="53"/>
      <c r="BY2140" s="53"/>
      <c r="BZ2140" s="53"/>
      <c r="CA2140" s="53"/>
      <c r="CB2140" s="53"/>
      <c r="CC2140" s="53"/>
      <c r="CD2140" s="53"/>
      <c r="CE2140" s="53"/>
      <c r="CF2140" s="53"/>
      <c r="CG2140" s="53"/>
      <c r="CH2140" s="53"/>
      <c r="CI2140" s="53"/>
      <c r="CJ2140" s="53"/>
      <c r="CK2140" s="53"/>
    </row>
    <row r="2141" spans="10:89" x14ac:dyDescent="0.2">
      <c r="J2141" s="53"/>
      <c r="K2141" s="53"/>
      <c r="L2141" s="53"/>
      <c r="M2141" s="53"/>
      <c r="N2141" s="53"/>
      <c r="O2141" s="53"/>
      <c r="P2141" s="53"/>
      <c r="Q2141" s="53"/>
      <c r="R2141" s="53"/>
      <c r="S2141" s="53"/>
      <c r="T2141" s="53"/>
      <c r="U2141" s="53"/>
      <c r="V2141" s="53"/>
      <c r="W2141" s="53"/>
      <c r="X2141" s="53"/>
      <c r="Y2141" s="53"/>
      <c r="Z2141" s="53"/>
      <c r="AA2141" s="53"/>
      <c r="AB2141" s="53"/>
      <c r="AC2141" s="53"/>
      <c r="AD2141" s="53"/>
      <c r="AE2141" s="53"/>
      <c r="AF2141" s="53"/>
      <c r="AG2141" s="53"/>
      <c r="AH2141" s="53"/>
      <c r="AI2141" s="53"/>
      <c r="AJ2141" s="53"/>
      <c r="AK2141" s="53"/>
      <c r="AL2141" s="53"/>
      <c r="AM2141" s="53"/>
      <c r="AN2141" s="53"/>
      <c r="AO2141" s="53"/>
      <c r="AP2141" s="53"/>
      <c r="AQ2141" s="53"/>
      <c r="AR2141" s="53"/>
      <c r="AS2141" s="53"/>
      <c r="AT2141" s="53"/>
      <c r="AU2141" s="53"/>
      <c r="AV2141" s="53"/>
      <c r="AW2141" s="53"/>
      <c r="AX2141" s="53"/>
      <c r="AY2141" s="53"/>
      <c r="AZ2141" s="53"/>
      <c r="BA2141" s="53"/>
      <c r="BB2141" s="53"/>
      <c r="BC2141" s="53"/>
      <c r="BD2141" s="53"/>
      <c r="BE2141" s="53"/>
      <c r="BF2141" s="53"/>
      <c r="BG2141" s="53"/>
      <c r="BH2141" s="53"/>
      <c r="BI2141" s="53"/>
      <c r="BJ2141" s="53"/>
      <c r="BK2141" s="53"/>
      <c r="BL2141" s="53"/>
      <c r="BM2141" s="53"/>
      <c r="BN2141" s="53"/>
      <c r="BO2141" s="53"/>
      <c r="BP2141" s="53"/>
      <c r="BQ2141" s="53"/>
      <c r="BR2141" s="53"/>
      <c r="BS2141" s="53"/>
      <c r="BT2141" s="53"/>
      <c r="BU2141" s="53"/>
      <c r="BV2141" s="53"/>
      <c r="BW2141" s="53"/>
      <c r="BX2141" s="53"/>
      <c r="BY2141" s="53"/>
      <c r="BZ2141" s="53"/>
      <c r="CA2141" s="53"/>
      <c r="CB2141" s="53"/>
      <c r="CC2141" s="53"/>
      <c r="CD2141" s="53"/>
      <c r="CE2141" s="53"/>
      <c r="CF2141" s="53"/>
      <c r="CG2141" s="53"/>
      <c r="CH2141" s="53"/>
      <c r="CI2141" s="53"/>
      <c r="CJ2141" s="53"/>
      <c r="CK2141" s="53"/>
    </row>
    <row r="2142" spans="10:89" x14ac:dyDescent="0.2">
      <c r="J2142" s="53"/>
      <c r="K2142" s="53"/>
      <c r="L2142" s="53"/>
      <c r="M2142" s="53"/>
      <c r="N2142" s="53"/>
      <c r="O2142" s="53"/>
      <c r="P2142" s="53"/>
      <c r="Q2142" s="53"/>
      <c r="R2142" s="53"/>
      <c r="S2142" s="53"/>
      <c r="T2142" s="53"/>
      <c r="U2142" s="53"/>
      <c r="V2142" s="53"/>
      <c r="W2142" s="53"/>
      <c r="X2142" s="53"/>
      <c r="Y2142" s="53"/>
      <c r="Z2142" s="53"/>
      <c r="AA2142" s="53"/>
      <c r="AB2142" s="53"/>
      <c r="AC2142" s="53"/>
      <c r="AD2142" s="53"/>
      <c r="AE2142" s="53"/>
      <c r="AF2142" s="53"/>
      <c r="AG2142" s="53"/>
      <c r="AH2142" s="53"/>
      <c r="AI2142" s="53"/>
      <c r="AJ2142" s="53"/>
      <c r="AK2142" s="53"/>
      <c r="AL2142" s="53"/>
      <c r="AM2142" s="53"/>
      <c r="AN2142" s="53"/>
      <c r="AO2142" s="53"/>
      <c r="AP2142" s="53"/>
      <c r="AQ2142" s="53"/>
      <c r="AR2142" s="53"/>
      <c r="AS2142" s="53"/>
      <c r="AT2142" s="53"/>
      <c r="AU2142" s="53"/>
      <c r="AV2142" s="53"/>
      <c r="AW2142" s="53"/>
      <c r="AX2142" s="53"/>
      <c r="AY2142" s="53"/>
      <c r="AZ2142" s="53"/>
      <c r="BA2142" s="53"/>
      <c r="BB2142" s="53"/>
      <c r="BC2142" s="53"/>
      <c r="BD2142" s="53"/>
      <c r="BE2142" s="53"/>
      <c r="BF2142" s="53"/>
      <c r="BG2142" s="53"/>
      <c r="BH2142" s="53"/>
      <c r="BI2142" s="53"/>
      <c r="BJ2142" s="53"/>
      <c r="BK2142" s="53"/>
      <c r="BL2142" s="53"/>
      <c r="BM2142" s="53"/>
      <c r="BN2142" s="53"/>
      <c r="BO2142" s="53"/>
      <c r="BP2142" s="53"/>
      <c r="BQ2142" s="53"/>
      <c r="BR2142" s="53"/>
      <c r="BS2142" s="53"/>
      <c r="BT2142" s="53"/>
      <c r="BU2142" s="53"/>
      <c r="BV2142" s="53"/>
      <c r="BW2142" s="53"/>
      <c r="BX2142" s="53"/>
      <c r="BY2142" s="53"/>
      <c r="BZ2142" s="53"/>
      <c r="CA2142" s="53"/>
      <c r="CB2142" s="53"/>
      <c r="CC2142" s="53"/>
      <c r="CD2142" s="53"/>
      <c r="CE2142" s="53"/>
      <c r="CF2142" s="53"/>
      <c r="CG2142" s="53"/>
      <c r="CH2142" s="53"/>
      <c r="CI2142" s="53"/>
      <c r="CJ2142" s="53"/>
      <c r="CK2142" s="53"/>
    </row>
    <row r="2143" spans="10:89" x14ac:dyDescent="0.2">
      <c r="J2143" s="53"/>
      <c r="K2143" s="53"/>
      <c r="L2143" s="53"/>
      <c r="M2143" s="53"/>
      <c r="N2143" s="53"/>
      <c r="O2143" s="53"/>
      <c r="P2143" s="53"/>
      <c r="Q2143" s="53"/>
      <c r="R2143" s="53"/>
      <c r="S2143" s="53"/>
      <c r="T2143" s="53"/>
      <c r="U2143" s="53"/>
      <c r="V2143" s="53"/>
      <c r="W2143" s="53"/>
      <c r="X2143" s="53"/>
      <c r="Y2143" s="53"/>
      <c r="Z2143" s="53"/>
      <c r="AA2143" s="53"/>
      <c r="AB2143" s="53"/>
      <c r="AC2143" s="53"/>
      <c r="AD2143" s="53"/>
      <c r="AE2143" s="53"/>
      <c r="AF2143" s="53"/>
      <c r="AG2143" s="53"/>
      <c r="AH2143" s="53"/>
      <c r="AI2143" s="53"/>
      <c r="AJ2143" s="53"/>
      <c r="AK2143" s="53"/>
      <c r="AL2143" s="53"/>
      <c r="AM2143" s="53"/>
      <c r="AN2143" s="53"/>
      <c r="AO2143" s="53"/>
      <c r="AP2143" s="53"/>
      <c r="AQ2143" s="53"/>
      <c r="AR2143" s="53"/>
      <c r="AS2143" s="53"/>
      <c r="AT2143" s="53"/>
      <c r="AU2143" s="53"/>
      <c r="AV2143" s="53"/>
      <c r="AW2143" s="53"/>
      <c r="AX2143" s="53"/>
      <c r="AY2143" s="53"/>
      <c r="AZ2143" s="53"/>
      <c r="BA2143" s="53"/>
      <c r="BB2143" s="53"/>
      <c r="BC2143" s="53"/>
      <c r="BD2143" s="53"/>
      <c r="BE2143" s="53"/>
      <c r="BF2143" s="53"/>
      <c r="BG2143" s="53"/>
      <c r="BH2143" s="53"/>
      <c r="BI2143" s="53"/>
      <c r="BJ2143" s="53"/>
      <c r="BK2143" s="53"/>
      <c r="BL2143" s="53"/>
      <c r="BM2143" s="53"/>
      <c r="BN2143" s="53"/>
      <c r="BO2143" s="53"/>
      <c r="BP2143" s="53"/>
      <c r="BQ2143" s="53"/>
      <c r="BR2143" s="53"/>
      <c r="BS2143" s="53"/>
      <c r="BT2143" s="53"/>
      <c r="BU2143" s="53"/>
      <c r="BV2143" s="53"/>
      <c r="BW2143" s="53"/>
      <c r="BX2143" s="53"/>
      <c r="BY2143" s="53"/>
      <c r="BZ2143" s="53"/>
      <c r="CA2143" s="53"/>
      <c r="CB2143" s="53"/>
      <c r="CC2143" s="53"/>
      <c r="CD2143" s="53"/>
      <c r="CE2143" s="53"/>
      <c r="CF2143" s="53"/>
      <c r="CG2143" s="53"/>
      <c r="CH2143" s="53"/>
      <c r="CI2143" s="53"/>
      <c r="CJ2143" s="53"/>
      <c r="CK2143" s="53"/>
    </row>
    <row r="2144" spans="10:89" x14ac:dyDescent="0.2">
      <c r="J2144" s="53"/>
      <c r="K2144" s="53"/>
      <c r="L2144" s="53"/>
      <c r="M2144" s="53"/>
      <c r="N2144" s="53"/>
      <c r="O2144" s="53"/>
      <c r="P2144" s="53"/>
      <c r="Q2144" s="53"/>
      <c r="R2144" s="53"/>
      <c r="S2144" s="53"/>
      <c r="T2144" s="53"/>
      <c r="U2144" s="53"/>
      <c r="V2144" s="53"/>
      <c r="W2144" s="53"/>
      <c r="X2144" s="53"/>
      <c r="Y2144" s="53"/>
      <c r="Z2144" s="53"/>
      <c r="AA2144" s="53"/>
      <c r="AB2144" s="53"/>
      <c r="AC2144" s="53"/>
      <c r="AD2144" s="53"/>
      <c r="AE2144" s="53"/>
      <c r="AF2144" s="53"/>
      <c r="AG2144" s="53"/>
      <c r="AH2144" s="53"/>
      <c r="AI2144" s="53"/>
      <c r="AJ2144" s="53"/>
      <c r="AK2144" s="53"/>
      <c r="AL2144" s="53"/>
      <c r="AM2144" s="53"/>
      <c r="AN2144" s="53"/>
      <c r="AO2144" s="53"/>
      <c r="AP2144" s="53"/>
      <c r="AQ2144" s="53"/>
      <c r="AR2144" s="53"/>
      <c r="AS2144" s="53"/>
      <c r="AT2144" s="53"/>
      <c r="AU2144" s="53"/>
      <c r="AV2144" s="53"/>
      <c r="AW2144" s="53"/>
      <c r="AX2144" s="53"/>
      <c r="AY2144" s="53"/>
      <c r="AZ2144" s="53"/>
      <c r="BA2144" s="53"/>
      <c r="BB2144" s="53"/>
      <c r="BC2144" s="53"/>
      <c r="BD2144" s="53"/>
      <c r="BE2144" s="53"/>
      <c r="BF2144" s="53"/>
      <c r="BG2144" s="53"/>
      <c r="BH2144" s="53"/>
      <c r="BI2144" s="53"/>
      <c r="BJ2144" s="53"/>
      <c r="BK2144" s="53"/>
      <c r="BL2144" s="53"/>
      <c r="BM2144" s="53"/>
      <c r="BN2144" s="53"/>
      <c r="BO2144" s="53"/>
      <c r="BP2144" s="53"/>
      <c r="BQ2144" s="53"/>
      <c r="BR2144" s="53"/>
      <c r="BS2144" s="53"/>
      <c r="BT2144" s="53"/>
      <c r="BU2144" s="53"/>
      <c r="BV2144" s="53"/>
      <c r="BW2144" s="53"/>
      <c r="BX2144" s="53"/>
      <c r="BY2144" s="53"/>
      <c r="BZ2144" s="53"/>
      <c r="CA2144" s="53"/>
      <c r="CB2144" s="53"/>
      <c r="CC2144" s="53"/>
      <c r="CD2144" s="53"/>
      <c r="CE2144" s="53"/>
      <c r="CF2144" s="53"/>
      <c r="CG2144" s="53"/>
      <c r="CH2144" s="53"/>
      <c r="CI2144" s="53"/>
      <c r="CJ2144" s="53"/>
      <c r="CK2144" s="53"/>
    </row>
    <row r="2145" spans="10:89" x14ac:dyDescent="0.2">
      <c r="J2145" s="53"/>
      <c r="K2145" s="53"/>
      <c r="L2145" s="53"/>
      <c r="M2145" s="53"/>
      <c r="N2145" s="53"/>
      <c r="O2145" s="53"/>
      <c r="P2145" s="53"/>
      <c r="Q2145" s="53"/>
      <c r="R2145" s="53"/>
      <c r="S2145" s="53"/>
      <c r="T2145" s="53"/>
      <c r="U2145" s="53"/>
      <c r="V2145" s="53"/>
      <c r="W2145" s="53"/>
      <c r="X2145" s="53"/>
      <c r="Y2145" s="53"/>
      <c r="Z2145" s="53"/>
      <c r="AA2145" s="53"/>
      <c r="AB2145" s="53"/>
      <c r="AC2145" s="53"/>
      <c r="AD2145" s="53"/>
      <c r="AE2145" s="53"/>
      <c r="AF2145" s="53"/>
      <c r="AG2145" s="53"/>
      <c r="AH2145" s="53"/>
      <c r="AI2145" s="53"/>
      <c r="AJ2145" s="53"/>
      <c r="AK2145" s="53"/>
      <c r="AL2145" s="53"/>
      <c r="AM2145" s="53"/>
      <c r="AN2145" s="53"/>
      <c r="AO2145" s="53"/>
      <c r="AP2145" s="53"/>
      <c r="AQ2145" s="53"/>
      <c r="AR2145" s="53"/>
      <c r="AS2145" s="53"/>
      <c r="AT2145" s="53"/>
      <c r="AU2145" s="53"/>
      <c r="AV2145" s="53"/>
      <c r="AW2145" s="53"/>
      <c r="AX2145" s="53"/>
      <c r="AY2145" s="53"/>
      <c r="AZ2145" s="53"/>
      <c r="BA2145" s="53"/>
      <c r="BB2145" s="53"/>
      <c r="BC2145" s="53"/>
      <c r="BD2145" s="53"/>
      <c r="BE2145" s="53"/>
      <c r="BF2145" s="53"/>
      <c r="BG2145" s="53"/>
      <c r="BH2145" s="53"/>
      <c r="BI2145" s="53"/>
      <c r="BJ2145" s="53"/>
      <c r="BK2145" s="53"/>
      <c r="BL2145" s="53"/>
      <c r="BM2145" s="53"/>
      <c r="BN2145" s="53"/>
      <c r="BO2145" s="53"/>
      <c r="BP2145" s="53"/>
      <c r="BQ2145" s="53"/>
      <c r="BR2145" s="53"/>
      <c r="BS2145" s="53"/>
      <c r="BT2145" s="53"/>
      <c r="BU2145" s="53"/>
      <c r="BV2145" s="53"/>
      <c r="BW2145" s="53"/>
      <c r="BX2145" s="53"/>
      <c r="BY2145" s="53"/>
      <c r="BZ2145" s="53"/>
      <c r="CA2145" s="53"/>
      <c r="CB2145" s="53"/>
      <c r="CC2145" s="53"/>
      <c r="CD2145" s="53"/>
      <c r="CE2145" s="53"/>
      <c r="CF2145" s="53"/>
      <c r="CG2145" s="53"/>
      <c r="CH2145" s="53"/>
      <c r="CI2145" s="53"/>
      <c r="CJ2145" s="53"/>
      <c r="CK2145" s="53"/>
    </row>
    <row r="2146" spans="10:89" x14ac:dyDescent="0.2">
      <c r="J2146" s="53"/>
      <c r="K2146" s="53"/>
      <c r="L2146" s="53"/>
      <c r="M2146" s="53"/>
      <c r="N2146" s="53"/>
      <c r="O2146" s="53"/>
      <c r="P2146" s="53"/>
      <c r="Q2146" s="53"/>
      <c r="R2146" s="53"/>
      <c r="S2146" s="53"/>
      <c r="T2146" s="53"/>
      <c r="U2146" s="53"/>
      <c r="V2146" s="53"/>
      <c r="W2146" s="53"/>
      <c r="X2146" s="53"/>
      <c r="Y2146" s="53"/>
      <c r="Z2146" s="53"/>
      <c r="AA2146" s="53"/>
      <c r="AB2146" s="53"/>
      <c r="AC2146" s="53"/>
      <c r="AD2146" s="53"/>
      <c r="AE2146" s="53"/>
      <c r="AF2146" s="53"/>
      <c r="AG2146" s="53"/>
      <c r="AH2146" s="53"/>
      <c r="AI2146" s="53"/>
      <c r="AJ2146" s="53"/>
      <c r="AK2146" s="53"/>
      <c r="AL2146" s="53"/>
      <c r="AM2146" s="53"/>
      <c r="AN2146" s="53"/>
      <c r="AO2146" s="53"/>
      <c r="AP2146" s="53"/>
      <c r="AQ2146" s="53"/>
      <c r="AR2146" s="53"/>
      <c r="AS2146" s="53"/>
      <c r="AT2146" s="53"/>
      <c r="AU2146" s="53"/>
      <c r="AV2146" s="53"/>
      <c r="AW2146" s="53"/>
      <c r="AX2146" s="53"/>
      <c r="AY2146" s="53"/>
      <c r="AZ2146" s="53"/>
      <c r="BA2146" s="53"/>
      <c r="BB2146" s="53"/>
      <c r="BC2146" s="53"/>
      <c r="BD2146" s="53"/>
      <c r="BE2146" s="53"/>
      <c r="BF2146" s="53"/>
      <c r="BG2146" s="53"/>
      <c r="BH2146" s="53"/>
      <c r="BI2146" s="53"/>
      <c r="BJ2146" s="53"/>
      <c r="BK2146" s="53"/>
      <c r="BL2146" s="53"/>
      <c r="BM2146" s="53"/>
      <c r="BN2146" s="53"/>
      <c r="BO2146" s="53"/>
      <c r="BP2146" s="53"/>
      <c r="BQ2146" s="53"/>
      <c r="BR2146" s="53"/>
      <c r="BS2146" s="53"/>
      <c r="BT2146" s="53"/>
      <c r="BU2146" s="53"/>
      <c r="BV2146" s="53"/>
      <c r="BW2146" s="53"/>
      <c r="BX2146" s="53"/>
      <c r="BY2146" s="53"/>
      <c r="BZ2146" s="53"/>
      <c r="CA2146" s="53"/>
      <c r="CB2146" s="53"/>
      <c r="CC2146" s="53"/>
      <c r="CD2146" s="53"/>
      <c r="CE2146" s="53"/>
      <c r="CF2146" s="53"/>
      <c r="CG2146" s="53"/>
      <c r="CH2146" s="53"/>
      <c r="CI2146" s="53"/>
      <c r="CJ2146" s="53"/>
      <c r="CK2146" s="53"/>
    </row>
    <row r="2147" spans="10:89" x14ac:dyDescent="0.2">
      <c r="J2147" s="53"/>
      <c r="K2147" s="53"/>
      <c r="L2147" s="53"/>
      <c r="M2147" s="53"/>
      <c r="N2147" s="53"/>
      <c r="O2147" s="53"/>
      <c r="P2147" s="53"/>
      <c r="Q2147" s="53"/>
      <c r="R2147" s="53"/>
      <c r="S2147" s="53"/>
      <c r="T2147" s="53"/>
      <c r="U2147" s="53"/>
      <c r="V2147" s="53"/>
      <c r="W2147" s="53"/>
      <c r="X2147" s="53"/>
      <c r="Y2147" s="53"/>
      <c r="Z2147" s="53"/>
      <c r="AA2147" s="53"/>
      <c r="AB2147" s="53"/>
      <c r="AC2147" s="53"/>
      <c r="AD2147" s="53"/>
      <c r="AE2147" s="53"/>
      <c r="AF2147" s="53"/>
      <c r="AG2147" s="53"/>
      <c r="AH2147" s="53"/>
      <c r="AI2147" s="53"/>
      <c r="AJ2147" s="53"/>
      <c r="AK2147" s="53"/>
      <c r="AL2147" s="53"/>
      <c r="AM2147" s="53"/>
      <c r="AN2147" s="53"/>
      <c r="AO2147" s="53"/>
      <c r="AP2147" s="53"/>
      <c r="AQ2147" s="53"/>
      <c r="AR2147" s="53"/>
      <c r="AS2147" s="53"/>
      <c r="AT2147" s="53"/>
      <c r="AU2147" s="53"/>
      <c r="AV2147" s="53"/>
      <c r="AW2147" s="53"/>
      <c r="AX2147" s="53"/>
      <c r="AY2147" s="53"/>
      <c r="AZ2147" s="53"/>
      <c r="BA2147" s="53"/>
      <c r="BB2147" s="53"/>
      <c r="BC2147" s="53"/>
      <c r="BD2147" s="53"/>
      <c r="BE2147" s="53"/>
      <c r="BF2147" s="53"/>
      <c r="BG2147" s="53"/>
      <c r="BH2147" s="53"/>
      <c r="BI2147" s="53"/>
      <c r="BJ2147" s="53"/>
      <c r="BK2147" s="53"/>
      <c r="BL2147" s="53"/>
      <c r="BM2147" s="53"/>
      <c r="BN2147" s="53"/>
      <c r="BO2147" s="53"/>
      <c r="BP2147" s="53"/>
      <c r="BQ2147" s="53"/>
      <c r="BR2147" s="53"/>
      <c r="BS2147" s="53"/>
      <c r="BT2147" s="53"/>
      <c r="BU2147" s="53"/>
      <c r="BV2147" s="53"/>
      <c r="BW2147" s="53"/>
      <c r="BX2147" s="53"/>
      <c r="BY2147" s="53"/>
      <c r="BZ2147" s="53"/>
      <c r="CA2147" s="53"/>
      <c r="CB2147" s="53"/>
      <c r="CC2147" s="53"/>
      <c r="CD2147" s="53"/>
      <c r="CE2147" s="53"/>
      <c r="CF2147" s="53"/>
      <c r="CG2147" s="53"/>
      <c r="CH2147" s="53"/>
      <c r="CI2147" s="53"/>
      <c r="CJ2147" s="53"/>
      <c r="CK2147" s="53"/>
    </row>
    <row r="2148" spans="10:89" x14ac:dyDescent="0.2">
      <c r="J2148" s="53"/>
      <c r="K2148" s="53"/>
      <c r="L2148" s="53"/>
      <c r="M2148" s="53"/>
      <c r="N2148" s="53"/>
      <c r="O2148" s="53"/>
      <c r="P2148" s="53"/>
      <c r="Q2148" s="53"/>
      <c r="R2148" s="53"/>
      <c r="S2148" s="53"/>
      <c r="T2148" s="53"/>
      <c r="U2148" s="53"/>
      <c r="V2148" s="53"/>
      <c r="W2148" s="53"/>
      <c r="X2148" s="53"/>
      <c r="Y2148" s="53"/>
      <c r="Z2148" s="53"/>
      <c r="AA2148" s="53"/>
      <c r="AB2148" s="53"/>
      <c r="AC2148" s="53"/>
      <c r="AD2148" s="53"/>
      <c r="AE2148" s="53"/>
      <c r="AF2148" s="53"/>
      <c r="AG2148" s="53"/>
      <c r="AH2148" s="53"/>
      <c r="AI2148" s="53"/>
      <c r="AJ2148" s="53"/>
      <c r="AK2148" s="53"/>
      <c r="AL2148" s="53"/>
      <c r="AM2148" s="53"/>
      <c r="AN2148" s="53"/>
      <c r="AO2148" s="53"/>
      <c r="AP2148" s="53"/>
      <c r="AQ2148" s="53"/>
      <c r="AR2148" s="53"/>
      <c r="AS2148" s="53"/>
      <c r="AT2148" s="53"/>
      <c r="AU2148" s="53"/>
      <c r="AV2148" s="53"/>
      <c r="AW2148" s="53"/>
      <c r="AX2148" s="53"/>
      <c r="AY2148" s="53"/>
      <c r="AZ2148" s="53"/>
      <c r="BA2148" s="53"/>
      <c r="BB2148" s="53"/>
      <c r="BC2148" s="53"/>
      <c r="BD2148" s="53"/>
      <c r="BE2148" s="53"/>
      <c r="BF2148" s="53"/>
      <c r="BG2148" s="53"/>
      <c r="BH2148" s="53"/>
      <c r="BI2148" s="53"/>
      <c r="BJ2148" s="53"/>
      <c r="BK2148" s="53"/>
      <c r="BL2148" s="53"/>
      <c r="BM2148" s="53"/>
      <c r="BN2148" s="53"/>
      <c r="BO2148" s="53"/>
      <c r="BP2148" s="53"/>
      <c r="BQ2148" s="53"/>
      <c r="BR2148" s="53"/>
      <c r="BS2148" s="53"/>
      <c r="BT2148" s="53"/>
      <c r="BU2148" s="53"/>
      <c r="BV2148" s="53"/>
      <c r="BW2148" s="53"/>
      <c r="BX2148" s="53"/>
      <c r="BY2148" s="53"/>
      <c r="BZ2148" s="53"/>
      <c r="CA2148" s="53"/>
      <c r="CB2148" s="53"/>
      <c r="CC2148" s="53"/>
      <c r="CD2148" s="53"/>
      <c r="CE2148" s="53"/>
      <c r="CF2148" s="53"/>
      <c r="CG2148" s="53"/>
      <c r="CH2148" s="53"/>
      <c r="CI2148" s="53"/>
      <c r="CJ2148" s="53"/>
      <c r="CK2148" s="53"/>
    </row>
    <row r="2149" spans="10:89" x14ac:dyDescent="0.2">
      <c r="J2149" s="53"/>
      <c r="K2149" s="53"/>
      <c r="L2149" s="53"/>
      <c r="M2149" s="53"/>
      <c r="N2149" s="53"/>
      <c r="O2149" s="53"/>
      <c r="P2149" s="53"/>
      <c r="Q2149" s="53"/>
      <c r="R2149" s="53"/>
      <c r="S2149" s="53"/>
      <c r="T2149" s="53"/>
      <c r="U2149" s="53"/>
      <c r="V2149" s="53"/>
      <c r="W2149" s="53"/>
      <c r="X2149" s="53"/>
      <c r="Y2149" s="53"/>
      <c r="Z2149" s="53"/>
      <c r="AA2149" s="53"/>
      <c r="AB2149" s="53"/>
      <c r="AC2149" s="53"/>
      <c r="AD2149" s="53"/>
      <c r="AE2149" s="53"/>
      <c r="AF2149" s="53"/>
      <c r="AG2149" s="53"/>
      <c r="AH2149" s="53"/>
      <c r="AI2149" s="53"/>
      <c r="AJ2149" s="53"/>
      <c r="AK2149" s="53"/>
      <c r="AL2149" s="53"/>
      <c r="AM2149" s="53"/>
      <c r="AN2149" s="53"/>
      <c r="AO2149" s="53"/>
      <c r="AP2149" s="53"/>
      <c r="AQ2149" s="53"/>
      <c r="AR2149" s="53"/>
      <c r="AS2149" s="53"/>
      <c r="AT2149" s="53"/>
      <c r="AU2149" s="53"/>
      <c r="AV2149" s="53"/>
      <c r="AW2149" s="53"/>
      <c r="AX2149" s="53"/>
      <c r="AY2149" s="53"/>
      <c r="AZ2149" s="53"/>
      <c r="BA2149" s="53"/>
      <c r="BB2149" s="53"/>
      <c r="BC2149" s="53"/>
      <c r="BD2149" s="53"/>
      <c r="BE2149" s="53"/>
      <c r="BF2149" s="53"/>
      <c r="BG2149" s="53"/>
      <c r="BH2149" s="53"/>
      <c r="BI2149" s="53"/>
      <c r="BJ2149" s="53"/>
      <c r="BK2149" s="53"/>
      <c r="BL2149" s="53"/>
      <c r="BM2149" s="53"/>
      <c r="BN2149" s="53"/>
      <c r="BO2149" s="53"/>
      <c r="BP2149" s="53"/>
      <c r="BQ2149" s="53"/>
      <c r="BR2149" s="53"/>
      <c r="BS2149" s="53"/>
      <c r="BT2149" s="53"/>
      <c r="BU2149" s="53"/>
      <c r="BV2149" s="53"/>
      <c r="BW2149" s="53"/>
      <c r="BX2149" s="53"/>
      <c r="BY2149" s="53"/>
      <c r="BZ2149" s="53"/>
      <c r="CA2149" s="53"/>
      <c r="CB2149" s="53"/>
      <c r="CC2149" s="53"/>
      <c r="CD2149" s="53"/>
      <c r="CE2149" s="53"/>
      <c r="CF2149" s="53"/>
      <c r="CG2149" s="53"/>
      <c r="CH2149" s="53"/>
      <c r="CI2149" s="53"/>
      <c r="CJ2149" s="53"/>
      <c r="CK2149" s="53"/>
    </row>
    <row r="2150" spans="10:89" x14ac:dyDescent="0.2">
      <c r="J2150" s="53"/>
      <c r="K2150" s="53"/>
      <c r="L2150" s="53"/>
      <c r="M2150" s="53"/>
      <c r="N2150" s="53"/>
      <c r="O2150" s="53"/>
      <c r="P2150" s="53"/>
      <c r="Q2150" s="53"/>
      <c r="R2150" s="53"/>
      <c r="S2150" s="53"/>
      <c r="T2150" s="53"/>
      <c r="U2150" s="53"/>
      <c r="V2150" s="53"/>
      <c r="W2150" s="53"/>
      <c r="X2150" s="53"/>
      <c r="Y2150" s="53"/>
      <c r="Z2150" s="53"/>
      <c r="AA2150" s="53"/>
      <c r="AB2150" s="53"/>
      <c r="AC2150" s="53"/>
      <c r="AD2150" s="53"/>
      <c r="AE2150" s="53"/>
      <c r="AF2150" s="53"/>
      <c r="AG2150" s="53"/>
      <c r="AH2150" s="53"/>
      <c r="AI2150" s="53"/>
      <c r="AJ2150" s="53"/>
      <c r="AK2150" s="53"/>
      <c r="AL2150" s="53"/>
      <c r="AM2150" s="53"/>
      <c r="AN2150" s="53"/>
      <c r="AO2150" s="53"/>
      <c r="AP2150" s="53"/>
      <c r="AQ2150" s="53"/>
      <c r="AR2150" s="53"/>
      <c r="AS2150" s="53"/>
      <c r="AT2150" s="53"/>
      <c r="AU2150" s="53"/>
      <c r="AV2150" s="53"/>
      <c r="AW2150" s="53"/>
      <c r="AX2150" s="53"/>
      <c r="AY2150" s="53"/>
      <c r="AZ2150" s="53"/>
      <c r="BA2150" s="53"/>
      <c r="BB2150" s="53"/>
      <c r="BC2150" s="53"/>
      <c r="BD2150" s="53"/>
      <c r="BE2150" s="53"/>
      <c r="BF2150" s="53"/>
      <c r="BG2150" s="53"/>
      <c r="BH2150" s="53"/>
      <c r="BI2150" s="53"/>
      <c r="BJ2150" s="53"/>
      <c r="BK2150" s="53"/>
      <c r="BL2150" s="53"/>
      <c r="BM2150" s="53"/>
      <c r="BN2150" s="53"/>
      <c r="BO2150" s="53"/>
      <c r="BP2150" s="53"/>
      <c r="BQ2150" s="53"/>
      <c r="BR2150" s="53"/>
      <c r="BS2150" s="53"/>
      <c r="BT2150" s="53"/>
      <c r="BU2150" s="53"/>
      <c r="BV2150" s="53"/>
      <c r="BW2150" s="53"/>
      <c r="BX2150" s="53"/>
      <c r="BY2150" s="53"/>
      <c r="BZ2150" s="53"/>
      <c r="CA2150" s="53"/>
      <c r="CB2150" s="53"/>
      <c r="CC2150" s="53"/>
      <c r="CD2150" s="53"/>
      <c r="CE2150" s="53"/>
      <c r="CF2150" s="53"/>
      <c r="CG2150" s="53"/>
      <c r="CH2150" s="53"/>
      <c r="CI2150" s="53"/>
      <c r="CJ2150" s="53"/>
      <c r="CK2150" s="53"/>
    </row>
    <row r="2151" spans="10:89" x14ac:dyDescent="0.2">
      <c r="J2151" s="53"/>
      <c r="K2151" s="53"/>
      <c r="L2151" s="53"/>
      <c r="M2151" s="53"/>
      <c r="N2151" s="53"/>
      <c r="O2151" s="53"/>
      <c r="P2151" s="53"/>
      <c r="Q2151" s="53"/>
      <c r="R2151" s="53"/>
      <c r="S2151" s="53"/>
      <c r="T2151" s="53"/>
      <c r="U2151" s="53"/>
      <c r="V2151" s="53"/>
      <c r="W2151" s="53"/>
      <c r="X2151" s="53"/>
      <c r="Y2151" s="53"/>
      <c r="Z2151" s="53"/>
      <c r="AA2151" s="53"/>
      <c r="AB2151" s="53"/>
      <c r="AC2151" s="53"/>
      <c r="AD2151" s="53"/>
      <c r="AE2151" s="53"/>
      <c r="AF2151" s="53"/>
      <c r="AG2151" s="53"/>
      <c r="AH2151" s="53"/>
      <c r="AI2151" s="53"/>
      <c r="AJ2151" s="53"/>
      <c r="AK2151" s="53"/>
      <c r="AL2151" s="53"/>
      <c r="AM2151" s="53"/>
      <c r="AN2151" s="53"/>
      <c r="AO2151" s="53"/>
      <c r="AP2151" s="53"/>
      <c r="AQ2151" s="53"/>
      <c r="AR2151" s="53"/>
      <c r="AS2151" s="53"/>
      <c r="AT2151" s="53"/>
      <c r="AU2151" s="53"/>
      <c r="AV2151" s="53"/>
      <c r="AW2151" s="53"/>
      <c r="AX2151" s="53"/>
      <c r="AY2151" s="53"/>
      <c r="AZ2151" s="53"/>
      <c r="BA2151" s="53"/>
      <c r="BB2151" s="53"/>
      <c r="BC2151" s="53"/>
      <c r="BD2151" s="53"/>
      <c r="BE2151" s="53"/>
      <c r="BF2151" s="53"/>
      <c r="BG2151" s="53"/>
      <c r="BH2151" s="53"/>
      <c r="BI2151" s="53"/>
      <c r="BJ2151" s="53"/>
      <c r="BK2151" s="53"/>
      <c r="BL2151" s="53"/>
      <c r="BM2151" s="53"/>
      <c r="BN2151" s="53"/>
      <c r="BO2151" s="53"/>
      <c r="BP2151" s="53"/>
      <c r="BQ2151" s="53"/>
      <c r="BR2151" s="53"/>
      <c r="BS2151" s="53"/>
      <c r="BT2151" s="53"/>
      <c r="BU2151" s="53"/>
      <c r="BV2151" s="53"/>
      <c r="BW2151" s="53"/>
      <c r="BX2151" s="53"/>
      <c r="BY2151" s="53"/>
      <c r="BZ2151" s="53"/>
      <c r="CA2151" s="53"/>
      <c r="CB2151" s="53"/>
      <c r="CC2151" s="53"/>
      <c r="CD2151" s="53"/>
      <c r="CE2151" s="53"/>
      <c r="CF2151" s="53"/>
      <c r="CG2151" s="53"/>
      <c r="CH2151" s="53"/>
      <c r="CI2151" s="53"/>
      <c r="CJ2151" s="53"/>
      <c r="CK2151" s="53"/>
    </row>
    <row r="2152" spans="10:89" x14ac:dyDescent="0.2">
      <c r="J2152" s="53"/>
      <c r="K2152" s="53"/>
      <c r="L2152" s="53"/>
      <c r="M2152" s="53"/>
      <c r="N2152" s="53"/>
      <c r="O2152" s="53"/>
      <c r="P2152" s="53"/>
      <c r="Q2152" s="53"/>
      <c r="R2152" s="53"/>
      <c r="S2152" s="53"/>
      <c r="T2152" s="53"/>
      <c r="U2152" s="53"/>
      <c r="V2152" s="53"/>
      <c r="W2152" s="53"/>
      <c r="X2152" s="53"/>
      <c r="Y2152" s="53"/>
      <c r="Z2152" s="53"/>
      <c r="AA2152" s="53"/>
      <c r="AB2152" s="53"/>
      <c r="AC2152" s="53"/>
      <c r="AD2152" s="53"/>
      <c r="AE2152" s="53"/>
      <c r="AF2152" s="53"/>
      <c r="AG2152" s="53"/>
      <c r="AH2152" s="53"/>
      <c r="AI2152" s="53"/>
      <c r="AJ2152" s="53"/>
      <c r="AK2152" s="53"/>
      <c r="AL2152" s="53"/>
      <c r="AM2152" s="53"/>
      <c r="AN2152" s="53"/>
      <c r="AO2152" s="53"/>
      <c r="AP2152" s="53"/>
      <c r="AQ2152" s="53"/>
      <c r="AR2152" s="53"/>
      <c r="AS2152" s="53"/>
      <c r="AT2152" s="53"/>
      <c r="AU2152" s="53"/>
      <c r="AV2152" s="53"/>
      <c r="AW2152" s="53"/>
      <c r="AX2152" s="53"/>
      <c r="AY2152" s="53"/>
      <c r="AZ2152" s="53"/>
      <c r="BA2152" s="53"/>
      <c r="BB2152" s="53"/>
      <c r="BC2152" s="53"/>
      <c r="BD2152" s="53"/>
      <c r="BE2152" s="53"/>
      <c r="BF2152" s="53"/>
      <c r="BG2152" s="53"/>
      <c r="BH2152" s="53"/>
      <c r="BI2152" s="53"/>
      <c r="BJ2152" s="53"/>
      <c r="BK2152" s="53"/>
      <c r="BL2152" s="53"/>
      <c r="BM2152" s="53"/>
      <c r="BN2152" s="53"/>
      <c r="BO2152" s="53"/>
      <c r="BP2152" s="53"/>
      <c r="BQ2152" s="53"/>
      <c r="BR2152" s="53"/>
      <c r="BS2152" s="53"/>
      <c r="BT2152" s="53"/>
      <c r="BU2152" s="53"/>
      <c r="BV2152" s="53"/>
      <c r="BW2152" s="53"/>
      <c r="BX2152" s="53"/>
      <c r="BY2152" s="53"/>
      <c r="BZ2152" s="53"/>
      <c r="CA2152" s="53"/>
      <c r="CB2152" s="53"/>
      <c r="CC2152" s="53"/>
      <c r="CD2152" s="53"/>
      <c r="CE2152" s="53"/>
      <c r="CF2152" s="53"/>
      <c r="CG2152" s="53"/>
      <c r="CH2152" s="53"/>
      <c r="CI2152" s="53"/>
      <c r="CJ2152" s="53"/>
      <c r="CK2152" s="53"/>
    </row>
    <row r="2153" spans="10:89" x14ac:dyDescent="0.2">
      <c r="J2153" s="53"/>
      <c r="K2153" s="53"/>
      <c r="L2153" s="53"/>
      <c r="M2153" s="53"/>
      <c r="N2153" s="53"/>
      <c r="O2153" s="53"/>
      <c r="P2153" s="53"/>
      <c r="Q2153" s="53"/>
      <c r="R2153" s="53"/>
      <c r="S2153" s="53"/>
      <c r="T2153" s="53"/>
      <c r="U2153" s="53"/>
      <c r="V2153" s="53"/>
      <c r="W2153" s="53"/>
      <c r="X2153" s="53"/>
      <c r="Y2153" s="53"/>
      <c r="Z2153" s="53"/>
      <c r="AA2153" s="53"/>
      <c r="AB2153" s="53"/>
      <c r="AC2153" s="53"/>
      <c r="AD2153" s="53"/>
      <c r="AE2153" s="53"/>
      <c r="AF2153" s="53"/>
      <c r="AG2153" s="53"/>
      <c r="AH2153" s="53"/>
      <c r="AI2153" s="53"/>
      <c r="AJ2153" s="53"/>
      <c r="AK2153" s="53"/>
      <c r="AL2153" s="53"/>
      <c r="AM2153" s="53"/>
      <c r="AN2153" s="53"/>
      <c r="AO2153" s="53"/>
      <c r="AP2153" s="53"/>
      <c r="AQ2153" s="53"/>
      <c r="AR2153" s="53"/>
      <c r="AS2153" s="53"/>
      <c r="AT2153" s="53"/>
      <c r="AU2153" s="53"/>
      <c r="AV2153" s="53"/>
      <c r="AW2153" s="53"/>
      <c r="AX2153" s="53"/>
      <c r="AY2153" s="53"/>
      <c r="AZ2153" s="53"/>
      <c r="BA2153" s="53"/>
      <c r="BB2153" s="53"/>
      <c r="BC2153" s="53"/>
      <c r="BD2153" s="53"/>
      <c r="BE2153" s="53"/>
      <c r="BF2153" s="53"/>
      <c r="BG2153" s="53"/>
      <c r="BH2153" s="53"/>
      <c r="BI2153" s="53"/>
      <c r="BJ2153" s="53"/>
      <c r="BK2153" s="53"/>
      <c r="BL2153" s="53"/>
      <c r="BM2153" s="53"/>
      <c r="BN2153" s="53"/>
      <c r="BO2153" s="53"/>
      <c r="BP2153" s="53"/>
      <c r="BQ2153" s="53"/>
      <c r="BR2153" s="53"/>
      <c r="BS2153" s="53"/>
      <c r="BT2153" s="53"/>
      <c r="BU2153" s="53"/>
      <c r="BV2153" s="53"/>
      <c r="BW2153" s="53"/>
      <c r="BX2153" s="53"/>
      <c r="BY2153" s="53"/>
      <c r="BZ2153" s="53"/>
      <c r="CA2153" s="53"/>
      <c r="CB2153" s="53"/>
      <c r="CC2153" s="53"/>
      <c r="CD2153" s="53"/>
      <c r="CE2153" s="53"/>
      <c r="CF2153" s="53"/>
      <c r="CG2153" s="53"/>
      <c r="CH2153" s="53"/>
      <c r="CI2153" s="53"/>
      <c r="CJ2153" s="53"/>
      <c r="CK2153" s="53"/>
    </row>
    <row r="2154" spans="10:89" x14ac:dyDescent="0.2">
      <c r="J2154" s="53"/>
      <c r="K2154" s="53"/>
      <c r="L2154" s="53"/>
      <c r="M2154" s="53"/>
      <c r="N2154" s="53"/>
      <c r="O2154" s="53"/>
      <c r="P2154" s="53"/>
      <c r="Q2154" s="53"/>
      <c r="R2154" s="53"/>
      <c r="S2154" s="53"/>
      <c r="T2154" s="53"/>
      <c r="U2154" s="53"/>
      <c r="V2154" s="53"/>
      <c r="W2154" s="53"/>
      <c r="X2154" s="53"/>
      <c r="Y2154" s="53"/>
      <c r="Z2154" s="53"/>
      <c r="AA2154" s="53"/>
      <c r="AB2154" s="53"/>
      <c r="AC2154" s="53"/>
      <c r="AD2154" s="53"/>
      <c r="AE2154" s="53"/>
      <c r="AF2154" s="53"/>
      <c r="AG2154" s="53"/>
      <c r="AH2154" s="53"/>
      <c r="AI2154" s="53"/>
      <c r="AJ2154" s="53"/>
      <c r="AK2154" s="53"/>
      <c r="AL2154" s="53"/>
      <c r="AM2154" s="53"/>
      <c r="AN2154" s="53"/>
      <c r="AO2154" s="53"/>
      <c r="AP2154" s="53"/>
      <c r="AQ2154" s="53"/>
      <c r="AR2154" s="53"/>
      <c r="AS2154" s="53"/>
      <c r="AT2154" s="53"/>
      <c r="AU2154" s="53"/>
      <c r="AV2154" s="53"/>
      <c r="AW2154" s="53"/>
      <c r="AX2154" s="53"/>
      <c r="AY2154" s="53"/>
      <c r="AZ2154" s="53"/>
      <c r="BA2154" s="53"/>
      <c r="BB2154" s="53"/>
      <c r="BC2154" s="53"/>
      <c r="BD2154" s="53"/>
      <c r="BE2154" s="53"/>
      <c r="BF2154" s="53"/>
      <c r="BG2154" s="53"/>
      <c r="BH2154" s="53"/>
      <c r="BI2154" s="53"/>
      <c r="BJ2154" s="53"/>
      <c r="BK2154" s="53"/>
      <c r="BL2154" s="53"/>
      <c r="BM2154" s="53"/>
      <c r="BN2154" s="53"/>
      <c r="BO2154" s="53"/>
      <c r="BP2154" s="53"/>
      <c r="BQ2154" s="53"/>
      <c r="BR2154" s="53"/>
      <c r="BS2154" s="53"/>
      <c r="BT2154" s="53"/>
      <c r="BU2154" s="53"/>
      <c r="BV2154" s="53"/>
      <c r="BW2154" s="53"/>
      <c r="BX2154" s="53"/>
      <c r="BY2154" s="53"/>
      <c r="BZ2154" s="53"/>
      <c r="CA2154" s="53"/>
      <c r="CB2154" s="53"/>
      <c r="CC2154" s="53"/>
      <c r="CD2154" s="53"/>
      <c r="CE2154" s="53"/>
      <c r="CF2154" s="53"/>
      <c r="CG2154" s="53"/>
      <c r="CH2154" s="53"/>
      <c r="CI2154" s="53"/>
      <c r="CJ2154" s="53"/>
      <c r="CK2154" s="53"/>
    </row>
    <row r="2155" spans="10:89" x14ac:dyDescent="0.2">
      <c r="J2155" s="53"/>
      <c r="K2155" s="53"/>
      <c r="L2155" s="53"/>
      <c r="M2155" s="53"/>
      <c r="N2155" s="53"/>
      <c r="O2155" s="53"/>
      <c r="P2155" s="53"/>
      <c r="Q2155" s="53"/>
      <c r="R2155" s="53"/>
      <c r="S2155" s="53"/>
      <c r="T2155" s="53"/>
      <c r="U2155" s="53"/>
      <c r="V2155" s="53"/>
      <c r="W2155" s="53"/>
      <c r="X2155" s="53"/>
      <c r="Y2155" s="53"/>
      <c r="Z2155" s="53"/>
      <c r="AA2155" s="53"/>
      <c r="AB2155" s="53"/>
      <c r="AC2155" s="53"/>
      <c r="AD2155" s="53"/>
      <c r="AE2155" s="53"/>
      <c r="AF2155" s="53"/>
      <c r="AG2155" s="53"/>
      <c r="AH2155" s="53"/>
      <c r="AI2155" s="53"/>
      <c r="AJ2155" s="53"/>
      <c r="AK2155" s="53"/>
      <c r="AL2155" s="53"/>
      <c r="AM2155" s="53"/>
      <c r="AN2155" s="53"/>
      <c r="AO2155" s="53"/>
      <c r="AP2155" s="53"/>
      <c r="AQ2155" s="53"/>
      <c r="AR2155" s="53"/>
      <c r="AS2155" s="53"/>
      <c r="AT2155" s="53"/>
      <c r="AU2155" s="53"/>
      <c r="AV2155" s="53"/>
      <c r="AW2155" s="53"/>
      <c r="AX2155" s="53"/>
      <c r="AY2155" s="53"/>
      <c r="AZ2155" s="53"/>
      <c r="BA2155" s="53"/>
      <c r="BB2155" s="53"/>
      <c r="BC2155" s="53"/>
      <c r="BD2155" s="53"/>
      <c r="BE2155" s="53"/>
      <c r="BF2155" s="53"/>
      <c r="BG2155" s="53"/>
      <c r="BH2155" s="53"/>
      <c r="BI2155" s="53"/>
      <c r="BJ2155" s="53"/>
      <c r="BK2155" s="53"/>
      <c r="BL2155" s="53"/>
      <c r="BM2155" s="53"/>
      <c r="BN2155" s="53"/>
      <c r="BO2155" s="53"/>
      <c r="BP2155" s="53"/>
      <c r="BQ2155" s="53"/>
      <c r="BR2155" s="53"/>
      <c r="BS2155" s="53"/>
      <c r="BT2155" s="53"/>
      <c r="BU2155" s="53"/>
      <c r="BV2155" s="53"/>
      <c r="BW2155" s="53"/>
      <c r="BX2155" s="53"/>
      <c r="BY2155" s="53"/>
      <c r="BZ2155" s="53"/>
      <c r="CA2155" s="53"/>
      <c r="CB2155" s="53"/>
      <c r="CC2155" s="53"/>
      <c r="CD2155" s="53"/>
      <c r="CE2155" s="53"/>
      <c r="CF2155" s="53"/>
      <c r="CG2155" s="53"/>
      <c r="CH2155" s="53"/>
      <c r="CI2155" s="53"/>
      <c r="CJ2155" s="53"/>
      <c r="CK2155" s="53"/>
    </row>
    <row r="2156" spans="10:89" x14ac:dyDescent="0.2">
      <c r="J2156" s="53"/>
      <c r="K2156" s="53"/>
      <c r="L2156" s="53"/>
      <c r="M2156" s="53"/>
      <c r="N2156" s="53"/>
      <c r="O2156" s="53"/>
      <c r="P2156" s="53"/>
      <c r="Q2156" s="53"/>
      <c r="R2156" s="53"/>
      <c r="S2156" s="53"/>
      <c r="T2156" s="53"/>
      <c r="U2156" s="53"/>
      <c r="V2156" s="53"/>
      <c r="W2156" s="53"/>
      <c r="X2156" s="53"/>
      <c r="Y2156" s="53"/>
      <c r="Z2156" s="53"/>
      <c r="AA2156" s="53"/>
      <c r="AB2156" s="53"/>
      <c r="AC2156" s="53"/>
      <c r="AD2156" s="53"/>
      <c r="AE2156" s="53"/>
      <c r="AF2156" s="53"/>
      <c r="AG2156" s="53"/>
      <c r="AH2156" s="53"/>
      <c r="AI2156" s="53"/>
      <c r="AJ2156" s="53"/>
      <c r="AK2156" s="53"/>
      <c r="AL2156" s="53"/>
      <c r="AM2156" s="53"/>
      <c r="AN2156" s="53"/>
      <c r="AO2156" s="53"/>
      <c r="AP2156" s="53"/>
      <c r="AQ2156" s="53"/>
      <c r="AR2156" s="53"/>
      <c r="AS2156" s="53"/>
      <c r="AT2156" s="53"/>
      <c r="AU2156" s="53"/>
      <c r="AV2156" s="53"/>
      <c r="AW2156" s="53"/>
      <c r="AX2156" s="53"/>
      <c r="AY2156" s="53"/>
      <c r="AZ2156" s="53"/>
      <c r="BA2156" s="53"/>
      <c r="BB2156" s="53"/>
      <c r="BC2156" s="53"/>
      <c r="BD2156" s="53"/>
      <c r="BE2156" s="53"/>
      <c r="BF2156" s="53"/>
      <c r="BG2156" s="53"/>
      <c r="BH2156" s="53"/>
      <c r="BI2156" s="53"/>
      <c r="BJ2156" s="53"/>
      <c r="BK2156" s="53"/>
      <c r="BL2156" s="53"/>
      <c r="BM2156" s="53"/>
      <c r="BN2156" s="53"/>
      <c r="BO2156" s="53"/>
      <c r="BP2156" s="53"/>
      <c r="BQ2156" s="53"/>
      <c r="BR2156" s="53"/>
      <c r="BS2156" s="53"/>
      <c r="BT2156" s="53"/>
      <c r="BU2156" s="53"/>
      <c r="BV2156" s="53"/>
      <c r="BW2156" s="53"/>
      <c r="BX2156" s="53"/>
      <c r="BY2156" s="53"/>
      <c r="BZ2156" s="53"/>
      <c r="CA2156" s="53"/>
      <c r="CB2156" s="53"/>
      <c r="CC2156" s="53"/>
      <c r="CD2156" s="53"/>
      <c r="CE2156" s="53"/>
      <c r="CF2156" s="53"/>
      <c r="CG2156" s="53"/>
      <c r="CH2156" s="53"/>
      <c r="CI2156" s="53"/>
      <c r="CJ2156" s="53"/>
      <c r="CK2156" s="53"/>
    </row>
    <row r="2157" spans="10:89" x14ac:dyDescent="0.2">
      <c r="J2157" s="53"/>
      <c r="K2157" s="53"/>
      <c r="L2157" s="53"/>
      <c r="M2157" s="53"/>
      <c r="N2157" s="53"/>
      <c r="O2157" s="53"/>
      <c r="P2157" s="53"/>
      <c r="Q2157" s="53"/>
      <c r="R2157" s="53"/>
      <c r="S2157" s="53"/>
      <c r="T2157" s="53"/>
      <c r="U2157" s="53"/>
      <c r="V2157" s="53"/>
      <c r="W2157" s="53"/>
      <c r="X2157" s="53"/>
      <c r="Y2157" s="53"/>
      <c r="Z2157" s="53"/>
      <c r="AA2157" s="53"/>
      <c r="AB2157" s="53"/>
      <c r="AC2157" s="53"/>
      <c r="AD2157" s="53"/>
      <c r="AE2157" s="53"/>
      <c r="AF2157" s="53"/>
      <c r="AG2157" s="53"/>
      <c r="AH2157" s="53"/>
      <c r="AI2157" s="53"/>
      <c r="AJ2157" s="53"/>
      <c r="AK2157" s="53"/>
      <c r="AL2157" s="53"/>
      <c r="AM2157" s="53"/>
      <c r="AN2157" s="53"/>
      <c r="AO2157" s="53"/>
      <c r="AP2157" s="53"/>
      <c r="AQ2157" s="53"/>
      <c r="AR2157" s="53"/>
      <c r="AS2157" s="53"/>
      <c r="AT2157" s="53"/>
      <c r="AU2157" s="53"/>
      <c r="AV2157" s="53"/>
      <c r="AW2157" s="53"/>
      <c r="AX2157" s="53"/>
      <c r="AY2157" s="53"/>
      <c r="AZ2157" s="53"/>
      <c r="BA2157" s="53"/>
      <c r="BB2157" s="53"/>
      <c r="BC2157" s="53"/>
      <c r="BD2157" s="53"/>
      <c r="BE2157" s="53"/>
      <c r="BF2157" s="53"/>
      <c r="BG2157" s="53"/>
      <c r="BH2157" s="53"/>
      <c r="BI2157" s="53"/>
      <c r="BJ2157" s="53"/>
      <c r="BK2157" s="53"/>
      <c r="BL2157" s="53"/>
      <c r="BM2157" s="53"/>
      <c r="BN2157" s="53"/>
      <c r="BO2157" s="53"/>
      <c r="BP2157" s="53"/>
      <c r="BQ2157" s="53"/>
      <c r="BR2157" s="53"/>
      <c r="BS2157" s="53"/>
      <c r="BT2157" s="53"/>
      <c r="BU2157" s="53"/>
      <c r="BV2157" s="53"/>
      <c r="BW2157" s="53"/>
      <c r="BX2157" s="53"/>
      <c r="BY2157" s="53"/>
      <c r="BZ2157" s="53"/>
      <c r="CA2157" s="53"/>
      <c r="CB2157" s="53"/>
      <c r="CC2157" s="53"/>
      <c r="CD2157" s="53"/>
      <c r="CE2157" s="53"/>
      <c r="CF2157" s="53"/>
      <c r="CG2157" s="53"/>
      <c r="CH2157" s="53"/>
      <c r="CI2157" s="53"/>
      <c r="CJ2157" s="53"/>
      <c r="CK2157" s="53"/>
    </row>
    <row r="2158" spans="10:89" x14ac:dyDescent="0.2">
      <c r="J2158" s="53"/>
      <c r="K2158" s="53"/>
      <c r="L2158" s="53"/>
      <c r="M2158" s="53"/>
      <c r="N2158" s="53"/>
      <c r="O2158" s="53"/>
      <c r="P2158" s="53"/>
      <c r="Q2158" s="53"/>
      <c r="R2158" s="53"/>
      <c r="S2158" s="53"/>
      <c r="T2158" s="53"/>
      <c r="U2158" s="53"/>
      <c r="V2158" s="53"/>
      <c r="W2158" s="53"/>
      <c r="X2158" s="53"/>
      <c r="Y2158" s="53"/>
      <c r="Z2158" s="53"/>
      <c r="AA2158" s="53"/>
      <c r="AB2158" s="53"/>
      <c r="AC2158" s="53"/>
      <c r="AD2158" s="53"/>
      <c r="AE2158" s="53"/>
      <c r="AF2158" s="53"/>
      <c r="AG2158" s="53"/>
      <c r="AH2158" s="53"/>
      <c r="AI2158" s="53"/>
      <c r="AJ2158" s="53"/>
      <c r="AK2158" s="53"/>
      <c r="AL2158" s="53"/>
      <c r="AM2158" s="53"/>
      <c r="AN2158" s="53"/>
      <c r="AO2158" s="53"/>
      <c r="AP2158" s="53"/>
      <c r="AQ2158" s="53"/>
      <c r="AR2158" s="53"/>
      <c r="AS2158" s="53"/>
      <c r="AT2158" s="53"/>
      <c r="AU2158" s="53"/>
      <c r="AV2158" s="53"/>
      <c r="AW2158" s="53"/>
      <c r="AX2158" s="53"/>
      <c r="AY2158" s="53"/>
      <c r="AZ2158" s="53"/>
      <c r="BA2158" s="53"/>
      <c r="BB2158" s="53"/>
      <c r="BC2158" s="53"/>
      <c r="BD2158" s="53"/>
      <c r="BE2158" s="53"/>
      <c r="BF2158" s="53"/>
      <c r="BG2158" s="53"/>
      <c r="BH2158" s="53"/>
      <c r="BI2158" s="53"/>
      <c r="BJ2158" s="53"/>
      <c r="BK2158" s="53"/>
      <c r="BL2158" s="53"/>
      <c r="BM2158" s="53"/>
      <c r="BN2158" s="53"/>
      <c r="BO2158" s="53"/>
      <c r="BP2158" s="53"/>
      <c r="BQ2158" s="53"/>
      <c r="BR2158" s="53"/>
      <c r="BS2158" s="53"/>
      <c r="BT2158" s="53"/>
      <c r="BU2158" s="53"/>
      <c r="BV2158" s="53"/>
      <c r="BW2158" s="53"/>
      <c r="BX2158" s="53"/>
      <c r="BY2158" s="53"/>
      <c r="BZ2158" s="53"/>
      <c r="CA2158" s="53"/>
      <c r="CB2158" s="53"/>
      <c r="CC2158" s="53"/>
      <c r="CD2158" s="53"/>
      <c r="CE2158" s="53"/>
      <c r="CF2158" s="53"/>
      <c r="CG2158" s="53"/>
      <c r="CH2158" s="53"/>
      <c r="CI2158" s="53"/>
      <c r="CJ2158" s="53"/>
      <c r="CK2158" s="53"/>
    </row>
    <row r="2159" spans="10:89" x14ac:dyDescent="0.2">
      <c r="J2159" s="53"/>
      <c r="K2159" s="53"/>
      <c r="L2159" s="53"/>
      <c r="M2159" s="53"/>
      <c r="N2159" s="53"/>
      <c r="O2159" s="53"/>
      <c r="P2159" s="53"/>
      <c r="Q2159" s="53"/>
      <c r="R2159" s="53"/>
      <c r="S2159" s="53"/>
      <c r="T2159" s="53"/>
      <c r="U2159" s="53"/>
      <c r="V2159" s="53"/>
      <c r="W2159" s="53"/>
      <c r="X2159" s="53"/>
      <c r="Y2159" s="53"/>
      <c r="Z2159" s="53"/>
      <c r="AA2159" s="53"/>
      <c r="AB2159" s="53"/>
      <c r="AC2159" s="53"/>
      <c r="AD2159" s="53"/>
      <c r="AE2159" s="53"/>
      <c r="AF2159" s="53"/>
      <c r="AG2159" s="53"/>
      <c r="AH2159" s="53"/>
      <c r="AI2159" s="53"/>
      <c r="AJ2159" s="53"/>
      <c r="AK2159" s="53"/>
      <c r="AL2159" s="53"/>
      <c r="AM2159" s="53"/>
      <c r="AN2159" s="53"/>
      <c r="AO2159" s="53"/>
      <c r="AP2159" s="53"/>
      <c r="AQ2159" s="53"/>
      <c r="AR2159" s="53"/>
      <c r="AS2159" s="53"/>
      <c r="AT2159" s="53"/>
      <c r="AU2159" s="53"/>
      <c r="AV2159" s="53"/>
      <c r="AW2159" s="53"/>
      <c r="AX2159" s="53"/>
      <c r="AY2159" s="53"/>
      <c r="AZ2159" s="53"/>
      <c r="BA2159" s="53"/>
      <c r="BB2159" s="53"/>
      <c r="BC2159" s="53"/>
      <c r="BD2159" s="53"/>
      <c r="BE2159" s="53"/>
      <c r="BF2159" s="53"/>
      <c r="BG2159" s="53"/>
      <c r="BH2159" s="53"/>
      <c r="BI2159" s="53"/>
      <c r="BJ2159" s="53"/>
      <c r="BK2159" s="53"/>
      <c r="BL2159" s="53"/>
      <c r="BM2159" s="53"/>
      <c r="BN2159" s="53"/>
      <c r="BO2159" s="53"/>
      <c r="BP2159" s="53"/>
      <c r="BQ2159" s="53"/>
      <c r="BR2159" s="53"/>
      <c r="BS2159" s="53"/>
      <c r="BT2159" s="53"/>
      <c r="BU2159" s="53"/>
      <c r="BV2159" s="53"/>
      <c r="BW2159" s="53"/>
      <c r="BX2159" s="53"/>
      <c r="BY2159" s="53"/>
      <c r="BZ2159" s="53"/>
      <c r="CA2159" s="53"/>
      <c r="CB2159" s="53"/>
      <c r="CC2159" s="53"/>
      <c r="CD2159" s="53"/>
      <c r="CE2159" s="53"/>
      <c r="CF2159" s="53"/>
      <c r="CG2159" s="53"/>
      <c r="CH2159" s="53"/>
      <c r="CI2159" s="53"/>
      <c r="CJ2159" s="53"/>
      <c r="CK2159" s="53"/>
    </row>
    <row r="2160" spans="10:89" x14ac:dyDescent="0.2">
      <c r="J2160" s="53"/>
      <c r="K2160" s="53"/>
      <c r="L2160" s="53"/>
      <c r="M2160" s="53"/>
      <c r="N2160" s="53"/>
      <c r="O2160" s="53"/>
      <c r="P2160" s="53"/>
      <c r="Q2160" s="53"/>
      <c r="R2160" s="53"/>
      <c r="S2160" s="53"/>
      <c r="T2160" s="53"/>
      <c r="U2160" s="53"/>
      <c r="V2160" s="53"/>
      <c r="W2160" s="53"/>
      <c r="X2160" s="53"/>
      <c r="Y2160" s="53"/>
      <c r="Z2160" s="53"/>
      <c r="AA2160" s="53"/>
      <c r="AB2160" s="53"/>
      <c r="AC2160" s="53"/>
      <c r="AD2160" s="53"/>
      <c r="AE2160" s="53"/>
      <c r="AF2160" s="53"/>
      <c r="AG2160" s="53"/>
      <c r="AH2160" s="53"/>
      <c r="AI2160" s="53"/>
      <c r="AJ2160" s="53"/>
      <c r="AK2160" s="53"/>
      <c r="AL2160" s="53"/>
      <c r="AM2160" s="53"/>
      <c r="AN2160" s="53"/>
      <c r="AO2160" s="53"/>
      <c r="AP2160" s="53"/>
      <c r="AQ2160" s="53"/>
      <c r="AR2160" s="53"/>
      <c r="AS2160" s="53"/>
      <c r="AT2160" s="53"/>
      <c r="AU2160" s="53"/>
      <c r="AV2160" s="53"/>
      <c r="AW2160" s="53"/>
      <c r="AX2160" s="53"/>
      <c r="AY2160" s="53"/>
      <c r="AZ2160" s="53"/>
      <c r="BA2160" s="53"/>
      <c r="BB2160" s="53"/>
      <c r="BC2160" s="53"/>
      <c r="BD2160" s="53"/>
      <c r="BE2160" s="53"/>
      <c r="BF2160" s="53"/>
      <c r="BG2160" s="53"/>
      <c r="BH2160" s="53"/>
      <c r="BI2160" s="53"/>
      <c r="BJ2160" s="53"/>
      <c r="BK2160" s="53"/>
      <c r="BL2160" s="53"/>
      <c r="BM2160" s="53"/>
      <c r="BN2160" s="53"/>
      <c r="BO2160" s="53"/>
      <c r="BP2160" s="53"/>
      <c r="BQ2160" s="53"/>
      <c r="BR2160" s="53"/>
      <c r="BS2160" s="53"/>
      <c r="BT2160" s="53"/>
      <c r="BU2160" s="53"/>
      <c r="BV2160" s="53"/>
      <c r="BW2160" s="53"/>
      <c r="BX2160" s="53"/>
      <c r="BY2160" s="53"/>
      <c r="BZ2160" s="53"/>
      <c r="CA2160" s="53"/>
      <c r="CB2160" s="53"/>
      <c r="CC2160" s="53"/>
      <c r="CD2160" s="53"/>
      <c r="CE2160" s="53"/>
      <c r="CF2160" s="53"/>
      <c r="CG2160" s="53"/>
      <c r="CH2160" s="53"/>
      <c r="CI2160" s="53"/>
      <c r="CJ2160" s="53"/>
      <c r="CK2160" s="53"/>
    </row>
    <row r="2161" spans="10:89" x14ac:dyDescent="0.2">
      <c r="J2161" s="53"/>
      <c r="K2161" s="53"/>
      <c r="L2161" s="53"/>
      <c r="M2161" s="53"/>
      <c r="N2161" s="53"/>
      <c r="O2161" s="53"/>
      <c r="P2161" s="53"/>
      <c r="Q2161" s="53"/>
      <c r="R2161" s="53"/>
      <c r="S2161" s="53"/>
      <c r="T2161" s="53"/>
      <c r="U2161" s="53"/>
      <c r="V2161" s="53"/>
      <c r="W2161" s="53"/>
      <c r="X2161" s="53"/>
      <c r="Y2161" s="53"/>
      <c r="Z2161" s="53"/>
      <c r="AA2161" s="53"/>
      <c r="AB2161" s="53"/>
      <c r="AC2161" s="53"/>
      <c r="AD2161" s="53"/>
      <c r="AE2161" s="53"/>
      <c r="AF2161" s="53"/>
      <c r="AG2161" s="53"/>
      <c r="AH2161" s="53"/>
      <c r="AI2161" s="53"/>
      <c r="AJ2161" s="53"/>
      <c r="AK2161" s="53"/>
      <c r="AL2161" s="53"/>
      <c r="AM2161" s="53"/>
      <c r="AN2161" s="53"/>
      <c r="AO2161" s="53"/>
      <c r="AP2161" s="53"/>
      <c r="AQ2161" s="53"/>
      <c r="AR2161" s="53"/>
      <c r="AS2161" s="53"/>
      <c r="AT2161" s="53"/>
      <c r="AU2161" s="53"/>
      <c r="AV2161" s="53"/>
      <c r="AW2161" s="53"/>
      <c r="AX2161" s="53"/>
      <c r="AY2161" s="53"/>
      <c r="AZ2161" s="53"/>
      <c r="BA2161" s="53"/>
      <c r="BB2161" s="53"/>
      <c r="BC2161" s="53"/>
      <c r="BD2161" s="53"/>
      <c r="BE2161" s="53"/>
      <c r="BF2161" s="53"/>
      <c r="BG2161" s="53"/>
      <c r="BH2161" s="53"/>
      <c r="BI2161" s="53"/>
      <c r="BJ2161" s="53"/>
      <c r="BK2161" s="53"/>
      <c r="BL2161" s="53"/>
      <c r="BM2161" s="53"/>
      <c r="BN2161" s="53"/>
      <c r="BO2161" s="53"/>
      <c r="BP2161" s="53"/>
      <c r="BQ2161" s="53"/>
      <c r="BR2161" s="53"/>
      <c r="BS2161" s="53"/>
      <c r="BT2161" s="53"/>
      <c r="BU2161" s="53"/>
      <c r="BV2161" s="53"/>
      <c r="BW2161" s="53"/>
      <c r="BX2161" s="53"/>
      <c r="BY2161" s="53"/>
      <c r="BZ2161" s="53"/>
      <c r="CA2161" s="53"/>
      <c r="CB2161" s="53"/>
      <c r="CC2161" s="53"/>
      <c r="CD2161" s="53"/>
      <c r="CE2161" s="53"/>
      <c r="CF2161" s="53"/>
      <c r="CG2161" s="53"/>
      <c r="CH2161" s="53"/>
      <c r="CI2161" s="53"/>
      <c r="CJ2161" s="53"/>
      <c r="CK2161" s="53"/>
    </row>
    <row r="2162" spans="10:89" x14ac:dyDescent="0.2">
      <c r="J2162" s="53"/>
      <c r="K2162" s="53"/>
      <c r="L2162" s="53"/>
      <c r="M2162" s="53"/>
      <c r="N2162" s="53"/>
      <c r="O2162" s="53"/>
      <c r="P2162" s="53"/>
      <c r="Q2162" s="53"/>
      <c r="R2162" s="53"/>
      <c r="S2162" s="53"/>
      <c r="T2162" s="53"/>
      <c r="U2162" s="53"/>
      <c r="V2162" s="53"/>
      <c r="W2162" s="53"/>
      <c r="X2162" s="53"/>
      <c r="Y2162" s="53"/>
      <c r="Z2162" s="53"/>
      <c r="AA2162" s="53"/>
      <c r="AB2162" s="53"/>
      <c r="AC2162" s="53"/>
      <c r="AD2162" s="53"/>
      <c r="AE2162" s="53"/>
      <c r="AF2162" s="53"/>
      <c r="AG2162" s="53"/>
      <c r="AH2162" s="53"/>
      <c r="AI2162" s="53"/>
      <c r="AJ2162" s="53"/>
      <c r="AK2162" s="53"/>
      <c r="AL2162" s="53"/>
      <c r="AM2162" s="53"/>
      <c r="AN2162" s="53"/>
      <c r="AO2162" s="53"/>
      <c r="AP2162" s="53"/>
      <c r="AQ2162" s="53"/>
      <c r="AR2162" s="53"/>
      <c r="AS2162" s="53"/>
      <c r="AT2162" s="53"/>
      <c r="AU2162" s="53"/>
      <c r="AV2162" s="53"/>
      <c r="AW2162" s="53"/>
      <c r="AX2162" s="53"/>
      <c r="AY2162" s="53"/>
      <c r="AZ2162" s="53"/>
      <c r="BA2162" s="53"/>
      <c r="BB2162" s="53"/>
      <c r="BC2162" s="53"/>
      <c r="BD2162" s="53"/>
      <c r="BE2162" s="53"/>
      <c r="BF2162" s="53"/>
      <c r="BG2162" s="53"/>
      <c r="BH2162" s="53"/>
      <c r="BI2162" s="53"/>
      <c r="BJ2162" s="53"/>
      <c r="BK2162" s="53"/>
      <c r="BL2162" s="53"/>
      <c r="BM2162" s="53"/>
      <c r="BN2162" s="53"/>
      <c r="BO2162" s="53"/>
      <c r="BP2162" s="53"/>
      <c r="BQ2162" s="53"/>
      <c r="BR2162" s="53"/>
      <c r="BS2162" s="53"/>
      <c r="BT2162" s="53"/>
      <c r="BU2162" s="53"/>
      <c r="BV2162" s="53"/>
      <c r="BW2162" s="53"/>
      <c r="BX2162" s="53"/>
      <c r="BY2162" s="53"/>
      <c r="BZ2162" s="53"/>
      <c r="CA2162" s="53"/>
      <c r="CB2162" s="53"/>
      <c r="CC2162" s="53"/>
      <c r="CD2162" s="53"/>
      <c r="CE2162" s="53"/>
      <c r="CF2162" s="53"/>
      <c r="CG2162" s="53"/>
      <c r="CH2162" s="53"/>
      <c r="CI2162" s="53"/>
      <c r="CJ2162" s="53"/>
      <c r="CK2162" s="53"/>
    </row>
    <row r="2163" spans="10:89" x14ac:dyDescent="0.2">
      <c r="J2163" s="53"/>
      <c r="K2163" s="53"/>
      <c r="L2163" s="53"/>
      <c r="M2163" s="53"/>
      <c r="N2163" s="53"/>
      <c r="O2163" s="53"/>
      <c r="P2163" s="53"/>
      <c r="Q2163" s="53"/>
      <c r="R2163" s="53"/>
      <c r="S2163" s="53"/>
      <c r="T2163" s="53"/>
      <c r="U2163" s="53"/>
      <c r="V2163" s="53"/>
      <c r="W2163" s="53"/>
      <c r="X2163" s="53"/>
      <c r="Y2163" s="53"/>
      <c r="Z2163" s="53"/>
      <c r="AA2163" s="53"/>
      <c r="AB2163" s="53"/>
      <c r="AC2163" s="53"/>
      <c r="AD2163" s="53"/>
      <c r="AE2163" s="53"/>
      <c r="AF2163" s="53"/>
      <c r="AG2163" s="53"/>
      <c r="AH2163" s="53"/>
      <c r="AI2163" s="53"/>
      <c r="AJ2163" s="53"/>
      <c r="AK2163" s="53"/>
      <c r="AL2163" s="53"/>
      <c r="AM2163" s="53"/>
      <c r="AN2163" s="53"/>
      <c r="AO2163" s="53"/>
      <c r="AP2163" s="53"/>
      <c r="AQ2163" s="53"/>
      <c r="AR2163" s="53"/>
      <c r="AS2163" s="53"/>
      <c r="AT2163" s="53"/>
      <c r="AU2163" s="53"/>
      <c r="AV2163" s="53"/>
      <c r="AW2163" s="53"/>
      <c r="AX2163" s="53"/>
      <c r="AY2163" s="53"/>
      <c r="AZ2163" s="53"/>
      <c r="BA2163" s="53"/>
      <c r="BB2163" s="53"/>
      <c r="BC2163" s="53"/>
      <c r="BD2163" s="53"/>
      <c r="BE2163" s="53"/>
      <c r="BF2163" s="53"/>
      <c r="BG2163" s="53"/>
      <c r="BH2163" s="53"/>
      <c r="BI2163" s="53"/>
      <c r="BJ2163" s="53"/>
      <c r="BK2163" s="53"/>
      <c r="BL2163" s="53"/>
      <c r="BM2163" s="53"/>
      <c r="BN2163" s="53"/>
      <c r="BO2163" s="53"/>
      <c r="BP2163" s="53"/>
      <c r="BQ2163" s="53"/>
      <c r="BR2163" s="53"/>
      <c r="BS2163" s="53"/>
      <c r="BT2163" s="53"/>
      <c r="BU2163" s="53"/>
      <c r="BV2163" s="53"/>
      <c r="BW2163" s="53"/>
      <c r="BX2163" s="53"/>
      <c r="BY2163" s="53"/>
      <c r="BZ2163" s="53"/>
      <c r="CA2163" s="53"/>
      <c r="CB2163" s="53"/>
      <c r="CC2163" s="53"/>
      <c r="CD2163" s="53"/>
      <c r="CE2163" s="53"/>
      <c r="CF2163" s="53"/>
      <c r="CG2163" s="53"/>
      <c r="CH2163" s="53"/>
      <c r="CI2163" s="53"/>
      <c r="CJ2163" s="53"/>
      <c r="CK2163" s="53"/>
    </row>
    <row r="2164" spans="10:89" x14ac:dyDescent="0.2">
      <c r="J2164" s="53"/>
      <c r="K2164" s="53"/>
      <c r="L2164" s="53"/>
      <c r="M2164" s="53"/>
      <c r="N2164" s="53"/>
      <c r="O2164" s="53"/>
      <c r="P2164" s="53"/>
      <c r="Q2164" s="53"/>
      <c r="R2164" s="53"/>
      <c r="S2164" s="53"/>
      <c r="T2164" s="53"/>
      <c r="U2164" s="53"/>
      <c r="V2164" s="53"/>
      <c r="W2164" s="53"/>
      <c r="X2164" s="53"/>
      <c r="Y2164" s="53"/>
      <c r="Z2164" s="53"/>
      <c r="AA2164" s="53"/>
      <c r="AB2164" s="53"/>
      <c r="AC2164" s="53"/>
      <c r="AD2164" s="53"/>
      <c r="AE2164" s="53"/>
      <c r="AF2164" s="53"/>
      <c r="AG2164" s="53"/>
      <c r="AH2164" s="53"/>
      <c r="AI2164" s="53"/>
      <c r="AJ2164" s="53"/>
      <c r="AK2164" s="53"/>
      <c r="AL2164" s="53"/>
      <c r="AM2164" s="53"/>
      <c r="AN2164" s="53"/>
      <c r="AO2164" s="53"/>
      <c r="AP2164" s="53"/>
      <c r="AQ2164" s="53"/>
      <c r="AR2164" s="53"/>
      <c r="AS2164" s="53"/>
      <c r="AT2164" s="53"/>
      <c r="AU2164" s="53"/>
      <c r="AV2164" s="53"/>
      <c r="AW2164" s="53"/>
      <c r="AX2164" s="53"/>
      <c r="AY2164" s="53"/>
      <c r="AZ2164" s="53"/>
      <c r="BA2164" s="53"/>
      <c r="BB2164" s="53"/>
      <c r="BC2164" s="53"/>
      <c r="BD2164" s="53"/>
      <c r="BE2164" s="53"/>
      <c r="BF2164" s="53"/>
      <c r="BG2164" s="53"/>
      <c r="BH2164" s="53"/>
      <c r="BI2164" s="53"/>
      <c r="BJ2164" s="53"/>
      <c r="BK2164" s="53"/>
      <c r="BL2164" s="53"/>
      <c r="BM2164" s="53"/>
      <c r="BN2164" s="53"/>
      <c r="BO2164" s="53"/>
      <c r="BP2164" s="53"/>
      <c r="BQ2164" s="53"/>
      <c r="BR2164" s="53"/>
      <c r="BS2164" s="53"/>
      <c r="BT2164" s="53"/>
      <c r="BU2164" s="53"/>
      <c r="BV2164" s="53"/>
      <c r="BW2164" s="53"/>
      <c r="BX2164" s="53"/>
      <c r="BY2164" s="53"/>
      <c r="BZ2164" s="53"/>
      <c r="CA2164" s="53"/>
      <c r="CB2164" s="53"/>
      <c r="CC2164" s="53"/>
      <c r="CD2164" s="53"/>
      <c r="CE2164" s="53"/>
      <c r="CF2164" s="53"/>
      <c r="CG2164" s="53"/>
      <c r="CH2164" s="53"/>
      <c r="CI2164" s="53"/>
      <c r="CJ2164" s="53"/>
      <c r="CK2164" s="53"/>
    </row>
    <row r="2165" spans="10:89" x14ac:dyDescent="0.2">
      <c r="J2165" s="53"/>
      <c r="K2165" s="53"/>
      <c r="L2165" s="53"/>
      <c r="M2165" s="53"/>
      <c r="N2165" s="53"/>
      <c r="O2165" s="53"/>
      <c r="P2165" s="53"/>
      <c r="Q2165" s="53"/>
      <c r="R2165" s="53"/>
      <c r="S2165" s="53"/>
      <c r="T2165" s="53"/>
      <c r="U2165" s="53"/>
      <c r="V2165" s="53"/>
      <c r="W2165" s="53"/>
      <c r="X2165" s="53"/>
      <c r="Y2165" s="53"/>
      <c r="Z2165" s="53"/>
      <c r="AA2165" s="53"/>
      <c r="AB2165" s="53"/>
      <c r="AC2165" s="53"/>
      <c r="AD2165" s="53"/>
      <c r="AE2165" s="53"/>
      <c r="AF2165" s="53"/>
      <c r="AG2165" s="53"/>
      <c r="AH2165" s="53"/>
      <c r="AI2165" s="53"/>
      <c r="AJ2165" s="53"/>
      <c r="AK2165" s="53"/>
      <c r="AL2165" s="53"/>
      <c r="AM2165" s="53"/>
      <c r="AN2165" s="53"/>
      <c r="AO2165" s="53"/>
      <c r="AP2165" s="53"/>
      <c r="AQ2165" s="53"/>
      <c r="AR2165" s="53"/>
      <c r="AS2165" s="53"/>
      <c r="AT2165" s="53"/>
      <c r="AU2165" s="53"/>
      <c r="AV2165" s="53"/>
      <c r="AW2165" s="53"/>
      <c r="AX2165" s="53"/>
      <c r="AY2165" s="53"/>
      <c r="AZ2165" s="53"/>
      <c r="BA2165" s="53"/>
      <c r="BB2165" s="53"/>
      <c r="BC2165" s="53"/>
      <c r="BD2165" s="53"/>
      <c r="BE2165" s="53"/>
      <c r="BF2165" s="53"/>
      <c r="BG2165" s="53"/>
      <c r="BH2165" s="53"/>
      <c r="BI2165" s="53"/>
      <c r="BJ2165" s="53"/>
      <c r="BK2165" s="53"/>
      <c r="BL2165" s="53"/>
      <c r="BM2165" s="53"/>
      <c r="BN2165" s="53"/>
      <c r="BO2165" s="53"/>
      <c r="BP2165" s="53"/>
      <c r="BQ2165" s="53"/>
      <c r="BR2165" s="53"/>
      <c r="BS2165" s="53"/>
      <c r="BT2165" s="53"/>
      <c r="BU2165" s="53"/>
      <c r="BV2165" s="53"/>
      <c r="BW2165" s="53"/>
      <c r="BX2165" s="53"/>
      <c r="BY2165" s="53"/>
      <c r="BZ2165" s="53"/>
      <c r="CA2165" s="53"/>
      <c r="CB2165" s="53"/>
      <c r="CC2165" s="53"/>
      <c r="CD2165" s="53"/>
      <c r="CE2165" s="53"/>
      <c r="CF2165" s="53"/>
      <c r="CG2165" s="53"/>
      <c r="CH2165" s="53"/>
      <c r="CI2165" s="53"/>
      <c r="CJ2165" s="53"/>
      <c r="CK2165" s="53"/>
    </row>
    <row r="2166" spans="10:89" x14ac:dyDescent="0.2">
      <c r="J2166" s="53"/>
      <c r="K2166" s="53"/>
      <c r="L2166" s="53"/>
      <c r="M2166" s="53"/>
      <c r="N2166" s="53"/>
      <c r="O2166" s="53"/>
      <c r="P2166" s="53"/>
      <c r="Q2166" s="53"/>
      <c r="R2166" s="53"/>
      <c r="S2166" s="53"/>
      <c r="T2166" s="53"/>
      <c r="U2166" s="53"/>
      <c r="V2166" s="53"/>
      <c r="W2166" s="53"/>
      <c r="X2166" s="53"/>
      <c r="Y2166" s="53"/>
      <c r="Z2166" s="53"/>
      <c r="AA2166" s="53"/>
      <c r="AB2166" s="53"/>
      <c r="AC2166" s="53"/>
      <c r="AD2166" s="53"/>
      <c r="AE2166" s="53"/>
      <c r="AF2166" s="53"/>
      <c r="AG2166" s="53"/>
      <c r="AH2166" s="53"/>
      <c r="AI2166" s="53"/>
      <c r="AJ2166" s="53"/>
      <c r="AK2166" s="53"/>
      <c r="AL2166" s="53"/>
      <c r="AM2166" s="53"/>
      <c r="AN2166" s="53"/>
      <c r="AO2166" s="53"/>
      <c r="AP2166" s="53"/>
      <c r="AQ2166" s="53"/>
      <c r="AR2166" s="53"/>
      <c r="AS2166" s="53"/>
      <c r="AT2166" s="53"/>
      <c r="AU2166" s="53"/>
      <c r="AV2166" s="53"/>
      <c r="AW2166" s="53"/>
      <c r="AX2166" s="53"/>
      <c r="AY2166" s="53"/>
      <c r="AZ2166" s="53"/>
      <c r="BA2166" s="53"/>
      <c r="BB2166" s="53"/>
      <c r="BC2166" s="53"/>
      <c r="BD2166" s="53"/>
      <c r="BE2166" s="53"/>
      <c r="BF2166" s="53"/>
      <c r="BG2166" s="53"/>
      <c r="BH2166" s="53"/>
      <c r="BI2166" s="53"/>
      <c r="BJ2166" s="53"/>
      <c r="BK2166" s="53"/>
      <c r="BL2166" s="53"/>
      <c r="BM2166" s="53"/>
      <c r="BN2166" s="53"/>
      <c r="BO2166" s="53"/>
      <c r="BP2166" s="53"/>
      <c r="BQ2166" s="53"/>
      <c r="BR2166" s="53"/>
      <c r="BS2166" s="53"/>
      <c r="BT2166" s="53"/>
      <c r="BU2166" s="53"/>
      <c r="BV2166" s="53"/>
      <c r="BW2166" s="53"/>
      <c r="BX2166" s="53"/>
      <c r="BY2166" s="53"/>
      <c r="BZ2166" s="53"/>
      <c r="CA2166" s="53"/>
      <c r="CB2166" s="53"/>
      <c r="CC2166" s="53"/>
      <c r="CD2166" s="53"/>
      <c r="CE2166" s="53"/>
      <c r="CF2166" s="53"/>
      <c r="CG2166" s="53"/>
      <c r="CH2166" s="53"/>
      <c r="CI2166" s="53"/>
      <c r="CJ2166" s="53"/>
      <c r="CK2166" s="53"/>
    </row>
    <row r="2167" spans="10:89" x14ac:dyDescent="0.2">
      <c r="J2167" s="53"/>
      <c r="K2167" s="53"/>
      <c r="L2167" s="53"/>
      <c r="M2167" s="53"/>
      <c r="N2167" s="53"/>
      <c r="O2167" s="53"/>
      <c r="P2167" s="53"/>
      <c r="Q2167" s="53"/>
      <c r="R2167" s="53"/>
      <c r="S2167" s="53"/>
      <c r="T2167" s="53"/>
      <c r="U2167" s="53"/>
      <c r="V2167" s="53"/>
      <c r="W2167" s="53"/>
      <c r="X2167" s="53"/>
      <c r="Y2167" s="53"/>
      <c r="Z2167" s="53"/>
      <c r="AA2167" s="53"/>
      <c r="AB2167" s="53"/>
      <c r="AC2167" s="53"/>
      <c r="AD2167" s="53"/>
      <c r="AE2167" s="53"/>
      <c r="AF2167" s="53"/>
      <c r="AG2167" s="53"/>
      <c r="AH2167" s="53"/>
      <c r="AI2167" s="53"/>
      <c r="AJ2167" s="53"/>
      <c r="AK2167" s="53"/>
      <c r="AL2167" s="53"/>
      <c r="AM2167" s="53"/>
      <c r="AN2167" s="53"/>
      <c r="AO2167" s="53"/>
      <c r="AP2167" s="53"/>
      <c r="AQ2167" s="53"/>
      <c r="AR2167" s="53"/>
      <c r="AS2167" s="53"/>
      <c r="AT2167" s="53"/>
      <c r="AU2167" s="53"/>
      <c r="AV2167" s="53"/>
      <c r="AW2167" s="53"/>
      <c r="AX2167" s="53"/>
      <c r="AY2167" s="53"/>
      <c r="AZ2167" s="53"/>
      <c r="BA2167" s="53"/>
      <c r="BB2167" s="53"/>
      <c r="BC2167" s="53"/>
      <c r="BD2167" s="53"/>
      <c r="BE2167" s="53"/>
      <c r="BF2167" s="53"/>
      <c r="BG2167" s="53"/>
      <c r="BH2167" s="53"/>
      <c r="BI2167" s="53"/>
      <c r="BJ2167" s="53"/>
      <c r="BK2167" s="53"/>
      <c r="BL2167" s="53"/>
      <c r="BM2167" s="53"/>
      <c r="BN2167" s="53"/>
      <c r="BO2167" s="53"/>
      <c r="BP2167" s="53"/>
      <c r="BQ2167" s="53"/>
      <c r="BR2167" s="53"/>
      <c r="BS2167" s="53"/>
      <c r="BT2167" s="53"/>
      <c r="BU2167" s="53"/>
      <c r="BV2167" s="53"/>
      <c r="BW2167" s="53"/>
      <c r="BX2167" s="53"/>
      <c r="BY2167" s="53"/>
      <c r="BZ2167" s="53"/>
      <c r="CA2167" s="53"/>
      <c r="CB2167" s="53"/>
      <c r="CC2167" s="53"/>
      <c r="CD2167" s="53"/>
      <c r="CE2167" s="53"/>
      <c r="CF2167" s="53"/>
      <c r="CG2167" s="53"/>
      <c r="CH2167" s="53"/>
      <c r="CI2167" s="53"/>
      <c r="CJ2167" s="53"/>
      <c r="CK2167" s="53"/>
    </row>
    <row r="2168" spans="10:89" x14ac:dyDescent="0.2">
      <c r="J2168" s="53"/>
      <c r="K2168" s="53"/>
      <c r="L2168" s="53"/>
      <c r="M2168" s="53"/>
      <c r="N2168" s="53"/>
      <c r="O2168" s="53"/>
      <c r="P2168" s="53"/>
      <c r="Q2168" s="53"/>
      <c r="R2168" s="53"/>
      <c r="S2168" s="53"/>
      <c r="T2168" s="53"/>
      <c r="U2168" s="53"/>
      <c r="V2168" s="53"/>
      <c r="W2168" s="53"/>
      <c r="X2168" s="53"/>
      <c r="Y2168" s="53"/>
      <c r="Z2168" s="53"/>
      <c r="AA2168" s="53"/>
      <c r="AB2168" s="53"/>
      <c r="AC2168" s="53"/>
      <c r="AD2168" s="53"/>
      <c r="AE2168" s="53"/>
      <c r="AF2168" s="53"/>
      <c r="AG2168" s="53"/>
      <c r="AH2168" s="53"/>
      <c r="AI2168" s="53"/>
      <c r="AJ2168" s="53"/>
      <c r="AK2168" s="53"/>
      <c r="AL2168" s="53"/>
      <c r="AM2168" s="53"/>
      <c r="AN2168" s="53"/>
      <c r="AO2168" s="53"/>
      <c r="AP2168" s="53"/>
      <c r="AQ2168" s="53"/>
      <c r="AR2168" s="53"/>
      <c r="AS2168" s="53"/>
      <c r="AT2168" s="53"/>
      <c r="AU2168" s="53"/>
      <c r="AV2168" s="53"/>
      <c r="AW2168" s="53"/>
      <c r="AX2168" s="53"/>
      <c r="AY2168" s="53"/>
      <c r="AZ2168" s="53"/>
      <c r="BA2168" s="53"/>
      <c r="BB2168" s="53"/>
      <c r="BC2168" s="53"/>
      <c r="BD2168" s="53"/>
      <c r="BE2168" s="53"/>
      <c r="BF2168" s="53"/>
      <c r="BG2168" s="53"/>
      <c r="BH2168" s="53"/>
      <c r="BI2168" s="53"/>
      <c r="BJ2168" s="53"/>
      <c r="BK2168" s="53"/>
      <c r="BL2168" s="53"/>
      <c r="BM2168" s="53"/>
      <c r="BN2168" s="53"/>
      <c r="BO2168" s="53"/>
      <c r="BP2168" s="53"/>
      <c r="BQ2168" s="53"/>
      <c r="BR2168" s="53"/>
      <c r="BS2168" s="53"/>
      <c r="BT2168" s="53"/>
      <c r="BU2168" s="53"/>
      <c r="BV2168" s="53"/>
      <c r="BW2168" s="53"/>
      <c r="BX2168" s="53"/>
      <c r="BY2168" s="53"/>
      <c r="BZ2168" s="53"/>
      <c r="CA2168" s="53"/>
      <c r="CB2168" s="53"/>
      <c r="CC2168" s="53"/>
      <c r="CD2168" s="53"/>
      <c r="CE2168" s="53"/>
      <c r="CF2168" s="53"/>
      <c r="CG2168" s="53"/>
      <c r="CH2168" s="53"/>
      <c r="CI2168" s="53"/>
      <c r="CJ2168" s="53"/>
      <c r="CK2168" s="53"/>
    </row>
    <row r="2169" spans="10:89" x14ac:dyDescent="0.2">
      <c r="J2169" s="53"/>
      <c r="K2169" s="53"/>
      <c r="L2169" s="53"/>
      <c r="M2169" s="53"/>
      <c r="N2169" s="53"/>
      <c r="O2169" s="53"/>
      <c r="P2169" s="53"/>
      <c r="Q2169" s="53"/>
      <c r="R2169" s="53"/>
      <c r="S2169" s="53"/>
      <c r="T2169" s="53"/>
      <c r="U2169" s="53"/>
      <c r="V2169" s="53"/>
      <c r="W2169" s="53"/>
      <c r="X2169" s="53"/>
      <c r="Y2169" s="53"/>
      <c r="Z2169" s="53"/>
      <c r="AA2169" s="53"/>
      <c r="AB2169" s="53"/>
      <c r="AC2169" s="53"/>
      <c r="AD2169" s="53"/>
      <c r="AE2169" s="53"/>
      <c r="AF2169" s="53"/>
      <c r="AG2169" s="53"/>
      <c r="AH2169" s="53"/>
      <c r="AI2169" s="53"/>
      <c r="AJ2169" s="53"/>
      <c r="AK2169" s="53"/>
      <c r="AL2169" s="53"/>
      <c r="AM2169" s="53"/>
      <c r="AN2169" s="53"/>
      <c r="AO2169" s="53"/>
      <c r="AP2169" s="53"/>
      <c r="AQ2169" s="53"/>
      <c r="AR2169" s="53"/>
      <c r="AS2169" s="53"/>
      <c r="AT2169" s="53"/>
      <c r="AU2169" s="53"/>
      <c r="AV2169" s="53"/>
      <c r="AW2169" s="53"/>
      <c r="AX2169" s="53"/>
      <c r="AY2169" s="53"/>
      <c r="AZ2169" s="53"/>
      <c r="BA2169" s="53"/>
      <c r="BB2169" s="53"/>
      <c r="BC2169" s="53"/>
      <c r="BD2169" s="53"/>
      <c r="BE2169" s="53"/>
      <c r="BF2169" s="53"/>
      <c r="BG2169" s="53"/>
      <c r="BH2169" s="53"/>
      <c r="BI2169" s="53"/>
      <c r="BJ2169" s="53"/>
      <c r="BK2169" s="53"/>
      <c r="BL2169" s="53"/>
      <c r="BM2169" s="53"/>
      <c r="BN2169" s="53"/>
      <c r="BO2169" s="53"/>
      <c r="BP2169" s="53"/>
      <c r="BQ2169" s="53"/>
      <c r="BR2169" s="53"/>
      <c r="BS2169" s="53"/>
      <c r="BT2169" s="53"/>
      <c r="BU2169" s="53"/>
      <c r="BV2169" s="53"/>
      <c r="BW2169" s="53"/>
      <c r="BX2169" s="53"/>
      <c r="BY2169" s="53"/>
      <c r="BZ2169" s="53"/>
      <c r="CA2169" s="53"/>
      <c r="CB2169" s="53"/>
      <c r="CC2169" s="53"/>
      <c r="CD2169" s="53"/>
      <c r="CE2169" s="53"/>
      <c r="CF2169" s="53"/>
      <c r="CG2169" s="53"/>
      <c r="CH2169" s="53"/>
      <c r="CI2169" s="53"/>
      <c r="CJ2169" s="53"/>
      <c r="CK2169" s="53"/>
    </row>
    <row r="2170" spans="10:89" x14ac:dyDescent="0.2">
      <c r="J2170" s="53"/>
      <c r="K2170" s="53"/>
      <c r="L2170" s="53"/>
      <c r="M2170" s="53"/>
      <c r="N2170" s="53"/>
      <c r="O2170" s="53"/>
      <c r="P2170" s="53"/>
      <c r="Q2170" s="53"/>
      <c r="R2170" s="53"/>
      <c r="S2170" s="53"/>
      <c r="T2170" s="53"/>
      <c r="U2170" s="53"/>
      <c r="V2170" s="53"/>
      <c r="W2170" s="53"/>
      <c r="X2170" s="53"/>
      <c r="Y2170" s="53"/>
      <c r="Z2170" s="53"/>
      <c r="AA2170" s="53"/>
      <c r="AB2170" s="53"/>
      <c r="AC2170" s="53"/>
      <c r="AD2170" s="53"/>
      <c r="AE2170" s="53"/>
      <c r="AF2170" s="53"/>
      <c r="AG2170" s="53"/>
      <c r="AH2170" s="53"/>
      <c r="AI2170" s="53"/>
      <c r="AJ2170" s="53"/>
      <c r="AK2170" s="53"/>
      <c r="AL2170" s="53"/>
      <c r="AM2170" s="53"/>
      <c r="AN2170" s="53"/>
      <c r="AO2170" s="53"/>
      <c r="AP2170" s="53"/>
      <c r="AQ2170" s="53"/>
      <c r="AR2170" s="53"/>
      <c r="AS2170" s="53"/>
      <c r="AT2170" s="53"/>
      <c r="AU2170" s="53"/>
      <c r="AV2170" s="53"/>
      <c r="AW2170" s="53"/>
      <c r="AX2170" s="53"/>
      <c r="AY2170" s="53"/>
      <c r="AZ2170" s="53"/>
      <c r="BA2170" s="53"/>
      <c r="BB2170" s="53"/>
      <c r="BC2170" s="53"/>
      <c r="BD2170" s="53"/>
      <c r="BE2170" s="53"/>
      <c r="BF2170" s="53"/>
      <c r="BG2170" s="53"/>
      <c r="BH2170" s="53"/>
      <c r="BI2170" s="53"/>
      <c r="BJ2170" s="53"/>
      <c r="BK2170" s="53"/>
      <c r="BL2170" s="53"/>
      <c r="BM2170" s="53"/>
      <c r="BN2170" s="53"/>
      <c r="BO2170" s="53"/>
      <c r="BP2170" s="53"/>
      <c r="BQ2170" s="53"/>
      <c r="BR2170" s="53"/>
      <c r="BS2170" s="53"/>
      <c r="BT2170" s="53"/>
      <c r="BU2170" s="53"/>
      <c r="BV2170" s="53"/>
      <c r="BW2170" s="53"/>
      <c r="BX2170" s="53"/>
      <c r="BY2170" s="53"/>
      <c r="BZ2170" s="53"/>
      <c r="CA2170" s="53"/>
      <c r="CB2170" s="53"/>
      <c r="CC2170" s="53"/>
      <c r="CD2170" s="53"/>
      <c r="CE2170" s="53"/>
      <c r="CF2170" s="53"/>
      <c r="CG2170" s="53"/>
      <c r="CH2170" s="53"/>
      <c r="CI2170" s="53"/>
      <c r="CJ2170" s="53"/>
      <c r="CK2170" s="53"/>
    </row>
    <row r="2171" spans="10:89" x14ac:dyDescent="0.2">
      <c r="J2171" s="53"/>
      <c r="K2171" s="53"/>
      <c r="L2171" s="53"/>
      <c r="M2171" s="53"/>
      <c r="N2171" s="53"/>
      <c r="O2171" s="53"/>
      <c r="P2171" s="53"/>
      <c r="Q2171" s="53"/>
      <c r="R2171" s="53"/>
      <c r="S2171" s="53"/>
      <c r="T2171" s="53"/>
      <c r="U2171" s="53"/>
      <c r="V2171" s="53"/>
      <c r="W2171" s="53"/>
      <c r="X2171" s="53"/>
      <c r="Y2171" s="53"/>
      <c r="Z2171" s="53"/>
      <c r="AA2171" s="53"/>
      <c r="AB2171" s="53"/>
      <c r="AC2171" s="53"/>
      <c r="AD2171" s="53"/>
      <c r="AE2171" s="53"/>
      <c r="AF2171" s="53"/>
      <c r="AG2171" s="53"/>
      <c r="AH2171" s="53"/>
      <c r="AI2171" s="53"/>
      <c r="AJ2171" s="53"/>
      <c r="AK2171" s="53"/>
      <c r="AL2171" s="53"/>
      <c r="AM2171" s="53"/>
      <c r="AN2171" s="53"/>
      <c r="AO2171" s="53"/>
      <c r="AP2171" s="53"/>
      <c r="AQ2171" s="53"/>
      <c r="AR2171" s="53"/>
      <c r="AS2171" s="53"/>
      <c r="AT2171" s="53"/>
      <c r="AU2171" s="53"/>
      <c r="AV2171" s="53"/>
      <c r="AW2171" s="53"/>
      <c r="AX2171" s="53"/>
      <c r="AY2171" s="53"/>
      <c r="AZ2171" s="53"/>
      <c r="BA2171" s="53"/>
      <c r="BB2171" s="53"/>
      <c r="BC2171" s="53"/>
      <c r="BD2171" s="53"/>
      <c r="BE2171" s="53"/>
      <c r="BF2171" s="53"/>
      <c r="BG2171" s="53"/>
      <c r="BH2171" s="53"/>
      <c r="BI2171" s="53"/>
      <c r="BJ2171" s="53"/>
      <c r="BK2171" s="53"/>
      <c r="BL2171" s="53"/>
      <c r="BM2171" s="53"/>
      <c r="BN2171" s="53"/>
      <c r="BO2171" s="53"/>
      <c r="BP2171" s="53"/>
      <c r="BQ2171" s="53"/>
      <c r="BR2171" s="53"/>
      <c r="BS2171" s="53"/>
      <c r="BT2171" s="53"/>
      <c r="BU2171" s="53"/>
      <c r="BV2171" s="53"/>
      <c r="BW2171" s="53"/>
      <c r="BX2171" s="53"/>
      <c r="BY2171" s="53"/>
      <c r="BZ2171" s="53"/>
      <c r="CA2171" s="53"/>
      <c r="CB2171" s="53"/>
      <c r="CC2171" s="53"/>
      <c r="CD2171" s="53"/>
      <c r="CE2171" s="53"/>
      <c r="CF2171" s="53"/>
      <c r="CG2171" s="53"/>
      <c r="CH2171" s="53"/>
      <c r="CI2171" s="53"/>
      <c r="CJ2171" s="53"/>
      <c r="CK2171" s="53"/>
    </row>
    <row r="2172" spans="10:89" x14ac:dyDescent="0.2">
      <c r="J2172" s="53"/>
      <c r="K2172" s="53"/>
      <c r="L2172" s="53"/>
      <c r="M2172" s="53"/>
      <c r="N2172" s="53"/>
      <c r="O2172" s="53"/>
      <c r="P2172" s="53"/>
      <c r="Q2172" s="53"/>
      <c r="R2172" s="53"/>
      <c r="S2172" s="53"/>
      <c r="T2172" s="53"/>
      <c r="U2172" s="53"/>
      <c r="V2172" s="53"/>
      <c r="W2172" s="53"/>
      <c r="X2172" s="53"/>
      <c r="Y2172" s="53"/>
      <c r="Z2172" s="53"/>
      <c r="AA2172" s="53"/>
      <c r="AB2172" s="53"/>
      <c r="AC2172" s="53"/>
      <c r="AD2172" s="53"/>
      <c r="AE2172" s="53"/>
      <c r="AF2172" s="53"/>
      <c r="AG2172" s="53"/>
      <c r="AH2172" s="53"/>
      <c r="AI2172" s="53"/>
      <c r="AJ2172" s="53"/>
      <c r="AK2172" s="53"/>
      <c r="AL2172" s="53"/>
      <c r="AM2172" s="53"/>
      <c r="AN2172" s="53"/>
      <c r="AO2172" s="53"/>
      <c r="AP2172" s="53"/>
      <c r="AQ2172" s="53"/>
      <c r="AR2172" s="53"/>
      <c r="AS2172" s="53"/>
      <c r="AT2172" s="53"/>
      <c r="AU2172" s="53"/>
      <c r="AV2172" s="53"/>
      <c r="AW2172" s="53"/>
      <c r="AX2172" s="53"/>
      <c r="AY2172" s="53"/>
      <c r="AZ2172" s="53"/>
      <c r="BA2172" s="53"/>
      <c r="BB2172" s="53"/>
      <c r="BC2172" s="53"/>
      <c r="BD2172" s="53"/>
      <c r="BE2172" s="53"/>
      <c r="BF2172" s="53"/>
      <c r="BG2172" s="53"/>
      <c r="BH2172" s="53"/>
      <c r="BI2172" s="53"/>
      <c r="BJ2172" s="53"/>
      <c r="BK2172" s="53"/>
      <c r="BL2172" s="53"/>
      <c r="BM2172" s="53"/>
      <c r="BN2172" s="53"/>
      <c r="BO2172" s="53"/>
      <c r="BP2172" s="53"/>
      <c r="BQ2172" s="53"/>
      <c r="BR2172" s="53"/>
      <c r="BS2172" s="53"/>
      <c r="BT2172" s="53"/>
      <c r="BU2172" s="53"/>
      <c r="BV2172" s="53"/>
      <c r="BW2172" s="53"/>
      <c r="BX2172" s="53"/>
      <c r="BY2172" s="53"/>
      <c r="BZ2172" s="53"/>
      <c r="CA2172" s="53"/>
      <c r="CB2172" s="53"/>
      <c r="CC2172" s="53"/>
      <c r="CD2172" s="53"/>
      <c r="CE2172" s="53"/>
      <c r="CF2172" s="53"/>
      <c r="CG2172" s="53"/>
      <c r="CH2172" s="53"/>
      <c r="CI2172" s="53"/>
      <c r="CJ2172" s="53"/>
      <c r="CK2172" s="53"/>
    </row>
    <row r="2173" spans="10:89" x14ac:dyDescent="0.2">
      <c r="J2173" s="53"/>
      <c r="K2173" s="53"/>
      <c r="L2173" s="53"/>
      <c r="M2173" s="53"/>
      <c r="N2173" s="53"/>
      <c r="O2173" s="53"/>
      <c r="P2173" s="53"/>
      <c r="Q2173" s="53"/>
      <c r="R2173" s="53"/>
      <c r="S2173" s="53"/>
      <c r="T2173" s="53"/>
      <c r="U2173" s="53"/>
      <c r="V2173" s="53"/>
      <c r="W2173" s="53"/>
      <c r="X2173" s="53"/>
      <c r="Y2173" s="53"/>
      <c r="Z2173" s="53"/>
      <c r="AA2173" s="53"/>
      <c r="AB2173" s="53"/>
      <c r="AC2173" s="53"/>
      <c r="AD2173" s="53"/>
      <c r="AE2173" s="53"/>
      <c r="AF2173" s="53"/>
      <c r="AG2173" s="53"/>
      <c r="AH2173" s="53"/>
      <c r="AI2173" s="53"/>
      <c r="AJ2173" s="53"/>
      <c r="AK2173" s="53"/>
      <c r="AL2173" s="53"/>
      <c r="AM2173" s="53"/>
      <c r="AN2173" s="53"/>
      <c r="AO2173" s="53"/>
      <c r="AP2173" s="53"/>
      <c r="AQ2173" s="53"/>
      <c r="AR2173" s="53"/>
      <c r="AS2173" s="53"/>
      <c r="AT2173" s="53"/>
      <c r="AU2173" s="53"/>
      <c r="AV2173" s="53"/>
      <c r="AW2173" s="53"/>
      <c r="AX2173" s="53"/>
      <c r="AY2173" s="53"/>
      <c r="AZ2173" s="53"/>
      <c r="BA2173" s="53"/>
      <c r="BB2173" s="53"/>
      <c r="BC2173" s="53"/>
      <c r="BD2173" s="53"/>
      <c r="BE2173" s="53"/>
      <c r="BF2173" s="53"/>
      <c r="BG2173" s="53"/>
      <c r="BH2173" s="53"/>
      <c r="BI2173" s="53"/>
      <c r="BJ2173" s="53"/>
      <c r="BK2173" s="53"/>
      <c r="BL2173" s="53"/>
      <c r="BM2173" s="53"/>
      <c r="BN2173" s="53"/>
      <c r="BO2173" s="53"/>
      <c r="BP2173" s="53"/>
      <c r="BQ2173" s="53"/>
      <c r="BR2173" s="53"/>
      <c r="BS2173" s="53"/>
      <c r="BT2173" s="53"/>
      <c r="BU2173" s="53"/>
      <c r="BV2173" s="53"/>
      <c r="BW2173" s="53"/>
      <c r="BX2173" s="53"/>
      <c r="BY2173" s="53"/>
      <c r="BZ2173" s="53"/>
      <c r="CA2173" s="53"/>
      <c r="CB2173" s="53"/>
      <c r="CC2173" s="53"/>
      <c r="CD2173" s="53"/>
      <c r="CE2173" s="53"/>
      <c r="CF2173" s="53"/>
      <c r="CG2173" s="53"/>
      <c r="CH2173" s="53"/>
      <c r="CI2173" s="53"/>
      <c r="CJ2173" s="53"/>
      <c r="CK2173" s="53"/>
    </row>
    <row r="2174" spans="10:89" x14ac:dyDescent="0.2">
      <c r="J2174" s="53"/>
      <c r="K2174" s="53"/>
      <c r="L2174" s="53"/>
      <c r="M2174" s="53"/>
      <c r="N2174" s="53"/>
      <c r="O2174" s="53"/>
      <c r="P2174" s="53"/>
      <c r="Q2174" s="53"/>
      <c r="R2174" s="53"/>
      <c r="S2174" s="53"/>
      <c r="T2174" s="53"/>
      <c r="U2174" s="53"/>
      <c r="V2174" s="53"/>
      <c r="W2174" s="53"/>
      <c r="X2174" s="53"/>
      <c r="Y2174" s="53"/>
      <c r="Z2174" s="53"/>
      <c r="AA2174" s="53"/>
      <c r="AB2174" s="53"/>
      <c r="AC2174" s="53"/>
      <c r="AD2174" s="53"/>
      <c r="AE2174" s="53"/>
      <c r="AF2174" s="53"/>
      <c r="AG2174" s="53"/>
      <c r="AH2174" s="53"/>
      <c r="AI2174" s="53"/>
      <c r="AJ2174" s="53"/>
      <c r="AK2174" s="53"/>
      <c r="AL2174" s="53"/>
      <c r="AM2174" s="53"/>
      <c r="AN2174" s="53"/>
      <c r="AO2174" s="53"/>
      <c r="AP2174" s="53"/>
      <c r="AQ2174" s="53"/>
      <c r="AR2174" s="53"/>
      <c r="AS2174" s="53"/>
      <c r="AT2174" s="53"/>
      <c r="AU2174" s="53"/>
      <c r="AV2174" s="53"/>
      <c r="AW2174" s="53"/>
      <c r="AX2174" s="53"/>
      <c r="AY2174" s="53"/>
      <c r="AZ2174" s="53"/>
      <c r="BA2174" s="53"/>
      <c r="BB2174" s="53"/>
      <c r="BC2174" s="53"/>
      <c r="BD2174" s="53"/>
      <c r="BE2174" s="53"/>
      <c r="BF2174" s="53"/>
      <c r="BG2174" s="53"/>
      <c r="BH2174" s="53"/>
      <c r="BI2174" s="53"/>
      <c r="BJ2174" s="53"/>
      <c r="BK2174" s="53"/>
      <c r="BL2174" s="53"/>
      <c r="BM2174" s="53"/>
      <c r="BN2174" s="53"/>
      <c r="BO2174" s="53"/>
      <c r="BP2174" s="53"/>
      <c r="BQ2174" s="53"/>
      <c r="BR2174" s="53"/>
      <c r="BS2174" s="53"/>
      <c r="BT2174" s="53"/>
      <c r="BU2174" s="53"/>
      <c r="BV2174" s="53"/>
      <c r="BW2174" s="53"/>
      <c r="BX2174" s="53"/>
      <c r="BY2174" s="53"/>
      <c r="BZ2174" s="53"/>
      <c r="CA2174" s="53"/>
      <c r="CB2174" s="53"/>
      <c r="CC2174" s="53"/>
      <c r="CD2174" s="53"/>
      <c r="CE2174" s="53"/>
      <c r="CF2174" s="53"/>
      <c r="CG2174" s="53"/>
      <c r="CH2174" s="53"/>
      <c r="CI2174" s="53"/>
      <c r="CJ2174" s="53"/>
      <c r="CK2174" s="53"/>
    </row>
    <row r="2175" spans="10:89" x14ac:dyDescent="0.2">
      <c r="J2175" s="53"/>
      <c r="K2175" s="53"/>
      <c r="L2175" s="53"/>
      <c r="M2175" s="53"/>
      <c r="N2175" s="53"/>
      <c r="O2175" s="53"/>
      <c r="P2175" s="53"/>
      <c r="Q2175" s="53"/>
      <c r="R2175" s="53"/>
      <c r="S2175" s="53"/>
      <c r="T2175" s="53"/>
      <c r="U2175" s="53"/>
      <c r="V2175" s="53"/>
      <c r="W2175" s="53"/>
      <c r="X2175" s="53"/>
      <c r="Y2175" s="53"/>
      <c r="Z2175" s="53"/>
      <c r="AA2175" s="53"/>
      <c r="AB2175" s="53"/>
      <c r="AC2175" s="53"/>
      <c r="AD2175" s="53"/>
      <c r="AE2175" s="53"/>
      <c r="AF2175" s="53"/>
      <c r="AG2175" s="53"/>
      <c r="AH2175" s="53"/>
      <c r="AI2175" s="53"/>
      <c r="AJ2175" s="53"/>
      <c r="AK2175" s="53"/>
      <c r="AL2175" s="53"/>
      <c r="AM2175" s="53"/>
      <c r="AN2175" s="53"/>
      <c r="AO2175" s="53"/>
      <c r="AP2175" s="53"/>
      <c r="AQ2175" s="53"/>
      <c r="AR2175" s="53"/>
      <c r="AS2175" s="53"/>
      <c r="AT2175" s="53"/>
      <c r="AU2175" s="53"/>
      <c r="AV2175" s="53"/>
      <c r="AW2175" s="53"/>
      <c r="AX2175" s="53"/>
      <c r="AY2175" s="53"/>
      <c r="AZ2175" s="53"/>
      <c r="BA2175" s="53"/>
      <c r="BB2175" s="53"/>
      <c r="BC2175" s="53"/>
      <c r="BD2175" s="53"/>
      <c r="BE2175" s="53"/>
      <c r="BF2175" s="53"/>
      <c r="BG2175" s="53"/>
      <c r="BH2175" s="53"/>
      <c r="BI2175" s="53"/>
      <c r="BJ2175" s="53"/>
      <c r="BK2175" s="53"/>
      <c r="BL2175" s="53"/>
      <c r="BM2175" s="53"/>
      <c r="BN2175" s="53"/>
      <c r="BO2175" s="53"/>
      <c r="BP2175" s="53"/>
      <c r="BQ2175" s="53"/>
      <c r="BR2175" s="53"/>
      <c r="BS2175" s="53"/>
      <c r="BT2175" s="53"/>
      <c r="BU2175" s="53"/>
      <c r="BV2175" s="53"/>
      <c r="BW2175" s="53"/>
      <c r="BX2175" s="53"/>
      <c r="BY2175" s="53"/>
      <c r="BZ2175" s="53"/>
      <c r="CA2175" s="53"/>
      <c r="CB2175" s="53"/>
      <c r="CC2175" s="53"/>
      <c r="CD2175" s="53"/>
      <c r="CE2175" s="53"/>
      <c r="CF2175" s="53"/>
      <c r="CG2175" s="53"/>
      <c r="CH2175" s="53"/>
      <c r="CI2175" s="53"/>
      <c r="CJ2175" s="53"/>
      <c r="CK2175" s="53"/>
    </row>
    <row r="2176" spans="10:89" x14ac:dyDescent="0.2">
      <c r="J2176" s="53"/>
      <c r="K2176" s="53"/>
      <c r="L2176" s="53"/>
      <c r="M2176" s="53"/>
      <c r="N2176" s="53"/>
      <c r="O2176" s="53"/>
      <c r="P2176" s="53"/>
      <c r="Q2176" s="53"/>
      <c r="R2176" s="53"/>
      <c r="S2176" s="53"/>
      <c r="T2176" s="53"/>
      <c r="U2176" s="53"/>
      <c r="V2176" s="53"/>
      <c r="W2176" s="53"/>
      <c r="X2176" s="53"/>
      <c r="Y2176" s="53"/>
      <c r="Z2176" s="53"/>
      <c r="AA2176" s="53"/>
      <c r="AB2176" s="53"/>
      <c r="AC2176" s="53"/>
      <c r="AD2176" s="53"/>
      <c r="AE2176" s="53"/>
      <c r="AF2176" s="53"/>
      <c r="AG2176" s="53"/>
      <c r="AH2176" s="53"/>
      <c r="AI2176" s="53"/>
      <c r="AJ2176" s="53"/>
      <c r="AK2176" s="53"/>
      <c r="AL2176" s="53"/>
      <c r="AM2176" s="53"/>
      <c r="AN2176" s="53"/>
      <c r="AO2176" s="53"/>
      <c r="AP2176" s="53"/>
      <c r="AQ2176" s="53"/>
      <c r="AR2176" s="53"/>
      <c r="AS2176" s="53"/>
      <c r="AT2176" s="53"/>
      <c r="AU2176" s="53"/>
      <c r="AV2176" s="53"/>
      <c r="AW2176" s="53"/>
      <c r="AX2176" s="53"/>
      <c r="AY2176" s="53"/>
      <c r="AZ2176" s="53"/>
      <c r="BA2176" s="53"/>
      <c r="BB2176" s="53"/>
      <c r="BC2176" s="53"/>
      <c r="BD2176" s="53"/>
      <c r="BE2176" s="53"/>
      <c r="BF2176" s="53"/>
      <c r="BG2176" s="53"/>
      <c r="BH2176" s="53"/>
      <c r="BI2176" s="53"/>
      <c r="BJ2176" s="53"/>
      <c r="BK2176" s="53"/>
      <c r="BL2176" s="53"/>
      <c r="BM2176" s="53"/>
      <c r="BN2176" s="53"/>
      <c r="BO2176" s="53"/>
      <c r="BP2176" s="53"/>
      <c r="BQ2176" s="53"/>
      <c r="BR2176" s="53"/>
      <c r="BS2176" s="53"/>
      <c r="BT2176" s="53"/>
      <c r="BU2176" s="53"/>
      <c r="BV2176" s="53"/>
      <c r="BW2176" s="53"/>
      <c r="BX2176" s="53"/>
      <c r="BY2176" s="53"/>
      <c r="BZ2176" s="53"/>
      <c r="CA2176" s="53"/>
      <c r="CB2176" s="53"/>
      <c r="CC2176" s="53"/>
      <c r="CD2176" s="53"/>
      <c r="CE2176" s="53"/>
      <c r="CF2176" s="53"/>
      <c r="CG2176" s="53"/>
      <c r="CH2176" s="53"/>
      <c r="CI2176" s="53"/>
      <c r="CJ2176" s="53"/>
      <c r="CK2176" s="53"/>
    </row>
    <row r="2177" spans="10:89" x14ac:dyDescent="0.2">
      <c r="J2177" s="53"/>
      <c r="K2177" s="53"/>
      <c r="L2177" s="53"/>
      <c r="M2177" s="53"/>
      <c r="N2177" s="53"/>
      <c r="O2177" s="53"/>
      <c r="P2177" s="53"/>
      <c r="Q2177" s="53"/>
      <c r="R2177" s="53"/>
      <c r="S2177" s="53"/>
      <c r="T2177" s="53"/>
      <c r="U2177" s="53"/>
      <c r="V2177" s="53"/>
      <c r="W2177" s="53"/>
      <c r="X2177" s="53"/>
      <c r="Y2177" s="53"/>
      <c r="Z2177" s="53"/>
      <c r="AA2177" s="53"/>
      <c r="AB2177" s="53"/>
      <c r="AC2177" s="53"/>
      <c r="AD2177" s="53"/>
      <c r="AE2177" s="53"/>
      <c r="AF2177" s="53"/>
      <c r="AG2177" s="53"/>
      <c r="AH2177" s="53"/>
      <c r="AI2177" s="53"/>
      <c r="AJ2177" s="53"/>
      <c r="AK2177" s="53"/>
      <c r="AL2177" s="53"/>
      <c r="AM2177" s="53"/>
      <c r="AN2177" s="53"/>
      <c r="AO2177" s="53"/>
      <c r="AP2177" s="53"/>
      <c r="AQ2177" s="53"/>
      <c r="AR2177" s="53"/>
      <c r="AS2177" s="53"/>
      <c r="AT2177" s="53"/>
      <c r="AU2177" s="53"/>
      <c r="AV2177" s="53"/>
      <c r="AW2177" s="53"/>
      <c r="AX2177" s="53"/>
      <c r="AY2177" s="53"/>
      <c r="AZ2177" s="53"/>
      <c r="BA2177" s="53"/>
      <c r="BB2177" s="53"/>
      <c r="BC2177" s="53"/>
      <c r="BD2177" s="53"/>
      <c r="BE2177" s="53"/>
      <c r="BF2177" s="53"/>
      <c r="BG2177" s="53"/>
      <c r="BH2177" s="53"/>
      <c r="BI2177" s="53"/>
      <c r="BJ2177" s="53"/>
      <c r="BK2177" s="53"/>
      <c r="BL2177" s="53"/>
      <c r="BM2177" s="53"/>
      <c r="BN2177" s="53"/>
      <c r="BO2177" s="53"/>
      <c r="BP2177" s="53"/>
      <c r="BQ2177" s="53"/>
      <c r="BR2177" s="53"/>
      <c r="BS2177" s="53"/>
      <c r="BT2177" s="53"/>
      <c r="BU2177" s="53"/>
      <c r="BV2177" s="53"/>
      <c r="BW2177" s="53"/>
      <c r="BX2177" s="53"/>
      <c r="BY2177" s="53"/>
      <c r="BZ2177" s="53"/>
      <c r="CA2177" s="53"/>
      <c r="CB2177" s="53"/>
      <c r="CC2177" s="53"/>
      <c r="CD2177" s="53"/>
      <c r="CE2177" s="53"/>
      <c r="CF2177" s="53"/>
      <c r="CG2177" s="53"/>
      <c r="CH2177" s="53"/>
      <c r="CI2177" s="53"/>
      <c r="CJ2177" s="53"/>
      <c r="CK2177" s="53"/>
    </row>
    <row r="2178" spans="10:89" x14ac:dyDescent="0.2">
      <c r="J2178" s="53"/>
      <c r="K2178" s="53"/>
      <c r="L2178" s="53"/>
      <c r="M2178" s="53"/>
      <c r="N2178" s="53"/>
      <c r="O2178" s="53"/>
      <c r="P2178" s="53"/>
      <c r="Q2178" s="53"/>
      <c r="R2178" s="53"/>
      <c r="S2178" s="53"/>
      <c r="T2178" s="53"/>
      <c r="U2178" s="53"/>
      <c r="V2178" s="53"/>
      <c r="W2178" s="53"/>
      <c r="X2178" s="53"/>
      <c r="Y2178" s="53"/>
      <c r="Z2178" s="53"/>
      <c r="AA2178" s="53"/>
      <c r="AB2178" s="53"/>
      <c r="AC2178" s="53"/>
      <c r="AD2178" s="53"/>
      <c r="AE2178" s="53"/>
      <c r="AF2178" s="53"/>
      <c r="AG2178" s="53"/>
      <c r="AH2178" s="53"/>
      <c r="AI2178" s="53"/>
      <c r="AJ2178" s="53"/>
      <c r="AK2178" s="53"/>
      <c r="AL2178" s="53"/>
      <c r="AM2178" s="53"/>
      <c r="AN2178" s="53"/>
      <c r="AO2178" s="53"/>
      <c r="AP2178" s="53"/>
      <c r="AQ2178" s="53"/>
      <c r="AR2178" s="53"/>
      <c r="AS2178" s="53"/>
      <c r="AT2178" s="53"/>
      <c r="AU2178" s="53"/>
      <c r="AV2178" s="53"/>
      <c r="AW2178" s="53"/>
      <c r="AX2178" s="53"/>
      <c r="AY2178" s="53"/>
      <c r="AZ2178" s="53"/>
      <c r="BA2178" s="53"/>
      <c r="BB2178" s="53"/>
      <c r="BC2178" s="53"/>
      <c r="BD2178" s="53"/>
      <c r="BE2178" s="53"/>
      <c r="BF2178" s="53"/>
      <c r="BG2178" s="53"/>
      <c r="BH2178" s="53"/>
      <c r="BI2178" s="53"/>
      <c r="BJ2178" s="53"/>
      <c r="BK2178" s="53"/>
      <c r="BL2178" s="53"/>
      <c r="BM2178" s="53"/>
      <c r="BN2178" s="53"/>
      <c r="BO2178" s="53"/>
      <c r="BP2178" s="53"/>
      <c r="BQ2178" s="53"/>
      <c r="BR2178" s="53"/>
      <c r="BS2178" s="53"/>
      <c r="BT2178" s="53"/>
      <c r="BU2178" s="53"/>
      <c r="BV2178" s="53"/>
      <c r="BW2178" s="53"/>
      <c r="BX2178" s="53"/>
      <c r="BY2178" s="53"/>
      <c r="BZ2178" s="53"/>
      <c r="CA2178" s="53"/>
      <c r="CB2178" s="53"/>
      <c r="CC2178" s="53"/>
      <c r="CD2178" s="53"/>
      <c r="CE2178" s="53"/>
      <c r="CF2178" s="53"/>
      <c r="CG2178" s="53"/>
      <c r="CH2178" s="53"/>
      <c r="CI2178" s="53"/>
      <c r="CJ2178" s="53"/>
      <c r="CK2178" s="53"/>
    </row>
    <row r="2179" spans="10:89" x14ac:dyDescent="0.2">
      <c r="J2179" s="53"/>
      <c r="K2179" s="53"/>
      <c r="L2179" s="53"/>
      <c r="M2179" s="53"/>
      <c r="N2179" s="53"/>
      <c r="O2179" s="53"/>
      <c r="P2179" s="53"/>
      <c r="Q2179" s="53"/>
      <c r="R2179" s="53"/>
      <c r="S2179" s="53"/>
      <c r="T2179" s="53"/>
      <c r="U2179" s="53"/>
      <c r="V2179" s="53"/>
      <c r="W2179" s="53"/>
      <c r="X2179" s="53"/>
      <c r="Y2179" s="53"/>
      <c r="Z2179" s="53"/>
      <c r="AA2179" s="53"/>
      <c r="AB2179" s="53"/>
      <c r="AC2179" s="53"/>
      <c r="AD2179" s="53"/>
      <c r="AE2179" s="53"/>
      <c r="AF2179" s="53"/>
      <c r="AG2179" s="53"/>
      <c r="AH2179" s="53"/>
      <c r="AI2179" s="53"/>
      <c r="AJ2179" s="53"/>
      <c r="AK2179" s="53"/>
      <c r="AL2179" s="53"/>
      <c r="AM2179" s="53"/>
      <c r="AN2179" s="53"/>
      <c r="AO2179" s="53"/>
      <c r="AP2179" s="53"/>
      <c r="AQ2179" s="53"/>
      <c r="AR2179" s="53"/>
      <c r="AS2179" s="53"/>
      <c r="AT2179" s="53"/>
      <c r="AU2179" s="53"/>
      <c r="AV2179" s="53"/>
      <c r="AW2179" s="53"/>
      <c r="AX2179" s="53"/>
      <c r="AY2179" s="53"/>
      <c r="AZ2179" s="53"/>
      <c r="BA2179" s="53"/>
      <c r="BB2179" s="53"/>
      <c r="BC2179" s="53"/>
      <c r="BD2179" s="53"/>
      <c r="BE2179" s="53"/>
      <c r="BF2179" s="53"/>
      <c r="BG2179" s="53"/>
      <c r="BH2179" s="53"/>
      <c r="BI2179" s="53"/>
      <c r="BJ2179" s="53"/>
      <c r="BK2179" s="53"/>
      <c r="BL2179" s="53"/>
      <c r="BM2179" s="53"/>
      <c r="BN2179" s="53"/>
      <c r="BO2179" s="53"/>
      <c r="BP2179" s="53"/>
      <c r="BQ2179" s="53"/>
      <c r="BR2179" s="53"/>
      <c r="BS2179" s="53"/>
      <c r="BT2179" s="53"/>
      <c r="BU2179" s="53"/>
      <c r="BV2179" s="53"/>
      <c r="BW2179" s="53"/>
      <c r="BX2179" s="53"/>
      <c r="BY2179" s="53"/>
      <c r="BZ2179" s="53"/>
      <c r="CA2179" s="53"/>
      <c r="CB2179" s="53"/>
      <c r="CC2179" s="53"/>
      <c r="CD2179" s="53"/>
      <c r="CE2179" s="53"/>
      <c r="CF2179" s="53"/>
      <c r="CG2179" s="53"/>
      <c r="CH2179" s="53"/>
      <c r="CI2179" s="53"/>
      <c r="CJ2179" s="53"/>
      <c r="CK2179" s="53"/>
    </row>
    <row r="2180" spans="10:89" x14ac:dyDescent="0.2">
      <c r="J2180" s="53"/>
      <c r="K2180" s="53"/>
      <c r="L2180" s="53"/>
      <c r="M2180" s="53"/>
      <c r="N2180" s="53"/>
      <c r="O2180" s="53"/>
      <c r="P2180" s="53"/>
      <c r="Q2180" s="53"/>
      <c r="R2180" s="53"/>
      <c r="S2180" s="53"/>
      <c r="T2180" s="53"/>
      <c r="U2180" s="53"/>
      <c r="V2180" s="53"/>
      <c r="W2180" s="53"/>
      <c r="X2180" s="53"/>
      <c r="Y2180" s="53"/>
      <c r="Z2180" s="53"/>
      <c r="AA2180" s="53"/>
      <c r="AB2180" s="53"/>
      <c r="AC2180" s="53"/>
      <c r="AD2180" s="53"/>
      <c r="AE2180" s="53"/>
      <c r="AF2180" s="53"/>
      <c r="AG2180" s="53"/>
      <c r="AH2180" s="53"/>
      <c r="AI2180" s="53"/>
      <c r="AJ2180" s="53"/>
      <c r="AK2180" s="53"/>
      <c r="AL2180" s="53"/>
      <c r="AM2180" s="53"/>
      <c r="AN2180" s="53"/>
      <c r="AO2180" s="53"/>
      <c r="AP2180" s="53"/>
      <c r="AQ2180" s="53"/>
      <c r="AR2180" s="53"/>
      <c r="AS2180" s="53"/>
      <c r="AT2180" s="53"/>
      <c r="AU2180" s="53"/>
      <c r="AV2180" s="53"/>
      <c r="AW2180" s="53"/>
      <c r="AX2180" s="53"/>
      <c r="AY2180" s="53"/>
      <c r="AZ2180" s="53"/>
      <c r="BA2180" s="53"/>
      <c r="BB2180" s="53"/>
      <c r="BC2180" s="53"/>
      <c r="BD2180" s="53"/>
      <c r="BE2180" s="53"/>
      <c r="BF2180" s="53"/>
      <c r="BG2180" s="53"/>
      <c r="BH2180" s="53"/>
      <c r="BI2180" s="53"/>
      <c r="BJ2180" s="53"/>
      <c r="BK2180" s="53"/>
      <c r="BL2180" s="53"/>
      <c r="BM2180" s="53"/>
      <c r="BN2180" s="53"/>
      <c r="BO2180" s="53"/>
      <c r="BP2180" s="53"/>
      <c r="BQ2180" s="53"/>
      <c r="BR2180" s="53"/>
      <c r="BS2180" s="53"/>
      <c r="BT2180" s="53"/>
      <c r="BU2180" s="53"/>
      <c r="BV2180" s="53"/>
      <c r="BW2180" s="53"/>
      <c r="BX2180" s="53"/>
      <c r="BY2180" s="53"/>
      <c r="BZ2180" s="53"/>
      <c r="CA2180" s="53"/>
      <c r="CB2180" s="53"/>
      <c r="CC2180" s="53"/>
      <c r="CD2180" s="53"/>
      <c r="CE2180" s="53"/>
      <c r="CF2180" s="53"/>
      <c r="CG2180" s="53"/>
      <c r="CH2180" s="53"/>
      <c r="CI2180" s="53"/>
      <c r="CJ2180" s="53"/>
      <c r="CK2180" s="53"/>
    </row>
    <row r="2181" spans="10:89" x14ac:dyDescent="0.2">
      <c r="J2181" s="53"/>
      <c r="K2181" s="53"/>
      <c r="L2181" s="53"/>
      <c r="M2181" s="53"/>
      <c r="N2181" s="53"/>
      <c r="O2181" s="53"/>
      <c r="P2181" s="53"/>
      <c r="Q2181" s="53"/>
      <c r="R2181" s="53"/>
      <c r="S2181" s="53"/>
      <c r="T2181" s="53"/>
      <c r="U2181" s="53"/>
      <c r="V2181" s="53"/>
      <c r="W2181" s="53"/>
      <c r="X2181" s="53"/>
      <c r="Y2181" s="53"/>
      <c r="Z2181" s="53"/>
      <c r="AA2181" s="53"/>
      <c r="AB2181" s="53"/>
      <c r="AC2181" s="53"/>
      <c r="AD2181" s="53"/>
      <c r="AE2181" s="53"/>
      <c r="AF2181" s="53"/>
      <c r="AG2181" s="53"/>
      <c r="AH2181" s="53"/>
      <c r="AI2181" s="53"/>
      <c r="AJ2181" s="53"/>
      <c r="AK2181" s="53"/>
      <c r="AL2181" s="53"/>
      <c r="AM2181" s="53"/>
      <c r="AN2181" s="53"/>
      <c r="AO2181" s="53"/>
      <c r="AP2181" s="53"/>
      <c r="AQ2181" s="53"/>
      <c r="AR2181" s="53"/>
      <c r="AS2181" s="53"/>
      <c r="AT2181" s="53"/>
      <c r="AU2181" s="53"/>
      <c r="AV2181" s="53"/>
      <c r="AW2181" s="53"/>
      <c r="AX2181" s="53"/>
      <c r="AY2181" s="53"/>
      <c r="AZ2181" s="53"/>
      <c r="BA2181" s="53"/>
      <c r="BB2181" s="53"/>
      <c r="BC2181" s="53"/>
      <c r="BD2181" s="53"/>
      <c r="BE2181" s="53"/>
      <c r="BF2181" s="53"/>
      <c r="BG2181" s="53"/>
      <c r="BH2181" s="53"/>
      <c r="BI2181" s="53"/>
      <c r="BJ2181" s="53"/>
      <c r="BK2181" s="53"/>
      <c r="BL2181" s="53"/>
      <c r="BM2181" s="53"/>
      <c r="BN2181" s="53"/>
      <c r="BO2181" s="53"/>
      <c r="BP2181" s="53"/>
      <c r="BQ2181" s="53"/>
      <c r="BR2181" s="53"/>
      <c r="BS2181" s="53"/>
      <c r="BT2181" s="53"/>
      <c r="BU2181" s="53"/>
      <c r="BV2181" s="53"/>
      <c r="BW2181" s="53"/>
      <c r="BX2181" s="53"/>
      <c r="BY2181" s="53"/>
      <c r="BZ2181" s="53"/>
      <c r="CA2181" s="53"/>
      <c r="CB2181" s="53"/>
      <c r="CC2181" s="53"/>
      <c r="CD2181" s="53"/>
      <c r="CE2181" s="53"/>
      <c r="CF2181" s="53"/>
      <c r="CG2181" s="53"/>
      <c r="CH2181" s="53"/>
      <c r="CI2181" s="53"/>
      <c r="CJ2181" s="53"/>
      <c r="CK2181" s="53"/>
    </row>
    <row r="2182" spans="10:89" x14ac:dyDescent="0.2">
      <c r="J2182" s="53"/>
      <c r="K2182" s="53"/>
      <c r="L2182" s="53"/>
      <c r="M2182" s="53"/>
      <c r="N2182" s="53"/>
      <c r="O2182" s="53"/>
      <c r="P2182" s="53"/>
      <c r="Q2182" s="53"/>
      <c r="R2182" s="53"/>
      <c r="S2182" s="53"/>
      <c r="T2182" s="53"/>
      <c r="U2182" s="53"/>
      <c r="V2182" s="53"/>
      <c r="W2182" s="53"/>
      <c r="X2182" s="53"/>
      <c r="Y2182" s="53"/>
      <c r="Z2182" s="53"/>
      <c r="AA2182" s="53"/>
      <c r="AB2182" s="53"/>
      <c r="AC2182" s="53"/>
      <c r="AD2182" s="53"/>
      <c r="AE2182" s="53"/>
      <c r="AF2182" s="53"/>
      <c r="AG2182" s="53"/>
      <c r="AH2182" s="53"/>
      <c r="AI2182" s="53"/>
      <c r="AJ2182" s="53"/>
      <c r="AK2182" s="53"/>
      <c r="AL2182" s="53"/>
      <c r="AM2182" s="53"/>
      <c r="AN2182" s="53"/>
      <c r="AO2182" s="53"/>
      <c r="AP2182" s="53"/>
      <c r="AQ2182" s="53"/>
      <c r="AR2182" s="53"/>
      <c r="AS2182" s="53"/>
      <c r="AT2182" s="53"/>
      <c r="AU2182" s="53"/>
      <c r="AV2182" s="53"/>
      <c r="AW2182" s="53"/>
      <c r="AX2182" s="53"/>
      <c r="AY2182" s="53"/>
      <c r="AZ2182" s="53"/>
      <c r="BA2182" s="53"/>
      <c r="BB2182" s="53"/>
      <c r="BC2182" s="53"/>
      <c r="BD2182" s="53"/>
      <c r="BE2182" s="53"/>
      <c r="BF2182" s="53"/>
      <c r="BG2182" s="53"/>
      <c r="BH2182" s="53"/>
      <c r="BI2182" s="53"/>
      <c r="BJ2182" s="53"/>
      <c r="BK2182" s="53"/>
      <c r="BL2182" s="53"/>
      <c r="BM2182" s="53"/>
      <c r="BN2182" s="53"/>
      <c r="BO2182" s="53"/>
      <c r="BP2182" s="53"/>
      <c r="BQ2182" s="53"/>
      <c r="BR2182" s="53"/>
      <c r="BS2182" s="53"/>
      <c r="BT2182" s="53"/>
      <c r="BU2182" s="53"/>
      <c r="BV2182" s="53"/>
      <c r="BW2182" s="53"/>
      <c r="BX2182" s="53"/>
      <c r="BY2182" s="53"/>
      <c r="BZ2182" s="53"/>
      <c r="CA2182" s="53"/>
      <c r="CB2182" s="53"/>
      <c r="CC2182" s="53"/>
      <c r="CD2182" s="53"/>
      <c r="CE2182" s="53"/>
      <c r="CF2182" s="53"/>
      <c r="CG2182" s="53"/>
      <c r="CH2182" s="53"/>
      <c r="CI2182" s="53"/>
      <c r="CJ2182" s="53"/>
      <c r="CK2182" s="53"/>
    </row>
    <row r="2183" spans="10:89" x14ac:dyDescent="0.2">
      <c r="J2183" s="53"/>
      <c r="K2183" s="53"/>
      <c r="L2183" s="53"/>
      <c r="M2183" s="53"/>
      <c r="N2183" s="53"/>
      <c r="O2183" s="53"/>
      <c r="P2183" s="53"/>
      <c r="Q2183" s="53"/>
      <c r="R2183" s="53"/>
      <c r="S2183" s="53"/>
      <c r="T2183" s="53"/>
      <c r="U2183" s="53"/>
      <c r="V2183" s="53"/>
      <c r="W2183" s="53"/>
      <c r="X2183" s="53"/>
      <c r="Y2183" s="53"/>
      <c r="Z2183" s="53"/>
      <c r="AA2183" s="53"/>
      <c r="AB2183" s="53"/>
      <c r="AC2183" s="53"/>
      <c r="AD2183" s="53"/>
      <c r="AE2183" s="53"/>
      <c r="AF2183" s="53"/>
      <c r="AG2183" s="53"/>
      <c r="AH2183" s="53"/>
      <c r="AI2183" s="53"/>
      <c r="AJ2183" s="53"/>
      <c r="AK2183" s="53"/>
      <c r="AL2183" s="53"/>
      <c r="AM2183" s="53"/>
      <c r="AN2183" s="53"/>
      <c r="AO2183" s="53"/>
      <c r="AP2183" s="53"/>
      <c r="AQ2183" s="53"/>
      <c r="AR2183" s="53"/>
      <c r="AS2183" s="53"/>
      <c r="AT2183" s="53"/>
      <c r="AU2183" s="53"/>
      <c r="AV2183" s="53"/>
      <c r="AW2183" s="53"/>
      <c r="AX2183" s="53"/>
      <c r="AY2183" s="53"/>
      <c r="AZ2183" s="53"/>
      <c r="BA2183" s="53"/>
      <c r="BB2183" s="53"/>
      <c r="BC2183" s="53"/>
      <c r="BD2183" s="53"/>
      <c r="BE2183" s="53"/>
      <c r="BF2183" s="53"/>
      <c r="BG2183" s="53"/>
      <c r="BH2183" s="53"/>
      <c r="BI2183" s="53"/>
      <c r="BJ2183" s="53"/>
      <c r="BK2183" s="53"/>
      <c r="BL2183" s="53"/>
      <c r="BM2183" s="53"/>
      <c r="BN2183" s="53"/>
      <c r="BO2183" s="53"/>
      <c r="BP2183" s="53"/>
      <c r="BQ2183" s="53"/>
      <c r="BR2183" s="53"/>
      <c r="BS2183" s="53"/>
      <c r="BT2183" s="53"/>
      <c r="BU2183" s="53"/>
      <c r="BV2183" s="53"/>
      <c r="BW2183" s="53"/>
      <c r="BX2183" s="53"/>
      <c r="BY2183" s="53"/>
      <c r="BZ2183" s="53"/>
      <c r="CA2183" s="53"/>
      <c r="CB2183" s="53"/>
      <c r="CC2183" s="53"/>
      <c r="CD2183" s="53"/>
      <c r="CE2183" s="53"/>
      <c r="CF2183" s="53"/>
      <c r="CG2183" s="53"/>
      <c r="CH2183" s="53"/>
      <c r="CI2183" s="53"/>
      <c r="CJ2183" s="53"/>
      <c r="CK2183" s="53"/>
    </row>
    <row r="2184" spans="10:89" x14ac:dyDescent="0.2">
      <c r="J2184" s="53"/>
      <c r="K2184" s="53"/>
      <c r="L2184" s="53"/>
      <c r="M2184" s="53"/>
      <c r="N2184" s="53"/>
      <c r="O2184" s="53"/>
      <c r="P2184" s="53"/>
      <c r="Q2184" s="53"/>
      <c r="R2184" s="53"/>
      <c r="S2184" s="53"/>
      <c r="T2184" s="53"/>
      <c r="U2184" s="53"/>
      <c r="V2184" s="53"/>
      <c r="W2184" s="53"/>
      <c r="X2184" s="53"/>
      <c r="Y2184" s="53"/>
      <c r="Z2184" s="53"/>
      <c r="AA2184" s="53"/>
      <c r="AB2184" s="53"/>
      <c r="AC2184" s="53"/>
      <c r="AD2184" s="53"/>
      <c r="AE2184" s="53"/>
      <c r="AF2184" s="53"/>
      <c r="AG2184" s="53"/>
      <c r="AH2184" s="53"/>
      <c r="AI2184" s="53"/>
      <c r="AJ2184" s="53"/>
      <c r="AK2184" s="53"/>
      <c r="AL2184" s="53"/>
      <c r="AM2184" s="53"/>
      <c r="AN2184" s="53"/>
      <c r="AO2184" s="53"/>
      <c r="AP2184" s="53"/>
      <c r="AQ2184" s="53"/>
      <c r="AR2184" s="53"/>
      <c r="AS2184" s="53"/>
      <c r="AT2184" s="53"/>
      <c r="AU2184" s="53"/>
      <c r="AV2184" s="53"/>
      <c r="AW2184" s="53"/>
      <c r="AX2184" s="53"/>
      <c r="AY2184" s="53"/>
      <c r="AZ2184" s="53"/>
      <c r="BA2184" s="53"/>
      <c r="BB2184" s="53"/>
      <c r="BC2184" s="53"/>
      <c r="BD2184" s="53"/>
      <c r="BE2184" s="53"/>
      <c r="BF2184" s="53"/>
      <c r="BG2184" s="53"/>
      <c r="BH2184" s="53"/>
      <c r="BI2184" s="53"/>
      <c r="BJ2184" s="53"/>
      <c r="BK2184" s="53"/>
      <c r="BL2184" s="53"/>
      <c r="BM2184" s="53"/>
      <c r="BN2184" s="53"/>
      <c r="BO2184" s="53"/>
      <c r="BP2184" s="53"/>
      <c r="BQ2184" s="53"/>
      <c r="BR2184" s="53"/>
      <c r="BS2184" s="53"/>
      <c r="BT2184" s="53"/>
      <c r="BU2184" s="53"/>
      <c r="BV2184" s="53"/>
      <c r="BW2184" s="53"/>
      <c r="BX2184" s="53"/>
      <c r="BY2184" s="53"/>
      <c r="BZ2184" s="53"/>
      <c r="CA2184" s="53"/>
      <c r="CB2184" s="53"/>
      <c r="CC2184" s="53"/>
      <c r="CD2184" s="53"/>
      <c r="CE2184" s="53"/>
      <c r="CF2184" s="53"/>
      <c r="CG2184" s="53"/>
      <c r="CH2184" s="53"/>
      <c r="CI2184" s="53"/>
      <c r="CJ2184" s="53"/>
      <c r="CK2184" s="53"/>
    </row>
    <row r="2185" spans="10:89" x14ac:dyDescent="0.2">
      <c r="J2185" s="53"/>
      <c r="K2185" s="53"/>
      <c r="L2185" s="53"/>
      <c r="M2185" s="53"/>
      <c r="N2185" s="53"/>
      <c r="O2185" s="53"/>
      <c r="P2185" s="53"/>
      <c r="Q2185" s="53"/>
      <c r="R2185" s="53"/>
      <c r="S2185" s="53"/>
      <c r="T2185" s="53"/>
      <c r="U2185" s="53"/>
      <c r="V2185" s="53"/>
      <c r="W2185" s="53"/>
      <c r="X2185" s="53"/>
      <c r="Y2185" s="53"/>
      <c r="Z2185" s="53"/>
      <c r="AA2185" s="53"/>
      <c r="AB2185" s="53"/>
      <c r="AC2185" s="53"/>
      <c r="AD2185" s="53"/>
      <c r="AE2185" s="53"/>
      <c r="AF2185" s="53"/>
      <c r="AG2185" s="53"/>
      <c r="AH2185" s="53"/>
      <c r="AI2185" s="53"/>
      <c r="AJ2185" s="53"/>
      <c r="AK2185" s="53"/>
      <c r="AL2185" s="53"/>
      <c r="AM2185" s="53"/>
      <c r="AN2185" s="53"/>
      <c r="AO2185" s="53"/>
      <c r="AP2185" s="53"/>
      <c r="AQ2185" s="53"/>
      <c r="AR2185" s="53"/>
      <c r="AS2185" s="53"/>
      <c r="AT2185" s="53"/>
      <c r="AU2185" s="53"/>
      <c r="AV2185" s="53"/>
      <c r="AW2185" s="53"/>
      <c r="AX2185" s="53"/>
      <c r="AY2185" s="53"/>
      <c r="AZ2185" s="53"/>
      <c r="BA2185" s="53"/>
      <c r="BB2185" s="53"/>
      <c r="BC2185" s="53"/>
      <c r="BD2185" s="53"/>
      <c r="BE2185" s="53"/>
      <c r="BF2185" s="53"/>
      <c r="BG2185" s="53"/>
      <c r="BH2185" s="53"/>
      <c r="BI2185" s="53"/>
      <c r="BJ2185" s="53"/>
      <c r="BK2185" s="53"/>
      <c r="BL2185" s="53"/>
      <c r="BM2185" s="53"/>
      <c r="BN2185" s="53"/>
      <c r="BO2185" s="53"/>
      <c r="BP2185" s="53"/>
      <c r="BQ2185" s="53"/>
      <c r="BR2185" s="53"/>
      <c r="BS2185" s="53"/>
      <c r="BT2185" s="53"/>
      <c r="BU2185" s="53"/>
      <c r="BV2185" s="53"/>
      <c r="BW2185" s="53"/>
      <c r="BX2185" s="53"/>
      <c r="BY2185" s="53"/>
      <c r="BZ2185" s="53"/>
      <c r="CA2185" s="53"/>
      <c r="CB2185" s="53"/>
      <c r="CC2185" s="53"/>
      <c r="CD2185" s="53"/>
      <c r="CE2185" s="53"/>
      <c r="CF2185" s="53"/>
      <c r="CG2185" s="53"/>
      <c r="CH2185" s="53"/>
      <c r="CI2185" s="53"/>
      <c r="CJ2185" s="53"/>
      <c r="CK2185" s="53"/>
    </row>
    <row r="2186" spans="10:89" x14ac:dyDescent="0.2">
      <c r="J2186" s="53"/>
      <c r="K2186" s="53"/>
      <c r="L2186" s="53"/>
      <c r="M2186" s="53"/>
      <c r="N2186" s="53"/>
      <c r="O2186" s="53"/>
      <c r="P2186" s="53"/>
      <c r="Q2186" s="53"/>
      <c r="R2186" s="53"/>
      <c r="S2186" s="53"/>
      <c r="T2186" s="53"/>
      <c r="U2186" s="53"/>
      <c r="V2186" s="53"/>
      <c r="W2186" s="53"/>
      <c r="X2186" s="53"/>
      <c r="Y2186" s="53"/>
      <c r="Z2186" s="53"/>
      <c r="AA2186" s="53"/>
      <c r="AB2186" s="53"/>
      <c r="AC2186" s="53"/>
      <c r="AD2186" s="53"/>
      <c r="AE2186" s="53"/>
      <c r="AF2186" s="53"/>
      <c r="AG2186" s="53"/>
      <c r="AH2186" s="53"/>
      <c r="AI2186" s="53"/>
      <c r="AJ2186" s="53"/>
      <c r="AK2186" s="53"/>
      <c r="AL2186" s="53"/>
      <c r="AM2186" s="53"/>
      <c r="AN2186" s="53"/>
      <c r="AO2186" s="53"/>
      <c r="AP2186" s="53"/>
      <c r="AQ2186" s="53"/>
      <c r="AR2186" s="53"/>
      <c r="AS2186" s="53"/>
      <c r="AT2186" s="53"/>
      <c r="AU2186" s="53"/>
      <c r="AV2186" s="53"/>
      <c r="AW2186" s="53"/>
      <c r="AX2186" s="53"/>
      <c r="AY2186" s="53"/>
      <c r="AZ2186" s="53"/>
      <c r="BA2186" s="53"/>
      <c r="BB2186" s="53"/>
      <c r="BC2186" s="53"/>
      <c r="BD2186" s="53"/>
      <c r="BE2186" s="53"/>
      <c r="BF2186" s="53"/>
      <c r="BG2186" s="53"/>
      <c r="BH2186" s="53"/>
      <c r="BI2186" s="53"/>
      <c r="BJ2186" s="53"/>
      <c r="BK2186" s="53"/>
      <c r="BL2186" s="53"/>
      <c r="BM2186" s="53"/>
      <c r="BN2186" s="53"/>
      <c r="BO2186" s="53"/>
      <c r="BP2186" s="53"/>
      <c r="BQ2186" s="53"/>
      <c r="BR2186" s="53"/>
      <c r="BS2186" s="53"/>
      <c r="BT2186" s="53"/>
      <c r="BU2186" s="53"/>
      <c r="BV2186" s="53"/>
      <c r="BW2186" s="53"/>
      <c r="BX2186" s="53"/>
      <c r="BY2186" s="53"/>
      <c r="BZ2186" s="53"/>
      <c r="CA2186" s="53"/>
      <c r="CB2186" s="53"/>
      <c r="CC2186" s="53"/>
      <c r="CD2186" s="53"/>
      <c r="CE2186" s="53"/>
      <c r="CF2186" s="53"/>
      <c r="CG2186" s="53"/>
      <c r="CH2186" s="53"/>
      <c r="CI2186" s="53"/>
      <c r="CJ2186" s="53"/>
      <c r="CK2186" s="53"/>
    </row>
    <row r="2187" spans="10:89" x14ac:dyDescent="0.2">
      <c r="J2187" s="53"/>
      <c r="K2187" s="53"/>
      <c r="L2187" s="53"/>
      <c r="M2187" s="53"/>
      <c r="N2187" s="53"/>
      <c r="O2187" s="53"/>
      <c r="P2187" s="53"/>
      <c r="Q2187" s="53"/>
      <c r="R2187" s="53"/>
      <c r="S2187" s="53"/>
      <c r="T2187" s="53"/>
      <c r="U2187" s="53"/>
      <c r="V2187" s="53"/>
      <c r="W2187" s="53"/>
      <c r="X2187" s="53"/>
      <c r="Y2187" s="53"/>
      <c r="Z2187" s="53"/>
      <c r="AA2187" s="53"/>
      <c r="AB2187" s="53"/>
      <c r="AC2187" s="53"/>
      <c r="AD2187" s="53"/>
      <c r="AE2187" s="53"/>
      <c r="AF2187" s="53"/>
      <c r="AG2187" s="53"/>
      <c r="AH2187" s="53"/>
      <c r="AI2187" s="53"/>
      <c r="AJ2187" s="53"/>
      <c r="AK2187" s="53"/>
      <c r="AL2187" s="53"/>
      <c r="AM2187" s="53"/>
      <c r="AN2187" s="53"/>
      <c r="AO2187" s="53"/>
      <c r="AP2187" s="53"/>
      <c r="AQ2187" s="53"/>
      <c r="AR2187" s="53"/>
      <c r="AS2187" s="53"/>
      <c r="AT2187" s="53"/>
      <c r="AU2187" s="53"/>
      <c r="AV2187" s="53"/>
      <c r="AW2187" s="53"/>
      <c r="AX2187" s="53"/>
      <c r="AY2187" s="53"/>
      <c r="AZ2187" s="53"/>
      <c r="BA2187" s="53"/>
      <c r="BB2187" s="53"/>
      <c r="BC2187" s="53"/>
      <c r="BD2187" s="53"/>
      <c r="BE2187" s="53"/>
      <c r="BF2187" s="53"/>
      <c r="BG2187" s="53"/>
      <c r="BH2187" s="53"/>
      <c r="BI2187" s="53"/>
      <c r="BJ2187" s="53"/>
      <c r="BK2187" s="53"/>
      <c r="BL2187" s="53"/>
      <c r="BM2187" s="53"/>
      <c r="BN2187" s="53"/>
      <c r="BO2187" s="53"/>
      <c r="BP2187" s="53"/>
      <c r="BQ2187" s="53"/>
      <c r="BR2187" s="53"/>
      <c r="BS2187" s="53"/>
      <c r="BT2187" s="53"/>
      <c r="BU2187" s="53"/>
      <c r="BV2187" s="53"/>
      <c r="BW2187" s="53"/>
      <c r="BX2187" s="53"/>
      <c r="BY2187" s="53"/>
      <c r="BZ2187" s="53"/>
      <c r="CA2187" s="53"/>
      <c r="CB2187" s="53"/>
      <c r="CC2187" s="53"/>
      <c r="CD2187" s="53"/>
      <c r="CE2187" s="53"/>
      <c r="CF2187" s="53"/>
      <c r="CG2187" s="53"/>
      <c r="CH2187" s="53"/>
      <c r="CI2187" s="53"/>
      <c r="CJ2187" s="53"/>
      <c r="CK2187" s="53"/>
    </row>
    <row r="2188" spans="10:89" x14ac:dyDescent="0.2">
      <c r="J2188" s="53"/>
      <c r="K2188" s="53"/>
      <c r="L2188" s="53"/>
      <c r="M2188" s="53"/>
      <c r="N2188" s="53"/>
      <c r="O2188" s="53"/>
      <c r="P2188" s="53"/>
      <c r="Q2188" s="53"/>
      <c r="R2188" s="53"/>
      <c r="S2188" s="53"/>
      <c r="T2188" s="53"/>
      <c r="U2188" s="53"/>
      <c r="V2188" s="53"/>
      <c r="W2188" s="53"/>
      <c r="X2188" s="53"/>
      <c r="Y2188" s="53"/>
      <c r="Z2188" s="53"/>
      <c r="AA2188" s="53"/>
      <c r="AB2188" s="53"/>
      <c r="AC2188" s="53"/>
      <c r="AD2188" s="53"/>
      <c r="AE2188" s="53"/>
      <c r="AF2188" s="53"/>
      <c r="AG2188" s="53"/>
      <c r="AH2188" s="53"/>
      <c r="AI2188" s="53"/>
      <c r="AJ2188" s="53"/>
      <c r="AK2188" s="53"/>
      <c r="AL2188" s="53"/>
      <c r="AM2188" s="53"/>
      <c r="AN2188" s="53"/>
      <c r="AO2188" s="53"/>
      <c r="AP2188" s="53"/>
      <c r="AQ2188" s="53"/>
      <c r="AR2188" s="53"/>
      <c r="AS2188" s="53"/>
      <c r="AT2188" s="53"/>
      <c r="AU2188" s="53"/>
      <c r="AV2188" s="53"/>
      <c r="AW2188" s="53"/>
      <c r="AX2188" s="53"/>
      <c r="AY2188" s="53"/>
      <c r="AZ2188" s="53"/>
      <c r="BA2188" s="53"/>
      <c r="BB2188" s="53"/>
      <c r="BC2188" s="53"/>
      <c r="BD2188" s="53"/>
      <c r="BE2188" s="53"/>
      <c r="BF2188" s="53"/>
      <c r="BG2188" s="53"/>
      <c r="BH2188" s="53"/>
      <c r="BI2188" s="53"/>
      <c r="BJ2188" s="53"/>
      <c r="BK2188" s="53"/>
      <c r="BL2188" s="53"/>
      <c r="BM2188" s="53"/>
      <c r="BN2188" s="53"/>
      <c r="BO2188" s="53"/>
      <c r="BP2188" s="53"/>
      <c r="BQ2188" s="53"/>
      <c r="BR2188" s="53"/>
      <c r="BS2188" s="53"/>
      <c r="BT2188" s="53"/>
      <c r="BU2188" s="53"/>
      <c r="BV2188" s="53"/>
      <c r="BW2188" s="53"/>
      <c r="BX2188" s="53"/>
      <c r="BY2188" s="53"/>
      <c r="BZ2188" s="53"/>
      <c r="CA2188" s="53"/>
      <c r="CB2188" s="53"/>
      <c r="CC2188" s="53"/>
      <c r="CD2188" s="53"/>
      <c r="CE2188" s="53"/>
      <c r="CF2188" s="53"/>
      <c r="CG2188" s="53"/>
      <c r="CH2188" s="53"/>
      <c r="CI2188" s="53"/>
      <c r="CJ2188" s="53"/>
      <c r="CK2188" s="53"/>
    </row>
    <row r="2189" spans="10:89" x14ac:dyDescent="0.2">
      <c r="J2189" s="53"/>
      <c r="K2189" s="53"/>
      <c r="L2189" s="53"/>
      <c r="M2189" s="53"/>
      <c r="N2189" s="53"/>
      <c r="O2189" s="53"/>
      <c r="P2189" s="53"/>
      <c r="Q2189" s="53"/>
      <c r="R2189" s="53"/>
      <c r="S2189" s="53"/>
      <c r="T2189" s="53"/>
      <c r="U2189" s="53"/>
      <c r="V2189" s="53"/>
      <c r="W2189" s="53"/>
      <c r="X2189" s="53"/>
      <c r="Y2189" s="53"/>
      <c r="Z2189" s="53"/>
      <c r="AA2189" s="53"/>
      <c r="AB2189" s="53"/>
      <c r="AC2189" s="53"/>
      <c r="AD2189" s="53"/>
      <c r="AE2189" s="53"/>
      <c r="AF2189" s="53"/>
      <c r="AG2189" s="53"/>
      <c r="AH2189" s="53"/>
      <c r="AI2189" s="53"/>
      <c r="AJ2189" s="53"/>
      <c r="AK2189" s="53"/>
      <c r="AL2189" s="53"/>
      <c r="AM2189" s="53"/>
      <c r="AN2189" s="53"/>
      <c r="AO2189" s="53"/>
      <c r="AP2189" s="53"/>
      <c r="AQ2189" s="53"/>
      <c r="AR2189" s="53"/>
      <c r="AS2189" s="53"/>
      <c r="AT2189" s="53"/>
      <c r="AU2189" s="53"/>
      <c r="AV2189" s="53"/>
      <c r="AW2189" s="53"/>
      <c r="AX2189" s="53"/>
      <c r="AY2189" s="53"/>
      <c r="AZ2189" s="53"/>
      <c r="BA2189" s="53"/>
      <c r="BB2189" s="53"/>
      <c r="BC2189" s="53"/>
      <c r="BD2189" s="53"/>
      <c r="BE2189" s="53"/>
      <c r="BF2189" s="53"/>
      <c r="BG2189" s="53"/>
      <c r="BH2189" s="53"/>
      <c r="BI2189" s="53"/>
      <c r="BJ2189" s="53"/>
      <c r="BK2189" s="53"/>
      <c r="BL2189" s="53"/>
      <c r="BM2189" s="53"/>
      <c r="BN2189" s="53"/>
      <c r="BO2189" s="53"/>
      <c r="BP2189" s="53"/>
      <c r="BQ2189" s="53"/>
      <c r="BR2189" s="53"/>
      <c r="BS2189" s="53"/>
      <c r="BT2189" s="53"/>
      <c r="BU2189" s="53"/>
      <c r="BV2189" s="53"/>
      <c r="BW2189" s="53"/>
      <c r="BX2189" s="53"/>
      <c r="BY2189" s="53"/>
      <c r="BZ2189" s="53"/>
      <c r="CA2189" s="53"/>
      <c r="CB2189" s="53"/>
      <c r="CC2189" s="53"/>
      <c r="CD2189" s="53"/>
      <c r="CE2189" s="53"/>
      <c r="CF2189" s="53"/>
      <c r="CG2189" s="53"/>
      <c r="CH2189" s="53"/>
      <c r="CI2189" s="53"/>
      <c r="CJ2189" s="53"/>
      <c r="CK2189" s="53"/>
    </row>
    <row r="2190" spans="10:89" x14ac:dyDescent="0.2">
      <c r="J2190" s="53"/>
      <c r="K2190" s="53"/>
      <c r="L2190" s="53"/>
      <c r="M2190" s="53"/>
      <c r="N2190" s="53"/>
      <c r="O2190" s="53"/>
      <c r="P2190" s="53"/>
      <c r="Q2190" s="53"/>
      <c r="R2190" s="53"/>
      <c r="S2190" s="53"/>
      <c r="T2190" s="53"/>
      <c r="U2190" s="53"/>
      <c r="V2190" s="53"/>
      <c r="W2190" s="53"/>
      <c r="X2190" s="53"/>
      <c r="Y2190" s="53"/>
      <c r="Z2190" s="53"/>
      <c r="AA2190" s="53"/>
      <c r="AB2190" s="53"/>
      <c r="AC2190" s="53"/>
      <c r="AD2190" s="53"/>
      <c r="AE2190" s="53"/>
      <c r="AF2190" s="53"/>
      <c r="AG2190" s="53"/>
      <c r="AH2190" s="53"/>
      <c r="AI2190" s="53"/>
      <c r="AJ2190" s="53"/>
      <c r="AK2190" s="53"/>
      <c r="AL2190" s="53"/>
      <c r="AM2190" s="53"/>
      <c r="AN2190" s="53"/>
      <c r="AO2190" s="53"/>
      <c r="AP2190" s="53"/>
      <c r="AQ2190" s="53"/>
      <c r="AR2190" s="53"/>
      <c r="AS2190" s="53"/>
      <c r="AT2190" s="53"/>
      <c r="AU2190" s="53"/>
      <c r="AV2190" s="53"/>
      <c r="AW2190" s="53"/>
      <c r="AX2190" s="53"/>
      <c r="AY2190" s="53"/>
      <c r="AZ2190" s="53"/>
      <c r="BA2190" s="53"/>
      <c r="BB2190" s="53"/>
      <c r="BC2190" s="53"/>
      <c r="BD2190" s="53"/>
      <c r="BE2190" s="53"/>
      <c r="BF2190" s="53"/>
      <c r="BG2190" s="53"/>
      <c r="BH2190" s="53"/>
      <c r="BI2190" s="53"/>
      <c r="BJ2190" s="53"/>
      <c r="BK2190" s="53"/>
      <c r="BL2190" s="53"/>
      <c r="BM2190" s="53"/>
      <c r="BN2190" s="53"/>
      <c r="BO2190" s="53"/>
      <c r="BP2190" s="53"/>
      <c r="BQ2190" s="53"/>
      <c r="BR2190" s="53"/>
      <c r="BS2190" s="53"/>
      <c r="BT2190" s="53"/>
      <c r="BU2190" s="53"/>
      <c r="BV2190" s="53"/>
      <c r="BW2190" s="53"/>
      <c r="BX2190" s="53"/>
      <c r="BY2190" s="53"/>
      <c r="BZ2190" s="53"/>
      <c r="CA2190" s="53"/>
      <c r="CB2190" s="53"/>
      <c r="CC2190" s="53"/>
      <c r="CD2190" s="53"/>
      <c r="CE2190" s="53"/>
      <c r="CF2190" s="53"/>
      <c r="CG2190" s="53"/>
      <c r="CH2190" s="53"/>
      <c r="CI2190" s="53"/>
      <c r="CJ2190" s="53"/>
      <c r="CK2190" s="53"/>
    </row>
    <row r="2191" spans="10:89" x14ac:dyDescent="0.2">
      <c r="J2191" s="53"/>
      <c r="K2191" s="53"/>
      <c r="L2191" s="53"/>
      <c r="M2191" s="53"/>
      <c r="N2191" s="53"/>
      <c r="O2191" s="53"/>
      <c r="P2191" s="53"/>
      <c r="Q2191" s="53"/>
      <c r="R2191" s="53"/>
      <c r="S2191" s="53"/>
      <c r="T2191" s="53"/>
      <c r="U2191" s="53"/>
      <c r="V2191" s="53"/>
      <c r="W2191" s="53"/>
      <c r="X2191" s="53"/>
      <c r="Y2191" s="53"/>
      <c r="Z2191" s="53"/>
      <c r="AA2191" s="53"/>
      <c r="AB2191" s="53"/>
      <c r="AC2191" s="53"/>
      <c r="AD2191" s="53"/>
      <c r="AE2191" s="53"/>
      <c r="AF2191" s="53"/>
      <c r="AG2191" s="53"/>
      <c r="AH2191" s="53"/>
      <c r="AI2191" s="53"/>
      <c r="AJ2191" s="53"/>
      <c r="AK2191" s="53"/>
      <c r="AL2191" s="53"/>
      <c r="AM2191" s="53"/>
      <c r="AN2191" s="53"/>
      <c r="AO2191" s="53"/>
      <c r="AP2191" s="53"/>
      <c r="AQ2191" s="53"/>
      <c r="AR2191" s="53"/>
      <c r="AS2191" s="53"/>
      <c r="AT2191" s="53"/>
      <c r="AU2191" s="53"/>
      <c r="AV2191" s="53"/>
      <c r="AW2191" s="53"/>
      <c r="AX2191" s="53"/>
      <c r="AY2191" s="53"/>
      <c r="AZ2191" s="53"/>
      <c r="BA2191" s="53"/>
      <c r="BB2191" s="53"/>
      <c r="BC2191" s="53"/>
      <c r="BD2191" s="53"/>
      <c r="BE2191" s="53"/>
      <c r="BF2191" s="53"/>
      <c r="BG2191" s="53"/>
      <c r="BH2191" s="53"/>
      <c r="BI2191" s="53"/>
      <c r="BJ2191" s="53"/>
      <c r="BK2191" s="53"/>
      <c r="BL2191" s="53"/>
      <c r="BM2191" s="53"/>
      <c r="BN2191" s="53"/>
      <c r="BO2191" s="53"/>
      <c r="BP2191" s="53"/>
      <c r="BQ2191" s="53"/>
      <c r="BR2191" s="53"/>
      <c r="BS2191" s="53"/>
      <c r="BT2191" s="53"/>
      <c r="BU2191" s="53"/>
      <c r="BV2191" s="53"/>
      <c r="BW2191" s="53"/>
      <c r="BX2191" s="53"/>
      <c r="BY2191" s="53"/>
      <c r="BZ2191" s="53"/>
      <c r="CA2191" s="53"/>
      <c r="CB2191" s="53"/>
      <c r="CC2191" s="53"/>
      <c r="CD2191" s="53"/>
      <c r="CE2191" s="53"/>
      <c r="CF2191" s="53"/>
      <c r="CG2191" s="53"/>
      <c r="CH2191" s="53"/>
      <c r="CI2191" s="53"/>
      <c r="CJ2191" s="53"/>
      <c r="CK2191" s="53"/>
    </row>
    <row r="2192" spans="10:89" x14ac:dyDescent="0.2">
      <c r="J2192" s="53"/>
      <c r="K2192" s="53"/>
      <c r="L2192" s="53"/>
      <c r="M2192" s="53"/>
      <c r="N2192" s="53"/>
      <c r="O2192" s="53"/>
      <c r="P2192" s="53"/>
      <c r="Q2192" s="53"/>
      <c r="R2192" s="53"/>
      <c r="S2192" s="53"/>
      <c r="T2192" s="53"/>
      <c r="U2192" s="53"/>
      <c r="V2192" s="53"/>
      <c r="W2192" s="53"/>
      <c r="X2192" s="53"/>
      <c r="Y2192" s="53"/>
      <c r="Z2192" s="53"/>
      <c r="AA2192" s="53"/>
      <c r="AB2192" s="53"/>
      <c r="AC2192" s="53"/>
      <c r="AD2192" s="53"/>
      <c r="AE2192" s="53"/>
      <c r="AF2192" s="53"/>
      <c r="AG2192" s="53"/>
      <c r="AH2192" s="53"/>
      <c r="AI2192" s="53"/>
      <c r="AJ2192" s="53"/>
      <c r="AK2192" s="53"/>
      <c r="AL2192" s="53"/>
      <c r="AM2192" s="53"/>
      <c r="AN2192" s="53"/>
      <c r="AO2192" s="53"/>
      <c r="AP2192" s="53"/>
      <c r="AQ2192" s="53"/>
      <c r="AR2192" s="53"/>
      <c r="AS2192" s="53"/>
      <c r="AT2192" s="53"/>
      <c r="AU2192" s="53"/>
      <c r="AV2192" s="53"/>
      <c r="AW2192" s="53"/>
      <c r="AX2192" s="53"/>
      <c r="AY2192" s="53"/>
      <c r="AZ2192" s="53"/>
      <c r="BA2192" s="53"/>
      <c r="BB2192" s="53"/>
      <c r="BC2192" s="53"/>
      <c r="BD2192" s="53"/>
      <c r="BE2192" s="53"/>
      <c r="BF2192" s="53"/>
      <c r="BG2192" s="53"/>
      <c r="BH2192" s="53"/>
      <c r="BI2192" s="53"/>
      <c r="BJ2192" s="53"/>
      <c r="BK2192" s="53"/>
      <c r="BL2192" s="53"/>
      <c r="BM2192" s="53"/>
      <c r="BN2192" s="53"/>
      <c r="BO2192" s="53"/>
      <c r="BP2192" s="53"/>
      <c r="BQ2192" s="53"/>
      <c r="BR2192" s="53"/>
      <c r="BS2192" s="53"/>
      <c r="BT2192" s="53"/>
      <c r="BU2192" s="53"/>
      <c r="BV2192" s="53"/>
      <c r="BW2192" s="53"/>
      <c r="BX2192" s="53"/>
      <c r="BY2192" s="53"/>
      <c r="BZ2192" s="53"/>
      <c r="CA2192" s="53"/>
      <c r="CB2192" s="53"/>
      <c r="CC2192" s="53"/>
      <c r="CD2192" s="53"/>
      <c r="CE2192" s="53"/>
      <c r="CF2192" s="53"/>
      <c r="CG2192" s="53"/>
      <c r="CH2192" s="53"/>
      <c r="CI2192" s="53"/>
      <c r="CJ2192" s="53"/>
      <c r="CK2192" s="53"/>
    </row>
    <row r="2193" spans="10:89" x14ac:dyDescent="0.2">
      <c r="J2193" s="53"/>
      <c r="K2193" s="53"/>
      <c r="L2193" s="53"/>
      <c r="M2193" s="53"/>
      <c r="N2193" s="53"/>
      <c r="O2193" s="53"/>
      <c r="P2193" s="53"/>
      <c r="Q2193" s="53"/>
      <c r="R2193" s="53"/>
      <c r="S2193" s="53"/>
      <c r="T2193" s="53"/>
      <c r="U2193" s="53"/>
      <c r="V2193" s="53"/>
      <c r="W2193" s="53"/>
      <c r="X2193" s="53"/>
      <c r="Y2193" s="53"/>
      <c r="Z2193" s="53"/>
      <c r="AA2193" s="53"/>
      <c r="AB2193" s="53"/>
      <c r="AC2193" s="53"/>
      <c r="AD2193" s="53"/>
      <c r="AE2193" s="53"/>
      <c r="AF2193" s="53"/>
      <c r="AG2193" s="53"/>
      <c r="AH2193" s="53"/>
      <c r="AI2193" s="53"/>
      <c r="AJ2193" s="53"/>
      <c r="AK2193" s="53"/>
      <c r="AL2193" s="53"/>
      <c r="AM2193" s="53"/>
      <c r="AN2193" s="53"/>
      <c r="AO2193" s="53"/>
      <c r="AP2193" s="53"/>
      <c r="AQ2193" s="53"/>
      <c r="AR2193" s="53"/>
      <c r="AS2193" s="53"/>
      <c r="AT2193" s="53"/>
      <c r="AU2193" s="53"/>
      <c r="AV2193" s="53"/>
      <c r="AW2193" s="53"/>
      <c r="AX2193" s="53"/>
      <c r="AY2193" s="53"/>
      <c r="AZ2193" s="53"/>
      <c r="BA2193" s="53"/>
      <c r="BB2193" s="53"/>
      <c r="BC2193" s="53"/>
      <c r="BD2193" s="53"/>
      <c r="BE2193" s="53"/>
      <c r="BF2193" s="53"/>
      <c r="BG2193" s="53"/>
      <c r="BH2193" s="53"/>
      <c r="BI2193" s="53"/>
      <c r="BJ2193" s="53"/>
      <c r="BK2193" s="53"/>
      <c r="BL2193" s="53"/>
      <c r="BM2193" s="53"/>
      <c r="BN2193" s="53"/>
      <c r="BO2193" s="53"/>
      <c r="BP2193" s="53"/>
      <c r="BQ2193" s="53"/>
      <c r="BR2193" s="53"/>
      <c r="BS2193" s="53"/>
      <c r="BT2193" s="53"/>
      <c r="BU2193" s="53"/>
      <c r="BV2193" s="53"/>
      <c r="BW2193" s="53"/>
      <c r="BX2193" s="53"/>
      <c r="BY2193" s="53"/>
      <c r="BZ2193" s="53"/>
      <c r="CA2193" s="53"/>
      <c r="CB2193" s="53"/>
      <c r="CC2193" s="53"/>
      <c r="CD2193" s="53"/>
      <c r="CE2193" s="53"/>
      <c r="CF2193" s="53"/>
      <c r="CG2193" s="53"/>
      <c r="CH2193" s="53"/>
      <c r="CI2193" s="53"/>
      <c r="CJ2193" s="53"/>
      <c r="CK2193" s="53"/>
    </row>
    <row r="2194" spans="10:89" x14ac:dyDescent="0.2">
      <c r="J2194" s="53"/>
      <c r="K2194" s="53"/>
      <c r="L2194" s="53"/>
      <c r="M2194" s="53"/>
      <c r="N2194" s="53"/>
      <c r="O2194" s="53"/>
      <c r="P2194" s="53"/>
      <c r="Q2194" s="53"/>
      <c r="R2194" s="53"/>
      <c r="S2194" s="53"/>
      <c r="T2194" s="53"/>
      <c r="U2194" s="53"/>
      <c r="V2194" s="53"/>
      <c r="W2194" s="53"/>
      <c r="X2194" s="53"/>
      <c r="Y2194" s="53"/>
      <c r="Z2194" s="53"/>
      <c r="AA2194" s="53"/>
      <c r="AB2194" s="53"/>
      <c r="AC2194" s="53"/>
      <c r="AD2194" s="53"/>
      <c r="AE2194" s="53"/>
      <c r="AF2194" s="53"/>
      <c r="AG2194" s="53"/>
      <c r="AH2194" s="53"/>
      <c r="AI2194" s="53"/>
      <c r="AJ2194" s="53"/>
      <c r="AK2194" s="53"/>
      <c r="AL2194" s="53"/>
      <c r="AM2194" s="53"/>
      <c r="AN2194" s="53"/>
      <c r="AO2194" s="53"/>
      <c r="AP2194" s="53"/>
      <c r="AQ2194" s="53"/>
      <c r="AR2194" s="53"/>
      <c r="AS2194" s="53"/>
      <c r="AT2194" s="53"/>
      <c r="AU2194" s="53"/>
      <c r="AV2194" s="53"/>
      <c r="AW2194" s="53"/>
      <c r="AX2194" s="53"/>
      <c r="AY2194" s="53"/>
      <c r="AZ2194" s="53"/>
      <c r="BA2194" s="53"/>
      <c r="BB2194" s="53"/>
      <c r="BC2194" s="53"/>
      <c r="BD2194" s="53"/>
      <c r="BE2194" s="53"/>
      <c r="BF2194" s="53"/>
      <c r="BG2194" s="53"/>
      <c r="BH2194" s="53"/>
      <c r="BI2194" s="53"/>
      <c r="BJ2194" s="53"/>
      <c r="BK2194" s="53"/>
      <c r="BL2194" s="53"/>
      <c r="BM2194" s="53"/>
      <c r="BN2194" s="53"/>
      <c r="BO2194" s="53"/>
      <c r="BP2194" s="53"/>
      <c r="BQ2194" s="53"/>
      <c r="BR2194" s="53"/>
      <c r="BS2194" s="53"/>
      <c r="BT2194" s="53"/>
      <c r="BU2194" s="53"/>
      <c r="BV2194" s="53"/>
      <c r="BW2194" s="53"/>
      <c r="BX2194" s="53"/>
      <c r="BY2194" s="53"/>
      <c r="BZ2194" s="53"/>
      <c r="CA2194" s="53"/>
      <c r="CB2194" s="53"/>
      <c r="CC2194" s="53"/>
      <c r="CD2194" s="53"/>
      <c r="CE2194" s="53"/>
      <c r="CF2194" s="53"/>
      <c r="CG2194" s="53"/>
      <c r="CH2194" s="53"/>
      <c r="CI2194" s="53"/>
      <c r="CJ2194" s="53"/>
      <c r="CK2194" s="53"/>
    </row>
    <row r="2195" spans="10:89" x14ac:dyDescent="0.2">
      <c r="J2195" s="53"/>
      <c r="K2195" s="53"/>
      <c r="L2195" s="53"/>
      <c r="M2195" s="53"/>
      <c r="N2195" s="53"/>
      <c r="O2195" s="53"/>
      <c r="P2195" s="53"/>
      <c r="Q2195" s="53"/>
      <c r="R2195" s="53"/>
      <c r="S2195" s="53"/>
      <c r="T2195" s="53"/>
      <c r="U2195" s="53"/>
      <c r="V2195" s="53"/>
      <c r="W2195" s="53"/>
      <c r="X2195" s="53"/>
      <c r="Y2195" s="53"/>
      <c r="Z2195" s="53"/>
      <c r="AA2195" s="53"/>
      <c r="AB2195" s="53"/>
      <c r="AC2195" s="53"/>
      <c r="AD2195" s="53"/>
      <c r="AE2195" s="53"/>
      <c r="AF2195" s="53"/>
      <c r="AG2195" s="53"/>
      <c r="AH2195" s="53"/>
      <c r="AI2195" s="53"/>
      <c r="AJ2195" s="53"/>
      <c r="AK2195" s="53"/>
      <c r="AL2195" s="53"/>
      <c r="AM2195" s="53"/>
      <c r="AN2195" s="53"/>
      <c r="AO2195" s="53"/>
      <c r="AP2195" s="53"/>
      <c r="AQ2195" s="53"/>
      <c r="AR2195" s="53"/>
      <c r="AS2195" s="53"/>
      <c r="AT2195" s="53"/>
      <c r="AU2195" s="53"/>
      <c r="AV2195" s="53"/>
      <c r="AW2195" s="53"/>
      <c r="AX2195" s="53"/>
      <c r="AY2195" s="53"/>
      <c r="AZ2195" s="53"/>
      <c r="BA2195" s="53"/>
      <c r="BB2195" s="53"/>
      <c r="BC2195" s="53"/>
      <c r="BD2195" s="53"/>
      <c r="BE2195" s="53"/>
      <c r="BF2195" s="53"/>
      <c r="BG2195" s="53"/>
      <c r="BH2195" s="53"/>
      <c r="BI2195" s="53"/>
      <c r="BJ2195" s="53"/>
      <c r="BK2195" s="53"/>
      <c r="BL2195" s="53"/>
      <c r="BM2195" s="53"/>
      <c r="BN2195" s="53"/>
      <c r="BO2195" s="53"/>
      <c r="BP2195" s="53"/>
      <c r="BQ2195" s="53"/>
      <c r="BR2195" s="53"/>
      <c r="BS2195" s="53"/>
      <c r="BT2195" s="53"/>
      <c r="BU2195" s="53"/>
      <c r="BV2195" s="53"/>
      <c r="BW2195" s="53"/>
      <c r="BX2195" s="53"/>
      <c r="BY2195" s="53"/>
      <c r="BZ2195" s="53"/>
      <c r="CA2195" s="53"/>
      <c r="CB2195" s="53"/>
      <c r="CC2195" s="53"/>
      <c r="CD2195" s="53"/>
      <c r="CE2195" s="53"/>
      <c r="CF2195" s="53"/>
      <c r="CG2195" s="53"/>
      <c r="CH2195" s="53"/>
      <c r="CI2195" s="53"/>
      <c r="CJ2195" s="53"/>
      <c r="CK2195" s="53"/>
    </row>
    <row r="2196" spans="10:89" x14ac:dyDescent="0.2">
      <c r="J2196" s="53"/>
      <c r="K2196" s="53"/>
      <c r="L2196" s="53"/>
      <c r="M2196" s="53"/>
      <c r="N2196" s="53"/>
      <c r="O2196" s="53"/>
      <c r="P2196" s="53"/>
      <c r="Q2196" s="53"/>
      <c r="R2196" s="53"/>
      <c r="S2196" s="53"/>
      <c r="T2196" s="53"/>
      <c r="U2196" s="53"/>
      <c r="V2196" s="53"/>
      <c r="W2196" s="53"/>
      <c r="X2196" s="53"/>
      <c r="Y2196" s="53"/>
      <c r="Z2196" s="53"/>
      <c r="AA2196" s="53"/>
      <c r="AB2196" s="53"/>
      <c r="AC2196" s="53"/>
      <c r="AD2196" s="53"/>
      <c r="AE2196" s="53"/>
      <c r="AF2196" s="53"/>
      <c r="AG2196" s="53"/>
      <c r="AH2196" s="53"/>
      <c r="AI2196" s="53"/>
      <c r="AJ2196" s="53"/>
      <c r="AK2196" s="53"/>
      <c r="AL2196" s="53"/>
      <c r="AM2196" s="53"/>
      <c r="AN2196" s="53"/>
      <c r="AO2196" s="53"/>
      <c r="AP2196" s="53"/>
      <c r="AQ2196" s="53"/>
      <c r="AR2196" s="53"/>
      <c r="AS2196" s="53"/>
      <c r="AT2196" s="53"/>
      <c r="AU2196" s="53"/>
      <c r="AV2196" s="53"/>
      <c r="AW2196" s="53"/>
      <c r="AX2196" s="53"/>
      <c r="AY2196" s="53"/>
      <c r="AZ2196" s="53"/>
      <c r="BA2196" s="53"/>
      <c r="BB2196" s="53"/>
      <c r="BC2196" s="53"/>
      <c r="BD2196" s="53"/>
      <c r="BE2196" s="53"/>
      <c r="BF2196" s="53"/>
      <c r="BG2196" s="53"/>
      <c r="BH2196" s="53"/>
      <c r="BI2196" s="53"/>
      <c r="BJ2196" s="53"/>
      <c r="BK2196" s="53"/>
      <c r="BL2196" s="53"/>
      <c r="BM2196" s="53"/>
      <c r="BN2196" s="53"/>
      <c r="BO2196" s="53"/>
      <c r="BP2196" s="53"/>
      <c r="BQ2196" s="53"/>
      <c r="BR2196" s="53"/>
      <c r="BS2196" s="53"/>
      <c r="BT2196" s="53"/>
      <c r="BU2196" s="53"/>
      <c r="BV2196" s="53"/>
      <c r="BW2196" s="53"/>
      <c r="BX2196" s="53"/>
      <c r="BY2196" s="53"/>
      <c r="BZ2196" s="53"/>
      <c r="CA2196" s="53"/>
      <c r="CB2196" s="53"/>
      <c r="CC2196" s="53"/>
      <c r="CD2196" s="53"/>
      <c r="CE2196" s="53"/>
      <c r="CF2196" s="53"/>
      <c r="CG2196" s="53"/>
      <c r="CH2196" s="53"/>
      <c r="CI2196" s="53"/>
      <c r="CJ2196" s="53"/>
      <c r="CK2196" s="53"/>
    </row>
    <row r="2197" spans="10:89" x14ac:dyDescent="0.2">
      <c r="J2197" s="53"/>
      <c r="K2197" s="53"/>
      <c r="L2197" s="53"/>
      <c r="M2197" s="53"/>
      <c r="N2197" s="53"/>
      <c r="O2197" s="53"/>
      <c r="P2197" s="53"/>
      <c r="Q2197" s="53"/>
      <c r="R2197" s="53"/>
      <c r="S2197" s="53"/>
      <c r="T2197" s="53"/>
      <c r="U2197" s="53"/>
      <c r="V2197" s="53"/>
      <c r="W2197" s="53"/>
      <c r="X2197" s="53"/>
      <c r="Y2197" s="53"/>
      <c r="Z2197" s="53"/>
      <c r="AA2197" s="53"/>
      <c r="AB2197" s="53"/>
      <c r="AC2197" s="53"/>
      <c r="AD2197" s="53"/>
      <c r="AE2197" s="53"/>
      <c r="AF2197" s="53"/>
      <c r="AG2197" s="53"/>
      <c r="AH2197" s="53"/>
      <c r="AI2197" s="53"/>
      <c r="AJ2197" s="53"/>
      <c r="AK2197" s="53"/>
      <c r="AL2197" s="53"/>
      <c r="AM2197" s="53"/>
      <c r="AN2197" s="53"/>
      <c r="AO2197" s="53"/>
      <c r="AP2197" s="53"/>
      <c r="AQ2197" s="53"/>
      <c r="AR2197" s="53"/>
      <c r="AS2197" s="53"/>
      <c r="AT2197" s="53"/>
      <c r="AU2197" s="53"/>
      <c r="AV2197" s="53"/>
      <c r="AW2197" s="53"/>
      <c r="AX2197" s="53"/>
      <c r="AY2197" s="53"/>
      <c r="AZ2197" s="53"/>
      <c r="BA2197" s="53"/>
      <c r="BB2197" s="53"/>
      <c r="BC2197" s="53"/>
      <c r="BD2197" s="53"/>
      <c r="BE2197" s="53"/>
      <c r="BF2197" s="53"/>
      <c r="BG2197" s="53"/>
      <c r="BH2197" s="53"/>
      <c r="BI2197" s="53"/>
      <c r="BJ2197" s="53"/>
      <c r="BK2197" s="53"/>
      <c r="BL2197" s="53"/>
      <c r="BM2197" s="53"/>
      <c r="BN2197" s="53"/>
      <c r="BO2197" s="53"/>
      <c r="BP2197" s="53"/>
      <c r="BQ2197" s="53"/>
      <c r="BR2197" s="53"/>
      <c r="BS2197" s="53"/>
      <c r="BT2197" s="53"/>
      <c r="BU2197" s="53"/>
      <c r="BV2197" s="53"/>
      <c r="BW2197" s="53"/>
      <c r="BX2197" s="53"/>
      <c r="BY2197" s="53"/>
      <c r="BZ2197" s="53"/>
      <c r="CA2197" s="53"/>
      <c r="CB2197" s="53"/>
      <c r="CC2197" s="53"/>
      <c r="CD2197" s="53"/>
      <c r="CE2197" s="53"/>
      <c r="CF2197" s="53"/>
      <c r="CG2197" s="53"/>
      <c r="CH2197" s="53"/>
      <c r="CI2197" s="53"/>
      <c r="CJ2197" s="53"/>
      <c r="CK2197" s="53"/>
    </row>
    <row r="2198" spans="10:89" x14ac:dyDescent="0.2">
      <c r="J2198" s="53"/>
      <c r="K2198" s="53"/>
      <c r="L2198" s="53"/>
      <c r="M2198" s="53"/>
      <c r="N2198" s="53"/>
      <c r="O2198" s="53"/>
      <c r="P2198" s="53"/>
      <c r="Q2198" s="53"/>
      <c r="R2198" s="53"/>
      <c r="S2198" s="53"/>
      <c r="T2198" s="53"/>
      <c r="U2198" s="53"/>
      <c r="V2198" s="53"/>
      <c r="W2198" s="53"/>
      <c r="X2198" s="53"/>
      <c r="Y2198" s="53"/>
      <c r="Z2198" s="53"/>
      <c r="AA2198" s="53"/>
      <c r="AB2198" s="53"/>
      <c r="AC2198" s="53"/>
      <c r="AD2198" s="53"/>
      <c r="AE2198" s="53"/>
      <c r="AF2198" s="53"/>
      <c r="AG2198" s="53"/>
      <c r="AH2198" s="53"/>
      <c r="AI2198" s="53"/>
      <c r="AJ2198" s="53"/>
      <c r="AK2198" s="53"/>
      <c r="AL2198" s="53"/>
      <c r="AM2198" s="53"/>
      <c r="AN2198" s="53"/>
      <c r="AO2198" s="53"/>
      <c r="AP2198" s="53"/>
      <c r="AQ2198" s="53"/>
      <c r="AR2198" s="53"/>
      <c r="AS2198" s="53"/>
      <c r="AT2198" s="53"/>
      <c r="AU2198" s="53"/>
      <c r="AV2198" s="53"/>
      <c r="AW2198" s="53"/>
      <c r="AX2198" s="53"/>
      <c r="AY2198" s="53"/>
      <c r="AZ2198" s="53"/>
      <c r="BA2198" s="53"/>
      <c r="BB2198" s="53"/>
      <c r="BC2198" s="53"/>
      <c r="BD2198" s="53"/>
      <c r="BE2198" s="53"/>
      <c r="BF2198" s="53"/>
      <c r="BG2198" s="53"/>
      <c r="BH2198" s="53"/>
      <c r="BI2198" s="53"/>
      <c r="BJ2198" s="53"/>
      <c r="BK2198" s="53"/>
      <c r="BL2198" s="53"/>
      <c r="BM2198" s="53"/>
      <c r="BN2198" s="53"/>
      <c r="BO2198" s="53"/>
      <c r="BP2198" s="53"/>
      <c r="BQ2198" s="53"/>
      <c r="BR2198" s="53"/>
      <c r="BS2198" s="53"/>
      <c r="BT2198" s="53"/>
      <c r="BU2198" s="53"/>
      <c r="BV2198" s="53"/>
      <c r="BW2198" s="53"/>
      <c r="BX2198" s="53"/>
      <c r="BY2198" s="53"/>
      <c r="BZ2198" s="53"/>
      <c r="CA2198" s="53"/>
      <c r="CB2198" s="53"/>
      <c r="CC2198" s="53"/>
      <c r="CD2198" s="53"/>
      <c r="CE2198" s="53"/>
      <c r="CF2198" s="53"/>
      <c r="CG2198" s="53"/>
      <c r="CH2198" s="53"/>
      <c r="CI2198" s="53"/>
      <c r="CJ2198" s="53"/>
      <c r="CK2198" s="53"/>
    </row>
    <row r="2199" spans="10:89" x14ac:dyDescent="0.2">
      <c r="J2199" s="53"/>
      <c r="K2199" s="53"/>
      <c r="L2199" s="53"/>
      <c r="M2199" s="53"/>
      <c r="N2199" s="53"/>
      <c r="O2199" s="53"/>
      <c r="P2199" s="53"/>
      <c r="Q2199" s="53"/>
      <c r="R2199" s="53"/>
      <c r="S2199" s="53"/>
      <c r="T2199" s="53"/>
      <c r="U2199" s="53"/>
      <c r="V2199" s="53"/>
      <c r="W2199" s="53"/>
      <c r="X2199" s="53"/>
      <c r="Y2199" s="53"/>
      <c r="Z2199" s="53"/>
      <c r="AA2199" s="53"/>
      <c r="AB2199" s="53"/>
      <c r="AC2199" s="53"/>
      <c r="AD2199" s="53"/>
      <c r="AE2199" s="53"/>
      <c r="AF2199" s="53"/>
      <c r="AG2199" s="53"/>
      <c r="AH2199" s="53"/>
      <c r="AI2199" s="53"/>
      <c r="AJ2199" s="53"/>
      <c r="AK2199" s="53"/>
      <c r="AL2199" s="53"/>
      <c r="AM2199" s="53"/>
      <c r="AN2199" s="53"/>
      <c r="AO2199" s="53"/>
      <c r="AP2199" s="53"/>
      <c r="AQ2199" s="53"/>
      <c r="AR2199" s="53"/>
      <c r="AS2199" s="53"/>
      <c r="AT2199" s="53"/>
      <c r="AU2199" s="53"/>
      <c r="AV2199" s="53"/>
      <c r="AW2199" s="53"/>
      <c r="AX2199" s="53"/>
      <c r="AY2199" s="53"/>
      <c r="AZ2199" s="53"/>
      <c r="BA2199" s="53"/>
      <c r="BB2199" s="53"/>
      <c r="BC2199" s="53"/>
      <c r="BD2199" s="53"/>
      <c r="BE2199" s="53"/>
      <c r="BF2199" s="53"/>
      <c r="BG2199" s="53"/>
      <c r="BH2199" s="53"/>
      <c r="BI2199" s="53"/>
      <c r="BJ2199" s="53"/>
      <c r="BK2199" s="53"/>
      <c r="BL2199" s="53"/>
      <c r="BM2199" s="53"/>
      <c r="BN2199" s="53"/>
      <c r="BO2199" s="53"/>
      <c r="BP2199" s="53"/>
      <c r="BQ2199" s="53"/>
      <c r="BR2199" s="53"/>
      <c r="BS2199" s="53"/>
      <c r="BT2199" s="53"/>
      <c r="BU2199" s="53"/>
      <c r="BV2199" s="53"/>
      <c r="BW2199" s="53"/>
      <c r="BX2199" s="53"/>
      <c r="BY2199" s="53"/>
      <c r="BZ2199" s="53"/>
      <c r="CA2199" s="53"/>
      <c r="CB2199" s="53"/>
      <c r="CC2199" s="53"/>
      <c r="CD2199" s="53"/>
      <c r="CE2199" s="53"/>
      <c r="CF2199" s="53"/>
      <c r="CG2199" s="53"/>
      <c r="CH2199" s="53"/>
      <c r="CI2199" s="53"/>
      <c r="CJ2199" s="53"/>
      <c r="CK2199" s="53"/>
    </row>
    <row r="2200" spans="10:89" x14ac:dyDescent="0.2">
      <c r="J2200" s="53"/>
      <c r="K2200" s="53"/>
      <c r="L2200" s="53"/>
      <c r="M2200" s="53"/>
      <c r="N2200" s="53"/>
      <c r="O2200" s="53"/>
      <c r="P2200" s="53"/>
      <c r="Q2200" s="53"/>
      <c r="R2200" s="53"/>
      <c r="S2200" s="53"/>
      <c r="T2200" s="53"/>
      <c r="U2200" s="53"/>
      <c r="V2200" s="53"/>
      <c r="W2200" s="53"/>
      <c r="X2200" s="53"/>
      <c r="Y2200" s="53"/>
      <c r="Z2200" s="53"/>
      <c r="AA2200" s="53"/>
      <c r="AB2200" s="53"/>
      <c r="AC2200" s="53"/>
      <c r="AD2200" s="53"/>
      <c r="AE2200" s="53"/>
      <c r="AF2200" s="53"/>
      <c r="AG2200" s="53"/>
      <c r="AH2200" s="53"/>
      <c r="AI2200" s="53"/>
      <c r="AJ2200" s="53"/>
      <c r="AK2200" s="53"/>
      <c r="AL2200" s="53"/>
      <c r="AM2200" s="53"/>
      <c r="AN2200" s="53"/>
      <c r="AO2200" s="53"/>
      <c r="AP2200" s="53"/>
      <c r="AQ2200" s="53"/>
      <c r="AR2200" s="53"/>
      <c r="AS2200" s="53"/>
      <c r="AT2200" s="53"/>
      <c r="AU2200" s="53"/>
      <c r="AV2200" s="53"/>
      <c r="AW2200" s="53"/>
      <c r="AX2200" s="53"/>
      <c r="AY2200" s="53"/>
      <c r="AZ2200" s="53"/>
      <c r="BA2200" s="53"/>
      <c r="BB2200" s="53"/>
      <c r="BC2200" s="53"/>
      <c r="BD2200" s="53"/>
      <c r="BE2200" s="53"/>
      <c r="BF2200" s="53"/>
      <c r="BG2200" s="53"/>
      <c r="BH2200" s="53"/>
      <c r="BI2200" s="53"/>
      <c r="BJ2200" s="53"/>
      <c r="BK2200" s="53"/>
      <c r="BL2200" s="53"/>
      <c r="BM2200" s="53"/>
      <c r="BN2200" s="53"/>
      <c r="BO2200" s="53"/>
      <c r="BP2200" s="53"/>
      <c r="BQ2200" s="53"/>
      <c r="BR2200" s="53"/>
      <c r="BS2200" s="53"/>
      <c r="BT2200" s="53"/>
      <c r="BU2200" s="53"/>
      <c r="BV2200" s="53"/>
      <c r="BW2200" s="53"/>
      <c r="BX2200" s="53"/>
      <c r="BY2200" s="53"/>
      <c r="BZ2200" s="53"/>
      <c r="CA2200" s="53"/>
      <c r="CB2200" s="53"/>
      <c r="CC2200" s="53"/>
      <c r="CD2200" s="53"/>
      <c r="CE2200" s="53"/>
      <c r="CF2200" s="53"/>
      <c r="CG2200" s="53"/>
      <c r="CH2200" s="53"/>
      <c r="CI2200" s="53"/>
      <c r="CJ2200" s="53"/>
      <c r="CK2200" s="53"/>
    </row>
    <row r="2201" spans="10:89" x14ac:dyDescent="0.2">
      <c r="J2201" s="53"/>
      <c r="K2201" s="53"/>
      <c r="L2201" s="53"/>
      <c r="M2201" s="53"/>
      <c r="N2201" s="53"/>
      <c r="O2201" s="53"/>
      <c r="P2201" s="53"/>
      <c r="Q2201" s="53"/>
      <c r="R2201" s="53"/>
      <c r="S2201" s="53"/>
      <c r="T2201" s="53"/>
      <c r="U2201" s="53"/>
      <c r="V2201" s="53"/>
      <c r="W2201" s="53"/>
      <c r="X2201" s="53"/>
      <c r="Y2201" s="53"/>
      <c r="Z2201" s="53"/>
      <c r="AA2201" s="53"/>
      <c r="AB2201" s="53"/>
      <c r="AC2201" s="53"/>
      <c r="AD2201" s="53"/>
      <c r="AE2201" s="53"/>
      <c r="AF2201" s="53"/>
      <c r="AG2201" s="53"/>
      <c r="AH2201" s="53"/>
      <c r="AI2201" s="53"/>
      <c r="AJ2201" s="53"/>
      <c r="AK2201" s="53"/>
      <c r="AL2201" s="53"/>
      <c r="AM2201" s="53"/>
      <c r="AN2201" s="53"/>
      <c r="AO2201" s="53"/>
      <c r="AP2201" s="53"/>
      <c r="AQ2201" s="53"/>
      <c r="AR2201" s="53"/>
      <c r="AS2201" s="53"/>
      <c r="AT2201" s="53"/>
      <c r="AU2201" s="53"/>
      <c r="AV2201" s="53"/>
      <c r="AW2201" s="53"/>
      <c r="AX2201" s="53"/>
      <c r="AY2201" s="53"/>
      <c r="AZ2201" s="53"/>
      <c r="BA2201" s="53"/>
      <c r="BB2201" s="53"/>
      <c r="BC2201" s="53"/>
      <c r="BD2201" s="53"/>
      <c r="BE2201" s="53"/>
      <c r="BF2201" s="53"/>
      <c r="BG2201" s="53"/>
      <c r="BH2201" s="53"/>
      <c r="BI2201" s="53"/>
      <c r="BJ2201" s="53"/>
      <c r="BK2201" s="53"/>
      <c r="BL2201" s="53"/>
      <c r="BM2201" s="53"/>
      <c r="BN2201" s="53"/>
      <c r="BO2201" s="53"/>
      <c r="BP2201" s="53"/>
      <c r="BQ2201" s="53"/>
      <c r="BR2201" s="53"/>
      <c r="BS2201" s="53"/>
      <c r="BT2201" s="53"/>
      <c r="BU2201" s="53"/>
      <c r="BV2201" s="53"/>
      <c r="BW2201" s="53"/>
      <c r="BX2201" s="53"/>
      <c r="BY2201" s="53"/>
      <c r="BZ2201" s="53"/>
      <c r="CA2201" s="53"/>
      <c r="CB2201" s="53"/>
      <c r="CC2201" s="53"/>
      <c r="CD2201" s="53"/>
      <c r="CE2201" s="53"/>
      <c r="CF2201" s="53"/>
      <c r="CG2201" s="53"/>
      <c r="CH2201" s="53"/>
      <c r="CI2201" s="53"/>
      <c r="CJ2201" s="53"/>
      <c r="CK2201" s="53"/>
    </row>
    <row r="2202" spans="10:89" x14ac:dyDescent="0.2">
      <c r="J2202" s="53"/>
      <c r="K2202" s="53"/>
      <c r="L2202" s="53"/>
      <c r="M2202" s="53"/>
      <c r="N2202" s="53"/>
      <c r="O2202" s="53"/>
      <c r="P2202" s="53"/>
      <c r="Q2202" s="53"/>
      <c r="R2202" s="53"/>
      <c r="S2202" s="53"/>
      <c r="T2202" s="53"/>
      <c r="U2202" s="53"/>
      <c r="V2202" s="53"/>
      <c r="W2202" s="53"/>
      <c r="X2202" s="53"/>
      <c r="Y2202" s="53"/>
      <c r="Z2202" s="53"/>
      <c r="AA2202" s="53"/>
      <c r="AB2202" s="53"/>
      <c r="AC2202" s="53"/>
      <c r="AD2202" s="53"/>
      <c r="AE2202" s="53"/>
      <c r="AF2202" s="53"/>
      <c r="AG2202" s="53"/>
      <c r="AH2202" s="53"/>
      <c r="AI2202" s="53"/>
      <c r="AJ2202" s="53"/>
      <c r="AK2202" s="53"/>
      <c r="AL2202" s="53"/>
      <c r="AM2202" s="53"/>
      <c r="AN2202" s="53"/>
      <c r="AO2202" s="53"/>
      <c r="AP2202" s="53"/>
      <c r="AQ2202" s="53"/>
      <c r="AR2202" s="53"/>
      <c r="AS2202" s="53"/>
      <c r="AT2202" s="53"/>
      <c r="AU2202" s="53"/>
      <c r="AV2202" s="53"/>
      <c r="AW2202" s="53"/>
      <c r="AX2202" s="53"/>
      <c r="AY2202" s="53"/>
      <c r="AZ2202" s="53"/>
      <c r="BA2202" s="53"/>
      <c r="BB2202" s="53"/>
      <c r="BC2202" s="53"/>
      <c r="BD2202" s="53"/>
      <c r="BE2202" s="53"/>
      <c r="BF2202" s="53"/>
      <c r="BG2202" s="53"/>
      <c r="BH2202" s="53"/>
      <c r="BI2202" s="53"/>
      <c r="BJ2202" s="53"/>
      <c r="BK2202" s="53"/>
      <c r="BL2202" s="53"/>
      <c r="BM2202" s="53"/>
      <c r="BN2202" s="53"/>
      <c r="BO2202" s="53"/>
      <c r="BP2202" s="53"/>
      <c r="BQ2202" s="53"/>
      <c r="BR2202" s="53"/>
      <c r="BS2202" s="53"/>
      <c r="BT2202" s="53"/>
      <c r="BU2202" s="53"/>
      <c r="BV2202" s="53"/>
      <c r="BW2202" s="53"/>
      <c r="BX2202" s="53"/>
      <c r="BY2202" s="53"/>
      <c r="BZ2202" s="53"/>
      <c r="CA2202" s="53"/>
      <c r="CB2202" s="53"/>
      <c r="CC2202" s="53"/>
      <c r="CD2202" s="53"/>
      <c r="CE2202" s="53"/>
      <c r="CF2202" s="53"/>
      <c r="CG2202" s="53"/>
      <c r="CH2202" s="53"/>
      <c r="CI2202" s="53"/>
      <c r="CJ2202" s="53"/>
      <c r="CK2202" s="53"/>
    </row>
    <row r="2203" spans="10:89" x14ac:dyDescent="0.2">
      <c r="J2203" s="53"/>
      <c r="K2203" s="53"/>
      <c r="L2203" s="53"/>
      <c r="M2203" s="53"/>
      <c r="N2203" s="53"/>
      <c r="O2203" s="53"/>
      <c r="P2203" s="53"/>
      <c r="Q2203" s="53"/>
      <c r="R2203" s="53"/>
      <c r="S2203" s="53"/>
      <c r="T2203" s="53"/>
      <c r="U2203" s="53"/>
      <c r="V2203" s="53"/>
      <c r="W2203" s="53"/>
      <c r="X2203" s="53"/>
      <c r="Y2203" s="53"/>
      <c r="Z2203" s="53"/>
      <c r="AA2203" s="53"/>
      <c r="AB2203" s="53"/>
      <c r="AC2203" s="53"/>
      <c r="AD2203" s="53"/>
      <c r="AE2203" s="53"/>
      <c r="AF2203" s="53"/>
      <c r="AG2203" s="53"/>
      <c r="AH2203" s="53"/>
      <c r="AI2203" s="53"/>
      <c r="AJ2203" s="53"/>
      <c r="AK2203" s="53"/>
      <c r="AL2203" s="53"/>
      <c r="AM2203" s="53"/>
      <c r="AN2203" s="53"/>
      <c r="AO2203" s="53"/>
      <c r="AP2203" s="53"/>
      <c r="AQ2203" s="53"/>
      <c r="AR2203" s="53"/>
      <c r="AS2203" s="53"/>
      <c r="AT2203" s="53"/>
      <c r="AU2203" s="53"/>
      <c r="AV2203" s="53"/>
      <c r="AW2203" s="53"/>
      <c r="AX2203" s="53"/>
      <c r="AY2203" s="53"/>
      <c r="AZ2203" s="53"/>
      <c r="BA2203" s="53"/>
      <c r="BB2203" s="53"/>
      <c r="BC2203" s="53"/>
      <c r="BD2203" s="53"/>
      <c r="BE2203" s="53"/>
      <c r="BF2203" s="53"/>
      <c r="BG2203" s="53"/>
      <c r="BH2203" s="53"/>
      <c r="BI2203" s="53"/>
      <c r="BJ2203" s="53"/>
      <c r="BK2203" s="53"/>
      <c r="BL2203" s="53"/>
      <c r="BM2203" s="53"/>
      <c r="BN2203" s="53"/>
      <c r="BO2203" s="53"/>
      <c r="BP2203" s="53"/>
      <c r="BQ2203" s="53"/>
      <c r="BR2203" s="53"/>
      <c r="BS2203" s="53"/>
      <c r="BT2203" s="53"/>
      <c r="BU2203" s="53"/>
      <c r="BV2203" s="53"/>
      <c r="BW2203" s="53"/>
      <c r="BX2203" s="53"/>
      <c r="BY2203" s="53"/>
      <c r="BZ2203" s="53"/>
      <c r="CA2203" s="53"/>
      <c r="CB2203" s="53"/>
      <c r="CC2203" s="53"/>
      <c r="CD2203" s="53"/>
      <c r="CE2203" s="53"/>
      <c r="CF2203" s="53"/>
      <c r="CG2203" s="53"/>
      <c r="CH2203" s="53"/>
      <c r="CI2203" s="53"/>
      <c r="CJ2203" s="53"/>
      <c r="CK2203" s="53"/>
    </row>
    <row r="2204" spans="10:89" x14ac:dyDescent="0.2">
      <c r="J2204" s="53"/>
      <c r="K2204" s="53"/>
      <c r="L2204" s="53"/>
      <c r="M2204" s="53"/>
      <c r="N2204" s="53"/>
      <c r="O2204" s="53"/>
      <c r="P2204" s="53"/>
      <c r="Q2204" s="53"/>
      <c r="R2204" s="53"/>
      <c r="S2204" s="53"/>
      <c r="T2204" s="53"/>
      <c r="U2204" s="53"/>
      <c r="V2204" s="53"/>
      <c r="W2204" s="53"/>
      <c r="X2204" s="53"/>
      <c r="Y2204" s="53"/>
      <c r="Z2204" s="53"/>
      <c r="AA2204" s="53"/>
      <c r="AB2204" s="53"/>
      <c r="AC2204" s="53"/>
      <c r="AD2204" s="53"/>
      <c r="AE2204" s="53"/>
      <c r="AF2204" s="53"/>
      <c r="AG2204" s="53"/>
      <c r="AH2204" s="53"/>
      <c r="AI2204" s="53"/>
      <c r="AJ2204" s="53"/>
      <c r="AK2204" s="53"/>
      <c r="AL2204" s="53"/>
      <c r="AM2204" s="53"/>
      <c r="AN2204" s="53"/>
      <c r="AO2204" s="53"/>
      <c r="AP2204" s="53"/>
      <c r="AQ2204" s="53"/>
      <c r="AR2204" s="53"/>
      <c r="AS2204" s="53"/>
      <c r="AT2204" s="53"/>
      <c r="AU2204" s="53"/>
      <c r="AV2204" s="53"/>
      <c r="AW2204" s="53"/>
      <c r="AX2204" s="53"/>
      <c r="AY2204" s="53"/>
      <c r="AZ2204" s="53"/>
      <c r="BA2204" s="53"/>
      <c r="BB2204" s="53"/>
      <c r="BC2204" s="53"/>
      <c r="BD2204" s="53"/>
      <c r="BE2204" s="53"/>
      <c r="BF2204" s="53"/>
      <c r="BG2204" s="53"/>
      <c r="BH2204" s="53"/>
      <c r="BI2204" s="53"/>
      <c r="BJ2204" s="53"/>
      <c r="BK2204" s="53"/>
      <c r="BL2204" s="53"/>
      <c r="BM2204" s="53"/>
      <c r="BN2204" s="53"/>
      <c r="BO2204" s="53"/>
      <c r="BP2204" s="53"/>
      <c r="BQ2204" s="53"/>
      <c r="BR2204" s="53"/>
      <c r="BS2204" s="53"/>
      <c r="BT2204" s="53"/>
      <c r="BU2204" s="53"/>
      <c r="BV2204" s="53"/>
      <c r="BW2204" s="53"/>
      <c r="BX2204" s="53"/>
      <c r="BY2204" s="53"/>
      <c r="BZ2204" s="53"/>
      <c r="CA2204" s="53"/>
      <c r="CB2204" s="53"/>
      <c r="CC2204" s="53"/>
      <c r="CD2204" s="53"/>
      <c r="CE2204" s="53"/>
      <c r="CF2204" s="53"/>
      <c r="CG2204" s="53"/>
      <c r="CH2204" s="53"/>
      <c r="CI2204" s="53"/>
      <c r="CJ2204" s="53"/>
      <c r="CK2204" s="53"/>
    </row>
    <row r="2205" spans="10:89" x14ac:dyDescent="0.2">
      <c r="J2205" s="53"/>
      <c r="K2205" s="53"/>
      <c r="L2205" s="53"/>
      <c r="M2205" s="53"/>
      <c r="N2205" s="53"/>
      <c r="O2205" s="53"/>
      <c r="P2205" s="53"/>
      <c r="Q2205" s="53"/>
      <c r="R2205" s="53"/>
      <c r="S2205" s="53"/>
      <c r="T2205" s="53"/>
      <c r="U2205" s="53"/>
      <c r="V2205" s="53"/>
      <c r="W2205" s="53"/>
      <c r="X2205" s="53"/>
      <c r="Y2205" s="53"/>
      <c r="Z2205" s="53"/>
      <c r="AA2205" s="53"/>
      <c r="AB2205" s="53"/>
      <c r="AC2205" s="53"/>
      <c r="AD2205" s="53"/>
      <c r="AE2205" s="53"/>
      <c r="AF2205" s="53"/>
      <c r="AG2205" s="53"/>
      <c r="AH2205" s="53"/>
      <c r="AI2205" s="53"/>
      <c r="AJ2205" s="53"/>
      <c r="AK2205" s="53"/>
      <c r="AL2205" s="53"/>
      <c r="AM2205" s="53"/>
      <c r="AN2205" s="53"/>
      <c r="AO2205" s="53"/>
      <c r="AP2205" s="53"/>
      <c r="AQ2205" s="53"/>
      <c r="AR2205" s="53"/>
      <c r="AS2205" s="53"/>
      <c r="AT2205" s="53"/>
      <c r="AU2205" s="53"/>
      <c r="AV2205" s="53"/>
      <c r="AW2205" s="53"/>
      <c r="AX2205" s="53"/>
      <c r="AY2205" s="53"/>
      <c r="AZ2205" s="53"/>
      <c r="BA2205" s="53"/>
      <c r="BB2205" s="53"/>
      <c r="BC2205" s="53"/>
      <c r="BD2205" s="53"/>
      <c r="BE2205" s="53"/>
      <c r="BF2205" s="53"/>
      <c r="BG2205" s="53"/>
      <c r="BH2205" s="53"/>
      <c r="BI2205" s="53"/>
      <c r="BJ2205" s="53"/>
      <c r="BK2205" s="53"/>
      <c r="BL2205" s="53"/>
      <c r="BM2205" s="53"/>
      <c r="BN2205" s="53"/>
      <c r="BO2205" s="53"/>
      <c r="BP2205" s="53"/>
      <c r="BQ2205" s="53"/>
      <c r="BR2205" s="53"/>
      <c r="BS2205" s="53"/>
      <c r="BT2205" s="53"/>
      <c r="BU2205" s="53"/>
      <c r="BV2205" s="53"/>
      <c r="BW2205" s="53"/>
      <c r="BX2205" s="53"/>
      <c r="BY2205" s="53"/>
      <c r="BZ2205" s="53"/>
      <c r="CA2205" s="53"/>
      <c r="CB2205" s="53"/>
      <c r="CC2205" s="53"/>
      <c r="CD2205" s="53"/>
      <c r="CE2205" s="53"/>
      <c r="CF2205" s="53"/>
      <c r="CG2205" s="53"/>
      <c r="CH2205" s="53"/>
      <c r="CI2205" s="53"/>
      <c r="CJ2205" s="53"/>
      <c r="CK2205" s="53"/>
    </row>
    <row r="2206" spans="10:89" x14ac:dyDescent="0.2">
      <c r="J2206" s="53"/>
      <c r="K2206" s="53"/>
      <c r="L2206" s="53"/>
      <c r="M2206" s="53"/>
      <c r="N2206" s="53"/>
      <c r="O2206" s="53"/>
      <c r="P2206" s="53"/>
      <c r="Q2206" s="53"/>
      <c r="R2206" s="53"/>
      <c r="S2206" s="53"/>
      <c r="T2206" s="53"/>
      <c r="U2206" s="53"/>
      <c r="V2206" s="53"/>
      <c r="W2206" s="53"/>
      <c r="X2206" s="53"/>
      <c r="Y2206" s="53"/>
      <c r="Z2206" s="53"/>
      <c r="AA2206" s="53"/>
      <c r="AB2206" s="53"/>
      <c r="AC2206" s="53"/>
      <c r="AD2206" s="53"/>
      <c r="AE2206" s="53"/>
      <c r="AF2206" s="53"/>
      <c r="AG2206" s="53"/>
      <c r="AH2206" s="53"/>
      <c r="AI2206" s="53"/>
      <c r="AJ2206" s="53"/>
      <c r="AK2206" s="53"/>
      <c r="AL2206" s="53"/>
      <c r="AM2206" s="53"/>
      <c r="AN2206" s="53"/>
      <c r="AO2206" s="53"/>
      <c r="AP2206" s="53"/>
      <c r="AQ2206" s="53"/>
      <c r="AR2206" s="53"/>
      <c r="AS2206" s="53"/>
      <c r="AT2206" s="53"/>
      <c r="AU2206" s="53"/>
      <c r="AV2206" s="53"/>
      <c r="AW2206" s="53"/>
      <c r="AX2206" s="53"/>
      <c r="AY2206" s="53"/>
      <c r="AZ2206" s="53"/>
      <c r="BA2206" s="53"/>
      <c r="BB2206" s="53"/>
      <c r="BC2206" s="53"/>
      <c r="BD2206" s="53"/>
      <c r="BE2206" s="53"/>
      <c r="BF2206" s="53"/>
      <c r="BG2206" s="53"/>
      <c r="BH2206" s="53"/>
      <c r="BI2206" s="53"/>
      <c r="BJ2206" s="53"/>
      <c r="BK2206" s="53"/>
      <c r="BL2206" s="53"/>
      <c r="BM2206" s="53"/>
      <c r="BN2206" s="53"/>
      <c r="BO2206" s="53"/>
      <c r="BP2206" s="53"/>
      <c r="BQ2206" s="53"/>
      <c r="BR2206" s="53"/>
      <c r="BS2206" s="53"/>
      <c r="BT2206" s="53"/>
      <c r="BU2206" s="53"/>
      <c r="BV2206" s="53"/>
      <c r="BW2206" s="53"/>
      <c r="BX2206" s="53"/>
      <c r="BY2206" s="53"/>
      <c r="BZ2206" s="53"/>
      <c r="CA2206" s="53"/>
      <c r="CB2206" s="53"/>
      <c r="CC2206" s="53"/>
      <c r="CD2206" s="53"/>
      <c r="CE2206" s="53"/>
      <c r="CF2206" s="53"/>
      <c r="CG2206" s="53"/>
      <c r="CH2206" s="53"/>
      <c r="CI2206" s="53"/>
      <c r="CJ2206" s="53"/>
      <c r="CK2206" s="53"/>
    </row>
    <row r="2207" spans="10:89" x14ac:dyDescent="0.2">
      <c r="J2207" s="53"/>
      <c r="K2207" s="53"/>
      <c r="L2207" s="53"/>
      <c r="M2207" s="53"/>
      <c r="N2207" s="53"/>
      <c r="O2207" s="53"/>
      <c r="P2207" s="53"/>
      <c r="Q2207" s="53"/>
      <c r="R2207" s="53"/>
      <c r="S2207" s="53"/>
      <c r="T2207" s="53"/>
      <c r="U2207" s="53"/>
      <c r="V2207" s="53"/>
      <c r="W2207" s="53"/>
      <c r="X2207" s="53"/>
      <c r="Y2207" s="53"/>
      <c r="Z2207" s="53"/>
      <c r="AA2207" s="53"/>
      <c r="AB2207" s="53"/>
      <c r="AC2207" s="53"/>
      <c r="AD2207" s="53"/>
      <c r="AE2207" s="53"/>
      <c r="AF2207" s="53"/>
      <c r="AG2207" s="53"/>
      <c r="AH2207" s="53"/>
      <c r="AI2207" s="53"/>
      <c r="AJ2207" s="53"/>
      <c r="AK2207" s="53"/>
      <c r="AL2207" s="53"/>
      <c r="AM2207" s="53"/>
      <c r="AN2207" s="53"/>
      <c r="AO2207" s="53"/>
      <c r="AP2207" s="53"/>
      <c r="AQ2207" s="53"/>
      <c r="AR2207" s="53"/>
      <c r="AS2207" s="53"/>
      <c r="AT2207" s="53"/>
      <c r="AU2207" s="53"/>
      <c r="AV2207" s="53"/>
      <c r="AW2207" s="53"/>
      <c r="AX2207" s="53"/>
      <c r="AY2207" s="53"/>
      <c r="AZ2207" s="53"/>
      <c r="BA2207" s="53"/>
      <c r="BB2207" s="53"/>
      <c r="BC2207" s="53"/>
      <c r="BD2207" s="53"/>
      <c r="BE2207" s="53"/>
      <c r="BF2207" s="53"/>
      <c r="BG2207" s="53"/>
      <c r="BH2207" s="53"/>
      <c r="BI2207" s="53"/>
      <c r="BJ2207" s="53"/>
      <c r="BK2207" s="53"/>
      <c r="BL2207" s="53"/>
      <c r="BM2207" s="53"/>
      <c r="BN2207" s="53"/>
      <c r="BO2207" s="53"/>
      <c r="BP2207" s="53"/>
      <c r="BQ2207" s="53"/>
      <c r="BR2207" s="53"/>
      <c r="BS2207" s="53"/>
      <c r="BT2207" s="53"/>
      <c r="BU2207" s="53"/>
      <c r="BV2207" s="53"/>
      <c r="BW2207" s="53"/>
      <c r="BX2207" s="53"/>
      <c r="BY2207" s="53"/>
      <c r="BZ2207" s="53"/>
      <c r="CA2207" s="53"/>
      <c r="CB2207" s="53"/>
      <c r="CC2207" s="53"/>
      <c r="CD2207" s="53"/>
      <c r="CE2207" s="53"/>
      <c r="CF2207" s="53"/>
      <c r="CG2207" s="53"/>
      <c r="CH2207" s="53"/>
      <c r="CI2207" s="53"/>
      <c r="CJ2207" s="53"/>
      <c r="CK2207" s="53"/>
    </row>
    <row r="2208" spans="10:89" x14ac:dyDescent="0.2">
      <c r="J2208" s="53"/>
      <c r="K2208" s="53"/>
      <c r="L2208" s="53"/>
      <c r="M2208" s="53"/>
      <c r="N2208" s="53"/>
      <c r="O2208" s="53"/>
      <c r="P2208" s="53"/>
      <c r="Q2208" s="53"/>
      <c r="R2208" s="53"/>
      <c r="S2208" s="53"/>
      <c r="T2208" s="53"/>
      <c r="U2208" s="53"/>
      <c r="V2208" s="53"/>
      <c r="W2208" s="53"/>
      <c r="X2208" s="53"/>
      <c r="Y2208" s="53"/>
      <c r="Z2208" s="53"/>
      <c r="AA2208" s="53"/>
      <c r="AB2208" s="53"/>
      <c r="AC2208" s="53"/>
      <c r="AD2208" s="53"/>
      <c r="AE2208" s="53"/>
      <c r="AF2208" s="53"/>
      <c r="AG2208" s="53"/>
      <c r="AH2208" s="53"/>
      <c r="AI2208" s="53"/>
      <c r="AJ2208" s="53"/>
      <c r="AK2208" s="53"/>
      <c r="AL2208" s="53"/>
      <c r="AM2208" s="53"/>
      <c r="AN2208" s="53"/>
      <c r="AO2208" s="53"/>
      <c r="AP2208" s="53"/>
      <c r="AQ2208" s="53"/>
      <c r="AR2208" s="53"/>
      <c r="AS2208" s="53"/>
      <c r="AT2208" s="53"/>
      <c r="AU2208" s="53"/>
      <c r="AV2208" s="53"/>
      <c r="AW2208" s="53"/>
      <c r="AX2208" s="53"/>
      <c r="AY2208" s="53"/>
      <c r="AZ2208" s="53"/>
      <c r="BA2208" s="53"/>
      <c r="BB2208" s="53"/>
      <c r="BC2208" s="53"/>
      <c r="BD2208" s="53"/>
      <c r="BE2208" s="53"/>
      <c r="BF2208" s="53"/>
      <c r="BG2208" s="53"/>
      <c r="BH2208" s="53"/>
      <c r="BI2208" s="53"/>
      <c r="BJ2208" s="53"/>
      <c r="BK2208" s="53"/>
      <c r="BL2208" s="53"/>
      <c r="BM2208" s="53"/>
      <c r="BN2208" s="53"/>
      <c r="BO2208" s="53"/>
      <c r="BP2208" s="53"/>
      <c r="BQ2208" s="53"/>
      <c r="BR2208" s="53"/>
      <c r="BS2208" s="53"/>
      <c r="BT2208" s="53"/>
      <c r="BU2208" s="53"/>
      <c r="BV2208" s="53"/>
      <c r="BW2208" s="53"/>
      <c r="BX2208" s="53"/>
      <c r="BY2208" s="53"/>
      <c r="BZ2208" s="53"/>
      <c r="CA2208" s="53"/>
      <c r="CB2208" s="53"/>
      <c r="CC2208" s="53"/>
      <c r="CD2208" s="53"/>
      <c r="CE2208" s="53"/>
      <c r="CF2208" s="53"/>
      <c r="CG2208" s="53"/>
      <c r="CH2208" s="53"/>
      <c r="CI2208" s="53"/>
      <c r="CJ2208" s="53"/>
      <c r="CK2208" s="53"/>
    </row>
    <row r="2209" spans="10:89" x14ac:dyDescent="0.2">
      <c r="J2209" s="53"/>
      <c r="K2209" s="53"/>
      <c r="L2209" s="53"/>
      <c r="M2209" s="53"/>
      <c r="N2209" s="53"/>
      <c r="O2209" s="53"/>
      <c r="P2209" s="53"/>
      <c r="Q2209" s="53"/>
      <c r="R2209" s="53"/>
      <c r="S2209" s="53"/>
      <c r="T2209" s="53"/>
      <c r="U2209" s="53"/>
      <c r="V2209" s="53"/>
      <c r="W2209" s="53"/>
      <c r="X2209" s="53"/>
      <c r="Y2209" s="53"/>
      <c r="Z2209" s="53"/>
      <c r="AA2209" s="53"/>
      <c r="AB2209" s="53"/>
      <c r="AC2209" s="53"/>
      <c r="AD2209" s="53"/>
      <c r="AE2209" s="53"/>
      <c r="AF2209" s="53"/>
      <c r="AG2209" s="53"/>
      <c r="AH2209" s="53"/>
      <c r="AI2209" s="53"/>
      <c r="AJ2209" s="53"/>
      <c r="AK2209" s="53"/>
      <c r="AL2209" s="53"/>
      <c r="AM2209" s="53"/>
      <c r="AN2209" s="53"/>
      <c r="AO2209" s="53"/>
      <c r="AP2209" s="53"/>
      <c r="AQ2209" s="53"/>
      <c r="AR2209" s="53"/>
      <c r="AS2209" s="53"/>
      <c r="AT2209" s="53"/>
      <c r="AU2209" s="53"/>
      <c r="AV2209" s="53"/>
      <c r="AW2209" s="53"/>
      <c r="AX2209" s="53"/>
      <c r="AY2209" s="53"/>
      <c r="AZ2209" s="53"/>
      <c r="BA2209" s="53"/>
      <c r="BB2209" s="53"/>
      <c r="BC2209" s="53"/>
      <c r="BD2209" s="53"/>
      <c r="BE2209" s="53"/>
      <c r="BF2209" s="53"/>
      <c r="BG2209" s="53"/>
      <c r="BH2209" s="53"/>
      <c r="BI2209" s="53"/>
      <c r="BJ2209" s="53"/>
      <c r="BK2209" s="53"/>
      <c r="BL2209" s="53"/>
      <c r="BM2209" s="53"/>
      <c r="BN2209" s="53"/>
      <c r="BO2209" s="53"/>
      <c r="BP2209" s="53"/>
      <c r="BQ2209" s="53"/>
      <c r="BR2209" s="53"/>
      <c r="BS2209" s="53"/>
      <c r="BT2209" s="53"/>
      <c r="BU2209" s="53"/>
      <c r="BV2209" s="53"/>
      <c r="BW2209" s="53"/>
      <c r="BX2209" s="53"/>
      <c r="BY2209" s="53"/>
      <c r="BZ2209" s="53"/>
      <c r="CA2209" s="53"/>
      <c r="CB2209" s="53"/>
      <c r="CC2209" s="53"/>
      <c r="CD2209" s="53"/>
      <c r="CE2209" s="53"/>
      <c r="CF2209" s="53"/>
      <c r="CG2209" s="53"/>
      <c r="CH2209" s="53"/>
      <c r="CI2209" s="53"/>
      <c r="CJ2209" s="53"/>
      <c r="CK2209" s="53"/>
    </row>
    <row r="2210" spans="10:89" x14ac:dyDescent="0.2">
      <c r="J2210" s="53"/>
      <c r="K2210" s="53"/>
      <c r="L2210" s="53"/>
      <c r="M2210" s="53"/>
      <c r="N2210" s="53"/>
      <c r="O2210" s="53"/>
      <c r="P2210" s="53"/>
      <c r="Q2210" s="53"/>
      <c r="R2210" s="53"/>
      <c r="S2210" s="53"/>
      <c r="T2210" s="53"/>
      <c r="U2210" s="53"/>
      <c r="V2210" s="53"/>
      <c r="W2210" s="53"/>
      <c r="X2210" s="53"/>
      <c r="Y2210" s="53"/>
      <c r="Z2210" s="53"/>
      <c r="AA2210" s="53"/>
      <c r="AB2210" s="53"/>
      <c r="AC2210" s="53"/>
      <c r="AD2210" s="53"/>
      <c r="AE2210" s="53"/>
      <c r="AF2210" s="53"/>
      <c r="AG2210" s="53"/>
      <c r="AH2210" s="53"/>
      <c r="AI2210" s="53"/>
      <c r="AJ2210" s="53"/>
      <c r="AK2210" s="53"/>
      <c r="AL2210" s="53"/>
      <c r="AM2210" s="53"/>
      <c r="AN2210" s="53"/>
      <c r="AO2210" s="53"/>
      <c r="AP2210" s="53"/>
      <c r="AQ2210" s="53"/>
      <c r="AR2210" s="53"/>
      <c r="AS2210" s="53"/>
      <c r="AT2210" s="53"/>
      <c r="AU2210" s="53"/>
      <c r="AV2210" s="53"/>
      <c r="AW2210" s="53"/>
      <c r="AX2210" s="53"/>
      <c r="AY2210" s="53"/>
      <c r="AZ2210" s="53"/>
      <c r="BA2210" s="53"/>
      <c r="BB2210" s="53"/>
      <c r="BC2210" s="53"/>
      <c r="BD2210" s="53"/>
      <c r="BE2210" s="53"/>
      <c r="BF2210" s="53"/>
      <c r="BG2210" s="53"/>
      <c r="BH2210" s="53"/>
      <c r="BI2210" s="53"/>
      <c r="BJ2210" s="53"/>
      <c r="BK2210" s="53"/>
      <c r="BL2210" s="53"/>
      <c r="BM2210" s="53"/>
      <c r="BN2210" s="53"/>
      <c r="BO2210" s="53"/>
      <c r="BP2210" s="53"/>
      <c r="BQ2210" s="53"/>
      <c r="BR2210" s="53"/>
      <c r="BS2210" s="53"/>
      <c r="BT2210" s="53"/>
      <c r="BU2210" s="53"/>
      <c r="BV2210" s="53"/>
      <c r="BW2210" s="53"/>
      <c r="BX2210" s="53"/>
      <c r="BY2210" s="53"/>
      <c r="BZ2210" s="53"/>
      <c r="CA2210" s="53"/>
      <c r="CB2210" s="53"/>
      <c r="CC2210" s="53"/>
      <c r="CD2210" s="53"/>
      <c r="CE2210" s="53"/>
      <c r="CF2210" s="53"/>
      <c r="CG2210" s="53"/>
      <c r="CH2210" s="53"/>
      <c r="CI2210" s="53"/>
      <c r="CJ2210" s="53"/>
      <c r="CK2210" s="53"/>
    </row>
    <row r="2211" spans="10:89" x14ac:dyDescent="0.2">
      <c r="J2211" s="53"/>
      <c r="K2211" s="53"/>
      <c r="L2211" s="53"/>
      <c r="M2211" s="53"/>
      <c r="N2211" s="53"/>
      <c r="O2211" s="53"/>
      <c r="P2211" s="53"/>
      <c r="Q2211" s="53"/>
      <c r="R2211" s="53"/>
      <c r="S2211" s="53"/>
      <c r="T2211" s="53"/>
      <c r="U2211" s="53"/>
      <c r="V2211" s="53"/>
      <c r="W2211" s="53"/>
      <c r="X2211" s="53"/>
      <c r="Y2211" s="53"/>
      <c r="Z2211" s="53"/>
      <c r="AA2211" s="53"/>
      <c r="AB2211" s="53"/>
      <c r="AC2211" s="53"/>
      <c r="AD2211" s="53"/>
      <c r="AE2211" s="53"/>
      <c r="AF2211" s="53"/>
      <c r="AG2211" s="53"/>
      <c r="AH2211" s="53"/>
      <c r="AI2211" s="53"/>
      <c r="AJ2211" s="53"/>
      <c r="AK2211" s="53"/>
      <c r="AL2211" s="53"/>
      <c r="AM2211" s="53"/>
      <c r="AN2211" s="53"/>
      <c r="AO2211" s="53"/>
      <c r="AP2211" s="53"/>
      <c r="AQ2211" s="53"/>
      <c r="AR2211" s="53"/>
      <c r="AS2211" s="53"/>
      <c r="AT2211" s="53"/>
      <c r="AU2211" s="53"/>
      <c r="AV2211" s="53"/>
      <c r="AW2211" s="53"/>
      <c r="AX2211" s="53"/>
      <c r="AY2211" s="53"/>
      <c r="AZ2211" s="53"/>
      <c r="BA2211" s="53"/>
      <c r="BB2211" s="53"/>
      <c r="BC2211" s="53"/>
      <c r="BD2211" s="53"/>
      <c r="BE2211" s="53"/>
      <c r="BF2211" s="53"/>
      <c r="BG2211" s="53"/>
      <c r="BH2211" s="53"/>
      <c r="BI2211" s="53"/>
      <c r="BJ2211" s="53"/>
      <c r="BK2211" s="53"/>
      <c r="BL2211" s="53"/>
      <c r="BM2211" s="53"/>
      <c r="BN2211" s="53"/>
      <c r="BO2211" s="53"/>
      <c r="BP2211" s="53"/>
      <c r="BQ2211" s="53"/>
      <c r="BR2211" s="53"/>
      <c r="BS2211" s="53"/>
      <c r="BT2211" s="53"/>
      <c r="BU2211" s="53"/>
      <c r="BV2211" s="53"/>
      <c r="BW2211" s="53"/>
      <c r="BX2211" s="53"/>
      <c r="BY2211" s="53"/>
      <c r="BZ2211" s="53"/>
      <c r="CA2211" s="53"/>
      <c r="CB2211" s="53"/>
      <c r="CC2211" s="53"/>
      <c r="CD2211" s="53"/>
      <c r="CE2211" s="53"/>
      <c r="CF2211" s="53"/>
      <c r="CG2211" s="53"/>
      <c r="CH2211" s="53"/>
      <c r="CI2211" s="53"/>
      <c r="CJ2211" s="53"/>
      <c r="CK2211" s="53"/>
    </row>
    <row r="2212" spans="10:89" x14ac:dyDescent="0.2">
      <c r="J2212" s="53"/>
      <c r="K2212" s="53"/>
      <c r="L2212" s="53"/>
      <c r="M2212" s="53"/>
      <c r="N2212" s="53"/>
      <c r="O2212" s="53"/>
      <c r="P2212" s="53"/>
      <c r="Q2212" s="53"/>
      <c r="R2212" s="53"/>
      <c r="S2212" s="53"/>
      <c r="T2212" s="53"/>
      <c r="U2212" s="53"/>
      <c r="V2212" s="53"/>
      <c r="W2212" s="53"/>
      <c r="X2212" s="53"/>
      <c r="Y2212" s="53"/>
      <c r="Z2212" s="53"/>
      <c r="AA2212" s="53"/>
      <c r="AB2212" s="53"/>
      <c r="AC2212" s="53"/>
      <c r="AD2212" s="53"/>
      <c r="AE2212" s="53"/>
      <c r="AF2212" s="53"/>
      <c r="AG2212" s="53"/>
      <c r="AH2212" s="53"/>
      <c r="AI2212" s="53"/>
      <c r="AJ2212" s="53"/>
      <c r="AK2212" s="53"/>
      <c r="AL2212" s="53"/>
      <c r="AM2212" s="53"/>
      <c r="AN2212" s="53"/>
      <c r="AO2212" s="53"/>
      <c r="AP2212" s="53"/>
      <c r="AQ2212" s="53"/>
      <c r="AR2212" s="53"/>
      <c r="AS2212" s="53"/>
      <c r="AT2212" s="53"/>
      <c r="AU2212" s="53"/>
      <c r="AV2212" s="53"/>
      <c r="AW2212" s="53"/>
      <c r="AX2212" s="53"/>
      <c r="AY2212" s="53"/>
      <c r="AZ2212" s="53"/>
      <c r="BA2212" s="53"/>
      <c r="BB2212" s="53"/>
      <c r="BC2212" s="53"/>
      <c r="BD2212" s="53"/>
      <c r="BE2212" s="53"/>
      <c r="BF2212" s="53"/>
      <c r="BG2212" s="53"/>
      <c r="BH2212" s="53"/>
      <c r="BI2212" s="53"/>
      <c r="BJ2212" s="53"/>
      <c r="BK2212" s="53"/>
      <c r="BL2212" s="53"/>
      <c r="BM2212" s="53"/>
      <c r="BN2212" s="53"/>
      <c r="BO2212" s="53"/>
      <c r="BP2212" s="53"/>
      <c r="BQ2212" s="53"/>
      <c r="BR2212" s="53"/>
      <c r="BS2212" s="53"/>
      <c r="BT2212" s="53"/>
      <c r="BU2212" s="53"/>
      <c r="BV2212" s="53"/>
      <c r="BW2212" s="53"/>
      <c r="BX2212" s="53"/>
      <c r="BY2212" s="53"/>
      <c r="BZ2212" s="53"/>
      <c r="CA2212" s="53"/>
      <c r="CB2212" s="53"/>
      <c r="CC2212" s="53"/>
      <c r="CD2212" s="53"/>
      <c r="CE2212" s="53"/>
      <c r="CF2212" s="53"/>
      <c r="CG2212" s="53"/>
      <c r="CH2212" s="53"/>
      <c r="CI2212" s="53"/>
      <c r="CJ2212" s="53"/>
      <c r="CK2212" s="53"/>
    </row>
    <row r="2213" spans="10:89" x14ac:dyDescent="0.2">
      <c r="J2213" s="53"/>
      <c r="K2213" s="53"/>
      <c r="L2213" s="53"/>
      <c r="M2213" s="53"/>
      <c r="N2213" s="53"/>
      <c r="O2213" s="53"/>
      <c r="P2213" s="53"/>
      <c r="Q2213" s="53"/>
      <c r="R2213" s="53"/>
      <c r="S2213" s="53"/>
      <c r="T2213" s="53"/>
      <c r="U2213" s="53"/>
      <c r="V2213" s="53"/>
      <c r="W2213" s="53"/>
      <c r="X2213" s="53"/>
      <c r="Y2213" s="53"/>
      <c r="Z2213" s="53"/>
      <c r="AA2213" s="53"/>
      <c r="AB2213" s="53"/>
      <c r="AC2213" s="53"/>
      <c r="AD2213" s="53"/>
      <c r="AE2213" s="53"/>
      <c r="AF2213" s="53"/>
      <c r="AG2213" s="53"/>
      <c r="AH2213" s="53"/>
      <c r="AI2213" s="53"/>
      <c r="AJ2213" s="53"/>
      <c r="AK2213" s="53"/>
      <c r="AL2213" s="53"/>
      <c r="AM2213" s="53"/>
      <c r="AN2213" s="53"/>
      <c r="AO2213" s="53"/>
      <c r="AP2213" s="53"/>
      <c r="AQ2213" s="53"/>
      <c r="AR2213" s="53"/>
      <c r="AS2213" s="53"/>
      <c r="AT2213" s="53"/>
      <c r="AU2213" s="53"/>
      <c r="AV2213" s="53"/>
      <c r="AW2213" s="53"/>
      <c r="AX2213" s="53"/>
      <c r="AY2213" s="53"/>
      <c r="AZ2213" s="53"/>
      <c r="BA2213" s="53"/>
      <c r="BB2213" s="53"/>
      <c r="BC2213" s="53"/>
      <c r="BD2213" s="53"/>
      <c r="BE2213" s="53"/>
      <c r="BF2213" s="53"/>
      <c r="BG2213" s="53"/>
      <c r="BH2213" s="53"/>
      <c r="BI2213" s="53"/>
      <c r="BJ2213" s="53"/>
      <c r="BK2213" s="53"/>
      <c r="BL2213" s="53"/>
      <c r="BM2213" s="53"/>
      <c r="BN2213" s="53"/>
      <c r="BO2213" s="53"/>
      <c r="BP2213" s="53"/>
      <c r="BQ2213" s="53"/>
      <c r="BR2213" s="53"/>
      <c r="BS2213" s="53"/>
      <c r="BT2213" s="53"/>
      <c r="BU2213" s="53"/>
      <c r="BV2213" s="53"/>
      <c r="BW2213" s="53"/>
      <c r="BX2213" s="53"/>
      <c r="BY2213" s="53"/>
      <c r="BZ2213" s="53"/>
      <c r="CA2213" s="53"/>
      <c r="CB2213" s="53"/>
      <c r="CC2213" s="53"/>
      <c r="CD2213" s="53"/>
      <c r="CE2213" s="53"/>
      <c r="CF2213" s="53"/>
      <c r="CG2213" s="53"/>
      <c r="CH2213" s="53"/>
      <c r="CI2213" s="53"/>
      <c r="CJ2213" s="53"/>
      <c r="CK2213" s="53"/>
    </row>
    <row r="2214" spans="10:89" x14ac:dyDescent="0.2">
      <c r="J2214" s="53"/>
      <c r="K2214" s="53"/>
      <c r="L2214" s="53"/>
      <c r="M2214" s="53"/>
      <c r="N2214" s="53"/>
      <c r="O2214" s="53"/>
      <c r="P2214" s="53"/>
      <c r="Q2214" s="53"/>
      <c r="R2214" s="53"/>
      <c r="S2214" s="53"/>
      <c r="T2214" s="53"/>
      <c r="U2214" s="53"/>
      <c r="V2214" s="53"/>
      <c r="W2214" s="53"/>
      <c r="X2214" s="53"/>
      <c r="Y2214" s="53"/>
      <c r="Z2214" s="53"/>
      <c r="AA2214" s="53"/>
      <c r="AB2214" s="53"/>
      <c r="AC2214" s="53"/>
      <c r="AD2214" s="53"/>
      <c r="AE2214" s="53"/>
      <c r="AF2214" s="53"/>
      <c r="AG2214" s="53"/>
      <c r="AH2214" s="53"/>
      <c r="AI2214" s="53"/>
      <c r="AJ2214" s="53"/>
      <c r="AK2214" s="53"/>
      <c r="AL2214" s="53"/>
      <c r="AM2214" s="53"/>
      <c r="AN2214" s="53"/>
      <c r="AO2214" s="53"/>
      <c r="AP2214" s="53"/>
      <c r="AQ2214" s="53"/>
      <c r="AR2214" s="53"/>
      <c r="AS2214" s="53"/>
      <c r="AT2214" s="53"/>
      <c r="AU2214" s="53"/>
      <c r="AV2214" s="53"/>
      <c r="AW2214" s="53"/>
      <c r="AX2214" s="53"/>
      <c r="AY2214" s="53"/>
      <c r="AZ2214" s="53"/>
      <c r="BA2214" s="53"/>
      <c r="BB2214" s="53"/>
      <c r="BC2214" s="53"/>
      <c r="BD2214" s="53"/>
      <c r="BE2214" s="53"/>
      <c r="BF2214" s="53"/>
      <c r="BG2214" s="53"/>
      <c r="BH2214" s="53"/>
      <c r="BI2214" s="53"/>
      <c r="BJ2214" s="53"/>
      <c r="BK2214" s="53"/>
      <c r="BL2214" s="53"/>
      <c r="BM2214" s="53"/>
      <c r="BN2214" s="53"/>
      <c r="BO2214" s="53"/>
      <c r="BP2214" s="53"/>
      <c r="BQ2214" s="53"/>
      <c r="BR2214" s="53"/>
      <c r="BS2214" s="53"/>
      <c r="BT2214" s="53"/>
      <c r="BU2214" s="53"/>
      <c r="BV2214" s="53"/>
      <c r="BW2214" s="53"/>
      <c r="BX2214" s="53"/>
      <c r="BY2214" s="53"/>
      <c r="BZ2214" s="53"/>
      <c r="CA2214" s="53"/>
      <c r="CB2214" s="53"/>
      <c r="CC2214" s="53"/>
      <c r="CD2214" s="53"/>
      <c r="CE2214" s="53"/>
      <c r="CF2214" s="53"/>
      <c r="CG2214" s="53"/>
      <c r="CH2214" s="53"/>
      <c r="CI2214" s="53"/>
      <c r="CJ2214" s="53"/>
      <c r="CK2214" s="53"/>
    </row>
    <row r="2215" spans="10:89" x14ac:dyDescent="0.2">
      <c r="J2215" s="53"/>
      <c r="K2215" s="53"/>
      <c r="L2215" s="53"/>
      <c r="M2215" s="53"/>
      <c r="N2215" s="53"/>
      <c r="O2215" s="53"/>
      <c r="P2215" s="53"/>
      <c r="Q2215" s="53"/>
      <c r="R2215" s="53"/>
      <c r="S2215" s="53"/>
      <c r="T2215" s="53"/>
      <c r="U2215" s="53"/>
      <c r="V2215" s="53"/>
      <c r="W2215" s="53"/>
      <c r="X2215" s="53"/>
      <c r="Y2215" s="53"/>
      <c r="Z2215" s="53"/>
      <c r="AA2215" s="53"/>
      <c r="AB2215" s="53"/>
      <c r="AC2215" s="53"/>
      <c r="AD2215" s="53"/>
      <c r="AE2215" s="53"/>
      <c r="AF2215" s="53"/>
      <c r="AG2215" s="53"/>
      <c r="AH2215" s="53"/>
      <c r="AI2215" s="53"/>
      <c r="AJ2215" s="53"/>
      <c r="AK2215" s="53"/>
      <c r="AL2215" s="53"/>
      <c r="AM2215" s="53"/>
      <c r="AN2215" s="53"/>
      <c r="AO2215" s="53"/>
      <c r="AP2215" s="53"/>
      <c r="AQ2215" s="53"/>
      <c r="AR2215" s="53"/>
      <c r="AS2215" s="53"/>
      <c r="AT2215" s="53"/>
      <c r="AU2215" s="53"/>
      <c r="AV2215" s="53"/>
      <c r="AW2215" s="53"/>
      <c r="AX2215" s="53"/>
      <c r="AY2215" s="53"/>
      <c r="AZ2215" s="53"/>
      <c r="BA2215" s="53"/>
      <c r="BB2215" s="53"/>
      <c r="BC2215" s="53"/>
      <c r="BD2215" s="53"/>
      <c r="BE2215" s="53"/>
      <c r="BF2215" s="53"/>
      <c r="BG2215" s="53"/>
      <c r="BH2215" s="53"/>
      <c r="BI2215" s="53"/>
      <c r="BJ2215" s="53"/>
      <c r="BK2215" s="53"/>
      <c r="BL2215" s="53"/>
      <c r="BM2215" s="53"/>
      <c r="BN2215" s="53"/>
      <c r="BO2215" s="53"/>
      <c r="BP2215" s="53"/>
      <c r="BQ2215" s="53"/>
      <c r="BR2215" s="53"/>
      <c r="BS2215" s="53"/>
      <c r="BT2215" s="53"/>
      <c r="BU2215" s="53"/>
      <c r="BV2215" s="53"/>
      <c r="BW2215" s="53"/>
      <c r="BX2215" s="53"/>
      <c r="BY2215" s="53"/>
      <c r="BZ2215" s="53"/>
      <c r="CA2215" s="53"/>
      <c r="CB2215" s="53"/>
      <c r="CC2215" s="53"/>
      <c r="CD2215" s="53"/>
      <c r="CE2215" s="53"/>
      <c r="CF2215" s="53"/>
      <c r="CG2215" s="53"/>
      <c r="CH2215" s="53"/>
      <c r="CI2215" s="53"/>
      <c r="CJ2215" s="53"/>
      <c r="CK2215" s="53"/>
    </row>
    <row r="2216" spans="10:89" x14ac:dyDescent="0.2">
      <c r="J2216" s="53"/>
      <c r="K2216" s="53"/>
      <c r="L2216" s="53"/>
      <c r="M2216" s="53"/>
      <c r="N2216" s="53"/>
      <c r="O2216" s="53"/>
      <c r="P2216" s="53"/>
      <c r="Q2216" s="53"/>
      <c r="R2216" s="53"/>
      <c r="S2216" s="53"/>
      <c r="T2216" s="53"/>
      <c r="U2216" s="53"/>
      <c r="V2216" s="53"/>
      <c r="W2216" s="53"/>
      <c r="X2216" s="53"/>
      <c r="Y2216" s="53"/>
      <c r="Z2216" s="53"/>
      <c r="AA2216" s="53"/>
      <c r="AB2216" s="53"/>
      <c r="AC2216" s="53"/>
      <c r="AD2216" s="53"/>
      <c r="AE2216" s="53"/>
      <c r="AF2216" s="53"/>
      <c r="AG2216" s="53"/>
      <c r="AH2216" s="53"/>
      <c r="AI2216" s="53"/>
      <c r="AJ2216" s="53"/>
      <c r="AK2216" s="53"/>
      <c r="AL2216" s="53"/>
      <c r="AM2216" s="53"/>
      <c r="AN2216" s="53"/>
      <c r="AO2216" s="53"/>
      <c r="AP2216" s="53"/>
      <c r="AQ2216" s="53"/>
      <c r="AR2216" s="53"/>
      <c r="AS2216" s="53"/>
      <c r="AT2216" s="53"/>
      <c r="AU2216" s="53"/>
      <c r="AV2216" s="53"/>
      <c r="AW2216" s="53"/>
      <c r="AX2216" s="53"/>
      <c r="AY2216" s="53"/>
      <c r="AZ2216" s="53"/>
      <c r="BA2216" s="53"/>
      <c r="BB2216" s="53"/>
      <c r="BC2216" s="53"/>
      <c r="BD2216" s="53"/>
      <c r="BE2216" s="53"/>
      <c r="BF2216" s="53"/>
      <c r="BG2216" s="53"/>
      <c r="BH2216" s="53"/>
      <c r="BI2216" s="53"/>
      <c r="BJ2216" s="53"/>
      <c r="BK2216" s="53"/>
      <c r="BL2216" s="53"/>
      <c r="BM2216" s="53"/>
      <c r="BN2216" s="53"/>
      <c r="BO2216" s="53"/>
      <c r="BP2216" s="53"/>
      <c r="BQ2216" s="53"/>
      <c r="BR2216" s="53"/>
      <c r="BS2216" s="53"/>
      <c r="BT2216" s="53"/>
      <c r="BU2216" s="53"/>
      <c r="BV2216" s="53"/>
      <c r="BW2216" s="53"/>
      <c r="BX2216" s="53"/>
      <c r="BY2216" s="53"/>
      <c r="BZ2216" s="53"/>
      <c r="CA2216" s="53"/>
      <c r="CB2216" s="53"/>
      <c r="CC2216" s="53"/>
      <c r="CD2216" s="53"/>
      <c r="CE2216" s="53"/>
      <c r="CF2216" s="53"/>
      <c r="CG2216" s="53"/>
      <c r="CH2216" s="53"/>
      <c r="CI2216" s="53"/>
      <c r="CJ2216" s="53"/>
      <c r="CK2216" s="53"/>
    </row>
    <row r="2217" spans="10:89" x14ac:dyDescent="0.2">
      <c r="J2217" s="53"/>
      <c r="K2217" s="53"/>
      <c r="L2217" s="53"/>
      <c r="M2217" s="53"/>
      <c r="N2217" s="53"/>
      <c r="O2217" s="53"/>
      <c r="P2217" s="53"/>
      <c r="Q2217" s="53"/>
      <c r="R2217" s="53"/>
      <c r="S2217" s="53"/>
      <c r="T2217" s="53"/>
      <c r="U2217" s="53"/>
      <c r="V2217" s="53"/>
      <c r="W2217" s="53"/>
      <c r="X2217" s="53"/>
      <c r="Y2217" s="53"/>
      <c r="Z2217" s="53"/>
      <c r="AA2217" s="53"/>
      <c r="AB2217" s="53"/>
      <c r="AC2217" s="53"/>
      <c r="AD2217" s="53"/>
      <c r="AE2217" s="53"/>
      <c r="AF2217" s="53"/>
      <c r="AG2217" s="53"/>
      <c r="AH2217" s="53"/>
      <c r="AI2217" s="53"/>
      <c r="AJ2217" s="53"/>
      <c r="AK2217" s="53"/>
      <c r="AL2217" s="53"/>
      <c r="AM2217" s="53"/>
      <c r="AN2217" s="53"/>
      <c r="AO2217" s="53"/>
      <c r="AP2217" s="53"/>
      <c r="AQ2217" s="53"/>
      <c r="AR2217" s="53"/>
      <c r="AS2217" s="53"/>
      <c r="AT2217" s="53"/>
      <c r="AU2217" s="53"/>
      <c r="AV2217" s="53"/>
      <c r="AW2217" s="53"/>
      <c r="AX2217" s="53"/>
      <c r="AY2217" s="53"/>
      <c r="AZ2217" s="53"/>
      <c r="BA2217" s="53"/>
      <c r="BB2217" s="53"/>
      <c r="BC2217" s="53"/>
      <c r="BD2217" s="53"/>
      <c r="BE2217" s="53"/>
      <c r="BF2217" s="53"/>
      <c r="BG2217" s="53"/>
      <c r="BH2217" s="53"/>
      <c r="BI2217" s="53"/>
      <c r="BJ2217" s="53"/>
      <c r="BK2217" s="53"/>
      <c r="BL2217" s="53"/>
      <c r="BM2217" s="53"/>
      <c r="BN2217" s="53"/>
      <c r="BO2217" s="53"/>
      <c r="BP2217" s="53"/>
      <c r="BQ2217" s="53"/>
      <c r="BR2217" s="53"/>
      <c r="BS2217" s="53"/>
      <c r="BT2217" s="53"/>
      <c r="BU2217" s="53"/>
      <c r="BV2217" s="53"/>
      <c r="BW2217" s="53"/>
      <c r="BX2217" s="53"/>
      <c r="BY2217" s="53"/>
      <c r="BZ2217" s="53"/>
      <c r="CA2217" s="53"/>
      <c r="CB2217" s="53"/>
      <c r="CC2217" s="53"/>
      <c r="CD2217" s="53"/>
      <c r="CE2217" s="53"/>
      <c r="CF2217" s="53"/>
      <c r="CG2217" s="53"/>
      <c r="CH2217" s="53"/>
      <c r="CI2217" s="53"/>
      <c r="CJ2217" s="53"/>
      <c r="CK2217" s="53"/>
    </row>
    <row r="2218" spans="10:89" x14ac:dyDescent="0.2">
      <c r="J2218" s="53"/>
      <c r="K2218" s="53"/>
      <c r="L2218" s="53"/>
      <c r="M2218" s="53"/>
      <c r="N2218" s="53"/>
      <c r="O2218" s="53"/>
      <c r="P2218" s="53"/>
      <c r="Q2218" s="53"/>
      <c r="R2218" s="53"/>
      <c r="S2218" s="53"/>
      <c r="T2218" s="53"/>
      <c r="U2218" s="53"/>
      <c r="V2218" s="53"/>
      <c r="W2218" s="53"/>
      <c r="X2218" s="53"/>
      <c r="Y2218" s="53"/>
      <c r="Z2218" s="53"/>
      <c r="AA2218" s="53"/>
      <c r="AB2218" s="53"/>
      <c r="AC2218" s="53"/>
      <c r="AD2218" s="53"/>
      <c r="AE2218" s="53"/>
      <c r="AF2218" s="53"/>
      <c r="AG2218" s="53"/>
      <c r="AH2218" s="53"/>
      <c r="AI2218" s="53"/>
      <c r="AJ2218" s="53"/>
      <c r="AK2218" s="53"/>
      <c r="AL2218" s="53"/>
      <c r="AM2218" s="53"/>
      <c r="AN2218" s="53"/>
      <c r="AO2218" s="53"/>
      <c r="AP2218" s="53"/>
      <c r="AQ2218" s="53"/>
      <c r="AR2218" s="53"/>
      <c r="AS2218" s="53"/>
      <c r="AT2218" s="53"/>
      <c r="AU2218" s="53"/>
      <c r="AV2218" s="53"/>
      <c r="AW2218" s="53"/>
      <c r="AX2218" s="53"/>
      <c r="AY2218" s="53"/>
      <c r="AZ2218" s="53"/>
      <c r="BA2218" s="53"/>
      <c r="BB2218" s="53"/>
      <c r="BC2218" s="53"/>
      <c r="BD2218" s="53"/>
      <c r="BE2218" s="53"/>
      <c r="BF2218" s="53"/>
      <c r="BG2218" s="53"/>
      <c r="BH2218" s="53"/>
      <c r="BI2218" s="53"/>
      <c r="BJ2218" s="53"/>
      <c r="BK2218" s="53"/>
      <c r="BL2218" s="53"/>
      <c r="BM2218" s="53"/>
      <c r="BN2218" s="53"/>
      <c r="BO2218" s="53"/>
      <c r="BP2218" s="53"/>
      <c r="BQ2218" s="53"/>
      <c r="BR2218" s="53"/>
      <c r="BS2218" s="53"/>
      <c r="BT2218" s="53"/>
      <c r="BU2218" s="53"/>
      <c r="BV2218" s="53"/>
      <c r="BW2218" s="53"/>
      <c r="BX2218" s="53"/>
      <c r="BY2218" s="53"/>
      <c r="BZ2218" s="53"/>
      <c r="CA2218" s="53"/>
      <c r="CB2218" s="53"/>
      <c r="CC2218" s="53"/>
      <c r="CD2218" s="53"/>
      <c r="CE2218" s="53"/>
      <c r="CF2218" s="53"/>
      <c r="CG2218" s="53"/>
      <c r="CH2218" s="53"/>
      <c r="CI2218" s="53"/>
      <c r="CJ2218" s="53"/>
      <c r="CK2218" s="53"/>
    </row>
    <row r="2219" spans="10:89" x14ac:dyDescent="0.2">
      <c r="J2219" s="53"/>
      <c r="K2219" s="53"/>
      <c r="L2219" s="53"/>
      <c r="M2219" s="53"/>
      <c r="N2219" s="53"/>
      <c r="O2219" s="53"/>
      <c r="P2219" s="53"/>
      <c r="Q2219" s="53"/>
      <c r="R2219" s="53"/>
      <c r="S2219" s="53"/>
      <c r="T2219" s="53"/>
      <c r="U2219" s="53"/>
      <c r="V2219" s="53"/>
      <c r="W2219" s="53"/>
      <c r="X2219" s="53"/>
      <c r="Y2219" s="53"/>
      <c r="Z2219" s="53"/>
      <c r="AA2219" s="53"/>
      <c r="AB2219" s="53"/>
      <c r="AC2219" s="53"/>
      <c r="AD2219" s="53"/>
      <c r="AE2219" s="53"/>
      <c r="AF2219" s="53"/>
      <c r="AG2219" s="53"/>
      <c r="AH2219" s="53"/>
      <c r="AI2219" s="53"/>
      <c r="AJ2219" s="53"/>
      <c r="AK2219" s="53"/>
      <c r="AL2219" s="53"/>
      <c r="AM2219" s="53"/>
      <c r="AN2219" s="53"/>
      <c r="AO2219" s="53"/>
      <c r="AP2219" s="53"/>
      <c r="AQ2219" s="53"/>
      <c r="AR2219" s="53"/>
      <c r="AS2219" s="53"/>
      <c r="AT2219" s="53"/>
      <c r="AU2219" s="53"/>
      <c r="AV2219" s="53"/>
      <c r="AW2219" s="53"/>
      <c r="AX2219" s="53"/>
      <c r="AY2219" s="53"/>
      <c r="AZ2219" s="53"/>
      <c r="BA2219" s="53"/>
      <c r="BB2219" s="53"/>
      <c r="BC2219" s="53"/>
      <c r="BD2219" s="53"/>
      <c r="BE2219" s="53"/>
      <c r="BF2219" s="53"/>
      <c r="BG2219" s="53"/>
      <c r="BH2219" s="53"/>
      <c r="BI2219" s="53"/>
      <c r="BJ2219" s="53"/>
      <c r="BK2219" s="53"/>
      <c r="BL2219" s="53"/>
      <c r="BM2219" s="53"/>
      <c r="BN2219" s="53"/>
      <c r="BO2219" s="53"/>
      <c r="BP2219" s="53"/>
      <c r="BQ2219" s="53"/>
      <c r="BR2219" s="53"/>
      <c r="BS2219" s="53"/>
      <c r="BT2219" s="53"/>
      <c r="BU2219" s="53"/>
      <c r="BV2219" s="53"/>
      <c r="BW2219" s="53"/>
      <c r="BX2219" s="53"/>
      <c r="BY2219" s="53"/>
      <c r="BZ2219" s="53"/>
      <c r="CA2219" s="53"/>
      <c r="CB2219" s="53"/>
      <c r="CC2219" s="53"/>
      <c r="CD2219" s="53"/>
      <c r="CE2219" s="53"/>
      <c r="CF2219" s="53"/>
      <c r="CG2219" s="53"/>
      <c r="CH2219" s="53"/>
      <c r="CI2219" s="53"/>
      <c r="CJ2219" s="53"/>
      <c r="CK2219" s="53"/>
    </row>
    <row r="2220" spans="10:89" x14ac:dyDescent="0.2">
      <c r="J2220" s="53"/>
      <c r="K2220" s="53"/>
      <c r="L2220" s="53"/>
      <c r="M2220" s="53"/>
      <c r="N2220" s="53"/>
      <c r="O2220" s="53"/>
      <c r="P2220" s="53"/>
      <c r="Q2220" s="53"/>
      <c r="R2220" s="53"/>
      <c r="S2220" s="53"/>
      <c r="T2220" s="53"/>
      <c r="U2220" s="53"/>
      <c r="V2220" s="53"/>
      <c r="W2220" s="53"/>
      <c r="X2220" s="53"/>
      <c r="Y2220" s="53"/>
      <c r="Z2220" s="53"/>
      <c r="AA2220" s="53"/>
      <c r="AB2220" s="53"/>
      <c r="AC2220" s="53"/>
      <c r="AD2220" s="53"/>
      <c r="AE2220" s="53"/>
      <c r="AF2220" s="53"/>
      <c r="AG2220" s="53"/>
      <c r="AH2220" s="53"/>
      <c r="AI2220" s="53"/>
      <c r="AJ2220" s="53"/>
      <c r="AK2220" s="53"/>
      <c r="AL2220" s="53"/>
      <c r="AM2220" s="53"/>
      <c r="AN2220" s="53"/>
      <c r="AO2220" s="53"/>
      <c r="AP2220" s="53"/>
      <c r="AQ2220" s="53"/>
      <c r="AR2220" s="53"/>
      <c r="AS2220" s="53"/>
      <c r="AT2220" s="53"/>
      <c r="AU2220" s="53"/>
      <c r="AV2220" s="53"/>
      <c r="AW2220" s="53"/>
      <c r="AX2220" s="53"/>
      <c r="AY2220" s="53"/>
      <c r="AZ2220" s="53"/>
      <c r="BA2220" s="53"/>
      <c r="BB2220" s="53"/>
      <c r="BC2220" s="53"/>
      <c r="BD2220" s="53"/>
      <c r="BE2220" s="53"/>
      <c r="BF2220" s="53"/>
      <c r="BG2220" s="53"/>
      <c r="BH2220" s="53"/>
      <c r="BI2220" s="53"/>
      <c r="BJ2220" s="53"/>
      <c r="BK2220" s="53"/>
      <c r="BL2220" s="53"/>
      <c r="BM2220" s="53"/>
      <c r="BN2220" s="53"/>
      <c r="BO2220" s="53"/>
      <c r="BP2220" s="53"/>
      <c r="BQ2220" s="53"/>
      <c r="BR2220" s="53"/>
      <c r="BS2220" s="53"/>
      <c r="BT2220" s="53"/>
      <c r="BU2220" s="53"/>
      <c r="BV2220" s="53"/>
      <c r="BW2220" s="53"/>
      <c r="BX2220" s="53"/>
      <c r="BY2220" s="53"/>
      <c r="BZ2220" s="53"/>
      <c r="CA2220" s="53"/>
      <c r="CB2220" s="53"/>
      <c r="CC2220" s="53"/>
      <c r="CD2220" s="53"/>
      <c r="CE2220" s="53"/>
      <c r="CF2220" s="53"/>
      <c r="CG2220" s="53"/>
      <c r="CH2220" s="53"/>
      <c r="CI2220" s="53"/>
      <c r="CJ2220" s="53"/>
      <c r="CK2220" s="53"/>
    </row>
    <row r="2221" spans="10:89" x14ac:dyDescent="0.2">
      <c r="J2221" s="53"/>
      <c r="K2221" s="53"/>
      <c r="L2221" s="53"/>
      <c r="M2221" s="53"/>
      <c r="N2221" s="53"/>
      <c r="O2221" s="53"/>
      <c r="P2221" s="53"/>
      <c r="Q2221" s="53"/>
      <c r="R2221" s="53"/>
      <c r="S2221" s="53"/>
      <c r="T2221" s="53"/>
      <c r="U2221" s="53"/>
      <c r="V2221" s="53"/>
      <c r="W2221" s="53"/>
      <c r="X2221" s="53"/>
      <c r="Y2221" s="53"/>
      <c r="Z2221" s="53"/>
      <c r="AA2221" s="53"/>
      <c r="AB2221" s="53"/>
      <c r="AC2221" s="53"/>
      <c r="AD2221" s="53"/>
      <c r="AE2221" s="53"/>
      <c r="AF2221" s="53"/>
      <c r="AG2221" s="53"/>
      <c r="AH2221" s="53"/>
      <c r="AI2221" s="53"/>
      <c r="AJ2221" s="53"/>
      <c r="AK2221" s="53"/>
      <c r="AL2221" s="53"/>
      <c r="AM2221" s="53"/>
      <c r="AN2221" s="53"/>
      <c r="AO2221" s="53"/>
      <c r="AP2221" s="53"/>
      <c r="AQ2221" s="53"/>
      <c r="AR2221" s="53"/>
      <c r="AS2221" s="53"/>
      <c r="AT2221" s="53"/>
      <c r="AU2221" s="53"/>
      <c r="AV2221" s="53"/>
      <c r="AW2221" s="53"/>
      <c r="AX2221" s="53"/>
      <c r="AY2221" s="53"/>
      <c r="AZ2221" s="53"/>
      <c r="BA2221" s="53"/>
      <c r="BB2221" s="53"/>
      <c r="BC2221" s="53"/>
      <c r="BD2221" s="53"/>
      <c r="BE2221" s="53"/>
      <c r="BF2221" s="53"/>
      <c r="BG2221" s="53"/>
      <c r="BH2221" s="53"/>
      <c r="BI2221" s="53"/>
      <c r="BJ2221" s="53"/>
      <c r="BK2221" s="53"/>
      <c r="BL2221" s="53"/>
      <c r="BM2221" s="53"/>
      <c r="BN2221" s="53"/>
      <c r="BO2221" s="53"/>
      <c r="BP2221" s="53"/>
      <c r="BQ2221" s="53"/>
      <c r="BR2221" s="53"/>
      <c r="BS2221" s="53"/>
      <c r="BT2221" s="53"/>
      <c r="BU2221" s="53"/>
      <c r="BV2221" s="53"/>
      <c r="BW2221" s="53"/>
      <c r="BX2221" s="53"/>
      <c r="BY2221" s="53"/>
      <c r="BZ2221" s="53"/>
      <c r="CA2221" s="53"/>
      <c r="CB2221" s="53"/>
      <c r="CC2221" s="53"/>
      <c r="CD2221" s="53"/>
      <c r="CE2221" s="53"/>
      <c r="CF2221" s="53"/>
      <c r="CG2221" s="53"/>
      <c r="CH2221" s="53"/>
      <c r="CI2221" s="53"/>
      <c r="CJ2221" s="53"/>
      <c r="CK2221" s="53"/>
    </row>
    <row r="2222" spans="10:89" x14ac:dyDescent="0.2">
      <c r="J2222" s="53"/>
      <c r="K2222" s="53"/>
      <c r="L2222" s="53"/>
      <c r="M2222" s="53"/>
      <c r="N2222" s="53"/>
      <c r="O2222" s="53"/>
      <c r="P2222" s="53"/>
      <c r="Q2222" s="53"/>
      <c r="R2222" s="53"/>
      <c r="S2222" s="53"/>
      <c r="T2222" s="53"/>
      <c r="U2222" s="53"/>
      <c r="V2222" s="53"/>
      <c r="W2222" s="53"/>
      <c r="X2222" s="53"/>
      <c r="Y2222" s="53"/>
      <c r="Z2222" s="53"/>
      <c r="AA2222" s="53"/>
      <c r="AB2222" s="53"/>
      <c r="AC2222" s="53"/>
      <c r="AD2222" s="53"/>
      <c r="AE2222" s="53"/>
      <c r="AF2222" s="53"/>
      <c r="AG2222" s="53"/>
      <c r="AH2222" s="53"/>
      <c r="AI2222" s="53"/>
      <c r="AJ2222" s="53"/>
      <c r="AK2222" s="53"/>
      <c r="AL2222" s="53"/>
      <c r="AM2222" s="53"/>
      <c r="AN2222" s="53"/>
      <c r="AO2222" s="53"/>
      <c r="AP2222" s="53"/>
      <c r="AQ2222" s="53"/>
      <c r="AR2222" s="53"/>
      <c r="AS2222" s="53"/>
      <c r="AT2222" s="53"/>
      <c r="AU2222" s="53"/>
      <c r="AV2222" s="53"/>
      <c r="AW2222" s="53"/>
      <c r="AX2222" s="53"/>
      <c r="AY2222" s="53"/>
      <c r="AZ2222" s="53"/>
      <c r="BA2222" s="53"/>
      <c r="BB2222" s="53"/>
      <c r="BC2222" s="53"/>
      <c r="BD2222" s="53"/>
      <c r="BE2222" s="53"/>
      <c r="BF2222" s="53"/>
      <c r="BG2222" s="53"/>
      <c r="BH2222" s="53"/>
      <c r="BI2222" s="53"/>
      <c r="BJ2222" s="53"/>
      <c r="BK2222" s="53"/>
      <c r="BL2222" s="53"/>
      <c r="BM2222" s="53"/>
      <c r="BN2222" s="53"/>
      <c r="BO2222" s="53"/>
      <c r="BP2222" s="53"/>
      <c r="BQ2222" s="53"/>
      <c r="BR2222" s="53"/>
      <c r="BS2222" s="53"/>
      <c r="BT2222" s="53"/>
      <c r="BU2222" s="53"/>
      <c r="BV2222" s="53"/>
      <c r="BW2222" s="53"/>
      <c r="BX2222" s="53"/>
      <c r="BY2222" s="53"/>
      <c r="BZ2222" s="53"/>
      <c r="CA2222" s="53"/>
      <c r="CB2222" s="53"/>
      <c r="CC2222" s="53"/>
      <c r="CD2222" s="53"/>
      <c r="CE2222" s="53"/>
      <c r="CF2222" s="53"/>
      <c r="CG2222" s="53"/>
      <c r="CH2222" s="53"/>
      <c r="CI2222" s="53"/>
      <c r="CJ2222" s="53"/>
      <c r="CK2222" s="53"/>
    </row>
    <row r="2223" spans="10:89" x14ac:dyDescent="0.2">
      <c r="J2223" s="53"/>
      <c r="K2223" s="53"/>
      <c r="L2223" s="53"/>
      <c r="M2223" s="53"/>
      <c r="N2223" s="53"/>
      <c r="O2223" s="53"/>
      <c r="P2223" s="53"/>
      <c r="Q2223" s="53"/>
      <c r="R2223" s="53"/>
      <c r="S2223" s="53"/>
      <c r="T2223" s="53"/>
      <c r="U2223" s="53"/>
      <c r="V2223" s="53"/>
      <c r="W2223" s="53"/>
      <c r="X2223" s="53"/>
      <c r="Y2223" s="53"/>
      <c r="Z2223" s="53"/>
      <c r="AA2223" s="53"/>
      <c r="AB2223" s="53"/>
      <c r="AC2223" s="53"/>
      <c r="AD2223" s="53"/>
      <c r="AE2223" s="53"/>
      <c r="AF2223" s="53"/>
      <c r="AG2223" s="53"/>
      <c r="AH2223" s="53"/>
      <c r="AI2223" s="53"/>
      <c r="AJ2223" s="53"/>
      <c r="AK2223" s="53"/>
      <c r="AL2223" s="53"/>
      <c r="AM2223" s="53"/>
      <c r="AN2223" s="53"/>
      <c r="AO2223" s="53"/>
      <c r="AP2223" s="53"/>
      <c r="AQ2223" s="53"/>
      <c r="AR2223" s="53"/>
      <c r="AS2223" s="53"/>
      <c r="AT2223" s="53"/>
      <c r="AU2223" s="53"/>
      <c r="AV2223" s="53"/>
      <c r="AW2223" s="53"/>
      <c r="AX2223" s="53"/>
      <c r="AY2223" s="53"/>
      <c r="AZ2223" s="53"/>
      <c r="BA2223" s="53"/>
      <c r="BB2223" s="53"/>
      <c r="BC2223" s="53"/>
      <c r="BD2223" s="53"/>
      <c r="BE2223" s="53"/>
      <c r="BF2223" s="53"/>
      <c r="BG2223" s="53"/>
      <c r="BH2223" s="53"/>
      <c r="BI2223" s="53"/>
      <c r="BJ2223" s="53"/>
      <c r="BK2223" s="53"/>
      <c r="BL2223" s="53"/>
      <c r="BM2223" s="53"/>
      <c r="BN2223" s="53"/>
      <c r="BO2223" s="53"/>
      <c r="BP2223" s="53"/>
      <c r="BQ2223" s="53"/>
      <c r="BR2223" s="53"/>
      <c r="BS2223" s="53"/>
      <c r="BT2223" s="53"/>
      <c r="BU2223" s="53"/>
      <c r="BV2223" s="53"/>
      <c r="BW2223" s="53"/>
      <c r="BX2223" s="53"/>
      <c r="BY2223" s="53"/>
      <c r="BZ2223" s="53"/>
      <c r="CA2223" s="53"/>
      <c r="CB2223" s="53"/>
      <c r="CC2223" s="53"/>
      <c r="CD2223" s="53"/>
      <c r="CE2223" s="53"/>
      <c r="CF2223" s="53"/>
      <c r="CG2223" s="53"/>
      <c r="CH2223" s="53"/>
      <c r="CI2223" s="53"/>
      <c r="CJ2223" s="53"/>
      <c r="CK2223" s="53"/>
    </row>
    <row r="2224" spans="10:89" x14ac:dyDescent="0.2">
      <c r="J2224" s="53"/>
      <c r="K2224" s="53"/>
      <c r="L2224" s="53"/>
      <c r="M2224" s="53"/>
      <c r="N2224" s="53"/>
      <c r="O2224" s="53"/>
      <c r="P2224" s="53"/>
      <c r="Q2224" s="53"/>
      <c r="R2224" s="53"/>
      <c r="S2224" s="53"/>
      <c r="T2224" s="53"/>
      <c r="U2224" s="53"/>
      <c r="V2224" s="53"/>
      <c r="W2224" s="53"/>
      <c r="X2224" s="53"/>
      <c r="Y2224" s="53"/>
      <c r="Z2224" s="53"/>
      <c r="AA2224" s="53"/>
      <c r="AB2224" s="53"/>
      <c r="AC2224" s="53"/>
      <c r="AD2224" s="53"/>
      <c r="AE2224" s="53"/>
      <c r="AF2224" s="53"/>
      <c r="AG2224" s="53"/>
      <c r="AH2224" s="53"/>
      <c r="AI2224" s="53"/>
      <c r="AJ2224" s="53"/>
      <c r="AK2224" s="53"/>
      <c r="AL2224" s="53"/>
      <c r="AM2224" s="53"/>
      <c r="AN2224" s="53"/>
      <c r="AO2224" s="53"/>
      <c r="AP2224" s="53"/>
      <c r="AQ2224" s="53"/>
      <c r="AR2224" s="53"/>
      <c r="AS2224" s="53"/>
      <c r="AT2224" s="53"/>
      <c r="AU2224" s="53"/>
      <c r="AV2224" s="53"/>
      <c r="AW2224" s="53"/>
      <c r="AX2224" s="53"/>
      <c r="AY2224" s="53"/>
      <c r="AZ2224" s="53"/>
      <c r="BA2224" s="53"/>
      <c r="BB2224" s="53"/>
      <c r="BC2224" s="53"/>
      <c r="BD2224" s="53"/>
      <c r="BE2224" s="53"/>
      <c r="BF2224" s="53"/>
      <c r="BG2224" s="53"/>
      <c r="BH2224" s="53"/>
      <c r="BI2224" s="53"/>
      <c r="BJ2224" s="53"/>
      <c r="BK2224" s="53"/>
      <c r="BL2224" s="53"/>
      <c r="BM2224" s="53"/>
      <c r="BN2224" s="53"/>
      <c r="BO2224" s="53"/>
      <c r="BP2224" s="53"/>
      <c r="BQ2224" s="53"/>
      <c r="BR2224" s="53"/>
      <c r="BS2224" s="53"/>
      <c r="BT2224" s="53"/>
      <c r="BU2224" s="53"/>
      <c r="BV2224" s="53"/>
      <c r="BW2224" s="53"/>
      <c r="BX2224" s="53"/>
      <c r="BY2224" s="53"/>
      <c r="BZ2224" s="53"/>
      <c r="CA2224" s="53"/>
      <c r="CB2224" s="53"/>
      <c r="CC2224" s="53"/>
      <c r="CD2224" s="53"/>
      <c r="CE2224" s="53"/>
      <c r="CF2224" s="53"/>
      <c r="CG2224" s="53"/>
      <c r="CH2224" s="53"/>
      <c r="CI2224" s="53"/>
      <c r="CJ2224" s="53"/>
      <c r="CK2224" s="53"/>
    </row>
    <row r="2225" spans="10:89" x14ac:dyDescent="0.2">
      <c r="J2225" s="53"/>
      <c r="K2225" s="53"/>
      <c r="L2225" s="53"/>
      <c r="M2225" s="53"/>
      <c r="N2225" s="53"/>
      <c r="O2225" s="53"/>
      <c r="P2225" s="53"/>
      <c r="Q2225" s="53"/>
      <c r="R2225" s="53"/>
      <c r="S2225" s="53"/>
      <c r="T2225" s="53"/>
      <c r="U2225" s="53"/>
      <c r="V2225" s="53"/>
      <c r="W2225" s="53"/>
      <c r="X2225" s="53"/>
      <c r="Y2225" s="53"/>
      <c r="Z2225" s="53"/>
      <c r="AA2225" s="53"/>
      <c r="AB2225" s="53"/>
      <c r="AC2225" s="53"/>
      <c r="AD2225" s="53"/>
      <c r="AE2225" s="53"/>
      <c r="AF2225" s="53"/>
      <c r="AG2225" s="53"/>
      <c r="AH2225" s="53"/>
      <c r="AI2225" s="53"/>
      <c r="AJ2225" s="53"/>
      <c r="AK2225" s="53"/>
      <c r="AL2225" s="53"/>
      <c r="AM2225" s="53"/>
      <c r="AN2225" s="53"/>
      <c r="AO2225" s="53"/>
      <c r="AP2225" s="53"/>
      <c r="AQ2225" s="53"/>
      <c r="AR2225" s="53"/>
      <c r="AS2225" s="53"/>
      <c r="AT2225" s="53"/>
      <c r="AU2225" s="53"/>
      <c r="AV2225" s="53"/>
      <c r="AW2225" s="53"/>
      <c r="AX2225" s="53"/>
      <c r="AY2225" s="53"/>
      <c r="AZ2225" s="53"/>
      <c r="BA2225" s="53"/>
      <c r="BB2225" s="53"/>
      <c r="BC2225" s="53"/>
      <c r="BD2225" s="53"/>
      <c r="BE2225" s="53"/>
      <c r="BF2225" s="53"/>
      <c r="BG2225" s="53"/>
      <c r="BH2225" s="53"/>
      <c r="BI2225" s="53"/>
      <c r="BJ2225" s="53"/>
      <c r="BK2225" s="53"/>
      <c r="BL2225" s="53"/>
      <c r="BM2225" s="53"/>
      <c r="BN2225" s="53"/>
      <c r="BO2225" s="53"/>
      <c r="BP2225" s="53"/>
      <c r="BQ2225" s="53"/>
      <c r="BR2225" s="53"/>
      <c r="BS2225" s="53"/>
      <c r="BT2225" s="53"/>
      <c r="BU2225" s="53"/>
      <c r="BV2225" s="53"/>
      <c r="BW2225" s="53"/>
      <c r="BX2225" s="53"/>
      <c r="BY2225" s="53"/>
      <c r="BZ2225" s="53"/>
      <c r="CA2225" s="53"/>
      <c r="CB2225" s="53"/>
      <c r="CC2225" s="53"/>
      <c r="CD2225" s="53"/>
      <c r="CE2225" s="53"/>
      <c r="CF2225" s="53"/>
      <c r="CG2225" s="53"/>
      <c r="CH2225" s="53"/>
      <c r="CI2225" s="53"/>
      <c r="CJ2225" s="53"/>
      <c r="CK2225" s="53"/>
    </row>
    <row r="2226" spans="10:89" x14ac:dyDescent="0.2">
      <c r="J2226" s="53"/>
      <c r="K2226" s="53"/>
      <c r="L2226" s="53"/>
      <c r="M2226" s="53"/>
      <c r="N2226" s="53"/>
      <c r="O2226" s="53"/>
      <c r="P2226" s="53"/>
      <c r="Q2226" s="53"/>
      <c r="R2226" s="53"/>
      <c r="S2226" s="53"/>
      <c r="T2226" s="53"/>
      <c r="U2226" s="53"/>
      <c r="V2226" s="53"/>
      <c r="W2226" s="53"/>
      <c r="X2226" s="53"/>
      <c r="Y2226" s="53"/>
      <c r="Z2226" s="53"/>
      <c r="AA2226" s="53"/>
      <c r="AB2226" s="53"/>
      <c r="AC2226" s="53"/>
      <c r="AD2226" s="53"/>
      <c r="AE2226" s="53"/>
      <c r="AF2226" s="53"/>
      <c r="AG2226" s="53"/>
      <c r="AH2226" s="53"/>
      <c r="AI2226" s="53"/>
      <c r="AJ2226" s="53"/>
      <c r="AK2226" s="53"/>
      <c r="AL2226" s="53"/>
      <c r="AM2226" s="53"/>
      <c r="AN2226" s="53"/>
      <c r="AO2226" s="53"/>
      <c r="AP2226" s="53"/>
      <c r="AQ2226" s="53"/>
      <c r="AR2226" s="53"/>
      <c r="AS2226" s="53"/>
      <c r="AT2226" s="53"/>
      <c r="AU2226" s="53"/>
      <c r="AV2226" s="53"/>
      <c r="AW2226" s="53"/>
      <c r="AX2226" s="53"/>
      <c r="AY2226" s="53"/>
      <c r="AZ2226" s="53"/>
      <c r="BA2226" s="53"/>
      <c r="BB2226" s="53"/>
      <c r="BC2226" s="53"/>
      <c r="BD2226" s="53"/>
      <c r="BE2226" s="53"/>
      <c r="BF2226" s="53"/>
      <c r="BG2226" s="53"/>
      <c r="BH2226" s="53"/>
      <c r="BI2226" s="53"/>
      <c r="BJ2226" s="53"/>
      <c r="BK2226" s="53"/>
      <c r="BL2226" s="53"/>
      <c r="BM2226" s="53"/>
      <c r="BN2226" s="53"/>
      <c r="BO2226" s="53"/>
      <c r="BP2226" s="53"/>
      <c r="BQ2226" s="53"/>
      <c r="BR2226" s="53"/>
      <c r="BS2226" s="53"/>
      <c r="BT2226" s="53"/>
      <c r="BU2226" s="53"/>
      <c r="BV2226" s="53"/>
      <c r="BW2226" s="53"/>
      <c r="BX2226" s="53"/>
      <c r="BY2226" s="53"/>
      <c r="BZ2226" s="53"/>
      <c r="CA2226" s="53"/>
      <c r="CB2226" s="53"/>
      <c r="CC2226" s="53"/>
      <c r="CD2226" s="53"/>
      <c r="CE2226" s="53"/>
      <c r="CF2226" s="53"/>
      <c r="CG2226" s="53"/>
      <c r="CH2226" s="53"/>
      <c r="CI2226" s="53"/>
      <c r="CJ2226" s="53"/>
      <c r="CK2226" s="53"/>
    </row>
    <row r="2227" spans="10:89" x14ac:dyDescent="0.2">
      <c r="J2227" s="53"/>
      <c r="K2227" s="53"/>
      <c r="L2227" s="53"/>
      <c r="M2227" s="53"/>
      <c r="N2227" s="53"/>
      <c r="O2227" s="53"/>
      <c r="P2227" s="53"/>
      <c r="Q2227" s="53"/>
      <c r="R2227" s="53"/>
      <c r="S2227" s="53"/>
      <c r="T2227" s="53"/>
      <c r="U2227" s="53"/>
      <c r="V2227" s="53"/>
      <c r="W2227" s="53"/>
      <c r="X2227" s="53"/>
      <c r="Y2227" s="53"/>
      <c r="Z2227" s="53"/>
      <c r="AA2227" s="53"/>
      <c r="AB2227" s="53"/>
      <c r="AC2227" s="53"/>
      <c r="AD2227" s="53"/>
      <c r="AE2227" s="53"/>
      <c r="AF2227" s="53"/>
      <c r="AG2227" s="53"/>
      <c r="AH2227" s="53"/>
      <c r="AI2227" s="53"/>
      <c r="AJ2227" s="53"/>
      <c r="AK2227" s="53"/>
      <c r="AL2227" s="53"/>
      <c r="AM2227" s="53"/>
      <c r="AN2227" s="53"/>
      <c r="AO2227" s="53"/>
      <c r="AP2227" s="53"/>
      <c r="AQ2227" s="53"/>
      <c r="AR2227" s="53"/>
      <c r="AS2227" s="53"/>
      <c r="AT2227" s="53"/>
      <c r="AU2227" s="53"/>
      <c r="AV2227" s="53"/>
      <c r="AW2227" s="53"/>
      <c r="AX2227" s="53"/>
      <c r="AY2227" s="53"/>
      <c r="AZ2227" s="53"/>
      <c r="BA2227" s="53"/>
      <c r="BB2227" s="53"/>
      <c r="BC2227" s="53"/>
      <c r="BD2227" s="53"/>
      <c r="BE2227" s="53"/>
      <c r="BF2227" s="53"/>
      <c r="BG2227" s="53"/>
      <c r="BH2227" s="53"/>
      <c r="BI2227" s="53"/>
      <c r="BJ2227" s="53"/>
      <c r="BK2227" s="53"/>
      <c r="BL2227" s="53"/>
      <c r="BM2227" s="53"/>
      <c r="BN2227" s="53"/>
      <c r="BO2227" s="53"/>
      <c r="BP2227" s="53"/>
      <c r="BQ2227" s="53"/>
      <c r="BR2227" s="53"/>
      <c r="BS2227" s="53"/>
      <c r="BT2227" s="53"/>
      <c r="BU2227" s="53"/>
      <c r="BV2227" s="53"/>
      <c r="BW2227" s="53"/>
      <c r="BX2227" s="53"/>
      <c r="BY2227" s="53"/>
      <c r="BZ2227" s="53"/>
      <c r="CA2227" s="53"/>
      <c r="CB2227" s="53"/>
      <c r="CC2227" s="53"/>
      <c r="CD2227" s="53"/>
      <c r="CE2227" s="53"/>
      <c r="CF2227" s="53"/>
      <c r="CG2227" s="53"/>
      <c r="CH2227" s="53"/>
      <c r="CI2227" s="53"/>
      <c r="CJ2227" s="53"/>
      <c r="CK2227" s="53"/>
    </row>
    <row r="2228" spans="10:89" x14ac:dyDescent="0.2">
      <c r="J2228" s="53"/>
      <c r="K2228" s="53"/>
      <c r="L2228" s="53"/>
      <c r="M2228" s="53"/>
      <c r="N2228" s="53"/>
      <c r="O2228" s="53"/>
      <c r="P2228" s="53"/>
      <c r="Q2228" s="53"/>
      <c r="R2228" s="53"/>
      <c r="S2228" s="53"/>
      <c r="T2228" s="53"/>
      <c r="U2228" s="53"/>
      <c r="V2228" s="53"/>
      <c r="W2228" s="53"/>
      <c r="X2228" s="53"/>
      <c r="Y2228" s="53"/>
      <c r="Z2228" s="53"/>
      <c r="AA2228" s="53"/>
      <c r="AB2228" s="53"/>
      <c r="AC2228" s="53"/>
      <c r="AD2228" s="53"/>
      <c r="AE2228" s="53"/>
      <c r="AF2228" s="53"/>
      <c r="AG2228" s="53"/>
      <c r="AH2228" s="53"/>
      <c r="AI2228" s="53"/>
      <c r="AJ2228" s="53"/>
      <c r="AK2228" s="53"/>
      <c r="AL2228" s="53"/>
      <c r="AM2228" s="53"/>
      <c r="AN2228" s="53"/>
      <c r="AO2228" s="53"/>
      <c r="AP2228" s="53"/>
      <c r="AQ2228" s="53"/>
      <c r="AR2228" s="53"/>
      <c r="AS2228" s="53"/>
      <c r="AT2228" s="53"/>
      <c r="AU2228" s="53"/>
      <c r="AV2228" s="53"/>
      <c r="AW2228" s="53"/>
      <c r="AX2228" s="53"/>
      <c r="AY2228" s="53"/>
      <c r="AZ2228" s="53"/>
      <c r="BA2228" s="53"/>
      <c r="BB2228" s="53"/>
      <c r="BC2228" s="53"/>
      <c r="BD2228" s="53"/>
      <c r="BE2228" s="53"/>
      <c r="BF2228" s="53"/>
      <c r="BG2228" s="53"/>
      <c r="BH2228" s="53"/>
      <c r="BI2228" s="53"/>
      <c r="BJ2228" s="53"/>
      <c r="BK2228" s="53"/>
      <c r="BL2228" s="53"/>
      <c r="BM2228" s="53"/>
      <c r="BN2228" s="53"/>
      <c r="BO2228" s="53"/>
      <c r="BP2228" s="53"/>
      <c r="BQ2228" s="53"/>
      <c r="BR2228" s="53"/>
      <c r="BS2228" s="53"/>
      <c r="BT2228" s="53"/>
      <c r="BU2228" s="53"/>
      <c r="BV2228" s="53"/>
      <c r="BW2228" s="53"/>
      <c r="BX2228" s="53"/>
      <c r="BY2228" s="53"/>
      <c r="BZ2228" s="53"/>
      <c r="CA2228" s="53"/>
      <c r="CB2228" s="53"/>
      <c r="CC2228" s="53"/>
      <c r="CD2228" s="53"/>
      <c r="CE2228" s="53"/>
      <c r="CF2228" s="53"/>
      <c r="CG2228" s="53"/>
      <c r="CH2228" s="53"/>
      <c r="CI2228" s="53"/>
      <c r="CJ2228" s="53"/>
      <c r="CK2228" s="53"/>
    </row>
    <row r="2229" spans="10:89" x14ac:dyDescent="0.2">
      <c r="J2229" s="53"/>
      <c r="K2229" s="53"/>
      <c r="L2229" s="53"/>
      <c r="M2229" s="53"/>
      <c r="N2229" s="53"/>
      <c r="O2229" s="53"/>
      <c r="P2229" s="53"/>
      <c r="Q2229" s="53"/>
      <c r="R2229" s="53"/>
      <c r="S2229" s="53"/>
      <c r="T2229" s="53"/>
      <c r="U2229" s="53"/>
      <c r="V2229" s="53"/>
      <c r="W2229" s="53"/>
      <c r="X2229" s="53"/>
      <c r="Y2229" s="53"/>
      <c r="Z2229" s="53"/>
      <c r="AA2229" s="53"/>
      <c r="AB2229" s="53"/>
      <c r="AC2229" s="53"/>
      <c r="AD2229" s="53"/>
      <c r="AE2229" s="53"/>
      <c r="AF2229" s="53"/>
      <c r="AG2229" s="53"/>
      <c r="AH2229" s="53"/>
      <c r="AI2229" s="53"/>
      <c r="AJ2229" s="53"/>
      <c r="AK2229" s="53"/>
      <c r="AL2229" s="53"/>
      <c r="AM2229" s="53"/>
      <c r="AN2229" s="53"/>
      <c r="AO2229" s="53"/>
      <c r="AP2229" s="53"/>
      <c r="AQ2229" s="53"/>
      <c r="AR2229" s="53"/>
      <c r="AS2229" s="53"/>
      <c r="AT2229" s="53"/>
      <c r="AU2229" s="53"/>
      <c r="AV2229" s="53"/>
      <c r="AW2229" s="53"/>
      <c r="AX2229" s="53"/>
      <c r="AY2229" s="53"/>
      <c r="AZ2229" s="53"/>
      <c r="BA2229" s="53"/>
      <c r="BB2229" s="53"/>
      <c r="BC2229" s="53"/>
      <c r="BD2229" s="53"/>
      <c r="BE2229" s="53"/>
      <c r="BF2229" s="53"/>
      <c r="BG2229" s="53"/>
      <c r="BH2229" s="53"/>
      <c r="BI2229" s="53"/>
      <c r="BJ2229" s="53"/>
      <c r="BK2229" s="53"/>
      <c r="BL2229" s="53"/>
      <c r="BM2229" s="53"/>
      <c r="BN2229" s="53"/>
      <c r="BO2229" s="53"/>
      <c r="BP2229" s="53"/>
      <c r="BQ2229" s="53"/>
      <c r="BR2229" s="53"/>
      <c r="BS2229" s="53"/>
      <c r="BT2229" s="53"/>
      <c r="BU2229" s="53"/>
      <c r="BV2229" s="53"/>
      <c r="BW2229" s="53"/>
      <c r="BX2229" s="53"/>
      <c r="BY2229" s="53"/>
      <c r="BZ2229" s="53"/>
      <c r="CA2229" s="53"/>
      <c r="CB2229" s="53"/>
      <c r="CC2229" s="53"/>
      <c r="CD2229" s="53"/>
      <c r="CE2229" s="53"/>
      <c r="CF2229" s="53"/>
      <c r="CG2229" s="53"/>
      <c r="CH2229" s="53"/>
      <c r="CI2229" s="53"/>
      <c r="CJ2229" s="53"/>
      <c r="CK2229" s="53"/>
    </row>
    <row r="2230" spans="10:89" x14ac:dyDescent="0.2">
      <c r="J2230" s="53"/>
      <c r="K2230" s="53"/>
      <c r="L2230" s="53"/>
      <c r="M2230" s="53"/>
      <c r="N2230" s="53"/>
      <c r="O2230" s="53"/>
      <c r="P2230" s="53"/>
      <c r="Q2230" s="53"/>
      <c r="R2230" s="53"/>
      <c r="S2230" s="53"/>
      <c r="T2230" s="53"/>
      <c r="U2230" s="53"/>
      <c r="V2230" s="53"/>
      <c r="W2230" s="53"/>
      <c r="X2230" s="53"/>
      <c r="Y2230" s="53"/>
      <c r="Z2230" s="53"/>
      <c r="AA2230" s="53"/>
      <c r="AB2230" s="53"/>
      <c r="AC2230" s="53"/>
      <c r="AD2230" s="53"/>
      <c r="AE2230" s="53"/>
      <c r="AF2230" s="53"/>
      <c r="AG2230" s="53"/>
      <c r="AH2230" s="53"/>
      <c r="AI2230" s="53"/>
      <c r="AJ2230" s="53"/>
      <c r="AK2230" s="53"/>
      <c r="AL2230" s="53"/>
      <c r="AM2230" s="53"/>
      <c r="AN2230" s="53"/>
      <c r="AO2230" s="53"/>
      <c r="AP2230" s="53"/>
      <c r="AQ2230" s="53"/>
      <c r="AR2230" s="53"/>
      <c r="AS2230" s="53"/>
      <c r="AT2230" s="53"/>
      <c r="AU2230" s="53"/>
      <c r="AV2230" s="53"/>
      <c r="AW2230" s="53"/>
      <c r="AX2230" s="53"/>
      <c r="AY2230" s="53"/>
      <c r="AZ2230" s="53"/>
      <c r="BA2230" s="53"/>
      <c r="BB2230" s="53"/>
      <c r="BC2230" s="53"/>
      <c r="BD2230" s="53"/>
      <c r="BE2230" s="53"/>
      <c r="BF2230" s="53"/>
      <c r="BG2230" s="53"/>
      <c r="BH2230" s="53"/>
      <c r="BI2230" s="53"/>
      <c r="BJ2230" s="53"/>
      <c r="BK2230" s="53"/>
      <c r="BL2230" s="53"/>
      <c r="BM2230" s="53"/>
      <c r="BN2230" s="53"/>
      <c r="BO2230" s="53"/>
      <c r="BP2230" s="53"/>
      <c r="BQ2230" s="53"/>
      <c r="BR2230" s="53"/>
      <c r="BS2230" s="53"/>
      <c r="BT2230" s="53"/>
      <c r="BU2230" s="53"/>
      <c r="BV2230" s="53"/>
      <c r="BW2230" s="53"/>
      <c r="BX2230" s="53"/>
      <c r="BY2230" s="53"/>
      <c r="BZ2230" s="53"/>
      <c r="CA2230" s="53"/>
      <c r="CB2230" s="53"/>
      <c r="CC2230" s="53"/>
      <c r="CD2230" s="53"/>
      <c r="CE2230" s="53"/>
      <c r="CF2230" s="53"/>
      <c r="CG2230" s="53"/>
      <c r="CH2230" s="53"/>
      <c r="CI2230" s="53"/>
      <c r="CJ2230" s="53"/>
      <c r="CK2230" s="53"/>
    </row>
    <row r="2231" spans="10:89" x14ac:dyDescent="0.2">
      <c r="J2231" s="53"/>
      <c r="K2231" s="53"/>
      <c r="L2231" s="53"/>
      <c r="M2231" s="53"/>
      <c r="N2231" s="53"/>
      <c r="O2231" s="53"/>
      <c r="P2231" s="53"/>
      <c r="Q2231" s="53"/>
      <c r="R2231" s="53"/>
      <c r="S2231" s="53"/>
      <c r="T2231" s="53"/>
      <c r="U2231" s="53"/>
      <c r="V2231" s="53"/>
      <c r="W2231" s="53"/>
      <c r="X2231" s="53"/>
      <c r="Y2231" s="53"/>
      <c r="Z2231" s="53"/>
      <c r="AA2231" s="53"/>
      <c r="AB2231" s="53"/>
      <c r="AC2231" s="53"/>
      <c r="AD2231" s="53"/>
      <c r="AE2231" s="53"/>
      <c r="AF2231" s="53"/>
      <c r="AG2231" s="53"/>
      <c r="AH2231" s="53"/>
      <c r="AI2231" s="53"/>
      <c r="AJ2231" s="53"/>
      <c r="AK2231" s="53"/>
      <c r="AL2231" s="53"/>
      <c r="AM2231" s="53"/>
      <c r="AN2231" s="53"/>
      <c r="AO2231" s="53"/>
      <c r="AP2231" s="53"/>
      <c r="AQ2231" s="53"/>
      <c r="AR2231" s="53"/>
      <c r="AS2231" s="53"/>
      <c r="AT2231" s="53"/>
      <c r="AU2231" s="53"/>
      <c r="AV2231" s="53"/>
      <c r="AW2231" s="53"/>
      <c r="AX2231" s="53"/>
      <c r="AY2231" s="53"/>
      <c r="AZ2231" s="53"/>
      <c r="BA2231" s="53"/>
      <c r="BB2231" s="53"/>
      <c r="BC2231" s="53"/>
      <c r="BD2231" s="53"/>
      <c r="BE2231" s="53"/>
      <c r="BF2231" s="53"/>
      <c r="BG2231" s="53"/>
      <c r="BH2231" s="53"/>
      <c r="BI2231" s="53"/>
      <c r="BJ2231" s="53"/>
      <c r="BK2231" s="53"/>
      <c r="BL2231" s="53"/>
      <c r="BM2231" s="53"/>
      <c r="BN2231" s="53"/>
      <c r="BO2231" s="53"/>
      <c r="BP2231" s="53"/>
      <c r="BQ2231" s="53"/>
      <c r="BR2231" s="53"/>
      <c r="BS2231" s="53"/>
      <c r="BT2231" s="53"/>
      <c r="BU2231" s="53"/>
      <c r="BV2231" s="53"/>
      <c r="BW2231" s="53"/>
      <c r="BX2231" s="53"/>
      <c r="BY2231" s="53"/>
      <c r="BZ2231" s="53"/>
      <c r="CA2231" s="53"/>
      <c r="CB2231" s="53"/>
      <c r="CC2231" s="53"/>
      <c r="CD2231" s="53"/>
      <c r="CE2231" s="53"/>
      <c r="CF2231" s="53"/>
      <c r="CG2231" s="53"/>
      <c r="CH2231" s="53"/>
      <c r="CI2231" s="53"/>
      <c r="CJ2231" s="53"/>
      <c r="CK2231" s="53"/>
    </row>
    <row r="2232" spans="10:89" x14ac:dyDescent="0.2">
      <c r="J2232" s="53"/>
      <c r="K2232" s="53"/>
      <c r="L2232" s="53"/>
      <c r="M2232" s="53"/>
      <c r="N2232" s="53"/>
      <c r="O2232" s="53"/>
      <c r="P2232" s="53"/>
      <c r="Q2232" s="53"/>
      <c r="R2232" s="53"/>
      <c r="S2232" s="53"/>
      <c r="T2232" s="53"/>
      <c r="U2232" s="53"/>
      <c r="V2232" s="53"/>
      <c r="W2232" s="53"/>
      <c r="X2232" s="53"/>
      <c r="Y2232" s="53"/>
      <c r="Z2232" s="53"/>
      <c r="AA2232" s="53"/>
      <c r="AB2232" s="53"/>
      <c r="AC2232" s="53"/>
      <c r="AD2232" s="53"/>
      <c r="AE2232" s="53"/>
      <c r="AF2232" s="53"/>
      <c r="AG2232" s="53"/>
      <c r="AH2232" s="53"/>
      <c r="AI2232" s="53"/>
      <c r="AJ2232" s="53"/>
      <c r="AK2232" s="53"/>
      <c r="AL2232" s="53"/>
      <c r="AM2232" s="53"/>
      <c r="AN2232" s="53"/>
      <c r="AO2232" s="53"/>
      <c r="AP2232" s="53"/>
      <c r="AQ2232" s="53"/>
      <c r="AR2232" s="53"/>
      <c r="AS2232" s="53"/>
      <c r="AT2232" s="53"/>
      <c r="AU2232" s="53"/>
      <c r="AV2232" s="53"/>
      <c r="AW2232" s="53"/>
      <c r="AX2232" s="53"/>
      <c r="AY2232" s="53"/>
      <c r="AZ2232" s="53"/>
      <c r="BA2232" s="53"/>
      <c r="BB2232" s="53"/>
      <c r="BC2232" s="53"/>
      <c r="BD2232" s="53"/>
      <c r="BE2232" s="53"/>
      <c r="BF2232" s="53"/>
      <c r="BG2232" s="53"/>
      <c r="BH2232" s="53"/>
      <c r="BI2232" s="53"/>
      <c r="BJ2232" s="53"/>
      <c r="BK2232" s="53"/>
      <c r="BL2232" s="53"/>
      <c r="BM2232" s="53"/>
      <c r="BN2232" s="53"/>
      <c r="BO2232" s="53"/>
      <c r="BP2232" s="53"/>
      <c r="BQ2232" s="53"/>
      <c r="BR2232" s="53"/>
      <c r="BS2232" s="53"/>
      <c r="BT2232" s="53"/>
      <c r="BU2232" s="53"/>
      <c r="BV2232" s="53"/>
      <c r="BW2232" s="53"/>
      <c r="BX2232" s="53"/>
      <c r="BY2232" s="53"/>
      <c r="BZ2232" s="53"/>
      <c r="CA2232" s="53"/>
      <c r="CB2232" s="53"/>
      <c r="CC2232" s="53"/>
      <c r="CD2232" s="53"/>
      <c r="CE2232" s="53"/>
      <c r="CF2232" s="53"/>
      <c r="CG2232" s="53"/>
      <c r="CH2232" s="53"/>
      <c r="CI2232" s="53"/>
      <c r="CJ2232" s="53"/>
      <c r="CK2232" s="53"/>
    </row>
    <row r="2233" spans="10:89" x14ac:dyDescent="0.2">
      <c r="J2233" s="53"/>
      <c r="K2233" s="53"/>
      <c r="L2233" s="53"/>
      <c r="M2233" s="53"/>
      <c r="N2233" s="53"/>
      <c r="O2233" s="53"/>
      <c r="P2233" s="53"/>
      <c r="Q2233" s="53"/>
      <c r="R2233" s="53"/>
      <c r="S2233" s="53"/>
      <c r="T2233" s="53"/>
      <c r="U2233" s="53"/>
      <c r="V2233" s="53"/>
      <c r="W2233" s="53"/>
      <c r="X2233" s="53"/>
      <c r="Y2233" s="53"/>
      <c r="Z2233" s="53"/>
      <c r="AA2233" s="53"/>
      <c r="AB2233" s="53"/>
      <c r="AC2233" s="53"/>
      <c r="AD2233" s="53"/>
      <c r="AE2233" s="53"/>
      <c r="AF2233" s="53"/>
      <c r="AG2233" s="53"/>
      <c r="AH2233" s="53"/>
      <c r="AI2233" s="53"/>
      <c r="AJ2233" s="53"/>
      <c r="AK2233" s="53"/>
      <c r="AL2233" s="53"/>
      <c r="AM2233" s="53"/>
      <c r="AN2233" s="53"/>
      <c r="AO2233" s="53"/>
      <c r="AP2233" s="53"/>
      <c r="AQ2233" s="53"/>
      <c r="AR2233" s="53"/>
      <c r="AS2233" s="53"/>
      <c r="AT2233" s="53"/>
      <c r="AU2233" s="53"/>
      <c r="AV2233" s="53"/>
      <c r="AW2233" s="53"/>
      <c r="AX2233" s="53"/>
      <c r="AY2233" s="53"/>
      <c r="AZ2233" s="53"/>
      <c r="BA2233" s="53"/>
      <c r="BB2233" s="53"/>
      <c r="BC2233" s="53"/>
      <c r="BD2233" s="53"/>
      <c r="BE2233" s="53"/>
      <c r="BF2233" s="53"/>
      <c r="BG2233" s="53"/>
      <c r="BH2233" s="53"/>
      <c r="BI2233" s="53"/>
      <c r="BJ2233" s="53"/>
      <c r="BK2233" s="53"/>
      <c r="BL2233" s="53"/>
      <c r="BM2233" s="53"/>
      <c r="BN2233" s="53"/>
      <c r="BO2233" s="53"/>
      <c r="BP2233" s="53"/>
      <c r="BQ2233" s="53"/>
      <c r="BR2233" s="53"/>
      <c r="BS2233" s="53"/>
      <c r="BT2233" s="53"/>
      <c r="BU2233" s="53"/>
      <c r="BV2233" s="53"/>
      <c r="BW2233" s="53"/>
      <c r="BX2233" s="53"/>
      <c r="BY2233" s="53"/>
      <c r="BZ2233" s="53"/>
      <c r="CA2233" s="53"/>
      <c r="CB2233" s="53"/>
      <c r="CC2233" s="53"/>
      <c r="CD2233" s="53"/>
      <c r="CE2233" s="53"/>
      <c r="CF2233" s="53"/>
      <c r="CG2233" s="53"/>
      <c r="CH2233" s="53"/>
      <c r="CI2233" s="53"/>
      <c r="CJ2233" s="53"/>
      <c r="CK2233" s="53"/>
    </row>
    <row r="2234" spans="10:89" x14ac:dyDescent="0.2">
      <c r="J2234" s="53"/>
      <c r="K2234" s="53"/>
      <c r="L2234" s="53"/>
      <c r="M2234" s="53"/>
      <c r="N2234" s="53"/>
      <c r="O2234" s="53"/>
      <c r="P2234" s="53"/>
      <c r="Q2234" s="53"/>
      <c r="R2234" s="53"/>
      <c r="S2234" s="53"/>
      <c r="T2234" s="53"/>
      <c r="U2234" s="53"/>
      <c r="V2234" s="53"/>
      <c r="W2234" s="53"/>
      <c r="X2234" s="53"/>
      <c r="Y2234" s="53"/>
      <c r="Z2234" s="53"/>
      <c r="AA2234" s="53"/>
      <c r="AB2234" s="53"/>
      <c r="AC2234" s="53"/>
      <c r="AD2234" s="53"/>
      <c r="AE2234" s="53"/>
      <c r="AF2234" s="53"/>
      <c r="AG2234" s="53"/>
      <c r="AH2234" s="53"/>
      <c r="AI2234" s="53"/>
      <c r="AJ2234" s="53"/>
      <c r="AK2234" s="53"/>
      <c r="AL2234" s="53"/>
      <c r="AM2234" s="53"/>
      <c r="AN2234" s="53"/>
      <c r="AO2234" s="53"/>
      <c r="AP2234" s="53"/>
      <c r="AQ2234" s="53"/>
      <c r="AR2234" s="53"/>
      <c r="AS2234" s="53"/>
      <c r="AT2234" s="53"/>
      <c r="AU2234" s="53"/>
      <c r="AV2234" s="53"/>
      <c r="AW2234" s="53"/>
      <c r="AX2234" s="53"/>
      <c r="AY2234" s="53"/>
      <c r="AZ2234" s="53"/>
      <c r="BA2234" s="53"/>
      <c r="BB2234" s="53"/>
      <c r="BC2234" s="53"/>
      <c r="BD2234" s="53"/>
      <c r="BE2234" s="53"/>
      <c r="BF2234" s="53"/>
      <c r="BG2234" s="53"/>
      <c r="BH2234" s="53"/>
      <c r="BI2234" s="53"/>
      <c r="BJ2234" s="53"/>
      <c r="BK2234" s="53"/>
      <c r="BL2234" s="53"/>
      <c r="BM2234" s="53"/>
      <c r="BN2234" s="53"/>
      <c r="BO2234" s="53"/>
      <c r="BP2234" s="53"/>
      <c r="BQ2234" s="53"/>
      <c r="BR2234" s="53"/>
      <c r="BS2234" s="53"/>
      <c r="BT2234" s="53"/>
      <c r="BU2234" s="53"/>
      <c r="BV2234" s="53"/>
      <c r="BW2234" s="53"/>
      <c r="BX2234" s="53"/>
      <c r="BY2234" s="53"/>
      <c r="BZ2234" s="53"/>
      <c r="CA2234" s="53"/>
      <c r="CB2234" s="53"/>
      <c r="CC2234" s="53"/>
      <c r="CD2234" s="53"/>
      <c r="CE2234" s="53"/>
      <c r="CF2234" s="53"/>
      <c r="CG2234" s="53"/>
      <c r="CH2234" s="53"/>
      <c r="CI2234" s="53"/>
      <c r="CJ2234" s="53"/>
      <c r="CK2234" s="53"/>
    </row>
    <row r="2235" spans="10:89" x14ac:dyDescent="0.2">
      <c r="J2235" s="53"/>
      <c r="K2235" s="53"/>
      <c r="L2235" s="53"/>
      <c r="M2235" s="53"/>
      <c r="N2235" s="53"/>
      <c r="O2235" s="53"/>
      <c r="P2235" s="53"/>
      <c r="Q2235" s="53"/>
      <c r="R2235" s="53"/>
      <c r="S2235" s="53"/>
      <c r="T2235" s="53"/>
      <c r="U2235" s="53"/>
      <c r="V2235" s="53"/>
      <c r="W2235" s="53"/>
      <c r="X2235" s="53"/>
      <c r="Y2235" s="53"/>
      <c r="Z2235" s="53"/>
      <c r="AA2235" s="53"/>
      <c r="AB2235" s="53"/>
      <c r="AC2235" s="53"/>
      <c r="AD2235" s="53"/>
      <c r="AE2235" s="53"/>
      <c r="AF2235" s="53"/>
      <c r="AG2235" s="53"/>
      <c r="AH2235" s="53"/>
      <c r="AI2235" s="53"/>
      <c r="AJ2235" s="53"/>
      <c r="AK2235" s="53"/>
      <c r="AL2235" s="53"/>
      <c r="AM2235" s="53"/>
      <c r="AN2235" s="53"/>
      <c r="AO2235" s="53"/>
      <c r="AP2235" s="53"/>
      <c r="AQ2235" s="53"/>
      <c r="AR2235" s="53"/>
      <c r="AS2235" s="53"/>
      <c r="AT2235" s="53"/>
      <c r="AU2235" s="53"/>
      <c r="AV2235" s="53"/>
      <c r="AW2235" s="53"/>
      <c r="AX2235" s="53"/>
      <c r="AY2235" s="53"/>
      <c r="AZ2235" s="53"/>
      <c r="BA2235" s="53"/>
      <c r="BB2235" s="53"/>
      <c r="BC2235" s="53"/>
      <c r="BD2235" s="53"/>
      <c r="BE2235" s="53"/>
      <c r="BF2235" s="53"/>
      <c r="BG2235" s="53"/>
      <c r="BH2235" s="53"/>
      <c r="BI2235" s="53"/>
      <c r="BJ2235" s="53"/>
      <c r="BK2235" s="53"/>
      <c r="BL2235" s="53"/>
      <c r="BM2235" s="53"/>
      <c r="BN2235" s="53"/>
      <c r="BO2235" s="53"/>
      <c r="BP2235" s="53"/>
      <c r="BQ2235" s="53"/>
      <c r="BR2235" s="53"/>
      <c r="BS2235" s="53"/>
      <c r="BT2235" s="53"/>
      <c r="BU2235" s="53"/>
      <c r="BV2235" s="53"/>
      <c r="BW2235" s="53"/>
      <c r="BX2235" s="53"/>
      <c r="BY2235" s="53"/>
      <c r="BZ2235" s="53"/>
      <c r="CA2235" s="53"/>
      <c r="CB2235" s="53"/>
      <c r="CC2235" s="53"/>
      <c r="CD2235" s="53"/>
      <c r="CE2235" s="53"/>
      <c r="CF2235" s="53"/>
      <c r="CG2235" s="53"/>
      <c r="CH2235" s="53"/>
      <c r="CI2235" s="53"/>
      <c r="CJ2235" s="53"/>
      <c r="CK2235" s="53"/>
    </row>
    <row r="2236" spans="10:89" x14ac:dyDescent="0.2">
      <c r="J2236" s="53"/>
      <c r="K2236" s="53"/>
      <c r="L2236" s="53"/>
      <c r="M2236" s="53"/>
      <c r="N2236" s="53"/>
      <c r="O2236" s="53"/>
      <c r="P2236" s="53"/>
      <c r="Q2236" s="53"/>
      <c r="R2236" s="53"/>
      <c r="S2236" s="53"/>
      <c r="T2236" s="53"/>
      <c r="U2236" s="53"/>
      <c r="V2236" s="53"/>
      <c r="W2236" s="53"/>
      <c r="X2236" s="53"/>
      <c r="Y2236" s="53"/>
      <c r="Z2236" s="53"/>
      <c r="AA2236" s="53"/>
      <c r="AB2236" s="53"/>
      <c r="AC2236" s="53"/>
      <c r="AD2236" s="53"/>
      <c r="AE2236" s="53"/>
      <c r="AF2236" s="53"/>
      <c r="AG2236" s="53"/>
      <c r="AH2236" s="53"/>
      <c r="AI2236" s="53"/>
      <c r="AJ2236" s="53"/>
      <c r="AK2236" s="53"/>
      <c r="AL2236" s="53"/>
      <c r="AM2236" s="53"/>
      <c r="AN2236" s="53"/>
      <c r="AO2236" s="53"/>
      <c r="AP2236" s="53"/>
      <c r="AQ2236" s="53"/>
      <c r="AR2236" s="53"/>
      <c r="AS2236" s="53"/>
      <c r="AT2236" s="53"/>
      <c r="AU2236" s="53"/>
      <c r="AV2236" s="53"/>
      <c r="AW2236" s="53"/>
      <c r="AX2236" s="53"/>
      <c r="AY2236" s="53"/>
      <c r="AZ2236" s="53"/>
      <c r="BA2236" s="53"/>
      <c r="BB2236" s="53"/>
      <c r="BC2236" s="53"/>
      <c r="BD2236" s="53"/>
      <c r="BE2236" s="53"/>
      <c r="BF2236" s="53"/>
      <c r="BG2236" s="53"/>
      <c r="BH2236" s="53"/>
      <c r="BI2236" s="53"/>
      <c r="BJ2236" s="53"/>
      <c r="BK2236" s="53"/>
      <c r="BL2236" s="53"/>
      <c r="BM2236" s="53"/>
      <c r="BN2236" s="53"/>
      <c r="BO2236" s="53"/>
      <c r="BP2236" s="53"/>
      <c r="BQ2236" s="53"/>
      <c r="BR2236" s="53"/>
      <c r="BS2236" s="53"/>
      <c r="BT2236" s="53"/>
      <c r="BU2236" s="53"/>
      <c r="BV2236" s="53"/>
      <c r="BW2236" s="53"/>
      <c r="BX2236" s="53"/>
      <c r="BY2236" s="53"/>
      <c r="BZ2236" s="53"/>
      <c r="CA2236" s="53"/>
      <c r="CB2236" s="53"/>
      <c r="CC2236" s="53"/>
      <c r="CD2236" s="53"/>
      <c r="CE2236" s="53"/>
      <c r="CF2236" s="53"/>
      <c r="CG2236" s="53"/>
      <c r="CH2236" s="53"/>
      <c r="CI2236" s="53"/>
      <c r="CJ2236" s="53"/>
      <c r="CK2236" s="53"/>
    </row>
    <row r="2237" spans="10:89" x14ac:dyDescent="0.2">
      <c r="J2237" s="53"/>
      <c r="K2237" s="53"/>
      <c r="L2237" s="53"/>
      <c r="M2237" s="53"/>
      <c r="N2237" s="53"/>
      <c r="O2237" s="53"/>
      <c r="P2237" s="53"/>
      <c r="Q2237" s="53"/>
      <c r="R2237" s="53"/>
      <c r="S2237" s="53"/>
      <c r="T2237" s="53"/>
      <c r="U2237" s="53"/>
      <c r="V2237" s="53"/>
      <c r="W2237" s="53"/>
      <c r="X2237" s="53"/>
      <c r="Y2237" s="53"/>
      <c r="Z2237" s="53"/>
      <c r="AA2237" s="53"/>
      <c r="AB2237" s="53"/>
      <c r="AC2237" s="53"/>
      <c r="AD2237" s="53"/>
      <c r="AE2237" s="53"/>
      <c r="AF2237" s="53"/>
      <c r="AG2237" s="53"/>
      <c r="AH2237" s="53"/>
      <c r="AI2237" s="53"/>
      <c r="AJ2237" s="53"/>
      <c r="AK2237" s="53"/>
      <c r="AL2237" s="53"/>
      <c r="AM2237" s="53"/>
      <c r="AN2237" s="53"/>
      <c r="AO2237" s="53"/>
      <c r="AP2237" s="53"/>
      <c r="AQ2237" s="53"/>
      <c r="AR2237" s="53"/>
      <c r="AS2237" s="53"/>
      <c r="AT2237" s="53"/>
      <c r="AU2237" s="53"/>
      <c r="AV2237" s="53"/>
      <c r="AW2237" s="53"/>
      <c r="AX2237" s="53"/>
      <c r="AY2237" s="53"/>
      <c r="AZ2237" s="53"/>
      <c r="BA2237" s="53"/>
      <c r="BB2237" s="53"/>
      <c r="BC2237" s="53"/>
      <c r="BD2237" s="53"/>
      <c r="BE2237" s="53"/>
      <c r="BF2237" s="53"/>
      <c r="BG2237" s="53"/>
      <c r="BH2237" s="53"/>
      <c r="BI2237" s="53"/>
      <c r="BJ2237" s="53"/>
      <c r="BK2237" s="53"/>
      <c r="BL2237" s="53"/>
      <c r="BM2237" s="53"/>
      <c r="BN2237" s="53"/>
      <c r="BO2237" s="53"/>
      <c r="BP2237" s="53"/>
      <c r="BQ2237" s="53"/>
      <c r="BR2237" s="53"/>
      <c r="BS2237" s="53"/>
      <c r="BT2237" s="53"/>
      <c r="BU2237" s="53"/>
      <c r="BV2237" s="53"/>
      <c r="BW2237" s="53"/>
      <c r="BX2237" s="53"/>
      <c r="BY2237" s="53"/>
      <c r="BZ2237" s="53"/>
      <c r="CA2237" s="53"/>
      <c r="CB2237" s="53"/>
      <c r="CC2237" s="53"/>
      <c r="CD2237" s="53"/>
      <c r="CE2237" s="53"/>
      <c r="CF2237" s="53"/>
      <c r="CG2237" s="53"/>
      <c r="CH2237" s="53"/>
      <c r="CI2237" s="53"/>
      <c r="CJ2237" s="53"/>
      <c r="CK2237" s="53"/>
    </row>
    <row r="2238" spans="10:89" x14ac:dyDescent="0.2">
      <c r="J2238" s="53"/>
      <c r="K2238" s="53"/>
      <c r="L2238" s="53"/>
      <c r="M2238" s="53"/>
      <c r="N2238" s="53"/>
      <c r="O2238" s="53"/>
      <c r="P2238" s="53"/>
      <c r="Q2238" s="53"/>
      <c r="R2238" s="53"/>
      <c r="S2238" s="53"/>
      <c r="T2238" s="53"/>
      <c r="U2238" s="53"/>
      <c r="V2238" s="53"/>
      <c r="W2238" s="53"/>
      <c r="X2238" s="53"/>
      <c r="Y2238" s="53"/>
      <c r="Z2238" s="53"/>
      <c r="AA2238" s="53"/>
      <c r="AB2238" s="53"/>
      <c r="AC2238" s="53"/>
      <c r="AD2238" s="53"/>
      <c r="AE2238" s="53"/>
      <c r="AF2238" s="53"/>
      <c r="AG2238" s="53"/>
      <c r="AH2238" s="53"/>
      <c r="AI2238" s="53"/>
      <c r="AJ2238" s="53"/>
      <c r="AK2238" s="53"/>
      <c r="AL2238" s="53"/>
      <c r="AM2238" s="53"/>
      <c r="AN2238" s="53"/>
      <c r="AO2238" s="53"/>
      <c r="AP2238" s="53"/>
      <c r="AQ2238" s="53"/>
      <c r="AR2238" s="53"/>
      <c r="AS2238" s="53"/>
      <c r="AT2238" s="53"/>
      <c r="AU2238" s="53"/>
      <c r="AV2238" s="53"/>
      <c r="AW2238" s="53"/>
      <c r="AX2238" s="53"/>
      <c r="AY2238" s="53"/>
      <c r="AZ2238" s="53"/>
      <c r="BA2238" s="53"/>
      <c r="BB2238" s="53"/>
      <c r="BC2238" s="53"/>
      <c r="BD2238" s="53"/>
      <c r="BE2238" s="53"/>
      <c r="BF2238" s="53"/>
      <c r="BG2238" s="53"/>
      <c r="BH2238" s="53"/>
      <c r="BI2238" s="53"/>
      <c r="BJ2238" s="53"/>
      <c r="BK2238" s="53"/>
      <c r="BL2238" s="53"/>
      <c r="BM2238" s="53"/>
      <c r="BN2238" s="53"/>
      <c r="BO2238" s="53"/>
      <c r="BP2238" s="53"/>
      <c r="BQ2238" s="53"/>
      <c r="BR2238" s="53"/>
      <c r="BS2238" s="53"/>
      <c r="BT2238" s="53"/>
      <c r="BU2238" s="53"/>
      <c r="BV2238" s="53"/>
      <c r="BW2238" s="53"/>
      <c r="BX2238" s="53"/>
      <c r="BY2238" s="53"/>
      <c r="BZ2238" s="53"/>
      <c r="CA2238" s="53"/>
      <c r="CB2238" s="53"/>
      <c r="CC2238" s="53"/>
      <c r="CD2238" s="53"/>
      <c r="CE2238" s="53"/>
      <c r="CF2238" s="53"/>
      <c r="CG2238" s="53"/>
      <c r="CH2238" s="53"/>
      <c r="CI2238" s="53"/>
      <c r="CJ2238" s="53"/>
      <c r="CK2238" s="53"/>
    </row>
    <row r="2239" spans="10:89" x14ac:dyDescent="0.2">
      <c r="J2239" s="53"/>
      <c r="K2239" s="53"/>
      <c r="L2239" s="53"/>
      <c r="M2239" s="53"/>
      <c r="N2239" s="53"/>
      <c r="O2239" s="53"/>
      <c r="P2239" s="53"/>
      <c r="Q2239" s="53"/>
      <c r="R2239" s="53"/>
      <c r="S2239" s="53"/>
      <c r="T2239" s="53"/>
      <c r="U2239" s="53"/>
      <c r="V2239" s="53"/>
      <c r="W2239" s="53"/>
      <c r="X2239" s="53"/>
      <c r="Y2239" s="53"/>
      <c r="Z2239" s="53"/>
      <c r="AA2239" s="53"/>
      <c r="AB2239" s="53"/>
      <c r="AC2239" s="53"/>
      <c r="AD2239" s="53"/>
      <c r="AE2239" s="53"/>
      <c r="AF2239" s="53"/>
      <c r="AG2239" s="53"/>
      <c r="AH2239" s="53"/>
      <c r="AI2239" s="53"/>
      <c r="AJ2239" s="53"/>
      <c r="AK2239" s="53"/>
      <c r="AL2239" s="53"/>
      <c r="AM2239" s="53"/>
      <c r="AN2239" s="53"/>
      <c r="AO2239" s="53"/>
      <c r="AP2239" s="53"/>
      <c r="AQ2239" s="53"/>
      <c r="AR2239" s="53"/>
      <c r="AS2239" s="53"/>
      <c r="AT2239" s="53"/>
      <c r="AU2239" s="53"/>
      <c r="AV2239" s="53"/>
      <c r="AW2239" s="53"/>
      <c r="AX2239" s="53"/>
      <c r="AY2239" s="53"/>
      <c r="AZ2239" s="53"/>
      <c r="BA2239" s="53"/>
      <c r="BB2239" s="53"/>
      <c r="BC2239" s="53"/>
      <c r="BD2239" s="53"/>
      <c r="BE2239" s="53"/>
      <c r="BF2239" s="53"/>
      <c r="BG2239" s="53"/>
      <c r="BH2239" s="53"/>
      <c r="BI2239" s="53"/>
      <c r="BJ2239" s="53"/>
      <c r="BK2239" s="53"/>
      <c r="BL2239" s="53"/>
      <c r="BM2239" s="53"/>
      <c r="BN2239" s="53"/>
      <c r="BO2239" s="53"/>
      <c r="BP2239" s="53"/>
      <c r="BQ2239" s="53"/>
      <c r="BR2239" s="53"/>
      <c r="BS2239" s="53"/>
      <c r="BT2239" s="53"/>
      <c r="BU2239" s="53"/>
      <c r="BV2239" s="53"/>
      <c r="BW2239" s="53"/>
      <c r="BX2239" s="53"/>
      <c r="BY2239" s="53"/>
      <c r="BZ2239" s="53"/>
      <c r="CA2239" s="53"/>
      <c r="CB2239" s="53"/>
      <c r="CC2239" s="53"/>
      <c r="CD2239" s="53"/>
      <c r="CE2239" s="53"/>
      <c r="CF2239" s="53"/>
      <c r="CG2239" s="53"/>
      <c r="CH2239" s="53"/>
      <c r="CI2239" s="53"/>
      <c r="CJ2239" s="53"/>
      <c r="CK2239" s="53"/>
    </row>
    <row r="2240" spans="10:89" x14ac:dyDescent="0.2">
      <c r="J2240" s="53"/>
      <c r="K2240" s="53"/>
      <c r="L2240" s="53"/>
      <c r="M2240" s="53"/>
      <c r="N2240" s="53"/>
      <c r="O2240" s="53"/>
      <c r="P2240" s="53"/>
      <c r="Q2240" s="53"/>
      <c r="R2240" s="53"/>
      <c r="S2240" s="53"/>
      <c r="T2240" s="53"/>
      <c r="U2240" s="53"/>
      <c r="V2240" s="53"/>
      <c r="W2240" s="53"/>
      <c r="X2240" s="53"/>
      <c r="Y2240" s="53"/>
      <c r="Z2240" s="53"/>
      <c r="AA2240" s="53"/>
      <c r="AB2240" s="53"/>
      <c r="AC2240" s="53"/>
      <c r="AD2240" s="53"/>
      <c r="AE2240" s="53"/>
      <c r="AF2240" s="53"/>
      <c r="AG2240" s="53"/>
      <c r="AH2240" s="53"/>
      <c r="AI2240" s="53"/>
      <c r="AJ2240" s="53"/>
      <c r="AK2240" s="53"/>
      <c r="AL2240" s="53"/>
      <c r="AM2240" s="53"/>
      <c r="AN2240" s="53"/>
      <c r="AO2240" s="53"/>
      <c r="AP2240" s="53"/>
      <c r="AQ2240" s="53"/>
      <c r="AR2240" s="53"/>
      <c r="AS2240" s="53"/>
      <c r="AT2240" s="53"/>
      <c r="AU2240" s="53"/>
      <c r="AV2240" s="53"/>
      <c r="AW2240" s="53"/>
      <c r="AX2240" s="53"/>
      <c r="AY2240" s="53"/>
      <c r="AZ2240" s="53"/>
      <c r="BA2240" s="53"/>
      <c r="BB2240" s="53"/>
      <c r="BC2240" s="53"/>
      <c r="BD2240" s="53"/>
      <c r="BE2240" s="53"/>
      <c r="BF2240" s="53"/>
      <c r="BG2240" s="53"/>
      <c r="BH2240" s="53"/>
      <c r="BI2240" s="53"/>
      <c r="BJ2240" s="53"/>
      <c r="BK2240" s="53"/>
      <c r="BL2240" s="53"/>
      <c r="BM2240" s="53"/>
      <c r="BN2240" s="53"/>
      <c r="BO2240" s="53"/>
      <c r="BP2240" s="53"/>
      <c r="BQ2240" s="53"/>
      <c r="BR2240" s="53"/>
      <c r="BS2240" s="53"/>
      <c r="BT2240" s="53"/>
      <c r="BU2240" s="53"/>
      <c r="BV2240" s="53"/>
      <c r="BW2240" s="53"/>
      <c r="BX2240" s="53"/>
      <c r="BY2240" s="53"/>
      <c r="BZ2240" s="53"/>
      <c r="CA2240" s="53"/>
      <c r="CB2240" s="53"/>
      <c r="CC2240" s="53"/>
      <c r="CD2240" s="53"/>
      <c r="CE2240" s="53"/>
      <c r="CF2240" s="53"/>
      <c r="CG2240" s="53"/>
      <c r="CH2240" s="53"/>
      <c r="CI2240" s="53"/>
      <c r="CJ2240" s="53"/>
      <c r="CK2240" s="53"/>
    </row>
    <row r="2241" spans="10:89" x14ac:dyDescent="0.2">
      <c r="J2241" s="53"/>
      <c r="K2241" s="53"/>
      <c r="L2241" s="53"/>
      <c r="M2241" s="53"/>
      <c r="N2241" s="53"/>
      <c r="O2241" s="53"/>
      <c r="P2241" s="53"/>
      <c r="Q2241" s="53"/>
      <c r="R2241" s="53"/>
      <c r="S2241" s="53"/>
      <c r="T2241" s="53"/>
      <c r="U2241" s="53"/>
      <c r="V2241" s="53"/>
      <c r="W2241" s="53"/>
      <c r="X2241" s="53"/>
      <c r="Y2241" s="53"/>
      <c r="Z2241" s="53"/>
      <c r="AA2241" s="53"/>
      <c r="AB2241" s="53"/>
      <c r="AC2241" s="53"/>
      <c r="AD2241" s="53"/>
      <c r="AE2241" s="53"/>
      <c r="AF2241" s="53"/>
      <c r="AG2241" s="53"/>
      <c r="AH2241" s="53"/>
      <c r="AI2241" s="53"/>
      <c r="AJ2241" s="53"/>
      <c r="AK2241" s="53"/>
      <c r="AL2241" s="53"/>
      <c r="AM2241" s="53"/>
      <c r="AN2241" s="53"/>
      <c r="AO2241" s="53"/>
      <c r="AP2241" s="53"/>
      <c r="AQ2241" s="53"/>
      <c r="AR2241" s="53"/>
      <c r="AS2241" s="53"/>
      <c r="AT2241" s="53"/>
      <c r="AU2241" s="53"/>
      <c r="AV2241" s="53"/>
      <c r="AW2241" s="53"/>
      <c r="AX2241" s="53"/>
      <c r="AY2241" s="53"/>
      <c r="AZ2241" s="53"/>
      <c r="BA2241" s="53"/>
      <c r="BB2241" s="53"/>
      <c r="BC2241" s="53"/>
      <c r="BD2241" s="53"/>
      <c r="BE2241" s="53"/>
      <c r="BF2241" s="53"/>
      <c r="BG2241" s="53"/>
      <c r="BH2241" s="53"/>
      <c r="BI2241" s="53"/>
      <c r="BJ2241" s="53"/>
      <c r="BK2241" s="53"/>
      <c r="BL2241" s="53"/>
      <c r="BM2241" s="53"/>
      <c r="BN2241" s="53"/>
      <c r="BO2241" s="53"/>
      <c r="BP2241" s="53"/>
      <c r="BQ2241" s="53"/>
      <c r="BR2241" s="53"/>
      <c r="BS2241" s="53"/>
      <c r="BT2241" s="53"/>
      <c r="BU2241" s="53"/>
      <c r="BV2241" s="53"/>
      <c r="BW2241" s="53"/>
      <c r="BX2241" s="53"/>
      <c r="BY2241" s="53"/>
      <c r="BZ2241" s="53"/>
      <c r="CA2241" s="53"/>
      <c r="CB2241" s="53"/>
      <c r="CC2241" s="53"/>
      <c r="CD2241" s="53"/>
      <c r="CE2241" s="53"/>
      <c r="CF2241" s="53"/>
      <c r="CG2241" s="53"/>
      <c r="CH2241" s="53"/>
      <c r="CI2241" s="53"/>
      <c r="CJ2241" s="53"/>
      <c r="CK2241" s="53"/>
    </row>
    <row r="2242" spans="10:89" x14ac:dyDescent="0.2">
      <c r="J2242" s="53"/>
      <c r="K2242" s="53"/>
      <c r="L2242" s="53"/>
      <c r="M2242" s="53"/>
      <c r="N2242" s="53"/>
      <c r="O2242" s="53"/>
      <c r="P2242" s="53"/>
      <c r="Q2242" s="53"/>
      <c r="R2242" s="53"/>
      <c r="S2242" s="53"/>
      <c r="T2242" s="53"/>
      <c r="U2242" s="53"/>
      <c r="V2242" s="53"/>
      <c r="W2242" s="53"/>
      <c r="X2242" s="53"/>
      <c r="Y2242" s="53"/>
      <c r="Z2242" s="53"/>
      <c r="AA2242" s="53"/>
      <c r="AB2242" s="53"/>
      <c r="AC2242" s="53"/>
      <c r="AD2242" s="53"/>
      <c r="AE2242" s="53"/>
      <c r="AF2242" s="53"/>
      <c r="AG2242" s="53"/>
      <c r="AH2242" s="53"/>
      <c r="AI2242" s="53"/>
      <c r="AJ2242" s="53"/>
      <c r="AK2242" s="53"/>
      <c r="AL2242" s="53"/>
      <c r="AM2242" s="53"/>
      <c r="AN2242" s="53"/>
      <c r="AO2242" s="53"/>
      <c r="AP2242" s="53"/>
      <c r="AQ2242" s="53"/>
      <c r="AR2242" s="53"/>
      <c r="AS2242" s="53"/>
      <c r="AT2242" s="53"/>
      <c r="AU2242" s="53"/>
      <c r="AV2242" s="53"/>
      <c r="AW2242" s="53"/>
      <c r="AX2242" s="53"/>
      <c r="AY2242" s="53"/>
      <c r="AZ2242" s="53"/>
      <c r="BA2242" s="53"/>
      <c r="BB2242" s="53"/>
      <c r="BC2242" s="53"/>
      <c r="BD2242" s="53"/>
      <c r="BE2242" s="53"/>
      <c r="BF2242" s="53"/>
      <c r="BG2242" s="53"/>
      <c r="BH2242" s="53"/>
      <c r="BI2242" s="53"/>
      <c r="BJ2242" s="53"/>
      <c r="BK2242" s="53"/>
      <c r="BL2242" s="53"/>
      <c r="BM2242" s="53"/>
      <c r="BN2242" s="53"/>
      <c r="BO2242" s="53"/>
      <c r="BP2242" s="53"/>
      <c r="BQ2242" s="53"/>
      <c r="BR2242" s="53"/>
      <c r="BS2242" s="53"/>
      <c r="BT2242" s="53"/>
      <c r="BU2242" s="53"/>
      <c r="BV2242" s="53"/>
      <c r="BW2242" s="53"/>
      <c r="BX2242" s="53"/>
      <c r="BY2242" s="53"/>
      <c r="BZ2242" s="53"/>
      <c r="CA2242" s="53"/>
      <c r="CB2242" s="53"/>
      <c r="CC2242" s="53"/>
      <c r="CD2242" s="53"/>
      <c r="CE2242" s="53"/>
      <c r="CF2242" s="53"/>
      <c r="CG2242" s="53"/>
      <c r="CH2242" s="53"/>
      <c r="CI2242" s="53"/>
      <c r="CJ2242" s="53"/>
      <c r="CK2242" s="53"/>
    </row>
    <row r="2243" spans="10:89" x14ac:dyDescent="0.2">
      <c r="J2243" s="53"/>
      <c r="K2243" s="53"/>
      <c r="L2243" s="53"/>
      <c r="M2243" s="53"/>
      <c r="N2243" s="53"/>
      <c r="O2243" s="53"/>
      <c r="P2243" s="53"/>
      <c r="Q2243" s="53"/>
      <c r="R2243" s="53"/>
      <c r="S2243" s="53"/>
      <c r="T2243" s="53"/>
      <c r="U2243" s="53"/>
      <c r="V2243" s="53"/>
      <c r="W2243" s="53"/>
      <c r="X2243" s="53"/>
      <c r="Y2243" s="53"/>
      <c r="Z2243" s="53"/>
      <c r="AA2243" s="53"/>
      <c r="AB2243" s="53"/>
      <c r="AC2243" s="53"/>
      <c r="AD2243" s="53"/>
      <c r="AE2243" s="53"/>
      <c r="AF2243" s="53"/>
      <c r="AG2243" s="53"/>
      <c r="AH2243" s="53"/>
      <c r="AI2243" s="53"/>
      <c r="AJ2243" s="53"/>
      <c r="AK2243" s="53"/>
      <c r="AL2243" s="53"/>
      <c r="AM2243" s="53"/>
      <c r="AN2243" s="53"/>
      <c r="AO2243" s="53"/>
      <c r="AP2243" s="53"/>
      <c r="AQ2243" s="53"/>
      <c r="AR2243" s="53"/>
      <c r="AS2243" s="53"/>
      <c r="AT2243" s="53"/>
      <c r="AU2243" s="53"/>
      <c r="AV2243" s="53"/>
      <c r="AW2243" s="53"/>
      <c r="AX2243" s="53"/>
      <c r="AY2243" s="53"/>
      <c r="AZ2243" s="53"/>
      <c r="BA2243" s="53"/>
      <c r="BB2243" s="53"/>
      <c r="BC2243" s="53"/>
      <c r="BD2243" s="53"/>
      <c r="BE2243" s="53"/>
      <c r="BF2243" s="53"/>
      <c r="BG2243" s="53"/>
      <c r="BH2243" s="53"/>
      <c r="BI2243" s="53"/>
      <c r="BJ2243" s="53"/>
      <c r="BK2243" s="53"/>
      <c r="BL2243" s="53"/>
      <c r="BM2243" s="53"/>
      <c r="BN2243" s="53"/>
      <c r="BO2243" s="53"/>
      <c r="BP2243" s="53"/>
      <c r="BQ2243" s="53"/>
      <c r="BR2243" s="53"/>
      <c r="BS2243" s="53"/>
      <c r="BT2243" s="53"/>
      <c r="BU2243" s="53"/>
      <c r="BV2243" s="53"/>
      <c r="BW2243" s="53"/>
      <c r="BX2243" s="53"/>
      <c r="BY2243" s="53"/>
      <c r="BZ2243" s="53"/>
      <c r="CA2243" s="53"/>
      <c r="CB2243" s="53"/>
      <c r="CC2243" s="53"/>
      <c r="CD2243" s="53"/>
      <c r="CE2243" s="53"/>
      <c r="CF2243" s="53"/>
      <c r="CG2243" s="53"/>
      <c r="CH2243" s="53"/>
      <c r="CI2243" s="53"/>
      <c r="CJ2243" s="53"/>
      <c r="CK2243" s="53"/>
    </row>
    <row r="2244" spans="10:89" x14ac:dyDescent="0.2">
      <c r="J2244" s="53"/>
      <c r="K2244" s="53"/>
      <c r="L2244" s="53"/>
      <c r="M2244" s="53"/>
      <c r="N2244" s="53"/>
      <c r="O2244" s="53"/>
      <c r="P2244" s="53"/>
      <c r="Q2244" s="53"/>
      <c r="R2244" s="53"/>
      <c r="S2244" s="53"/>
      <c r="T2244" s="53"/>
      <c r="U2244" s="53"/>
      <c r="V2244" s="53"/>
      <c r="W2244" s="53"/>
      <c r="X2244" s="53"/>
      <c r="Y2244" s="53"/>
      <c r="Z2244" s="53"/>
      <c r="AA2244" s="53"/>
      <c r="AB2244" s="53"/>
      <c r="AC2244" s="53"/>
      <c r="AD2244" s="53"/>
      <c r="AE2244" s="53"/>
      <c r="AF2244" s="53"/>
      <c r="AG2244" s="53"/>
      <c r="AH2244" s="53"/>
      <c r="AI2244" s="53"/>
      <c r="AJ2244" s="53"/>
      <c r="AK2244" s="53"/>
      <c r="AL2244" s="53"/>
      <c r="AM2244" s="53"/>
      <c r="AN2244" s="53"/>
      <c r="AO2244" s="53"/>
      <c r="AP2244" s="53"/>
      <c r="AQ2244" s="53"/>
      <c r="AR2244" s="53"/>
      <c r="AS2244" s="53"/>
      <c r="AT2244" s="53"/>
      <c r="AU2244" s="53"/>
      <c r="AV2244" s="53"/>
      <c r="AW2244" s="53"/>
      <c r="AX2244" s="53"/>
      <c r="AY2244" s="53"/>
      <c r="AZ2244" s="53"/>
      <c r="BA2244" s="53"/>
      <c r="BB2244" s="53"/>
      <c r="BC2244" s="53"/>
      <c r="BD2244" s="53"/>
      <c r="BE2244" s="53"/>
      <c r="BF2244" s="53"/>
      <c r="BG2244" s="53"/>
      <c r="BH2244" s="53"/>
      <c r="BI2244" s="53"/>
      <c r="BJ2244" s="53"/>
      <c r="BK2244" s="53"/>
      <c r="BL2244" s="53"/>
      <c r="BM2244" s="53"/>
      <c r="BN2244" s="53"/>
      <c r="BO2244" s="53"/>
      <c r="BP2244" s="53"/>
      <c r="BQ2244" s="53"/>
      <c r="BR2244" s="53"/>
      <c r="BS2244" s="53"/>
      <c r="BT2244" s="53"/>
      <c r="BU2244" s="53"/>
      <c r="BV2244" s="53"/>
      <c r="BW2244" s="53"/>
      <c r="BX2244" s="53"/>
      <c r="BY2244" s="53"/>
      <c r="BZ2244" s="53"/>
      <c r="CA2244" s="53"/>
      <c r="CB2244" s="53"/>
      <c r="CC2244" s="53"/>
      <c r="CD2244" s="53"/>
      <c r="CE2244" s="53"/>
      <c r="CF2244" s="53"/>
      <c r="CG2244" s="53"/>
      <c r="CH2244" s="53"/>
      <c r="CI2244" s="53"/>
      <c r="CJ2244" s="53"/>
      <c r="CK2244" s="53"/>
    </row>
    <row r="2245" spans="10:89" x14ac:dyDescent="0.2">
      <c r="J2245" s="53"/>
      <c r="K2245" s="53"/>
      <c r="L2245" s="53"/>
      <c r="M2245" s="53"/>
      <c r="N2245" s="53"/>
      <c r="O2245" s="53"/>
      <c r="P2245" s="53"/>
      <c r="Q2245" s="53"/>
      <c r="R2245" s="53"/>
      <c r="S2245" s="53"/>
      <c r="T2245" s="53"/>
      <c r="U2245" s="53"/>
      <c r="V2245" s="53"/>
      <c r="W2245" s="53"/>
      <c r="X2245" s="53"/>
      <c r="Y2245" s="53"/>
      <c r="Z2245" s="53"/>
      <c r="AA2245" s="53"/>
      <c r="AB2245" s="53"/>
      <c r="AC2245" s="53"/>
      <c r="AD2245" s="53"/>
      <c r="AE2245" s="53"/>
      <c r="AF2245" s="53"/>
      <c r="AG2245" s="53"/>
      <c r="AH2245" s="53"/>
      <c r="AI2245" s="53"/>
      <c r="AJ2245" s="53"/>
      <c r="AK2245" s="53"/>
      <c r="AL2245" s="53"/>
      <c r="AM2245" s="53"/>
      <c r="AN2245" s="53"/>
      <c r="AO2245" s="53"/>
      <c r="AP2245" s="53"/>
      <c r="AQ2245" s="53"/>
      <c r="AR2245" s="53"/>
      <c r="AS2245" s="53"/>
      <c r="AT2245" s="53"/>
      <c r="AU2245" s="53"/>
      <c r="AV2245" s="53"/>
      <c r="AW2245" s="53"/>
      <c r="AX2245" s="53"/>
      <c r="AY2245" s="53"/>
      <c r="AZ2245" s="53"/>
      <c r="BA2245" s="53"/>
      <c r="BB2245" s="53"/>
      <c r="BC2245" s="53"/>
      <c r="BD2245" s="53"/>
      <c r="BE2245" s="53"/>
      <c r="BF2245" s="53"/>
      <c r="BG2245" s="53"/>
      <c r="BH2245" s="53"/>
      <c r="BI2245" s="53"/>
      <c r="BJ2245" s="53"/>
      <c r="BK2245" s="53"/>
      <c r="BL2245" s="53"/>
      <c r="BM2245" s="53"/>
      <c r="BN2245" s="53"/>
      <c r="BO2245" s="53"/>
      <c r="BP2245" s="53"/>
      <c r="BQ2245" s="53"/>
      <c r="BR2245" s="53"/>
      <c r="BS2245" s="53"/>
      <c r="BT2245" s="53"/>
      <c r="BU2245" s="53"/>
      <c r="BV2245" s="53"/>
      <c r="BW2245" s="53"/>
      <c r="BX2245" s="53"/>
      <c r="BY2245" s="53"/>
      <c r="BZ2245" s="53"/>
      <c r="CA2245" s="53"/>
      <c r="CB2245" s="53"/>
      <c r="CC2245" s="53"/>
      <c r="CD2245" s="53"/>
      <c r="CE2245" s="53"/>
      <c r="CF2245" s="53"/>
      <c r="CG2245" s="53"/>
      <c r="CH2245" s="53"/>
      <c r="CI2245" s="53"/>
      <c r="CJ2245" s="53"/>
      <c r="CK2245" s="53"/>
    </row>
    <row r="2246" spans="10:89" x14ac:dyDescent="0.2">
      <c r="J2246" s="53"/>
      <c r="K2246" s="53"/>
      <c r="L2246" s="53"/>
      <c r="M2246" s="53"/>
      <c r="N2246" s="53"/>
      <c r="O2246" s="53"/>
      <c r="P2246" s="53"/>
      <c r="Q2246" s="53"/>
      <c r="R2246" s="53"/>
      <c r="S2246" s="53"/>
      <c r="T2246" s="53"/>
      <c r="U2246" s="53"/>
      <c r="V2246" s="53"/>
      <c r="W2246" s="53"/>
      <c r="X2246" s="53"/>
      <c r="Y2246" s="53"/>
      <c r="Z2246" s="53"/>
      <c r="AA2246" s="53"/>
      <c r="AB2246" s="53"/>
      <c r="AC2246" s="53"/>
      <c r="AD2246" s="53"/>
      <c r="AE2246" s="53"/>
      <c r="AF2246" s="53"/>
      <c r="AG2246" s="53"/>
      <c r="AH2246" s="53"/>
      <c r="AI2246" s="53"/>
      <c r="AJ2246" s="53"/>
      <c r="AK2246" s="53"/>
      <c r="AL2246" s="53"/>
      <c r="AM2246" s="53"/>
      <c r="AN2246" s="53"/>
      <c r="AO2246" s="53"/>
      <c r="AP2246" s="53"/>
      <c r="AQ2246" s="53"/>
      <c r="AR2246" s="53"/>
      <c r="AS2246" s="53"/>
      <c r="AT2246" s="53"/>
      <c r="AU2246" s="53"/>
      <c r="AV2246" s="53"/>
      <c r="AW2246" s="53"/>
      <c r="AX2246" s="53"/>
      <c r="AY2246" s="53"/>
      <c r="AZ2246" s="53"/>
      <c r="BA2246" s="53"/>
      <c r="BB2246" s="53"/>
      <c r="BC2246" s="53"/>
      <c r="BD2246" s="53"/>
      <c r="BE2246" s="53"/>
      <c r="BF2246" s="53"/>
      <c r="BG2246" s="53"/>
      <c r="BH2246" s="53"/>
      <c r="BI2246" s="53"/>
      <c r="BJ2246" s="53"/>
      <c r="BK2246" s="53"/>
      <c r="BL2246" s="53"/>
      <c r="BM2246" s="53"/>
      <c r="BN2246" s="53"/>
      <c r="BO2246" s="53"/>
      <c r="BP2246" s="53"/>
      <c r="BQ2246" s="53"/>
      <c r="BR2246" s="53"/>
      <c r="BS2246" s="53"/>
      <c r="BT2246" s="53"/>
      <c r="BU2246" s="53"/>
      <c r="BV2246" s="53"/>
      <c r="BW2246" s="53"/>
      <c r="BX2246" s="53"/>
      <c r="BY2246" s="53"/>
      <c r="BZ2246" s="53"/>
      <c r="CA2246" s="53"/>
      <c r="CB2246" s="53"/>
      <c r="CC2246" s="53"/>
      <c r="CD2246" s="53"/>
      <c r="CE2246" s="53"/>
      <c r="CF2246" s="53"/>
      <c r="CG2246" s="53"/>
      <c r="CH2246" s="53"/>
      <c r="CI2246" s="53"/>
      <c r="CJ2246" s="53"/>
      <c r="CK2246" s="53"/>
    </row>
    <row r="2247" spans="10:89" x14ac:dyDescent="0.2">
      <c r="J2247" s="53"/>
      <c r="K2247" s="53"/>
      <c r="L2247" s="53"/>
      <c r="M2247" s="53"/>
      <c r="N2247" s="53"/>
      <c r="O2247" s="53"/>
      <c r="P2247" s="53"/>
      <c r="Q2247" s="53"/>
      <c r="R2247" s="53"/>
      <c r="S2247" s="53"/>
      <c r="T2247" s="53"/>
      <c r="U2247" s="53"/>
      <c r="V2247" s="53"/>
      <c r="W2247" s="53"/>
      <c r="X2247" s="53"/>
      <c r="Y2247" s="53"/>
      <c r="Z2247" s="53"/>
      <c r="AA2247" s="53"/>
      <c r="AB2247" s="53"/>
      <c r="AC2247" s="53"/>
      <c r="AD2247" s="53"/>
      <c r="AE2247" s="53"/>
      <c r="AF2247" s="53"/>
      <c r="AG2247" s="53"/>
      <c r="AH2247" s="53"/>
      <c r="AI2247" s="53"/>
      <c r="AJ2247" s="53"/>
      <c r="AK2247" s="53"/>
      <c r="AL2247" s="53"/>
      <c r="AM2247" s="53"/>
      <c r="AN2247" s="53"/>
      <c r="AO2247" s="53"/>
      <c r="AP2247" s="53"/>
      <c r="AQ2247" s="53"/>
      <c r="AR2247" s="53"/>
      <c r="AS2247" s="53"/>
      <c r="AT2247" s="53"/>
      <c r="AU2247" s="53"/>
      <c r="AV2247" s="53"/>
      <c r="AW2247" s="53"/>
      <c r="AX2247" s="53"/>
      <c r="AY2247" s="53"/>
      <c r="AZ2247" s="53"/>
      <c r="BA2247" s="53"/>
      <c r="BB2247" s="53"/>
      <c r="BC2247" s="53"/>
      <c r="BD2247" s="53"/>
      <c r="BE2247" s="53"/>
      <c r="BF2247" s="53"/>
      <c r="BG2247" s="53"/>
      <c r="BH2247" s="53"/>
      <c r="BI2247" s="53"/>
      <c r="BJ2247" s="53"/>
      <c r="BK2247" s="53"/>
      <c r="BL2247" s="53"/>
      <c r="BM2247" s="53"/>
      <c r="BN2247" s="53"/>
      <c r="BO2247" s="53"/>
      <c r="BP2247" s="53"/>
      <c r="BQ2247" s="53"/>
      <c r="BR2247" s="53"/>
      <c r="BS2247" s="53"/>
      <c r="BT2247" s="53"/>
      <c r="BU2247" s="53"/>
      <c r="BV2247" s="53"/>
      <c r="BW2247" s="53"/>
      <c r="BX2247" s="53"/>
      <c r="BY2247" s="53"/>
      <c r="BZ2247" s="53"/>
      <c r="CA2247" s="53"/>
      <c r="CB2247" s="53"/>
      <c r="CC2247" s="53"/>
      <c r="CD2247" s="53"/>
      <c r="CE2247" s="53"/>
      <c r="CF2247" s="53"/>
      <c r="CG2247" s="53"/>
      <c r="CH2247" s="53"/>
      <c r="CI2247" s="53"/>
      <c r="CJ2247" s="53"/>
      <c r="CK2247" s="53"/>
    </row>
    <row r="2248" spans="10:89" x14ac:dyDescent="0.2">
      <c r="J2248" s="53"/>
      <c r="K2248" s="53"/>
      <c r="L2248" s="53"/>
      <c r="M2248" s="53"/>
      <c r="N2248" s="53"/>
      <c r="O2248" s="53"/>
      <c r="P2248" s="53"/>
      <c r="Q2248" s="53"/>
      <c r="R2248" s="53"/>
      <c r="S2248" s="53"/>
      <c r="T2248" s="53"/>
      <c r="U2248" s="53"/>
      <c r="V2248" s="53"/>
      <c r="W2248" s="53"/>
      <c r="X2248" s="53"/>
      <c r="Y2248" s="53"/>
      <c r="Z2248" s="53"/>
      <c r="AA2248" s="53"/>
      <c r="AB2248" s="53"/>
      <c r="AC2248" s="53"/>
      <c r="AD2248" s="53"/>
      <c r="AE2248" s="53"/>
      <c r="AF2248" s="53"/>
      <c r="AG2248" s="53"/>
      <c r="AH2248" s="53"/>
      <c r="AI2248" s="53"/>
      <c r="AJ2248" s="53"/>
      <c r="AK2248" s="53"/>
      <c r="AL2248" s="53"/>
      <c r="AM2248" s="53"/>
      <c r="AN2248" s="53"/>
      <c r="AO2248" s="53"/>
      <c r="AP2248" s="53"/>
      <c r="AQ2248" s="53"/>
      <c r="AR2248" s="53"/>
      <c r="AS2248" s="53"/>
      <c r="AT2248" s="53"/>
      <c r="AU2248" s="53"/>
      <c r="AV2248" s="53"/>
      <c r="AW2248" s="53"/>
      <c r="AX2248" s="53"/>
      <c r="AY2248" s="53"/>
      <c r="AZ2248" s="53"/>
      <c r="BA2248" s="53"/>
      <c r="BB2248" s="53"/>
      <c r="BC2248" s="53"/>
      <c r="BD2248" s="53"/>
      <c r="BE2248" s="53"/>
      <c r="BF2248" s="53"/>
      <c r="BG2248" s="53"/>
      <c r="BH2248" s="53"/>
      <c r="BI2248" s="53"/>
      <c r="BJ2248" s="53"/>
      <c r="BK2248" s="53"/>
      <c r="BL2248" s="53"/>
      <c r="BM2248" s="53"/>
      <c r="BN2248" s="53"/>
      <c r="BO2248" s="53"/>
      <c r="BP2248" s="53"/>
      <c r="BQ2248" s="53"/>
      <c r="BR2248" s="53"/>
      <c r="BS2248" s="53"/>
      <c r="BT2248" s="53"/>
      <c r="BU2248" s="53"/>
      <c r="BV2248" s="53"/>
      <c r="BW2248" s="53"/>
      <c r="BX2248" s="53"/>
      <c r="BY2248" s="53"/>
      <c r="BZ2248" s="53"/>
      <c r="CA2248" s="53"/>
      <c r="CB2248" s="53"/>
      <c r="CC2248" s="53"/>
      <c r="CD2248" s="53"/>
      <c r="CE2248" s="53"/>
      <c r="CF2248" s="53"/>
      <c r="CG2248" s="53"/>
      <c r="CH2248" s="53"/>
      <c r="CI2248" s="53"/>
      <c r="CJ2248" s="53"/>
      <c r="CK2248" s="53"/>
    </row>
    <row r="2249" spans="10:89" x14ac:dyDescent="0.2">
      <c r="J2249" s="53"/>
      <c r="K2249" s="53"/>
      <c r="L2249" s="53"/>
      <c r="M2249" s="53"/>
      <c r="N2249" s="53"/>
      <c r="O2249" s="53"/>
      <c r="P2249" s="53"/>
      <c r="Q2249" s="53"/>
      <c r="R2249" s="53"/>
      <c r="S2249" s="53"/>
      <c r="T2249" s="53"/>
      <c r="U2249" s="53"/>
      <c r="V2249" s="53"/>
      <c r="W2249" s="53"/>
      <c r="X2249" s="53"/>
      <c r="Y2249" s="53"/>
      <c r="Z2249" s="53"/>
      <c r="AA2249" s="53"/>
      <c r="AB2249" s="53"/>
      <c r="AC2249" s="53"/>
      <c r="AD2249" s="53"/>
      <c r="AE2249" s="53"/>
      <c r="AF2249" s="53"/>
      <c r="AG2249" s="53"/>
      <c r="AH2249" s="53"/>
      <c r="AI2249" s="53"/>
      <c r="AJ2249" s="53"/>
      <c r="AK2249" s="53"/>
      <c r="AL2249" s="53"/>
      <c r="AM2249" s="53"/>
      <c r="AN2249" s="53"/>
      <c r="AO2249" s="53"/>
      <c r="AP2249" s="53"/>
      <c r="AQ2249" s="53"/>
      <c r="AR2249" s="53"/>
      <c r="AS2249" s="53"/>
      <c r="AT2249" s="53"/>
      <c r="AU2249" s="53"/>
      <c r="AV2249" s="53"/>
      <c r="AW2249" s="53"/>
      <c r="AX2249" s="53"/>
      <c r="AY2249" s="53"/>
      <c r="AZ2249" s="53"/>
      <c r="BA2249" s="53"/>
      <c r="BB2249" s="53"/>
      <c r="BC2249" s="53"/>
      <c r="BD2249" s="53"/>
      <c r="BE2249" s="53"/>
      <c r="BF2249" s="53"/>
      <c r="BG2249" s="53"/>
      <c r="BH2249" s="53"/>
      <c r="BI2249" s="53"/>
      <c r="BJ2249" s="53"/>
      <c r="BK2249" s="53"/>
      <c r="BL2249" s="53"/>
      <c r="BM2249" s="53"/>
      <c r="BN2249" s="53"/>
      <c r="BO2249" s="53"/>
      <c r="BP2249" s="53"/>
      <c r="BQ2249" s="53"/>
      <c r="BR2249" s="53"/>
      <c r="BS2249" s="53"/>
      <c r="BT2249" s="53"/>
      <c r="BU2249" s="53"/>
      <c r="BV2249" s="53"/>
      <c r="BW2249" s="53"/>
      <c r="BX2249" s="53"/>
      <c r="BY2249" s="53"/>
      <c r="BZ2249" s="53"/>
      <c r="CA2249" s="53"/>
      <c r="CB2249" s="53"/>
      <c r="CC2249" s="53"/>
      <c r="CD2249" s="53"/>
      <c r="CE2249" s="53"/>
      <c r="CF2249" s="53"/>
      <c r="CG2249" s="53"/>
      <c r="CH2249" s="53"/>
      <c r="CI2249" s="53"/>
      <c r="CJ2249" s="53"/>
      <c r="CK2249" s="53"/>
    </row>
    <row r="2250" spans="10:89" x14ac:dyDescent="0.2">
      <c r="J2250" s="53"/>
      <c r="K2250" s="53"/>
      <c r="L2250" s="53"/>
      <c r="M2250" s="53"/>
      <c r="N2250" s="53"/>
      <c r="O2250" s="53"/>
      <c r="P2250" s="53"/>
      <c r="Q2250" s="53"/>
      <c r="R2250" s="53"/>
      <c r="S2250" s="53"/>
      <c r="T2250" s="53"/>
      <c r="U2250" s="53"/>
      <c r="V2250" s="53"/>
      <c r="W2250" s="53"/>
      <c r="X2250" s="53"/>
      <c r="Y2250" s="53"/>
      <c r="Z2250" s="53"/>
      <c r="AA2250" s="53"/>
      <c r="AB2250" s="53"/>
      <c r="AC2250" s="53"/>
      <c r="AD2250" s="53"/>
      <c r="AE2250" s="53"/>
      <c r="AF2250" s="53"/>
      <c r="AG2250" s="53"/>
      <c r="AH2250" s="53"/>
      <c r="AI2250" s="53"/>
      <c r="AJ2250" s="53"/>
      <c r="AK2250" s="53"/>
      <c r="AL2250" s="53"/>
      <c r="AM2250" s="53"/>
      <c r="AN2250" s="53"/>
      <c r="AO2250" s="53"/>
      <c r="AP2250" s="53"/>
      <c r="AQ2250" s="53"/>
      <c r="AR2250" s="53"/>
      <c r="AS2250" s="53"/>
      <c r="AT2250" s="53"/>
      <c r="AU2250" s="53"/>
      <c r="AV2250" s="53"/>
      <c r="AW2250" s="53"/>
      <c r="AX2250" s="53"/>
      <c r="AY2250" s="53"/>
      <c r="AZ2250" s="53"/>
      <c r="BA2250" s="53"/>
      <c r="BB2250" s="53"/>
      <c r="BC2250" s="53"/>
      <c r="BD2250" s="53"/>
      <c r="BE2250" s="53"/>
      <c r="BF2250" s="53"/>
      <c r="BG2250" s="53"/>
      <c r="BH2250" s="53"/>
      <c r="BI2250" s="53"/>
      <c r="BJ2250" s="53"/>
      <c r="BK2250" s="53"/>
      <c r="BL2250" s="53"/>
      <c r="BM2250" s="53"/>
      <c r="BN2250" s="53"/>
      <c r="BO2250" s="53"/>
      <c r="BP2250" s="53"/>
      <c r="BQ2250" s="53"/>
      <c r="BR2250" s="53"/>
      <c r="BS2250" s="53"/>
      <c r="BT2250" s="53"/>
      <c r="BU2250" s="53"/>
      <c r="BV2250" s="53"/>
      <c r="BW2250" s="53"/>
      <c r="BX2250" s="53"/>
      <c r="BY2250" s="53"/>
      <c r="BZ2250" s="53"/>
      <c r="CA2250" s="53"/>
      <c r="CB2250" s="53"/>
      <c r="CC2250" s="53"/>
      <c r="CD2250" s="53"/>
      <c r="CE2250" s="53"/>
      <c r="CF2250" s="53"/>
      <c r="CG2250" s="53"/>
      <c r="CH2250" s="53"/>
      <c r="CI2250" s="53"/>
      <c r="CJ2250" s="53"/>
      <c r="CK2250" s="53"/>
    </row>
    <row r="2251" spans="10:89" x14ac:dyDescent="0.2">
      <c r="J2251" s="53"/>
      <c r="K2251" s="53"/>
      <c r="L2251" s="53"/>
      <c r="M2251" s="53"/>
      <c r="N2251" s="53"/>
      <c r="O2251" s="53"/>
      <c r="P2251" s="53"/>
      <c r="Q2251" s="53"/>
      <c r="R2251" s="53"/>
      <c r="S2251" s="53"/>
      <c r="T2251" s="53"/>
      <c r="U2251" s="53"/>
      <c r="V2251" s="53"/>
      <c r="W2251" s="53"/>
      <c r="X2251" s="53"/>
      <c r="Y2251" s="53"/>
      <c r="Z2251" s="53"/>
      <c r="AA2251" s="53"/>
      <c r="AB2251" s="53"/>
      <c r="AC2251" s="53"/>
      <c r="AD2251" s="53"/>
      <c r="AE2251" s="53"/>
      <c r="AF2251" s="53"/>
      <c r="AG2251" s="53"/>
      <c r="AH2251" s="53"/>
      <c r="AI2251" s="53"/>
      <c r="AJ2251" s="53"/>
      <c r="AK2251" s="53"/>
      <c r="AL2251" s="53"/>
      <c r="AM2251" s="53"/>
      <c r="AN2251" s="53"/>
      <c r="AO2251" s="53"/>
      <c r="AP2251" s="53"/>
      <c r="AQ2251" s="53"/>
      <c r="AR2251" s="53"/>
      <c r="AS2251" s="53"/>
      <c r="AT2251" s="53"/>
      <c r="AU2251" s="53"/>
      <c r="AV2251" s="53"/>
      <c r="AW2251" s="53"/>
      <c r="AX2251" s="53"/>
      <c r="AY2251" s="53"/>
      <c r="AZ2251" s="53"/>
      <c r="BA2251" s="53"/>
      <c r="BB2251" s="53"/>
      <c r="BC2251" s="53"/>
      <c r="BD2251" s="53"/>
      <c r="BE2251" s="53"/>
      <c r="BF2251" s="53"/>
      <c r="BG2251" s="53"/>
      <c r="BH2251" s="53"/>
      <c r="BI2251" s="53"/>
      <c r="BJ2251" s="53"/>
      <c r="BK2251" s="53"/>
      <c r="BL2251" s="53"/>
      <c r="BM2251" s="53"/>
      <c r="BN2251" s="53"/>
      <c r="BO2251" s="53"/>
      <c r="BP2251" s="53"/>
      <c r="BQ2251" s="53"/>
      <c r="BR2251" s="53"/>
      <c r="BS2251" s="53"/>
      <c r="BT2251" s="53"/>
      <c r="BU2251" s="53"/>
      <c r="BV2251" s="53"/>
      <c r="BW2251" s="53"/>
      <c r="BX2251" s="53"/>
      <c r="BY2251" s="53"/>
      <c r="BZ2251" s="53"/>
      <c r="CA2251" s="53"/>
      <c r="CB2251" s="53"/>
      <c r="CC2251" s="53"/>
      <c r="CD2251" s="53"/>
      <c r="CE2251" s="53"/>
      <c r="CF2251" s="53"/>
      <c r="CG2251" s="53"/>
      <c r="CH2251" s="53"/>
      <c r="CI2251" s="53"/>
      <c r="CJ2251" s="53"/>
      <c r="CK2251" s="53"/>
    </row>
    <row r="2252" spans="10:89" x14ac:dyDescent="0.2">
      <c r="J2252" s="53"/>
      <c r="K2252" s="53"/>
      <c r="L2252" s="53"/>
      <c r="M2252" s="53"/>
      <c r="N2252" s="53"/>
      <c r="O2252" s="53"/>
      <c r="P2252" s="53"/>
      <c r="Q2252" s="53"/>
      <c r="R2252" s="53"/>
      <c r="S2252" s="53"/>
      <c r="T2252" s="53"/>
      <c r="U2252" s="53"/>
      <c r="V2252" s="53"/>
      <c r="W2252" s="53"/>
      <c r="X2252" s="53"/>
      <c r="Y2252" s="53"/>
      <c r="Z2252" s="53"/>
      <c r="AA2252" s="53"/>
      <c r="AB2252" s="53"/>
      <c r="AC2252" s="53"/>
      <c r="AD2252" s="53"/>
      <c r="AE2252" s="53"/>
      <c r="AF2252" s="53"/>
      <c r="AG2252" s="53"/>
      <c r="AH2252" s="53"/>
      <c r="AI2252" s="53"/>
      <c r="AJ2252" s="53"/>
      <c r="AK2252" s="53"/>
      <c r="AL2252" s="53"/>
      <c r="AM2252" s="53"/>
      <c r="AN2252" s="53"/>
      <c r="AO2252" s="53"/>
      <c r="AP2252" s="53"/>
      <c r="AQ2252" s="53"/>
      <c r="AR2252" s="53"/>
      <c r="AS2252" s="53"/>
      <c r="AT2252" s="53"/>
      <c r="AU2252" s="53"/>
      <c r="AV2252" s="53"/>
      <c r="AW2252" s="53"/>
      <c r="AX2252" s="53"/>
      <c r="AY2252" s="53"/>
      <c r="AZ2252" s="53"/>
      <c r="BA2252" s="53"/>
      <c r="BB2252" s="53"/>
      <c r="BC2252" s="53"/>
      <c r="BD2252" s="53"/>
      <c r="BE2252" s="53"/>
      <c r="BF2252" s="53"/>
      <c r="BG2252" s="53"/>
      <c r="BH2252" s="53"/>
      <c r="BI2252" s="53"/>
      <c r="BJ2252" s="53"/>
      <c r="BK2252" s="53"/>
      <c r="BL2252" s="53"/>
      <c r="BM2252" s="53"/>
      <c r="BN2252" s="53"/>
      <c r="BO2252" s="53"/>
      <c r="BP2252" s="53"/>
      <c r="BQ2252" s="53"/>
      <c r="BR2252" s="53"/>
      <c r="BS2252" s="53"/>
      <c r="BT2252" s="53"/>
      <c r="BU2252" s="53"/>
      <c r="BV2252" s="53"/>
      <c r="BW2252" s="53"/>
      <c r="BX2252" s="53"/>
      <c r="BY2252" s="53"/>
      <c r="BZ2252" s="53"/>
      <c r="CA2252" s="53"/>
      <c r="CB2252" s="53"/>
      <c r="CC2252" s="53"/>
      <c r="CD2252" s="53"/>
      <c r="CE2252" s="53"/>
      <c r="CF2252" s="53"/>
      <c r="CG2252" s="53"/>
      <c r="CH2252" s="53"/>
      <c r="CI2252" s="53"/>
      <c r="CJ2252" s="53"/>
      <c r="CK2252" s="53"/>
    </row>
    <row r="2253" spans="10:89" x14ac:dyDescent="0.2">
      <c r="J2253" s="53"/>
      <c r="K2253" s="53"/>
      <c r="L2253" s="53"/>
      <c r="M2253" s="53"/>
      <c r="N2253" s="53"/>
      <c r="O2253" s="53"/>
      <c r="P2253" s="53"/>
      <c r="Q2253" s="53"/>
      <c r="R2253" s="53"/>
      <c r="S2253" s="53"/>
      <c r="T2253" s="53"/>
      <c r="U2253" s="53"/>
      <c r="V2253" s="53"/>
      <c r="W2253" s="53"/>
      <c r="X2253" s="53"/>
      <c r="Y2253" s="53"/>
      <c r="Z2253" s="53"/>
      <c r="AA2253" s="53"/>
      <c r="AB2253" s="53"/>
      <c r="AC2253" s="53"/>
      <c r="AD2253" s="53"/>
      <c r="AE2253" s="53"/>
      <c r="AF2253" s="53"/>
      <c r="AG2253" s="53"/>
      <c r="AH2253" s="53"/>
      <c r="AI2253" s="53"/>
      <c r="AJ2253" s="53"/>
      <c r="AK2253" s="53"/>
      <c r="AL2253" s="53"/>
      <c r="AM2253" s="53"/>
      <c r="AN2253" s="53"/>
      <c r="AO2253" s="53"/>
      <c r="AP2253" s="53"/>
      <c r="AQ2253" s="53"/>
      <c r="AR2253" s="53"/>
      <c r="AS2253" s="53"/>
      <c r="AT2253" s="53"/>
      <c r="AU2253" s="53"/>
      <c r="AV2253" s="53"/>
      <c r="AW2253" s="53"/>
      <c r="AX2253" s="53"/>
      <c r="AY2253" s="53"/>
      <c r="AZ2253" s="53"/>
      <c r="BA2253" s="53"/>
      <c r="BB2253" s="53"/>
      <c r="BC2253" s="53"/>
      <c r="BD2253" s="53"/>
      <c r="BE2253" s="53"/>
      <c r="BF2253" s="53"/>
      <c r="BG2253" s="53"/>
      <c r="BH2253" s="53"/>
      <c r="BI2253" s="53"/>
      <c r="BJ2253" s="53"/>
      <c r="BK2253" s="53"/>
      <c r="BL2253" s="53"/>
      <c r="BM2253" s="53"/>
      <c r="BN2253" s="53"/>
      <c r="BO2253" s="53"/>
      <c r="BP2253" s="53"/>
      <c r="BQ2253" s="53"/>
      <c r="BR2253" s="53"/>
      <c r="BS2253" s="53"/>
      <c r="BT2253" s="53"/>
      <c r="BU2253" s="53"/>
      <c r="BV2253" s="53"/>
      <c r="BW2253" s="53"/>
      <c r="BX2253" s="53"/>
      <c r="BY2253" s="53"/>
      <c r="BZ2253" s="53"/>
      <c r="CA2253" s="53"/>
      <c r="CB2253" s="53"/>
      <c r="CC2253" s="53"/>
      <c r="CD2253" s="53"/>
      <c r="CE2253" s="53"/>
      <c r="CF2253" s="53"/>
      <c r="CG2253" s="53"/>
      <c r="CH2253" s="53"/>
      <c r="CI2253" s="53"/>
      <c r="CJ2253" s="53"/>
      <c r="CK2253" s="53"/>
    </row>
    <row r="2254" spans="10:89" x14ac:dyDescent="0.2">
      <c r="J2254" s="53"/>
      <c r="K2254" s="53"/>
      <c r="L2254" s="53"/>
      <c r="M2254" s="53"/>
      <c r="N2254" s="53"/>
      <c r="O2254" s="53"/>
      <c r="P2254" s="53"/>
      <c r="Q2254" s="53"/>
      <c r="R2254" s="53"/>
      <c r="S2254" s="53"/>
      <c r="T2254" s="53"/>
      <c r="U2254" s="53"/>
      <c r="V2254" s="53"/>
      <c r="W2254" s="53"/>
      <c r="X2254" s="53"/>
      <c r="Y2254" s="53"/>
      <c r="Z2254" s="53"/>
      <c r="AA2254" s="53"/>
      <c r="AB2254" s="53"/>
      <c r="AC2254" s="53"/>
      <c r="AD2254" s="53"/>
      <c r="AE2254" s="53"/>
      <c r="AF2254" s="53"/>
      <c r="AG2254" s="53"/>
      <c r="AH2254" s="53"/>
      <c r="AI2254" s="53"/>
      <c r="AJ2254" s="53"/>
      <c r="AK2254" s="53"/>
      <c r="AL2254" s="53"/>
      <c r="AM2254" s="53"/>
      <c r="AN2254" s="53"/>
      <c r="AO2254" s="53"/>
      <c r="AP2254" s="53"/>
      <c r="AQ2254" s="53"/>
      <c r="AR2254" s="53"/>
      <c r="AS2254" s="53"/>
      <c r="AT2254" s="53"/>
      <c r="AU2254" s="53"/>
      <c r="AV2254" s="53"/>
      <c r="AW2254" s="53"/>
      <c r="AX2254" s="53"/>
      <c r="AY2254" s="53"/>
      <c r="AZ2254" s="53"/>
      <c r="BA2254" s="53"/>
      <c r="BB2254" s="53"/>
      <c r="BC2254" s="53"/>
      <c r="BD2254" s="53"/>
      <c r="BE2254" s="53"/>
      <c r="BF2254" s="53"/>
      <c r="BG2254" s="53"/>
      <c r="BH2254" s="53"/>
      <c r="BI2254" s="53"/>
      <c r="BJ2254" s="53"/>
      <c r="BK2254" s="53"/>
      <c r="BL2254" s="53"/>
      <c r="BM2254" s="53"/>
      <c r="BN2254" s="53"/>
      <c r="BO2254" s="53"/>
      <c r="BP2254" s="53"/>
      <c r="BQ2254" s="53"/>
      <c r="BR2254" s="53"/>
      <c r="BS2254" s="53"/>
      <c r="BT2254" s="53"/>
      <c r="BU2254" s="53"/>
      <c r="BV2254" s="53"/>
      <c r="BW2254" s="53"/>
      <c r="BX2254" s="53"/>
      <c r="BY2254" s="53"/>
      <c r="BZ2254" s="53"/>
      <c r="CA2254" s="53"/>
      <c r="CB2254" s="53"/>
      <c r="CC2254" s="53"/>
      <c r="CD2254" s="53"/>
      <c r="CE2254" s="53"/>
      <c r="CF2254" s="53"/>
      <c r="CG2254" s="53"/>
      <c r="CH2254" s="53"/>
      <c r="CI2254" s="53"/>
      <c r="CJ2254" s="53"/>
      <c r="CK2254" s="53"/>
    </row>
    <row r="2255" spans="10:89" x14ac:dyDescent="0.2">
      <c r="J2255" s="53"/>
      <c r="K2255" s="53"/>
      <c r="L2255" s="53"/>
      <c r="M2255" s="53"/>
      <c r="N2255" s="53"/>
      <c r="O2255" s="53"/>
      <c r="P2255" s="53"/>
      <c r="Q2255" s="53"/>
      <c r="R2255" s="53"/>
      <c r="S2255" s="53"/>
      <c r="T2255" s="53"/>
      <c r="U2255" s="53"/>
      <c r="V2255" s="53"/>
      <c r="W2255" s="53"/>
      <c r="X2255" s="53"/>
      <c r="Y2255" s="53"/>
      <c r="Z2255" s="53"/>
      <c r="AA2255" s="53"/>
      <c r="AB2255" s="53"/>
      <c r="AC2255" s="53"/>
      <c r="AD2255" s="53"/>
      <c r="AE2255" s="53"/>
      <c r="AF2255" s="53"/>
      <c r="AG2255" s="53"/>
      <c r="AH2255" s="53"/>
      <c r="AI2255" s="53"/>
      <c r="AJ2255" s="53"/>
      <c r="AK2255" s="53"/>
      <c r="AL2255" s="53"/>
      <c r="AM2255" s="53"/>
      <c r="AN2255" s="53"/>
      <c r="AO2255" s="53"/>
      <c r="AP2255" s="53"/>
      <c r="AQ2255" s="53"/>
      <c r="AR2255" s="53"/>
      <c r="AS2255" s="53"/>
      <c r="AT2255" s="53"/>
      <c r="AU2255" s="53"/>
      <c r="AV2255" s="53"/>
      <c r="AW2255" s="53"/>
      <c r="AX2255" s="53"/>
      <c r="AY2255" s="53"/>
      <c r="AZ2255" s="53"/>
      <c r="BA2255" s="53"/>
      <c r="BB2255" s="53"/>
      <c r="BC2255" s="53"/>
      <c r="BD2255" s="53"/>
      <c r="BE2255" s="53"/>
      <c r="BF2255" s="53"/>
      <c r="BG2255" s="53"/>
      <c r="BH2255" s="53"/>
      <c r="BI2255" s="53"/>
      <c r="BJ2255" s="53"/>
      <c r="BK2255" s="53"/>
      <c r="BL2255" s="53"/>
      <c r="BM2255" s="53"/>
      <c r="BN2255" s="53"/>
      <c r="BO2255" s="53"/>
      <c r="BP2255" s="53"/>
      <c r="BQ2255" s="53"/>
      <c r="BR2255" s="53"/>
      <c r="BS2255" s="53"/>
      <c r="BT2255" s="53"/>
      <c r="BU2255" s="53"/>
      <c r="BV2255" s="53"/>
      <c r="BW2255" s="53"/>
      <c r="BX2255" s="53"/>
      <c r="BY2255" s="53"/>
      <c r="BZ2255" s="53"/>
      <c r="CA2255" s="53"/>
      <c r="CB2255" s="53"/>
      <c r="CC2255" s="53"/>
      <c r="CD2255" s="53"/>
      <c r="CE2255" s="53"/>
      <c r="CF2255" s="53"/>
      <c r="CG2255" s="53"/>
      <c r="CH2255" s="53"/>
      <c r="CI2255" s="53"/>
      <c r="CJ2255" s="53"/>
      <c r="CK2255" s="53"/>
    </row>
    <row r="2256" spans="10:89" x14ac:dyDescent="0.2">
      <c r="J2256" s="53"/>
      <c r="K2256" s="53"/>
      <c r="L2256" s="53"/>
      <c r="M2256" s="53"/>
      <c r="N2256" s="53"/>
      <c r="O2256" s="53"/>
      <c r="P2256" s="53"/>
      <c r="Q2256" s="53"/>
      <c r="R2256" s="53"/>
      <c r="S2256" s="53"/>
      <c r="T2256" s="53"/>
      <c r="U2256" s="53"/>
      <c r="V2256" s="53"/>
      <c r="W2256" s="53"/>
      <c r="X2256" s="53"/>
      <c r="Y2256" s="53"/>
      <c r="Z2256" s="53"/>
      <c r="AA2256" s="53"/>
      <c r="AB2256" s="53"/>
      <c r="AC2256" s="53"/>
      <c r="AD2256" s="53"/>
      <c r="AE2256" s="53"/>
      <c r="AF2256" s="53"/>
      <c r="AG2256" s="53"/>
      <c r="AH2256" s="53"/>
      <c r="AI2256" s="53"/>
      <c r="AJ2256" s="53"/>
      <c r="AK2256" s="53"/>
      <c r="AL2256" s="53"/>
      <c r="AM2256" s="53"/>
      <c r="AN2256" s="53"/>
      <c r="AO2256" s="53"/>
      <c r="AP2256" s="53"/>
      <c r="AQ2256" s="53"/>
      <c r="AR2256" s="53"/>
      <c r="AS2256" s="53"/>
      <c r="AT2256" s="53"/>
      <c r="AU2256" s="53"/>
      <c r="AV2256" s="53"/>
      <c r="AW2256" s="53"/>
      <c r="AX2256" s="53"/>
      <c r="AY2256" s="53"/>
      <c r="AZ2256" s="53"/>
      <c r="BA2256" s="53"/>
      <c r="BB2256" s="53"/>
      <c r="BC2256" s="53"/>
      <c r="BD2256" s="53"/>
      <c r="BE2256" s="53"/>
      <c r="BF2256" s="53"/>
      <c r="BG2256" s="53"/>
      <c r="BH2256" s="53"/>
      <c r="BI2256" s="53"/>
      <c r="BJ2256" s="53"/>
      <c r="BK2256" s="53"/>
      <c r="BL2256" s="53"/>
      <c r="BM2256" s="53"/>
      <c r="BN2256" s="53"/>
      <c r="BO2256" s="53"/>
      <c r="BP2256" s="53"/>
      <c r="BQ2256" s="53"/>
      <c r="BR2256" s="53"/>
      <c r="BS2256" s="53"/>
      <c r="BT2256" s="53"/>
      <c r="BU2256" s="53"/>
      <c r="BV2256" s="53"/>
      <c r="BW2256" s="53"/>
      <c r="BX2256" s="53"/>
      <c r="BY2256" s="53"/>
      <c r="BZ2256" s="53"/>
      <c r="CA2256" s="53"/>
      <c r="CB2256" s="53"/>
      <c r="CC2256" s="53"/>
      <c r="CD2256" s="53"/>
      <c r="CE2256" s="53"/>
      <c r="CF2256" s="53"/>
      <c r="CG2256" s="53"/>
      <c r="CH2256" s="53"/>
      <c r="CI2256" s="53"/>
      <c r="CJ2256" s="53"/>
      <c r="CK2256" s="53"/>
    </row>
    <row r="2257" spans="10:89" x14ac:dyDescent="0.2">
      <c r="J2257" s="53"/>
      <c r="K2257" s="53"/>
      <c r="L2257" s="53"/>
      <c r="M2257" s="53"/>
      <c r="N2257" s="53"/>
      <c r="O2257" s="53"/>
      <c r="P2257" s="53"/>
      <c r="Q2257" s="53"/>
      <c r="R2257" s="53"/>
      <c r="S2257" s="53"/>
      <c r="T2257" s="53"/>
      <c r="U2257" s="53"/>
      <c r="V2257" s="53"/>
      <c r="W2257" s="53"/>
      <c r="X2257" s="53"/>
      <c r="Y2257" s="53"/>
      <c r="Z2257" s="53"/>
      <c r="AA2257" s="53"/>
      <c r="AB2257" s="53"/>
      <c r="AC2257" s="53"/>
      <c r="AD2257" s="53"/>
      <c r="AE2257" s="53"/>
      <c r="AF2257" s="53"/>
      <c r="AG2257" s="53"/>
      <c r="AH2257" s="53"/>
      <c r="AI2257" s="53"/>
      <c r="AJ2257" s="53"/>
      <c r="AK2257" s="53"/>
      <c r="AL2257" s="53"/>
      <c r="AM2257" s="53"/>
      <c r="AN2257" s="53"/>
      <c r="AO2257" s="53"/>
      <c r="AP2257" s="53"/>
      <c r="AQ2257" s="53"/>
      <c r="AR2257" s="53"/>
      <c r="AS2257" s="53"/>
      <c r="AT2257" s="53"/>
      <c r="AU2257" s="53"/>
      <c r="AV2257" s="53"/>
      <c r="AW2257" s="53"/>
      <c r="AX2257" s="53"/>
      <c r="AY2257" s="53"/>
      <c r="AZ2257" s="53"/>
      <c r="BA2257" s="53"/>
      <c r="BB2257" s="53"/>
      <c r="BC2257" s="53"/>
      <c r="BD2257" s="53"/>
      <c r="BE2257" s="53"/>
      <c r="BF2257" s="53"/>
      <c r="BG2257" s="53"/>
      <c r="BH2257" s="53"/>
      <c r="BI2257" s="53"/>
      <c r="BJ2257" s="53"/>
      <c r="BK2257" s="53"/>
      <c r="BL2257" s="53"/>
      <c r="BM2257" s="53"/>
      <c r="BN2257" s="53"/>
      <c r="BO2257" s="53"/>
      <c r="BP2257" s="53"/>
      <c r="BQ2257" s="53"/>
      <c r="BR2257" s="53"/>
      <c r="BS2257" s="53"/>
      <c r="BT2257" s="53"/>
      <c r="BU2257" s="53"/>
      <c r="BV2257" s="53"/>
      <c r="BW2257" s="53"/>
      <c r="BX2257" s="53"/>
      <c r="BY2257" s="53"/>
      <c r="BZ2257" s="53"/>
      <c r="CA2257" s="53"/>
      <c r="CB2257" s="53"/>
      <c r="CC2257" s="53"/>
      <c r="CD2257" s="53"/>
      <c r="CE2257" s="53"/>
      <c r="CF2257" s="53"/>
      <c r="CG2257" s="53"/>
      <c r="CH2257" s="53"/>
      <c r="CI2257" s="53"/>
      <c r="CJ2257" s="53"/>
      <c r="CK2257" s="53"/>
    </row>
    <row r="2258" spans="10:89" x14ac:dyDescent="0.2">
      <c r="J2258" s="53"/>
      <c r="K2258" s="53"/>
      <c r="L2258" s="53"/>
      <c r="M2258" s="53"/>
      <c r="N2258" s="53"/>
      <c r="O2258" s="53"/>
      <c r="P2258" s="53"/>
      <c r="Q2258" s="53"/>
      <c r="R2258" s="53"/>
      <c r="S2258" s="53"/>
      <c r="T2258" s="53"/>
      <c r="U2258" s="53"/>
      <c r="V2258" s="53"/>
      <c r="W2258" s="53"/>
      <c r="X2258" s="53"/>
      <c r="Y2258" s="53"/>
      <c r="Z2258" s="53"/>
      <c r="AA2258" s="53"/>
      <c r="AB2258" s="53"/>
      <c r="AC2258" s="53"/>
      <c r="AD2258" s="53"/>
      <c r="AE2258" s="53"/>
      <c r="AF2258" s="53"/>
      <c r="AG2258" s="53"/>
      <c r="AH2258" s="53"/>
      <c r="AI2258" s="53"/>
      <c r="AJ2258" s="53"/>
      <c r="AK2258" s="53"/>
      <c r="AL2258" s="53"/>
      <c r="AM2258" s="53"/>
      <c r="AN2258" s="53"/>
      <c r="AO2258" s="53"/>
      <c r="AP2258" s="53"/>
      <c r="AQ2258" s="53"/>
      <c r="AR2258" s="53"/>
      <c r="AS2258" s="53"/>
      <c r="AT2258" s="53"/>
      <c r="AU2258" s="53"/>
      <c r="AV2258" s="53"/>
      <c r="AW2258" s="53"/>
      <c r="AX2258" s="53"/>
      <c r="AY2258" s="53"/>
      <c r="AZ2258" s="53"/>
      <c r="BA2258" s="53"/>
      <c r="BB2258" s="53"/>
      <c r="BC2258" s="53"/>
      <c r="BD2258" s="53"/>
      <c r="BE2258" s="53"/>
      <c r="BF2258" s="53"/>
      <c r="BG2258" s="53"/>
      <c r="BH2258" s="53"/>
      <c r="BI2258" s="53"/>
      <c r="BJ2258" s="53"/>
      <c r="BK2258" s="53"/>
      <c r="BL2258" s="53"/>
      <c r="BM2258" s="53"/>
      <c r="BN2258" s="53"/>
      <c r="BO2258" s="53"/>
      <c r="BP2258" s="53"/>
      <c r="BQ2258" s="53"/>
      <c r="BR2258" s="53"/>
      <c r="BS2258" s="53"/>
      <c r="BT2258" s="53"/>
      <c r="BU2258" s="53"/>
      <c r="BV2258" s="53"/>
      <c r="BW2258" s="53"/>
      <c r="BX2258" s="53"/>
      <c r="BY2258" s="53"/>
      <c r="BZ2258" s="53"/>
      <c r="CA2258" s="53"/>
      <c r="CB2258" s="53"/>
      <c r="CC2258" s="53"/>
      <c r="CD2258" s="53"/>
      <c r="CE2258" s="53"/>
      <c r="CF2258" s="53"/>
      <c r="CG2258" s="53"/>
      <c r="CH2258" s="53"/>
      <c r="CI2258" s="53"/>
      <c r="CJ2258" s="53"/>
      <c r="CK2258" s="53"/>
    </row>
    <row r="2259" spans="10:89" x14ac:dyDescent="0.2">
      <c r="J2259" s="53"/>
      <c r="K2259" s="53"/>
      <c r="L2259" s="53"/>
      <c r="M2259" s="53"/>
      <c r="N2259" s="53"/>
      <c r="O2259" s="53"/>
      <c r="P2259" s="53"/>
      <c r="Q2259" s="53"/>
      <c r="R2259" s="53"/>
      <c r="S2259" s="53"/>
      <c r="T2259" s="53"/>
      <c r="U2259" s="53"/>
      <c r="V2259" s="53"/>
      <c r="W2259" s="53"/>
      <c r="X2259" s="53"/>
      <c r="Y2259" s="53"/>
      <c r="Z2259" s="53"/>
      <c r="AA2259" s="53"/>
      <c r="AB2259" s="53"/>
      <c r="AC2259" s="53"/>
      <c r="AD2259" s="53"/>
      <c r="AE2259" s="53"/>
      <c r="AF2259" s="53"/>
      <c r="AG2259" s="53"/>
      <c r="AH2259" s="53"/>
      <c r="AI2259" s="53"/>
      <c r="AJ2259" s="53"/>
      <c r="AK2259" s="53"/>
      <c r="AL2259" s="53"/>
      <c r="AM2259" s="53"/>
      <c r="AN2259" s="53"/>
      <c r="AO2259" s="53"/>
      <c r="AP2259" s="53"/>
      <c r="AQ2259" s="53"/>
      <c r="AR2259" s="53"/>
      <c r="AS2259" s="53"/>
      <c r="AT2259" s="53"/>
      <c r="AU2259" s="53"/>
      <c r="AV2259" s="53"/>
      <c r="AW2259" s="53"/>
      <c r="AX2259" s="53"/>
      <c r="AY2259" s="53"/>
      <c r="AZ2259" s="53"/>
      <c r="BA2259" s="53"/>
      <c r="BB2259" s="53"/>
      <c r="BC2259" s="53"/>
      <c r="BD2259" s="53"/>
      <c r="BE2259" s="53"/>
      <c r="BF2259" s="53"/>
      <c r="BG2259" s="53"/>
      <c r="BH2259" s="53"/>
      <c r="BI2259" s="53"/>
      <c r="BJ2259" s="53"/>
      <c r="BK2259" s="53"/>
      <c r="BL2259" s="53"/>
      <c r="BM2259" s="53"/>
      <c r="BN2259" s="53"/>
      <c r="BO2259" s="53"/>
      <c r="BP2259" s="53"/>
      <c r="BQ2259" s="53"/>
      <c r="BR2259" s="53"/>
      <c r="BS2259" s="53"/>
      <c r="BT2259" s="53"/>
      <c r="BU2259" s="53"/>
      <c r="BV2259" s="53"/>
      <c r="BW2259" s="53"/>
      <c r="BX2259" s="53"/>
      <c r="BY2259" s="53"/>
      <c r="BZ2259" s="53"/>
      <c r="CA2259" s="53"/>
      <c r="CB2259" s="53"/>
      <c r="CC2259" s="53"/>
      <c r="CD2259" s="53"/>
      <c r="CE2259" s="53"/>
      <c r="CF2259" s="53"/>
      <c r="CG2259" s="53"/>
      <c r="CH2259" s="53"/>
      <c r="CI2259" s="53"/>
      <c r="CJ2259" s="53"/>
      <c r="CK2259" s="53"/>
    </row>
    <row r="2260" spans="10:89" x14ac:dyDescent="0.2">
      <c r="J2260" s="53"/>
      <c r="K2260" s="53"/>
      <c r="L2260" s="53"/>
      <c r="M2260" s="53"/>
      <c r="N2260" s="53"/>
      <c r="O2260" s="53"/>
      <c r="P2260" s="53"/>
      <c r="Q2260" s="53"/>
      <c r="R2260" s="53"/>
      <c r="S2260" s="53"/>
      <c r="T2260" s="53"/>
      <c r="U2260" s="53"/>
      <c r="V2260" s="53"/>
      <c r="W2260" s="53"/>
      <c r="X2260" s="53"/>
      <c r="Y2260" s="53"/>
      <c r="Z2260" s="53"/>
      <c r="AA2260" s="53"/>
      <c r="AB2260" s="53"/>
      <c r="AC2260" s="53"/>
      <c r="AD2260" s="53"/>
      <c r="AE2260" s="53"/>
      <c r="AF2260" s="53"/>
      <c r="AG2260" s="53"/>
      <c r="AH2260" s="53"/>
      <c r="AI2260" s="53"/>
      <c r="AJ2260" s="53"/>
      <c r="AK2260" s="53"/>
      <c r="AL2260" s="53"/>
      <c r="AM2260" s="53"/>
      <c r="AN2260" s="53"/>
      <c r="AO2260" s="53"/>
      <c r="AP2260" s="53"/>
      <c r="AQ2260" s="53"/>
      <c r="AR2260" s="53"/>
      <c r="AS2260" s="53"/>
      <c r="AT2260" s="53"/>
      <c r="AU2260" s="53"/>
      <c r="AV2260" s="53"/>
      <c r="AW2260" s="53"/>
      <c r="AX2260" s="53"/>
      <c r="AY2260" s="53"/>
      <c r="AZ2260" s="53"/>
      <c r="BA2260" s="53"/>
      <c r="BB2260" s="53"/>
      <c r="BC2260" s="53"/>
      <c r="BD2260" s="53"/>
      <c r="BE2260" s="53"/>
      <c r="BF2260" s="53"/>
      <c r="BG2260" s="53"/>
      <c r="BH2260" s="53"/>
      <c r="BI2260" s="53"/>
      <c r="BJ2260" s="53"/>
      <c r="BK2260" s="53"/>
      <c r="BL2260" s="53"/>
      <c r="BM2260" s="53"/>
      <c r="BN2260" s="53"/>
      <c r="BO2260" s="53"/>
      <c r="BP2260" s="53"/>
      <c r="BQ2260" s="53"/>
      <c r="BR2260" s="53"/>
      <c r="BS2260" s="53"/>
      <c r="BT2260" s="53"/>
      <c r="BU2260" s="53"/>
      <c r="BV2260" s="53"/>
      <c r="BW2260" s="53"/>
      <c r="BX2260" s="53"/>
      <c r="BY2260" s="53"/>
      <c r="BZ2260" s="53"/>
      <c r="CA2260" s="53"/>
      <c r="CB2260" s="53"/>
      <c r="CC2260" s="53"/>
      <c r="CD2260" s="53"/>
      <c r="CE2260" s="53"/>
      <c r="CF2260" s="53"/>
      <c r="CG2260" s="53"/>
      <c r="CH2260" s="53"/>
      <c r="CI2260" s="53"/>
      <c r="CJ2260" s="53"/>
      <c r="CK2260" s="53"/>
    </row>
    <row r="2261" spans="10:89" x14ac:dyDescent="0.2">
      <c r="J2261" s="53"/>
      <c r="K2261" s="53"/>
      <c r="L2261" s="53"/>
      <c r="M2261" s="53"/>
      <c r="N2261" s="53"/>
      <c r="O2261" s="53"/>
      <c r="P2261" s="53"/>
      <c r="Q2261" s="53"/>
      <c r="R2261" s="53"/>
      <c r="S2261" s="53"/>
      <c r="T2261" s="53"/>
      <c r="U2261" s="53"/>
      <c r="V2261" s="53"/>
      <c r="W2261" s="53"/>
      <c r="X2261" s="53"/>
      <c r="Y2261" s="53"/>
      <c r="Z2261" s="53"/>
      <c r="AA2261" s="53"/>
      <c r="AB2261" s="53"/>
      <c r="AC2261" s="53"/>
      <c r="AD2261" s="53"/>
      <c r="AE2261" s="53"/>
      <c r="AF2261" s="53"/>
      <c r="AG2261" s="53"/>
      <c r="AH2261" s="53"/>
      <c r="AI2261" s="53"/>
      <c r="AJ2261" s="53"/>
      <c r="AK2261" s="53"/>
      <c r="AL2261" s="53"/>
      <c r="AM2261" s="53"/>
      <c r="AN2261" s="53"/>
      <c r="AO2261" s="53"/>
      <c r="AP2261" s="53"/>
      <c r="AQ2261" s="53"/>
      <c r="AR2261" s="53"/>
      <c r="AS2261" s="53"/>
      <c r="AT2261" s="53"/>
      <c r="AU2261" s="53"/>
      <c r="AV2261" s="53"/>
      <c r="AW2261" s="53"/>
      <c r="AX2261" s="53"/>
      <c r="AY2261" s="53"/>
      <c r="AZ2261" s="53"/>
      <c r="BA2261" s="53"/>
      <c r="BB2261" s="53"/>
      <c r="BC2261" s="53"/>
      <c r="BD2261" s="53"/>
      <c r="BE2261" s="53"/>
      <c r="BF2261" s="53"/>
      <c r="BG2261" s="53"/>
      <c r="BH2261" s="53"/>
      <c r="BI2261" s="53"/>
      <c r="BJ2261" s="53"/>
      <c r="BK2261" s="53"/>
      <c r="BL2261" s="53"/>
      <c r="BM2261" s="53"/>
      <c r="BN2261" s="53"/>
      <c r="BO2261" s="53"/>
      <c r="BP2261" s="53"/>
      <c r="BQ2261" s="53"/>
      <c r="BR2261" s="53"/>
      <c r="BS2261" s="53"/>
      <c r="BT2261" s="53"/>
      <c r="BU2261" s="53"/>
      <c r="BV2261" s="53"/>
      <c r="BW2261" s="53"/>
      <c r="BX2261" s="53"/>
      <c r="BY2261" s="53"/>
      <c r="BZ2261" s="53"/>
      <c r="CA2261" s="53"/>
      <c r="CB2261" s="53"/>
      <c r="CC2261" s="53"/>
      <c r="CD2261" s="53"/>
      <c r="CE2261" s="53"/>
      <c r="CF2261" s="53"/>
      <c r="CG2261" s="53"/>
      <c r="CH2261" s="53"/>
      <c r="CI2261" s="53"/>
      <c r="CJ2261" s="53"/>
      <c r="CK2261" s="53"/>
    </row>
    <row r="2262" spans="10:89" x14ac:dyDescent="0.2">
      <c r="J2262" s="53"/>
      <c r="K2262" s="53"/>
      <c r="L2262" s="53"/>
      <c r="M2262" s="53"/>
      <c r="N2262" s="53"/>
      <c r="O2262" s="53"/>
      <c r="P2262" s="53"/>
      <c r="Q2262" s="53"/>
      <c r="R2262" s="53"/>
      <c r="S2262" s="53"/>
      <c r="T2262" s="53"/>
      <c r="U2262" s="53"/>
      <c r="V2262" s="53"/>
      <c r="W2262" s="53"/>
      <c r="X2262" s="53"/>
      <c r="Y2262" s="53"/>
      <c r="Z2262" s="53"/>
      <c r="AA2262" s="53"/>
      <c r="AB2262" s="53"/>
      <c r="AC2262" s="53"/>
      <c r="AD2262" s="53"/>
      <c r="AE2262" s="53"/>
      <c r="AF2262" s="53"/>
      <c r="AG2262" s="53"/>
      <c r="AH2262" s="53"/>
      <c r="AI2262" s="53"/>
      <c r="AJ2262" s="53"/>
      <c r="AK2262" s="53"/>
      <c r="AL2262" s="53"/>
      <c r="AM2262" s="53"/>
      <c r="AN2262" s="53"/>
      <c r="AO2262" s="53"/>
      <c r="AP2262" s="53"/>
      <c r="AQ2262" s="53"/>
      <c r="AR2262" s="53"/>
      <c r="AS2262" s="53"/>
      <c r="AT2262" s="53"/>
      <c r="AU2262" s="53"/>
      <c r="AV2262" s="53"/>
      <c r="AW2262" s="53"/>
      <c r="AX2262" s="53"/>
      <c r="AY2262" s="53"/>
      <c r="AZ2262" s="53"/>
      <c r="BA2262" s="53"/>
      <c r="BB2262" s="53"/>
      <c r="BC2262" s="53"/>
      <c r="BD2262" s="53"/>
      <c r="BE2262" s="53"/>
      <c r="BF2262" s="53"/>
      <c r="BG2262" s="53"/>
      <c r="BH2262" s="53"/>
      <c r="BI2262" s="53"/>
      <c r="BJ2262" s="53"/>
      <c r="BK2262" s="53"/>
      <c r="BL2262" s="53"/>
      <c r="BM2262" s="53"/>
      <c r="BN2262" s="53"/>
      <c r="BO2262" s="53"/>
      <c r="BP2262" s="53"/>
      <c r="BQ2262" s="53"/>
      <c r="BR2262" s="53"/>
      <c r="BS2262" s="53"/>
      <c r="BT2262" s="53"/>
      <c r="BU2262" s="53"/>
      <c r="BV2262" s="53"/>
      <c r="BW2262" s="53"/>
      <c r="BX2262" s="53"/>
      <c r="BY2262" s="53"/>
      <c r="BZ2262" s="53"/>
      <c r="CA2262" s="53"/>
      <c r="CB2262" s="53"/>
      <c r="CC2262" s="53"/>
      <c r="CD2262" s="53"/>
      <c r="CE2262" s="53"/>
      <c r="CF2262" s="53"/>
      <c r="CG2262" s="53"/>
      <c r="CH2262" s="53"/>
      <c r="CI2262" s="53"/>
      <c r="CJ2262" s="53"/>
      <c r="CK2262" s="53"/>
    </row>
    <row r="2263" spans="10:89" x14ac:dyDescent="0.2">
      <c r="J2263" s="53"/>
      <c r="K2263" s="53"/>
      <c r="L2263" s="53"/>
      <c r="M2263" s="53"/>
      <c r="N2263" s="53"/>
      <c r="O2263" s="53"/>
      <c r="P2263" s="53"/>
      <c r="Q2263" s="53"/>
      <c r="R2263" s="53"/>
      <c r="S2263" s="53"/>
      <c r="T2263" s="53"/>
      <c r="U2263" s="53"/>
      <c r="V2263" s="53"/>
      <c r="W2263" s="53"/>
      <c r="X2263" s="53"/>
      <c r="Y2263" s="53"/>
      <c r="Z2263" s="53"/>
      <c r="AA2263" s="53"/>
      <c r="AB2263" s="53"/>
      <c r="AC2263" s="53"/>
      <c r="AD2263" s="53"/>
      <c r="AE2263" s="53"/>
      <c r="AF2263" s="53"/>
      <c r="AG2263" s="53"/>
      <c r="AH2263" s="53"/>
      <c r="AI2263" s="53"/>
      <c r="AJ2263" s="53"/>
      <c r="AK2263" s="53"/>
      <c r="AL2263" s="53"/>
      <c r="AM2263" s="53"/>
      <c r="AN2263" s="53"/>
      <c r="AO2263" s="53"/>
      <c r="AP2263" s="53"/>
      <c r="AQ2263" s="53"/>
      <c r="AR2263" s="53"/>
      <c r="AS2263" s="53"/>
      <c r="AT2263" s="53"/>
      <c r="AU2263" s="53"/>
      <c r="AV2263" s="53"/>
      <c r="AW2263" s="53"/>
      <c r="AX2263" s="53"/>
      <c r="AY2263" s="53"/>
      <c r="AZ2263" s="53"/>
      <c r="BA2263" s="53"/>
      <c r="BB2263" s="53"/>
      <c r="BC2263" s="53"/>
      <c r="BD2263" s="53"/>
      <c r="BE2263" s="53"/>
      <c r="BF2263" s="53"/>
      <c r="BG2263" s="53"/>
      <c r="BH2263" s="53"/>
      <c r="BI2263" s="53"/>
      <c r="BJ2263" s="53"/>
      <c r="BK2263" s="53"/>
      <c r="BL2263" s="53"/>
      <c r="BM2263" s="53"/>
      <c r="BN2263" s="53"/>
      <c r="BO2263" s="53"/>
      <c r="BP2263" s="53"/>
      <c r="BQ2263" s="53"/>
      <c r="BR2263" s="53"/>
      <c r="BS2263" s="53"/>
      <c r="BT2263" s="53"/>
      <c r="BU2263" s="53"/>
      <c r="BV2263" s="53"/>
      <c r="BW2263" s="53"/>
      <c r="BX2263" s="53"/>
      <c r="BY2263" s="53"/>
      <c r="BZ2263" s="53"/>
      <c r="CA2263" s="53"/>
      <c r="CB2263" s="53"/>
      <c r="CC2263" s="53"/>
      <c r="CD2263" s="53"/>
      <c r="CE2263" s="53"/>
      <c r="CF2263" s="53"/>
      <c r="CG2263" s="53"/>
      <c r="CH2263" s="53"/>
      <c r="CI2263" s="53"/>
      <c r="CJ2263" s="53"/>
      <c r="CK2263" s="53"/>
    </row>
    <row r="2264" spans="10:89" x14ac:dyDescent="0.2">
      <c r="J2264" s="53"/>
      <c r="K2264" s="53"/>
      <c r="L2264" s="53"/>
      <c r="M2264" s="53"/>
      <c r="N2264" s="53"/>
      <c r="O2264" s="53"/>
      <c r="P2264" s="53"/>
      <c r="Q2264" s="53"/>
      <c r="R2264" s="53"/>
      <c r="S2264" s="53"/>
      <c r="T2264" s="53"/>
      <c r="U2264" s="53"/>
      <c r="V2264" s="53"/>
      <c r="W2264" s="53"/>
      <c r="X2264" s="53"/>
      <c r="Y2264" s="53"/>
      <c r="Z2264" s="53"/>
      <c r="AA2264" s="53"/>
      <c r="AB2264" s="53"/>
      <c r="AC2264" s="53"/>
      <c r="AD2264" s="53"/>
      <c r="AE2264" s="53"/>
      <c r="AF2264" s="53"/>
      <c r="AG2264" s="53"/>
      <c r="AH2264" s="53"/>
      <c r="AI2264" s="53"/>
      <c r="AJ2264" s="53"/>
      <c r="AK2264" s="53"/>
      <c r="AL2264" s="53"/>
      <c r="AM2264" s="53"/>
      <c r="AN2264" s="53"/>
      <c r="AO2264" s="53"/>
      <c r="AP2264" s="53"/>
      <c r="AQ2264" s="53"/>
      <c r="AR2264" s="53"/>
      <c r="AS2264" s="53"/>
      <c r="AT2264" s="53"/>
      <c r="AU2264" s="53"/>
      <c r="AV2264" s="53"/>
      <c r="AW2264" s="53"/>
      <c r="AX2264" s="53"/>
      <c r="AY2264" s="53"/>
      <c r="AZ2264" s="53"/>
      <c r="BA2264" s="53"/>
      <c r="BB2264" s="53"/>
      <c r="BC2264" s="53"/>
      <c r="BD2264" s="53"/>
      <c r="BE2264" s="53"/>
      <c r="BF2264" s="53"/>
      <c r="BG2264" s="53"/>
      <c r="BH2264" s="53"/>
      <c r="BI2264" s="53"/>
      <c r="BJ2264" s="53"/>
      <c r="BK2264" s="53"/>
      <c r="BL2264" s="53"/>
      <c r="BM2264" s="53"/>
      <c r="BN2264" s="53"/>
      <c r="BO2264" s="53"/>
      <c r="BP2264" s="53"/>
      <c r="BQ2264" s="53"/>
      <c r="BR2264" s="53"/>
      <c r="BS2264" s="53"/>
      <c r="BT2264" s="53"/>
      <c r="BU2264" s="53"/>
      <c r="BV2264" s="53"/>
      <c r="BW2264" s="53"/>
      <c r="BX2264" s="53"/>
      <c r="BY2264" s="53"/>
      <c r="BZ2264" s="53"/>
      <c r="CA2264" s="53"/>
      <c r="CB2264" s="53"/>
      <c r="CC2264" s="53"/>
      <c r="CD2264" s="53"/>
      <c r="CE2264" s="53"/>
      <c r="CF2264" s="53"/>
      <c r="CG2264" s="53"/>
      <c r="CH2264" s="53"/>
      <c r="CI2264" s="53"/>
      <c r="CJ2264" s="53"/>
      <c r="CK2264" s="53"/>
    </row>
    <row r="2265" spans="10:89" x14ac:dyDescent="0.2">
      <c r="J2265" s="53"/>
      <c r="K2265" s="53"/>
      <c r="L2265" s="53"/>
      <c r="M2265" s="53"/>
      <c r="N2265" s="53"/>
      <c r="O2265" s="53"/>
      <c r="P2265" s="53"/>
      <c r="Q2265" s="53"/>
      <c r="R2265" s="53"/>
      <c r="S2265" s="53"/>
      <c r="T2265" s="53"/>
      <c r="U2265" s="53"/>
      <c r="V2265" s="53"/>
      <c r="W2265" s="53"/>
      <c r="X2265" s="53"/>
      <c r="Y2265" s="53"/>
      <c r="Z2265" s="53"/>
      <c r="AA2265" s="53"/>
      <c r="AB2265" s="53"/>
      <c r="AC2265" s="53"/>
      <c r="AD2265" s="53"/>
      <c r="AE2265" s="53"/>
      <c r="AF2265" s="53"/>
      <c r="AG2265" s="53"/>
      <c r="AH2265" s="53"/>
      <c r="AI2265" s="53"/>
      <c r="AJ2265" s="53"/>
      <c r="AK2265" s="53"/>
      <c r="AL2265" s="53"/>
      <c r="AM2265" s="53"/>
      <c r="AN2265" s="53"/>
      <c r="AO2265" s="53"/>
      <c r="AP2265" s="53"/>
      <c r="AQ2265" s="53"/>
      <c r="AR2265" s="53"/>
      <c r="AS2265" s="53"/>
      <c r="AT2265" s="53"/>
      <c r="AU2265" s="53"/>
      <c r="AV2265" s="53"/>
      <c r="AW2265" s="53"/>
      <c r="AX2265" s="53"/>
      <c r="AY2265" s="53"/>
      <c r="AZ2265" s="53"/>
      <c r="BA2265" s="53"/>
      <c r="BB2265" s="53"/>
      <c r="BC2265" s="53"/>
      <c r="BD2265" s="53"/>
      <c r="BE2265" s="53"/>
      <c r="BF2265" s="53"/>
      <c r="BG2265" s="53"/>
      <c r="BH2265" s="53"/>
      <c r="BI2265" s="53"/>
      <c r="BJ2265" s="53"/>
      <c r="BK2265" s="53"/>
      <c r="BL2265" s="53"/>
      <c r="BM2265" s="53"/>
      <c r="BN2265" s="53"/>
      <c r="BO2265" s="53"/>
      <c r="BP2265" s="53"/>
      <c r="BQ2265" s="53"/>
      <c r="BR2265" s="53"/>
      <c r="BS2265" s="53"/>
      <c r="BT2265" s="53"/>
      <c r="BU2265" s="53"/>
      <c r="BV2265" s="53"/>
      <c r="BW2265" s="53"/>
      <c r="BX2265" s="53"/>
      <c r="BY2265" s="53"/>
      <c r="BZ2265" s="53"/>
      <c r="CA2265" s="53"/>
      <c r="CB2265" s="53"/>
      <c r="CC2265" s="53"/>
      <c r="CD2265" s="53"/>
      <c r="CE2265" s="53"/>
      <c r="CF2265" s="53"/>
      <c r="CG2265" s="53"/>
      <c r="CH2265" s="53"/>
      <c r="CI2265" s="53"/>
      <c r="CJ2265" s="53"/>
      <c r="CK2265" s="53"/>
    </row>
    <row r="2266" spans="10:89" x14ac:dyDescent="0.2">
      <c r="J2266" s="53"/>
      <c r="K2266" s="53"/>
      <c r="L2266" s="53"/>
      <c r="M2266" s="53"/>
      <c r="N2266" s="53"/>
      <c r="O2266" s="53"/>
      <c r="P2266" s="53"/>
      <c r="Q2266" s="53"/>
      <c r="R2266" s="53"/>
      <c r="S2266" s="53"/>
      <c r="T2266" s="53"/>
      <c r="U2266" s="53"/>
      <c r="V2266" s="53"/>
      <c r="W2266" s="53"/>
      <c r="X2266" s="53"/>
      <c r="Y2266" s="53"/>
      <c r="Z2266" s="53"/>
      <c r="AA2266" s="53"/>
      <c r="AB2266" s="53"/>
      <c r="AC2266" s="53"/>
      <c r="AD2266" s="53"/>
      <c r="AE2266" s="53"/>
      <c r="AF2266" s="53"/>
      <c r="AG2266" s="53"/>
      <c r="AH2266" s="53"/>
      <c r="AI2266" s="53"/>
      <c r="AJ2266" s="53"/>
      <c r="AK2266" s="53"/>
      <c r="AL2266" s="53"/>
      <c r="AM2266" s="53"/>
      <c r="AN2266" s="53"/>
      <c r="AO2266" s="53"/>
      <c r="AP2266" s="53"/>
      <c r="AQ2266" s="53"/>
      <c r="AR2266" s="53"/>
      <c r="AS2266" s="53"/>
      <c r="AT2266" s="53"/>
      <c r="AU2266" s="53"/>
      <c r="AV2266" s="53"/>
      <c r="AW2266" s="53"/>
      <c r="AX2266" s="53"/>
      <c r="AY2266" s="53"/>
      <c r="AZ2266" s="53"/>
      <c r="BA2266" s="53"/>
      <c r="BB2266" s="53"/>
      <c r="BC2266" s="53"/>
      <c r="BD2266" s="53"/>
      <c r="BE2266" s="53"/>
      <c r="BF2266" s="53"/>
      <c r="BG2266" s="53"/>
      <c r="BH2266" s="53"/>
      <c r="BI2266" s="53"/>
      <c r="BJ2266" s="53"/>
      <c r="BK2266" s="53"/>
      <c r="BL2266" s="53"/>
      <c r="BM2266" s="53"/>
      <c r="BN2266" s="53"/>
      <c r="BO2266" s="53"/>
      <c r="BP2266" s="53"/>
      <c r="BQ2266" s="53"/>
      <c r="BR2266" s="53"/>
      <c r="BS2266" s="53"/>
      <c r="BT2266" s="53"/>
      <c r="BU2266" s="53"/>
      <c r="BV2266" s="53"/>
      <c r="BW2266" s="53"/>
      <c r="BX2266" s="53"/>
      <c r="BY2266" s="53"/>
      <c r="BZ2266" s="53"/>
      <c r="CA2266" s="53"/>
      <c r="CB2266" s="53"/>
      <c r="CC2266" s="53"/>
      <c r="CD2266" s="53"/>
      <c r="CE2266" s="53"/>
      <c r="CF2266" s="53"/>
      <c r="CG2266" s="53"/>
      <c r="CH2266" s="53"/>
      <c r="CI2266" s="53"/>
      <c r="CJ2266" s="53"/>
      <c r="CK2266" s="53"/>
    </row>
    <row r="2267" spans="10:89" x14ac:dyDescent="0.2">
      <c r="J2267" s="53"/>
      <c r="K2267" s="53"/>
      <c r="L2267" s="53"/>
      <c r="M2267" s="53"/>
      <c r="N2267" s="53"/>
      <c r="O2267" s="53"/>
      <c r="P2267" s="53"/>
      <c r="Q2267" s="53"/>
      <c r="R2267" s="53"/>
      <c r="S2267" s="53"/>
      <c r="T2267" s="53"/>
      <c r="U2267" s="53"/>
      <c r="V2267" s="53"/>
      <c r="W2267" s="53"/>
      <c r="X2267" s="53"/>
      <c r="Y2267" s="53"/>
      <c r="Z2267" s="53"/>
      <c r="AA2267" s="53"/>
      <c r="AB2267" s="53"/>
      <c r="AC2267" s="53"/>
      <c r="AD2267" s="53"/>
      <c r="AE2267" s="53"/>
      <c r="AF2267" s="53"/>
      <c r="AG2267" s="53"/>
      <c r="AH2267" s="53"/>
      <c r="AI2267" s="53"/>
      <c r="AJ2267" s="53"/>
      <c r="AK2267" s="53"/>
      <c r="AL2267" s="53"/>
      <c r="AM2267" s="53"/>
      <c r="AN2267" s="53"/>
      <c r="AO2267" s="53"/>
      <c r="AP2267" s="53"/>
      <c r="AQ2267" s="53"/>
      <c r="AR2267" s="53"/>
      <c r="AS2267" s="53"/>
      <c r="AT2267" s="53"/>
      <c r="AU2267" s="53"/>
      <c r="AV2267" s="53"/>
      <c r="AW2267" s="53"/>
      <c r="AX2267" s="53"/>
      <c r="AY2267" s="53"/>
      <c r="AZ2267" s="53"/>
      <c r="BA2267" s="53"/>
      <c r="BB2267" s="53"/>
      <c r="BC2267" s="53"/>
      <c r="BD2267" s="53"/>
      <c r="BE2267" s="53"/>
      <c r="BF2267" s="53"/>
      <c r="BG2267" s="53"/>
      <c r="BH2267" s="53"/>
      <c r="BI2267" s="53"/>
      <c r="BJ2267" s="53"/>
      <c r="BK2267" s="53"/>
      <c r="BL2267" s="53"/>
      <c r="BM2267" s="53"/>
      <c r="BN2267" s="53"/>
      <c r="BO2267" s="53"/>
      <c r="BP2267" s="53"/>
      <c r="BQ2267" s="53"/>
      <c r="BR2267" s="53"/>
      <c r="BS2267" s="53"/>
      <c r="BT2267" s="53"/>
      <c r="BU2267" s="53"/>
      <c r="BV2267" s="53"/>
      <c r="BW2267" s="53"/>
      <c r="BX2267" s="53"/>
      <c r="BY2267" s="53"/>
      <c r="BZ2267" s="53"/>
      <c r="CA2267" s="53"/>
      <c r="CB2267" s="53"/>
      <c r="CC2267" s="53"/>
      <c r="CD2267" s="53"/>
      <c r="CE2267" s="53"/>
      <c r="CF2267" s="53"/>
      <c r="CG2267" s="53"/>
      <c r="CH2267" s="53"/>
      <c r="CI2267" s="53"/>
      <c r="CJ2267" s="53"/>
      <c r="CK2267" s="53"/>
    </row>
    <row r="2268" spans="10:89" x14ac:dyDescent="0.2">
      <c r="J2268" s="53"/>
      <c r="K2268" s="53"/>
      <c r="L2268" s="53"/>
      <c r="M2268" s="53"/>
      <c r="N2268" s="53"/>
      <c r="O2268" s="53"/>
      <c r="P2268" s="53"/>
      <c r="Q2268" s="53"/>
      <c r="R2268" s="53"/>
      <c r="S2268" s="53"/>
      <c r="T2268" s="53"/>
      <c r="U2268" s="53"/>
      <c r="V2268" s="53"/>
      <c r="W2268" s="53"/>
      <c r="X2268" s="53"/>
      <c r="Y2268" s="53"/>
      <c r="Z2268" s="53"/>
      <c r="AA2268" s="53"/>
      <c r="AB2268" s="53"/>
      <c r="AC2268" s="53"/>
      <c r="AD2268" s="53"/>
      <c r="AE2268" s="53"/>
      <c r="AF2268" s="53"/>
      <c r="AG2268" s="53"/>
      <c r="AH2268" s="53"/>
      <c r="AI2268" s="53"/>
      <c r="AJ2268" s="53"/>
      <c r="AK2268" s="53"/>
      <c r="AL2268" s="53"/>
      <c r="AM2268" s="53"/>
      <c r="AN2268" s="53"/>
      <c r="AO2268" s="53"/>
      <c r="AP2268" s="53"/>
      <c r="AQ2268" s="53"/>
      <c r="AR2268" s="53"/>
      <c r="AS2268" s="53"/>
      <c r="AT2268" s="53"/>
      <c r="AU2268" s="53"/>
      <c r="AV2268" s="53"/>
      <c r="AW2268" s="53"/>
      <c r="AX2268" s="53"/>
      <c r="AY2268" s="53"/>
      <c r="AZ2268" s="53"/>
      <c r="BA2268" s="53"/>
      <c r="BB2268" s="53"/>
      <c r="BC2268" s="53"/>
      <c r="BD2268" s="53"/>
      <c r="BE2268" s="53"/>
      <c r="BF2268" s="53"/>
      <c r="BG2268" s="53"/>
      <c r="BH2268" s="53"/>
      <c r="BI2268" s="53"/>
      <c r="BJ2268" s="53"/>
      <c r="BK2268" s="53"/>
      <c r="BL2268" s="53"/>
      <c r="BM2268" s="53"/>
      <c r="BN2268" s="53"/>
      <c r="BO2268" s="53"/>
      <c r="BP2268" s="53"/>
      <c r="BQ2268" s="53"/>
      <c r="BR2268" s="53"/>
      <c r="BS2268" s="53"/>
      <c r="BT2268" s="53"/>
      <c r="BU2268" s="53"/>
      <c r="BV2268" s="53"/>
      <c r="BW2268" s="53"/>
      <c r="BX2268" s="53"/>
      <c r="BY2268" s="53"/>
      <c r="BZ2268" s="53"/>
      <c r="CA2268" s="53"/>
      <c r="CB2268" s="53"/>
      <c r="CC2268" s="53"/>
      <c r="CD2268" s="53"/>
      <c r="CE2268" s="53"/>
      <c r="CF2268" s="53"/>
      <c r="CG2268" s="53"/>
      <c r="CH2268" s="53"/>
      <c r="CI2268" s="53"/>
      <c r="CJ2268" s="53"/>
      <c r="CK2268" s="53"/>
    </row>
    <row r="2269" spans="10:89" x14ac:dyDescent="0.2">
      <c r="J2269" s="53"/>
      <c r="K2269" s="53"/>
      <c r="L2269" s="53"/>
      <c r="M2269" s="53"/>
      <c r="N2269" s="53"/>
      <c r="O2269" s="53"/>
      <c r="P2269" s="53"/>
      <c r="Q2269" s="53"/>
      <c r="R2269" s="53"/>
      <c r="S2269" s="53"/>
      <c r="T2269" s="53"/>
      <c r="U2269" s="53"/>
      <c r="V2269" s="53"/>
      <c r="W2269" s="53"/>
      <c r="X2269" s="53"/>
      <c r="Y2269" s="53"/>
      <c r="Z2269" s="53"/>
      <c r="AA2269" s="53"/>
      <c r="AB2269" s="53"/>
      <c r="AC2269" s="53"/>
      <c r="AD2269" s="53"/>
      <c r="AE2269" s="53"/>
      <c r="AF2269" s="53"/>
      <c r="AG2269" s="53"/>
      <c r="AH2269" s="53"/>
      <c r="AI2269" s="53"/>
      <c r="AJ2269" s="53"/>
      <c r="AK2269" s="53"/>
      <c r="AL2269" s="53"/>
      <c r="AM2269" s="53"/>
      <c r="AN2269" s="53"/>
      <c r="AO2269" s="53"/>
      <c r="AP2269" s="53"/>
      <c r="AQ2269" s="53"/>
      <c r="AR2269" s="53"/>
      <c r="AS2269" s="53"/>
      <c r="AT2269" s="53"/>
      <c r="AU2269" s="53"/>
      <c r="AV2269" s="53"/>
      <c r="AW2269" s="53"/>
      <c r="AX2269" s="53"/>
      <c r="AY2269" s="53"/>
      <c r="AZ2269" s="53"/>
      <c r="BA2269" s="53"/>
      <c r="BB2269" s="53"/>
      <c r="BC2269" s="53"/>
      <c r="BD2269" s="53"/>
      <c r="BE2269" s="53"/>
      <c r="BF2269" s="53"/>
      <c r="BG2269" s="53"/>
      <c r="BH2269" s="53"/>
      <c r="BI2269" s="53"/>
      <c r="BJ2269" s="53"/>
      <c r="BK2269" s="53"/>
      <c r="BL2269" s="53"/>
      <c r="BM2269" s="53"/>
      <c r="BN2269" s="53"/>
      <c r="BO2269" s="53"/>
      <c r="BP2269" s="53"/>
      <c r="BQ2269" s="53"/>
      <c r="BR2269" s="53"/>
      <c r="BS2269" s="53"/>
      <c r="BT2269" s="53"/>
      <c r="BU2269" s="53"/>
      <c r="BV2269" s="53"/>
      <c r="BW2269" s="53"/>
      <c r="BX2269" s="53"/>
      <c r="BY2269" s="53"/>
      <c r="BZ2269" s="53"/>
      <c r="CA2269" s="53"/>
      <c r="CB2269" s="53"/>
      <c r="CC2269" s="53"/>
      <c r="CD2269" s="53"/>
      <c r="CE2269" s="53"/>
      <c r="CF2269" s="53"/>
      <c r="CG2269" s="53"/>
      <c r="CH2269" s="53"/>
      <c r="CI2269" s="53"/>
      <c r="CJ2269" s="53"/>
      <c r="CK2269" s="53"/>
    </row>
    <row r="2270" spans="10:89" x14ac:dyDescent="0.2">
      <c r="J2270" s="53"/>
      <c r="K2270" s="53"/>
      <c r="L2270" s="53"/>
      <c r="M2270" s="53"/>
      <c r="N2270" s="53"/>
      <c r="O2270" s="53"/>
      <c r="P2270" s="53"/>
      <c r="Q2270" s="53"/>
      <c r="R2270" s="53"/>
      <c r="S2270" s="53"/>
      <c r="T2270" s="53"/>
      <c r="U2270" s="53"/>
      <c r="V2270" s="53"/>
      <c r="W2270" s="53"/>
      <c r="X2270" s="53"/>
      <c r="Y2270" s="53"/>
      <c r="Z2270" s="53"/>
      <c r="AA2270" s="53"/>
      <c r="AB2270" s="53"/>
      <c r="AC2270" s="53"/>
      <c r="AD2270" s="53"/>
      <c r="AE2270" s="53"/>
      <c r="AF2270" s="53"/>
      <c r="AG2270" s="53"/>
      <c r="AH2270" s="53"/>
      <c r="AI2270" s="53"/>
      <c r="AJ2270" s="53"/>
      <c r="AK2270" s="53"/>
      <c r="AL2270" s="53"/>
      <c r="AM2270" s="53"/>
      <c r="AN2270" s="53"/>
      <c r="AO2270" s="53"/>
      <c r="AP2270" s="53"/>
      <c r="AQ2270" s="53"/>
      <c r="AR2270" s="53"/>
      <c r="AS2270" s="53"/>
      <c r="AT2270" s="53"/>
      <c r="AU2270" s="53"/>
      <c r="AV2270" s="53"/>
      <c r="AW2270" s="53"/>
      <c r="AX2270" s="53"/>
      <c r="AY2270" s="53"/>
      <c r="AZ2270" s="53"/>
      <c r="BA2270" s="53"/>
      <c r="BB2270" s="53"/>
      <c r="BC2270" s="53"/>
      <c r="BD2270" s="53"/>
      <c r="BE2270" s="53"/>
      <c r="BF2270" s="53"/>
      <c r="BG2270" s="53"/>
      <c r="BH2270" s="53"/>
      <c r="BI2270" s="53"/>
      <c r="BJ2270" s="53"/>
      <c r="BK2270" s="53"/>
      <c r="BL2270" s="53"/>
      <c r="BM2270" s="53"/>
      <c r="BN2270" s="53"/>
      <c r="BO2270" s="53"/>
      <c r="BP2270" s="53"/>
      <c r="BQ2270" s="53"/>
      <c r="BR2270" s="53"/>
      <c r="BS2270" s="53"/>
      <c r="BT2270" s="53"/>
      <c r="BU2270" s="53"/>
      <c r="BV2270" s="53"/>
      <c r="BW2270" s="53"/>
      <c r="BX2270" s="53"/>
      <c r="BY2270" s="53"/>
      <c r="BZ2270" s="53"/>
      <c r="CA2270" s="53"/>
      <c r="CB2270" s="53"/>
      <c r="CC2270" s="53"/>
      <c r="CD2270" s="53"/>
      <c r="CE2270" s="53"/>
      <c r="CF2270" s="53"/>
      <c r="CG2270" s="53"/>
      <c r="CH2270" s="53"/>
      <c r="CI2270" s="53"/>
      <c r="CJ2270" s="53"/>
      <c r="CK2270" s="53"/>
    </row>
    <row r="2271" spans="10:89" x14ac:dyDescent="0.2">
      <c r="J2271" s="53"/>
      <c r="K2271" s="53"/>
      <c r="L2271" s="53"/>
      <c r="M2271" s="53"/>
      <c r="N2271" s="53"/>
      <c r="O2271" s="53"/>
      <c r="P2271" s="53"/>
      <c r="Q2271" s="53"/>
      <c r="R2271" s="53"/>
      <c r="S2271" s="53"/>
      <c r="T2271" s="53"/>
      <c r="U2271" s="53"/>
      <c r="V2271" s="53"/>
      <c r="W2271" s="53"/>
      <c r="X2271" s="53"/>
      <c r="Y2271" s="53"/>
      <c r="Z2271" s="53"/>
      <c r="AA2271" s="53"/>
      <c r="AB2271" s="53"/>
      <c r="AC2271" s="53"/>
      <c r="AD2271" s="53"/>
      <c r="AE2271" s="53"/>
      <c r="AF2271" s="53"/>
      <c r="AG2271" s="53"/>
      <c r="AH2271" s="53"/>
      <c r="AI2271" s="53"/>
      <c r="AJ2271" s="53"/>
      <c r="AK2271" s="53"/>
      <c r="AL2271" s="53"/>
      <c r="AM2271" s="53"/>
      <c r="AN2271" s="53"/>
      <c r="AO2271" s="53"/>
      <c r="AP2271" s="53"/>
      <c r="AQ2271" s="53"/>
      <c r="AR2271" s="53"/>
      <c r="AS2271" s="53"/>
      <c r="AT2271" s="53"/>
      <c r="AU2271" s="53"/>
      <c r="AV2271" s="53"/>
      <c r="AW2271" s="53"/>
      <c r="AX2271" s="53"/>
      <c r="AY2271" s="53"/>
      <c r="AZ2271" s="53"/>
      <c r="BA2271" s="53"/>
      <c r="BB2271" s="53"/>
      <c r="BC2271" s="53"/>
      <c r="BD2271" s="53"/>
      <c r="BE2271" s="53"/>
      <c r="BF2271" s="53"/>
      <c r="BG2271" s="53"/>
      <c r="BH2271" s="53"/>
      <c r="BI2271" s="53"/>
      <c r="BJ2271" s="53"/>
      <c r="BK2271" s="53"/>
      <c r="BL2271" s="53"/>
      <c r="BM2271" s="53"/>
      <c r="BN2271" s="53"/>
      <c r="BO2271" s="53"/>
      <c r="BP2271" s="53"/>
      <c r="BQ2271" s="53"/>
      <c r="BR2271" s="53"/>
      <c r="BS2271" s="53"/>
      <c r="BT2271" s="53"/>
      <c r="BU2271" s="53"/>
      <c r="BV2271" s="53"/>
      <c r="BW2271" s="53"/>
      <c r="BX2271" s="53"/>
      <c r="BY2271" s="53"/>
      <c r="BZ2271" s="53"/>
      <c r="CA2271" s="53"/>
      <c r="CB2271" s="53"/>
      <c r="CC2271" s="53"/>
      <c r="CD2271" s="53"/>
      <c r="CE2271" s="53"/>
      <c r="CF2271" s="53"/>
      <c r="CG2271" s="53"/>
      <c r="CH2271" s="53"/>
      <c r="CI2271" s="53"/>
      <c r="CJ2271" s="53"/>
      <c r="CK2271" s="53"/>
    </row>
    <row r="2272" spans="10:89" x14ac:dyDescent="0.2">
      <c r="J2272" s="53"/>
      <c r="K2272" s="53"/>
      <c r="L2272" s="53"/>
      <c r="M2272" s="53"/>
      <c r="N2272" s="53"/>
      <c r="O2272" s="53"/>
      <c r="P2272" s="53"/>
      <c r="Q2272" s="53"/>
      <c r="R2272" s="53"/>
      <c r="S2272" s="53"/>
      <c r="T2272" s="53"/>
      <c r="U2272" s="53"/>
      <c r="V2272" s="53"/>
      <c r="W2272" s="53"/>
      <c r="X2272" s="53"/>
      <c r="Y2272" s="53"/>
      <c r="Z2272" s="53"/>
      <c r="AA2272" s="53"/>
      <c r="AB2272" s="53"/>
      <c r="AC2272" s="53"/>
      <c r="AD2272" s="53"/>
      <c r="AE2272" s="53"/>
      <c r="AF2272" s="53"/>
      <c r="AG2272" s="53"/>
      <c r="AH2272" s="53"/>
      <c r="AI2272" s="53"/>
      <c r="AJ2272" s="53"/>
      <c r="AK2272" s="53"/>
      <c r="AL2272" s="53"/>
      <c r="AM2272" s="53"/>
      <c r="AN2272" s="53"/>
      <c r="AO2272" s="53"/>
      <c r="AP2272" s="53"/>
      <c r="AQ2272" s="53"/>
      <c r="AR2272" s="53"/>
      <c r="AS2272" s="53"/>
      <c r="AT2272" s="53"/>
      <c r="AU2272" s="53"/>
      <c r="AV2272" s="53"/>
      <c r="AW2272" s="53"/>
      <c r="AX2272" s="53"/>
      <c r="AY2272" s="53"/>
      <c r="AZ2272" s="53"/>
      <c r="BA2272" s="53"/>
      <c r="BB2272" s="53"/>
      <c r="BC2272" s="53"/>
      <c r="BD2272" s="53"/>
      <c r="BE2272" s="53"/>
      <c r="BF2272" s="53"/>
      <c r="BG2272" s="53"/>
      <c r="BH2272" s="53"/>
      <c r="BI2272" s="53"/>
      <c r="BJ2272" s="53"/>
      <c r="BK2272" s="53"/>
      <c r="BL2272" s="53"/>
      <c r="BM2272" s="53"/>
      <c r="BN2272" s="53"/>
      <c r="BO2272" s="53"/>
      <c r="BP2272" s="53"/>
      <c r="BQ2272" s="53"/>
      <c r="BR2272" s="53"/>
      <c r="BS2272" s="53"/>
      <c r="BT2272" s="53"/>
      <c r="BU2272" s="53"/>
      <c r="BV2272" s="53"/>
      <c r="BW2272" s="53"/>
      <c r="BX2272" s="53"/>
      <c r="BY2272" s="53"/>
      <c r="BZ2272" s="53"/>
      <c r="CA2272" s="53"/>
      <c r="CB2272" s="53"/>
      <c r="CC2272" s="53"/>
      <c r="CD2272" s="53"/>
      <c r="CE2272" s="53"/>
      <c r="CF2272" s="53"/>
      <c r="CG2272" s="53"/>
      <c r="CH2272" s="53"/>
      <c r="CI2272" s="53"/>
      <c r="CJ2272" s="53"/>
      <c r="CK2272" s="53"/>
    </row>
    <row r="2273" spans="10:89" x14ac:dyDescent="0.2">
      <c r="J2273" s="53"/>
      <c r="K2273" s="53"/>
      <c r="L2273" s="53"/>
      <c r="M2273" s="53"/>
      <c r="N2273" s="53"/>
      <c r="O2273" s="53"/>
      <c r="P2273" s="53"/>
      <c r="Q2273" s="53"/>
      <c r="R2273" s="53"/>
      <c r="S2273" s="53"/>
      <c r="T2273" s="53"/>
      <c r="U2273" s="53"/>
      <c r="V2273" s="53"/>
      <c r="W2273" s="53"/>
      <c r="X2273" s="53"/>
      <c r="Y2273" s="53"/>
      <c r="Z2273" s="53"/>
      <c r="AA2273" s="53"/>
      <c r="AB2273" s="53"/>
      <c r="AC2273" s="53"/>
      <c r="AD2273" s="53"/>
      <c r="AE2273" s="53"/>
      <c r="AF2273" s="53"/>
      <c r="AG2273" s="53"/>
      <c r="AH2273" s="53"/>
      <c r="AI2273" s="53"/>
      <c r="AJ2273" s="53"/>
      <c r="AK2273" s="53"/>
      <c r="AL2273" s="53"/>
      <c r="AM2273" s="53"/>
      <c r="AN2273" s="53"/>
      <c r="AO2273" s="53"/>
      <c r="AP2273" s="53"/>
      <c r="AQ2273" s="53"/>
      <c r="AR2273" s="53"/>
      <c r="AS2273" s="53"/>
      <c r="AT2273" s="53"/>
      <c r="AU2273" s="53"/>
      <c r="AV2273" s="53"/>
      <c r="AW2273" s="53"/>
      <c r="AX2273" s="53"/>
      <c r="AY2273" s="53"/>
      <c r="AZ2273" s="53"/>
      <c r="BA2273" s="53"/>
      <c r="BB2273" s="53"/>
      <c r="BC2273" s="53"/>
      <c r="BD2273" s="53"/>
      <c r="BE2273" s="53"/>
      <c r="BF2273" s="53"/>
      <c r="BG2273" s="53"/>
      <c r="BH2273" s="53"/>
      <c r="BI2273" s="53"/>
      <c r="BJ2273" s="53"/>
      <c r="BK2273" s="53"/>
      <c r="BL2273" s="53"/>
      <c r="BM2273" s="53"/>
      <c r="BN2273" s="53"/>
      <c r="BO2273" s="53"/>
      <c r="BP2273" s="53"/>
      <c r="BQ2273" s="53"/>
      <c r="BR2273" s="53"/>
      <c r="BS2273" s="53"/>
      <c r="BT2273" s="53"/>
      <c r="BU2273" s="53"/>
      <c r="BV2273" s="53"/>
      <c r="BW2273" s="53"/>
      <c r="BX2273" s="53"/>
      <c r="BY2273" s="53"/>
      <c r="BZ2273" s="53"/>
      <c r="CA2273" s="53"/>
      <c r="CB2273" s="53"/>
      <c r="CC2273" s="53"/>
      <c r="CD2273" s="53"/>
      <c r="CE2273" s="53"/>
      <c r="CF2273" s="53"/>
      <c r="CG2273" s="53"/>
      <c r="CH2273" s="53"/>
      <c r="CI2273" s="53"/>
      <c r="CJ2273" s="53"/>
      <c r="CK2273" s="53"/>
    </row>
    <row r="2274" spans="10:89" x14ac:dyDescent="0.2">
      <c r="J2274" s="53"/>
      <c r="K2274" s="53"/>
      <c r="L2274" s="53"/>
      <c r="M2274" s="53"/>
      <c r="N2274" s="53"/>
      <c r="O2274" s="53"/>
      <c r="P2274" s="53"/>
      <c r="Q2274" s="53"/>
      <c r="R2274" s="53"/>
      <c r="S2274" s="53"/>
      <c r="T2274" s="53"/>
      <c r="U2274" s="53"/>
      <c r="V2274" s="53"/>
      <c r="W2274" s="53"/>
      <c r="X2274" s="53"/>
      <c r="Y2274" s="53"/>
      <c r="Z2274" s="53"/>
      <c r="AA2274" s="53"/>
      <c r="AB2274" s="53"/>
      <c r="AC2274" s="53"/>
      <c r="AD2274" s="53"/>
      <c r="AE2274" s="53"/>
      <c r="AF2274" s="53"/>
      <c r="AG2274" s="53"/>
      <c r="AH2274" s="53"/>
      <c r="AI2274" s="53"/>
      <c r="AJ2274" s="53"/>
      <c r="AK2274" s="53"/>
      <c r="AL2274" s="53"/>
      <c r="AM2274" s="53"/>
      <c r="AN2274" s="53"/>
      <c r="AO2274" s="53"/>
      <c r="AP2274" s="53"/>
      <c r="AQ2274" s="53"/>
      <c r="AR2274" s="53"/>
      <c r="AS2274" s="53"/>
      <c r="AT2274" s="53"/>
      <c r="AU2274" s="53"/>
      <c r="AV2274" s="53"/>
      <c r="AW2274" s="53"/>
      <c r="AX2274" s="53"/>
      <c r="AY2274" s="53"/>
      <c r="AZ2274" s="53"/>
      <c r="BA2274" s="53"/>
      <c r="BB2274" s="53"/>
      <c r="BC2274" s="53"/>
      <c r="BD2274" s="53"/>
      <c r="BE2274" s="53"/>
      <c r="BF2274" s="53"/>
      <c r="BG2274" s="53"/>
      <c r="BH2274" s="53"/>
      <c r="BI2274" s="53"/>
      <c r="BJ2274" s="53"/>
      <c r="BK2274" s="53"/>
      <c r="BL2274" s="53"/>
      <c r="BM2274" s="53"/>
      <c r="BN2274" s="53"/>
      <c r="BO2274" s="53"/>
      <c r="BP2274" s="53"/>
      <c r="BQ2274" s="53"/>
      <c r="BR2274" s="53"/>
      <c r="BS2274" s="53"/>
      <c r="BT2274" s="53"/>
      <c r="BU2274" s="53"/>
      <c r="BV2274" s="53"/>
      <c r="BW2274" s="53"/>
      <c r="BX2274" s="53"/>
      <c r="BY2274" s="53"/>
      <c r="BZ2274" s="53"/>
      <c r="CA2274" s="53"/>
      <c r="CB2274" s="53"/>
      <c r="CC2274" s="53"/>
      <c r="CD2274" s="53"/>
      <c r="CE2274" s="53"/>
      <c r="CF2274" s="53"/>
      <c r="CG2274" s="53"/>
      <c r="CH2274" s="53"/>
      <c r="CI2274" s="53"/>
      <c r="CJ2274" s="53"/>
      <c r="CK2274" s="53"/>
    </row>
    <row r="2275" spans="10:89" x14ac:dyDescent="0.2">
      <c r="J2275" s="53"/>
      <c r="K2275" s="53"/>
      <c r="L2275" s="53"/>
      <c r="M2275" s="53"/>
      <c r="N2275" s="53"/>
      <c r="O2275" s="53"/>
      <c r="P2275" s="53"/>
      <c r="Q2275" s="53"/>
      <c r="R2275" s="53"/>
      <c r="S2275" s="53"/>
      <c r="T2275" s="53"/>
      <c r="U2275" s="53"/>
      <c r="V2275" s="53"/>
      <c r="W2275" s="53"/>
      <c r="X2275" s="53"/>
      <c r="Y2275" s="53"/>
      <c r="Z2275" s="53"/>
      <c r="AA2275" s="53"/>
      <c r="AB2275" s="53"/>
      <c r="AC2275" s="53"/>
      <c r="AD2275" s="53"/>
      <c r="AE2275" s="53"/>
      <c r="AF2275" s="53"/>
      <c r="AG2275" s="53"/>
      <c r="AH2275" s="53"/>
      <c r="AI2275" s="53"/>
      <c r="AJ2275" s="53"/>
      <c r="AK2275" s="53"/>
      <c r="AL2275" s="53"/>
      <c r="AM2275" s="53"/>
      <c r="AN2275" s="53"/>
      <c r="AO2275" s="53"/>
      <c r="AP2275" s="53"/>
      <c r="AQ2275" s="53"/>
      <c r="AR2275" s="53"/>
      <c r="AS2275" s="53"/>
      <c r="AT2275" s="53"/>
      <c r="AU2275" s="53"/>
      <c r="AV2275" s="53"/>
      <c r="AW2275" s="53"/>
      <c r="AX2275" s="53"/>
      <c r="AY2275" s="53"/>
      <c r="AZ2275" s="53"/>
      <c r="BA2275" s="53"/>
      <c r="BB2275" s="53"/>
      <c r="BC2275" s="53"/>
      <c r="BD2275" s="53"/>
      <c r="BE2275" s="53"/>
      <c r="BF2275" s="53"/>
      <c r="BG2275" s="53"/>
      <c r="BH2275" s="53"/>
      <c r="BI2275" s="53"/>
      <c r="BJ2275" s="53"/>
      <c r="BK2275" s="53"/>
      <c r="BL2275" s="53"/>
      <c r="BM2275" s="53"/>
      <c r="BN2275" s="53"/>
      <c r="BO2275" s="53"/>
      <c r="BP2275" s="53"/>
      <c r="BQ2275" s="53"/>
      <c r="BR2275" s="53"/>
      <c r="BS2275" s="53"/>
      <c r="BT2275" s="53"/>
      <c r="BU2275" s="53"/>
      <c r="BV2275" s="53"/>
      <c r="BW2275" s="53"/>
      <c r="BX2275" s="53"/>
      <c r="BY2275" s="53"/>
      <c r="BZ2275" s="53"/>
      <c r="CA2275" s="53"/>
      <c r="CB2275" s="53"/>
      <c r="CC2275" s="53"/>
      <c r="CD2275" s="53"/>
      <c r="CE2275" s="53"/>
      <c r="CF2275" s="53"/>
      <c r="CG2275" s="53"/>
      <c r="CH2275" s="53"/>
      <c r="CI2275" s="53"/>
      <c r="CJ2275" s="53"/>
      <c r="CK2275" s="53"/>
    </row>
    <row r="2276" spans="10:89" x14ac:dyDescent="0.2">
      <c r="J2276" s="53"/>
      <c r="K2276" s="53"/>
      <c r="L2276" s="53"/>
      <c r="M2276" s="53"/>
      <c r="N2276" s="53"/>
      <c r="O2276" s="53"/>
      <c r="P2276" s="53"/>
      <c r="Q2276" s="53"/>
      <c r="R2276" s="53"/>
      <c r="S2276" s="53"/>
      <c r="T2276" s="53"/>
      <c r="U2276" s="53"/>
      <c r="V2276" s="53"/>
      <c r="W2276" s="53"/>
      <c r="X2276" s="53"/>
      <c r="Y2276" s="53"/>
      <c r="Z2276" s="53"/>
      <c r="AA2276" s="53"/>
      <c r="AB2276" s="53"/>
      <c r="AC2276" s="53"/>
      <c r="AD2276" s="53"/>
      <c r="AE2276" s="53"/>
      <c r="AF2276" s="53"/>
      <c r="AG2276" s="53"/>
      <c r="AH2276" s="53"/>
      <c r="AI2276" s="53"/>
      <c r="AJ2276" s="53"/>
      <c r="AK2276" s="53"/>
      <c r="AL2276" s="53"/>
      <c r="AM2276" s="53"/>
      <c r="AN2276" s="53"/>
      <c r="AO2276" s="53"/>
      <c r="AP2276" s="53"/>
      <c r="AQ2276" s="53"/>
      <c r="AR2276" s="53"/>
      <c r="AS2276" s="53"/>
      <c r="AT2276" s="53"/>
      <c r="AU2276" s="53"/>
      <c r="AV2276" s="53"/>
      <c r="AW2276" s="53"/>
      <c r="AX2276" s="53"/>
      <c r="AY2276" s="53"/>
      <c r="AZ2276" s="53"/>
      <c r="BA2276" s="53"/>
      <c r="BB2276" s="53"/>
      <c r="BC2276" s="53"/>
      <c r="BD2276" s="53"/>
      <c r="BE2276" s="53"/>
      <c r="BF2276" s="53"/>
      <c r="BG2276" s="53"/>
      <c r="BH2276" s="53"/>
      <c r="BI2276" s="53"/>
      <c r="BJ2276" s="53"/>
      <c r="BK2276" s="53"/>
      <c r="BL2276" s="53"/>
      <c r="BM2276" s="53"/>
      <c r="BN2276" s="53"/>
      <c r="BO2276" s="53"/>
      <c r="BP2276" s="53"/>
      <c r="BQ2276" s="53"/>
      <c r="BR2276" s="53"/>
      <c r="BS2276" s="53"/>
      <c r="BT2276" s="53"/>
      <c r="BU2276" s="53"/>
      <c r="BV2276" s="53"/>
      <c r="BW2276" s="53"/>
      <c r="BX2276" s="53"/>
      <c r="BY2276" s="53"/>
      <c r="BZ2276" s="53"/>
      <c r="CA2276" s="53"/>
      <c r="CB2276" s="53"/>
      <c r="CC2276" s="53"/>
      <c r="CD2276" s="53"/>
      <c r="CE2276" s="53"/>
      <c r="CF2276" s="53"/>
      <c r="CG2276" s="53"/>
      <c r="CH2276" s="53"/>
      <c r="CI2276" s="53"/>
      <c r="CJ2276" s="53"/>
      <c r="CK2276" s="53"/>
    </row>
    <row r="2277" spans="10:89" x14ac:dyDescent="0.2">
      <c r="J2277" s="53"/>
      <c r="K2277" s="53"/>
      <c r="L2277" s="53"/>
      <c r="M2277" s="53"/>
      <c r="N2277" s="53"/>
      <c r="O2277" s="53"/>
      <c r="P2277" s="53"/>
      <c r="Q2277" s="53"/>
      <c r="R2277" s="53"/>
      <c r="S2277" s="53"/>
      <c r="T2277" s="53"/>
      <c r="U2277" s="53"/>
      <c r="V2277" s="53"/>
      <c r="W2277" s="53"/>
      <c r="X2277" s="53"/>
      <c r="Y2277" s="53"/>
      <c r="Z2277" s="53"/>
      <c r="AA2277" s="53"/>
      <c r="AB2277" s="53"/>
      <c r="AC2277" s="53"/>
      <c r="AD2277" s="53"/>
      <c r="AE2277" s="53"/>
      <c r="AF2277" s="53"/>
      <c r="AG2277" s="53"/>
      <c r="AH2277" s="53"/>
      <c r="AI2277" s="53"/>
      <c r="AJ2277" s="53"/>
      <c r="AK2277" s="53"/>
      <c r="AL2277" s="53"/>
      <c r="AM2277" s="53"/>
      <c r="AN2277" s="53"/>
      <c r="AO2277" s="53"/>
      <c r="AP2277" s="53"/>
      <c r="AQ2277" s="53"/>
      <c r="AR2277" s="53"/>
      <c r="AS2277" s="53"/>
      <c r="AT2277" s="53"/>
      <c r="AU2277" s="53"/>
      <c r="AV2277" s="53"/>
      <c r="AW2277" s="53"/>
      <c r="AX2277" s="53"/>
      <c r="AY2277" s="53"/>
      <c r="AZ2277" s="53"/>
      <c r="BA2277" s="53"/>
      <c r="BB2277" s="53"/>
      <c r="BC2277" s="53"/>
      <c r="BD2277" s="53"/>
      <c r="BE2277" s="53"/>
      <c r="BF2277" s="53"/>
      <c r="BG2277" s="53"/>
      <c r="BH2277" s="53"/>
      <c r="BI2277" s="53"/>
      <c r="BJ2277" s="53"/>
      <c r="BK2277" s="53"/>
      <c r="BL2277" s="53"/>
      <c r="BM2277" s="53"/>
      <c r="BN2277" s="53"/>
      <c r="BO2277" s="53"/>
      <c r="BP2277" s="53"/>
      <c r="BQ2277" s="53"/>
      <c r="BR2277" s="53"/>
      <c r="BS2277" s="53"/>
      <c r="BT2277" s="53"/>
      <c r="BU2277" s="53"/>
      <c r="BV2277" s="53"/>
      <c r="BW2277" s="53"/>
      <c r="BX2277" s="53"/>
      <c r="BY2277" s="53"/>
      <c r="BZ2277" s="53"/>
      <c r="CA2277" s="53"/>
      <c r="CB2277" s="53"/>
      <c r="CC2277" s="53"/>
      <c r="CD2277" s="53"/>
      <c r="CE2277" s="53"/>
      <c r="CF2277" s="53"/>
      <c r="CG2277" s="53"/>
      <c r="CH2277" s="53"/>
      <c r="CI2277" s="53"/>
      <c r="CJ2277" s="53"/>
      <c r="CK2277" s="53"/>
    </row>
    <row r="2278" spans="10:89" x14ac:dyDescent="0.2">
      <c r="J2278" s="53"/>
      <c r="K2278" s="53"/>
      <c r="L2278" s="53"/>
      <c r="M2278" s="53"/>
      <c r="N2278" s="53"/>
      <c r="O2278" s="53"/>
      <c r="P2278" s="53"/>
      <c r="Q2278" s="53"/>
      <c r="R2278" s="53"/>
      <c r="S2278" s="53"/>
      <c r="T2278" s="53"/>
      <c r="U2278" s="53"/>
      <c r="V2278" s="53"/>
      <c r="W2278" s="53"/>
      <c r="X2278" s="53"/>
      <c r="Y2278" s="53"/>
      <c r="Z2278" s="53"/>
      <c r="AA2278" s="53"/>
      <c r="AB2278" s="53"/>
      <c r="AC2278" s="53"/>
      <c r="AD2278" s="53"/>
      <c r="AE2278" s="53"/>
      <c r="AF2278" s="53"/>
      <c r="AG2278" s="53"/>
      <c r="AH2278" s="53"/>
      <c r="AI2278" s="53"/>
      <c r="AJ2278" s="53"/>
      <c r="AK2278" s="53"/>
      <c r="AL2278" s="53"/>
      <c r="AM2278" s="53"/>
      <c r="AN2278" s="53"/>
      <c r="AO2278" s="53"/>
      <c r="AP2278" s="53"/>
      <c r="AQ2278" s="53"/>
      <c r="AR2278" s="53"/>
      <c r="AS2278" s="53"/>
      <c r="AT2278" s="53"/>
      <c r="AU2278" s="53"/>
      <c r="AV2278" s="53"/>
      <c r="AW2278" s="53"/>
      <c r="AX2278" s="53"/>
      <c r="AY2278" s="53"/>
      <c r="AZ2278" s="53"/>
      <c r="BA2278" s="53"/>
      <c r="BB2278" s="53"/>
      <c r="BC2278" s="53"/>
      <c r="BD2278" s="53"/>
      <c r="BE2278" s="53"/>
      <c r="BF2278" s="53"/>
      <c r="BG2278" s="53"/>
      <c r="BH2278" s="53"/>
      <c r="BI2278" s="53"/>
      <c r="BJ2278" s="53"/>
      <c r="BK2278" s="53"/>
      <c r="BL2278" s="53"/>
      <c r="BM2278" s="53"/>
      <c r="BN2278" s="53"/>
      <c r="BO2278" s="53"/>
      <c r="BP2278" s="53"/>
      <c r="BQ2278" s="53"/>
      <c r="BR2278" s="53"/>
      <c r="BS2278" s="53"/>
      <c r="BT2278" s="53"/>
      <c r="BU2278" s="53"/>
      <c r="BV2278" s="53"/>
      <c r="BW2278" s="53"/>
      <c r="BX2278" s="53"/>
      <c r="BY2278" s="53"/>
      <c r="BZ2278" s="53"/>
      <c r="CA2278" s="53"/>
      <c r="CB2278" s="53"/>
      <c r="CC2278" s="53"/>
      <c r="CD2278" s="53"/>
      <c r="CE2278" s="53"/>
      <c r="CF2278" s="53"/>
      <c r="CG2278" s="53"/>
      <c r="CH2278" s="53"/>
      <c r="CI2278" s="53"/>
      <c r="CJ2278" s="53"/>
      <c r="CK2278" s="53"/>
    </row>
    <row r="2279" spans="10:89" x14ac:dyDescent="0.2">
      <c r="J2279" s="53"/>
      <c r="K2279" s="53"/>
      <c r="L2279" s="53"/>
      <c r="M2279" s="53"/>
      <c r="N2279" s="53"/>
      <c r="O2279" s="53"/>
      <c r="P2279" s="53"/>
      <c r="Q2279" s="53"/>
      <c r="R2279" s="53"/>
      <c r="S2279" s="53"/>
      <c r="T2279" s="53"/>
      <c r="U2279" s="53"/>
      <c r="V2279" s="53"/>
      <c r="W2279" s="53"/>
      <c r="X2279" s="53"/>
      <c r="Y2279" s="53"/>
      <c r="Z2279" s="53"/>
      <c r="AA2279" s="53"/>
      <c r="AB2279" s="53"/>
      <c r="AC2279" s="53"/>
      <c r="AD2279" s="53"/>
      <c r="AE2279" s="53"/>
      <c r="AF2279" s="53"/>
      <c r="AG2279" s="53"/>
      <c r="AH2279" s="53"/>
      <c r="AI2279" s="53"/>
      <c r="AJ2279" s="53"/>
      <c r="AK2279" s="53"/>
      <c r="AL2279" s="53"/>
      <c r="AM2279" s="53"/>
      <c r="AN2279" s="53"/>
      <c r="AO2279" s="53"/>
      <c r="AP2279" s="53"/>
      <c r="AQ2279" s="53"/>
      <c r="AR2279" s="53"/>
      <c r="AS2279" s="53"/>
      <c r="AT2279" s="53"/>
      <c r="AU2279" s="53"/>
      <c r="AV2279" s="53"/>
      <c r="AW2279" s="53"/>
      <c r="AX2279" s="53"/>
      <c r="AY2279" s="53"/>
      <c r="AZ2279" s="53"/>
      <c r="BA2279" s="53"/>
      <c r="BB2279" s="53"/>
      <c r="BC2279" s="53"/>
      <c r="BD2279" s="53"/>
      <c r="BE2279" s="53"/>
      <c r="BF2279" s="53"/>
      <c r="BG2279" s="53"/>
      <c r="BH2279" s="53"/>
      <c r="BI2279" s="53"/>
      <c r="BJ2279" s="53"/>
      <c r="BK2279" s="53"/>
      <c r="BL2279" s="53"/>
      <c r="BM2279" s="53"/>
      <c r="BN2279" s="53"/>
      <c r="BO2279" s="53"/>
      <c r="BP2279" s="53"/>
      <c r="BQ2279" s="53"/>
      <c r="BR2279" s="53"/>
      <c r="BS2279" s="53"/>
      <c r="BT2279" s="53"/>
      <c r="BU2279" s="53"/>
      <c r="BV2279" s="53"/>
      <c r="BW2279" s="53"/>
      <c r="BX2279" s="53"/>
      <c r="BY2279" s="53"/>
      <c r="BZ2279" s="53"/>
      <c r="CA2279" s="53"/>
      <c r="CB2279" s="53"/>
      <c r="CC2279" s="53"/>
      <c r="CD2279" s="53"/>
      <c r="CE2279" s="53"/>
      <c r="CF2279" s="53"/>
      <c r="CG2279" s="53"/>
      <c r="CH2279" s="53"/>
      <c r="CI2279" s="53"/>
      <c r="CJ2279" s="53"/>
      <c r="CK2279" s="53"/>
    </row>
    <row r="2280" spans="10:89" x14ac:dyDescent="0.2">
      <c r="J2280" s="53"/>
      <c r="K2280" s="53"/>
      <c r="L2280" s="53"/>
      <c r="M2280" s="53"/>
      <c r="N2280" s="53"/>
      <c r="O2280" s="53"/>
      <c r="P2280" s="53"/>
      <c r="Q2280" s="53"/>
      <c r="R2280" s="53"/>
      <c r="S2280" s="53"/>
      <c r="T2280" s="53"/>
      <c r="U2280" s="53"/>
      <c r="V2280" s="53"/>
      <c r="W2280" s="53"/>
      <c r="X2280" s="53"/>
      <c r="Y2280" s="53"/>
      <c r="Z2280" s="53"/>
      <c r="AA2280" s="53"/>
      <c r="AB2280" s="53"/>
      <c r="AC2280" s="53"/>
      <c r="AD2280" s="53"/>
      <c r="AE2280" s="53"/>
      <c r="AF2280" s="53"/>
      <c r="AG2280" s="53"/>
      <c r="AH2280" s="53"/>
      <c r="AI2280" s="53"/>
      <c r="AJ2280" s="53"/>
      <c r="AK2280" s="53"/>
      <c r="AL2280" s="53"/>
      <c r="AM2280" s="53"/>
      <c r="AN2280" s="53"/>
      <c r="AO2280" s="53"/>
      <c r="AP2280" s="53"/>
      <c r="AQ2280" s="53"/>
      <c r="AR2280" s="53"/>
      <c r="AS2280" s="53"/>
      <c r="AT2280" s="53"/>
      <c r="AU2280" s="53"/>
      <c r="AV2280" s="53"/>
      <c r="AW2280" s="53"/>
      <c r="AX2280" s="53"/>
      <c r="AY2280" s="53"/>
      <c r="AZ2280" s="53"/>
      <c r="BA2280" s="53"/>
      <c r="BB2280" s="53"/>
      <c r="BC2280" s="53"/>
      <c r="BD2280" s="53"/>
      <c r="BE2280" s="53"/>
      <c r="BF2280" s="53"/>
      <c r="BG2280" s="53"/>
      <c r="BH2280" s="53"/>
      <c r="BI2280" s="53"/>
      <c r="BJ2280" s="53"/>
      <c r="BK2280" s="53"/>
      <c r="BL2280" s="53"/>
      <c r="BM2280" s="53"/>
      <c r="BN2280" s="53"/>
      <c r="BO2280" s="53"/>
      <c r="BP2280" s="53"/>
      <c r="BQ2280" s="53"/>
      <c r="BR2280" s="53"/>
      <c r="BS2280" s="53"/>
      <c r="BT2280" s="53"/>
      <c r="BU2280" s="53"/>
      <c r="BV2280" s="53"/>
      <c r="BW2280" s="53"/>
      <c r="BX2280" s="53"/>
      <c r="BY2280" s="53"/>
      <c r="BZ2280" s="53"/>
      <c r="CA2280" s="53"/>
      <c r="CB2280" s="53"/>
      <c r="CC2280" s="53"/>
      <c r="CD2280" s="53"/>
      <c r="CE2280" s="53"/>
      <c r="CF2280" s="53"/>
      <c r="CG2280" s="53"/>
      <c r="CH2280" s="53"/>
      <c r="CI2280" s="53"/>
      <c r="CJ2280" s="53"/>
      <c r="CK2280" s="53"/>
    </row>
    <row r="2281" spans="10:89" x14ac:dyDescent="0.2">
      <c r="J2281" s="53"/>
      <c r="K2281" s="53"/>
      <c r="L2281" s="53"/>
      <c r="M2281" s="53"/>
      <c r="N2281" s="53"/>
      <c r="O2281" s="53"/>
      <c r="P2281" s="53"/>
      <c r="Q2281" s="53"/>
      <c r="R2281" s="53"/>
      <c r="S2281" s="53"/>
      <c r="T2281" s="53"/>
      <c r="U2281" s="53"/>
      <c r="V2281" s="53"/>
      <c r="W2281" s="53"/>
      <c r="X2281" s="53"/>
      <c r="Y2281" s="53"/>
      <c r="Z2281" s="53"/>
      <c r="AA2281" s="53"/>
      <c r="AB2281" s="53"/>
      <c r="AC2281" s="53"/>
      <c r="AD2281" s="53"/>
      <c r="AE2281" s="53"/>
      <c r="AF2281" s="53"/>
      <c r="AG2281" s="53"/>
      <c r="AH2281" s="53"/>
      <c r="AI2281" s="53"/>
      <c r="AJ2281" s="53"/>
      <c r="AK2281" s="53"/>
      <c r="AL2281" s="53"/>
      <c r="AM2281" s="53"/>
      <c r="AN2281" s="53"/>
      <c r="AO2281" s="53"/>
      <c r="AP2281" s="53"/>
      <c r="AQ2281" s="53"/>
      <c r="AR2281" s="53"/>
      <c r="AS2281" s="53"/>
      <c r="AT2281" s="53"/>
      <c r="AU2281" s="53"/>
      <c r="AV2281" s="53"/>
      <c r="AW2281" s="53"/>
      <c r="AX2281" s="53"/>
      <c r="AY2281" s="53"/>
      <c r="AZ2281" s="53"/>
      <c r="BA2281" s="53"/>
      <c r="BB2281" s="53"/>
      <c r="BC2281" s="53"/>
      <c r="BD2281" s="53"/>
      <c r="BE2281" s="53"/>
      <c r="BF2281" s="53"/>
      <c r="BG2281" s="53"/>
      <c r="BH2281" s="53"/>
      <c r="BI2281" s="53"/>
      <c r="BJ2281" s="53"/>
      <c r="BK2281" s="53"/>
      <c r="BL2281" s="53"/>
      <c r="BM2281" s="53"/>
      <c r="BN2281" s="53"/>
      <c r="BO2281" s="53"/>
      <c r="BP2281" s="53"/>
      <c r="BQ2281" s="53"/>
      <c r="BR2281" s="53"/>
      <c r="BS2281" s="53"/>
      <c r="BT2281" s="53"/>
      <c r="BU2281" s="53"/>
      <c r="BV2281" s="53"/>
      <c r="BW2281" s="53"/>
      <c r="BX2281" s="53"/>
      <c r="BY2281" s="53"/>
      <c r="BZ2281" s="53"/>
      <c r="CA2281" s="53"/>
      <c r="CB2281" s="53"/>
      <c r="CC2281" s="53"/>
      <c r="CD2281" s="53"/>
      <c r="CE2281" s="53"/>
      <c r="CF2281" s="53"/>
      <c r="CG2281" s="53"/>
      <c r="CH2281" s="53"/>
      <c r="CI2281" s="53"/>
      <c r="CJ2281" s="53"/>
      <c r="CK2281" s="53"/>
    </row>
    <row r="2282" spans="10:89" x14ac:dyDescent="0.2">
      <c r="J2282" s="53"/>
      <c r="K2282" s="53"/>
      <c r="L2282" s="53"/>
      <c r="M2282" s="53"/>
      <c r="N2282" s="53"/>
      <c r="O2282" s="53"/>
      <c r="P2282" s="53"/>
      <c r="Q2282" s="53"/>
      <c r="R2282" s="53"/>
      <c r="S2282" s="53"/>
      <c r="T2282" s="53"/>
      <c r="U2282" s="53"/>
      <c r="V2282" s="53"/>
      <c r="W2282" s="53"/>
      <c r="X2282" s="53"/>
      <c r="Y2282" s="53"/>
      <c r="Z2282" s="53"/>
      <c r="AA2282" s="53"/>
      <c r="AB2282" s="53"/>
      <c r="AC2282" s="53"/>
      <c r="AD2282" s="53"/>
      <c r="AE2282" s="53"/>
      <c r="AF2282" s="53"/>
      <c r="AG2282" s="53"/>
      <c r="AH2282" s="53"/>
      <c r="AI2282" s="53"/>
      <c r="AJ2282" s="53"/>
      <c r="AK2282" s="53"/>
      <c r="AL2282" s="53"/>
      <c r="AM2282" s="53"/>
      <c r="AN2282" s="53"/>
      <c r="AO2282" s="53"/>
      <c r="AP2282" s="53"/>
      <c r="AQ2282" s="53"/>
      <c r="AR2282" s="53"/>
      <c r="AS2282" s="53"/>
      <c r="AT2282" s="53"/>
      <c r="AU2282" s="53"/>
      <c r="AV2282" s="53"/>
      <c r="AW2282" s="53"/>
      <c r="AX2282" s="53"/>
      <c r="AY2282" s="53"/>
      <c r="AZ2282" s="53"/>
      <c r="BA2282" s="53"/>
      <c r="BB2282" s="53"/>
      <c r="BC2282" s="53"/>
      <c r="BD2282" s="53"/>
      <c r="BE2282" s="53"/>
      <c r="BF2282" s="53"/>
      <c r="BG2282" s="53"/>
      <c r="BH2282" s="53"/>
      <c r="BI2282" s="53"/>
      <c r="BJ2282" s="53"/>
      <c r="BK2282" s="53"/>
      <c r="BL2282" s="53"/>
      <c r="BM2282" s="53"/>
      <c r="BN2282" s="53"/>
      <c r="BO2282" s="53"/>
      <c r="BP2282" s="53"/>
      <c r="BQ2282" s="53"/>
      <c r="BR2282" s="53"/>
      <c r="BS2282" s="53"/>
      <c r="BT2282" s="53"/>
      <c r="BU2282" s="53"/>
      <c r="BV2282" s="53"/>
      <c r="BW2282" s="53"/>
      <c r="BX2282" s="53"/>
      <c r="BY2282" s="53"/>
      <c r="BZ2282" s="53"/>
      <c r="CA2282" s="53"/>
      <c r="CB2282" s="53"/>
      <c r="CC2282" s="53"/>
      <c r="CD2282" s="53"/>
      <c r="CE2282" s="53"/>
      <c r="CF2282" s="53"/>
      <c r="CG2282" s="53"/>
      <c r="CH2282" s="53"/>
      <c r="CI2282" s="53"/>
      <c r="CJ2282" s="53"/>
      <c r="CK2282" s="53"/>
    </row>
    <row r="2283" spans="10:89" x14ac:dyDescent="0.2">
      <c r="J2283" s="53"/>
      <c r="K2283" s="53"/>
      <c r="L2283" s="53"/>
      <c r="M2283" s="53"/>
      <c r="N2283" s="53"/>
      <c r="O2283" s="53"/>
      <c r="P2283" s="53"/>
      <c r="Q2283" s="53"/>
      <c r="R2283" s="53"/>
      <c r="S2283" s="53"/>
      <c r="T2283" s="53"/>
      <c r="U2283" s="53"/>
      <c r="V2283" s="53"/>
      <c r="W2283" s="53"/>
      <c r="X2283" s="53"/>
      <c r="Y2283" s="53"/>
      <c r="Z2283" s="53"/>
      <c r="AA2283" s="53"/>
      <c r="AB2283" s="53"/>
      <c r="AC2283" s="53"/>
      <c r="AD2283" s="53"/>
      <c r="AE2283" s="53"/>
      <c r="AF2283" s="53"/>
      <c r="AG2283" s="53"/>
      <c r="AH2283" s="53"/>
      <c r="AI2283" s="53"/>
      <c r="AJ2283" s="53"/>
      <c r="AK2283" s="53"/>
      <c r="AL2283" s="53"/>
      <c r="AM2283" s="53"/>
      <c r="AN2283" s="53"/>
      <c r="AO2283" s="53"/>
      <c r="AP2283" s="53"/>
      <c r="AQ2283" s="53"/>
      <c r="AR2283" s="53"/>
      <c r="AS2283" s="53"/>
      <c r="AT2283" s="53"/>
      <c r="AU2283" s="53"/>
      <c r="AV2283" s="53"/>
      <c r="AW2283" s="53"/>
      <c r="AX2283" s="53"/>
      <c r="AY2283" s="53"/>
      <c r="AZ2283" s="53"/>
      <c r="BA2283" s="53"/>
      <c r="BB2283" s="53"/>
      <c r="BC2283" s="53"/>
      <c r="BD2283" s="53"/>
      <c r="BE2283" s="53"/>
      <c r="BF2283" s="53"/>
      <c r="BG2283" s="53"/>
      <c r="BH2283" s="53"/>
      <c r="BI2283" s="53"/>
      <c r="BJ2283" s="53"/>
      <c r="BK2283" s="53"/>
      <c r="BL2283" s="53"/>
      <c r="BM2283" s="53"/>
      <c r="BN2283" s="53"/>
      <c r="BO2283" s="53"/>
      <c r="BP2283" s="53"/>
      <c r="BQ2283" s="53"/>
      <c r="BR2283" s="53"/>
      <c r="BS2283" s="53"/>
      <c r="BT2283" s="53"/>
      <c r="BU2283" s="53"/>
      <c r="BV2283" s="53"/>
      <c r="BW2283" s="53"/>
      <c r="BX2283" s="53"/>
      <c r="BY2283" s="53"/>
      <c r="BZ2283" s="53"/>
      <c r="CA2283" s="53"/>
      <c r="CB2283" s="53"/>
      <c r="CC2283" s="53"/>
      <c r="CD2283" s="53"/>
      <c r="CE2283" s="53"/>
      <c r="CF2283" s="53"/>
      <c r="CG2283" s="53"/>
      <c r="CH2283" s="53"/>
      <c r="CI2283" s="53"/>
      <c r="CJ2283" s="53"/>
      <c r="CK2283" s="53"/>
    </row>
    <row r="2284" spans="10:89" x14ac:dyDescent="0.2">
      <c r="J2284" s="53"/>
      <c r="K2284" s="53"/>
      <c r="L2284" s="53"/>
      <c r="M2284" s="53"/>
      <c r="N2284" s="53"/>
      <c r="O2284" s="53"/>
      <c r="P2284" s="53"/>
      <c r="Q2284" s="53"/>
      <c r="R2284" s="53"/>
      <c r="S2284" s="53"/>
      <c r="T2284" s="53"/>
      <c r="U2284" s="53"/>
      <c r="V2284" s="53"/>
      <c r="W2284" s="53"/>
      <c r="X2284" s="53"/>
      <c r="Y2284" s="53"/>
      <c r="Z2284" s="53"/>
      <c r="AA2284" s="53"/>
      <c r="AB2284" s="53"/>
      <c r="AC2284" s="53"/>
      <c r="AD2284" s="53"/>
      <c r="AE2284" s="53"/>
      <c r="AF2284" s="53"/>
      <c r="AG2284" s="53"/>
      <c r="AH2284" s="53"/>
      <c r="AI2284" s="53"/>
      <c r="AJ2284" s="53"/>
      <c r="AK2284" s="53"/>
      <c r="AL2284" s="53"/>
      <c r="AM2284" s="53"/>
      <c r="AN2284" s="53"/>
      <c r="AO2284" s="53"/>
      <c r="AP2284" s="53"/>
      <c r="AQ2284" s="53"/>
      <c r="AR2284" s="53"/>
      <c r="AS2284" s="53"/>
      <c r="AT2284" s="53"/>
      <c r="AU2284" s="53"/>
      <c r="AV2284" s="53"/>
      <c r="AW2284" s="53"/>
      <c r="AX2284" s="53"/>
      <c r="AY2284" s="53"/>
      <c r="AZ2284" s="53"/>
      <c r="BA2284" s="53"/>
      <c r="BB2284" s="53"/>
      <c r="BC2284" s="53"/>
      <c r="BD2284" s="53"/>
      <c r="BE2284" s="53"/>
      <c r="BF2284" s="53"/>
      <c r="BG2284" s="53"/>
      <c r="BH2284" s="53"/>
      <c r="BI2284" s="53"/>
      <c r="BJ2284" s="53"/>
      <c r="BK2284" s="53"/>
      <c r="BL2284" s="53"/>
      <c r="BM2284" s="53"/>
      <c r="BN2284" s="53"/>
      <c r="BO2284" s="53"/>
      <c r="BP2284" s="53"/>
      <c r="BQ2284" s="53"/>
      <c r="BR2284" s="53"/>
      <c r="BS2284" s="53"/>
      <c r="BT2284" s="53"/>
      <c r="BU2284" s="53"/>
      <c r="BV2284" s="53"/>
      <c r="BW2284" s="53"/>
      <c r="BX2284" s="53"/>
      <c r="BY2284" s="53"/>
      <c r="BZ2284" s="53"/>
      <c r="CA2284" s="53"/>
      <c r="CB2284" s="53"/>
      <c r="CC2284" s="53"/>
      <c r="CD2284" s="53"/>
      <c r="CE2284" s="53"/>
      <c r="CF2284" s="53"/>
      <c r="CG2284" s="53"/>
      <c r="CH2284" s="53"/>
      <c r="CI2284" s="53"/>
      <c r="CJ2284" s="53"/>
      <c r="CK2284" s="53"/>
    </row>
    <row r="2285" spans="10:89" x14ac:dyDescent="0.2">
      <c r="J2285" s="53"/>
      <c r="K2285" s="53"/>
      <c r="L2285" s="53"/>
      <c r="M2285" s="53"/>
      <c r="N2285" s="53"/>
      <c r="O2285" s="53"/>
      <c r="P2285" s="53"/>
      <c r="Q2285" s="53"/>
      <c r="R2285" s="53"/>
      <c r="S2285" s="53"/>
      <c r="T2285" s="53"/>
      <c r="U2285" s="53"/>
      <c r="V2285" s="53"/>
      <c r="W2285" s="53"/>
      <c r="X2285" s="53"/>
      <c r="Y2285" s="53"/>
      <c r="Z2285" s="53"/>
      <c r="AA2285" s="53"/>
      <c r="AB2285" s="53"/>
      <c r="AC2285" s="53"/>
      <c r="AD2285" s="53"/>
      <c r="AE2285" s="53"/>
      <c r="AF2285" s="53"/>
      <c r="AG2285" s="53"/>
      <c r="AH2285" s="53"/>
      <c r="AI2285" s="53"/>
      <c r="AJ2285" s="53"/>
      <c r="AK2285" s="53"/>
      <c r="AL2285" s="53"/>
      <c r="AM2285" s="53"/>
      <c r="AN2285" s="53"/>
      <c r="AO2285" s="53"/>
      <c r="AP2285" s="53"/>
      <c r="AQ2285" s="53"/>
      <c r="AR2285" s="53"/>
      <c r="AS2285" s="53"/>
      <c r="AT2285" s="53"/>
      <c r="AU2285" s="53"/>
      <c r="AV2285" s="53"/>
      <c r="AW2285" s="53"/>
      <c r="AX2285" s="53"/>
      <c r="AY2285" s="53"/>
      <c r="AZ2285" s="53"/>
      <c r="BA2285" s="53"/>
      <c r="BB2285" s="53"/>
      <c r="BC2285" s="53"/>
      <c r="BD2285" s="53"/>
      <c r="BE2285" s="53"/>
      <c r="BF2285" s="53"/>
      <c r="BG2285" s="53"/>
      <c r="BH2285" s="53"/>
      <c r="BI2285" s="53"/>
      <c r="BJ2285" s="53"/>
      <c r="BK2285" s="53"/>
      <c r="BL2285" s="53"/>
      <c r="BM2285" s="53"/>
      <c r="BN2285" s="53"/>
      <c r="BO2285" s="53"/>
      <c r="BP2285" s="53"/>
      <c r="BQ2285" s="53"/>
      <c r="BR2285" s="53"/>
      <c r="BS2285" s="53"/>
      <c r="BT2285" s="53"/>
      <c r="BU2285" s="53"/>
      <c r="BV2285" s="53"/>
      <c r="BW2285" s="53"/>
      <c r="BX2285" s="53"/>
      <c r="BY2285" s="53"/>
      <c r="BZ2285" s="53"/>
      <c r="CA2285" s="53"/>
      <c r="CB2285" s="53"/>
      <c r="CC2285" s="53"/>
      <c r="CD2285" s="53"/>
      <c r="CE2285" s="53"/>
      <c r="CF2285" s="53"/>
      <c r="CG2285" s="53"/>
      <c r="CH2285" s="53"/>
      <c r="CI2285" s="53"/>
      <c r="CJ2285" s="53"/>
      <c r="CK2285" s="53"/>
    </row>
    <row r="2286" spans="10:89" x14ac:dyDescent="0.2">
      <c r="J2286" s="53"/>
      <c r="K2286" s="53"/>
      <c r="L2286" s="53"/>
      <c r="M2286" s="53"/>
      <c r="N2286" s="53"/>
      <c r="O2286" s="53"/>
      <c r="P2286" s="53"/>
      <c r="Q2286" s="53"/>
      <c r="R2286" s="53"/>
      <c r="S2286" s="53"/>
      <c r="T2286" s="53"/>
      <c r="U2286" s="53"/>
      <c r="V2286" s="53"/>
      <c r="W2286" s="53"/>
      <c r="X2286" s="53"/>
      <c r="Y2286" s="53"/>
      <c r="Z2286" s="53"/>
      <c r="AA2286" s="53"/>
      <c r="AB2286" s="53"/>
      <c r="AC2286" s="53"/>
      <c r="AD2286" s="53"/>
      <c r="AE2286" s="53"/>
      <c r="AF2286" s="53"/>
      <c r="AG2286" s="53"/>
      <c r="AH2286" s="53"/>
      <c r="AI2286" s="53"/>
      <c r="AJ2286" s="53"/>
      <c r="AK2286" s="53"/>
      <c r="AL2286" s="53"/>
      <c r="AM2286" s="53"/>
      <c r="AN2286" s="53"/>
      <c r="AO2286" s="53"/>
      <c r="AP2286" s="53"/>
      <c r="AQ2286" s="53"/>
      <c r="AR2286" s="53"/>
      <c r="AS2286" s="53"/>
      <c r="AT2286" s="53"/>
      <c r="AU2286" s="53"/>
      <c r="AV2286" s="53"/>
      <c r="AW2286" s="53"/>
      <c r="AX2286" s="53"/>
      <c r="AY2286" s="53"/>
      <c r="AZ2286" s="53"/>
      <c r="BA2286" s="53"/>
      <c r="BB2286" s="53"/>
      <c r="BC2286" s="53"/>
      <c r="BD2286" s="53"/>
      <c r="BE2286" s="53"/>
      <c r="BF2286" s="53"/>
      <c r="BG2286" s="53"/>
      <c r="BH2286" s="53"/>
      <c r="BI2286" s="53"/>
      <c r="BJ2286" s="53"/>
      <c r="BK2286" s="53"/>
      <c r="BL2286" s="53"/>
      <c r="BM2286" s="53"/>
      <c r="BN2286" s="53"/>
      <c r="BO2286" s="53"/>
      <c r="BP2286" s="53"/>
      <c r="BQ2286" s="53"/>
      <c r="BR2286" s="53"/>
      <c r="BS2286" s="53"/>
      <c r="BT2286" s="53"/>
      <c r="BU2286" s="53"/>
      <c r="BV2286" s="53"/>
      <c r="BW2286" s="53"/>
      <c r="BX2286" s="53"/>
      <c r="BY2286" s="53"/>
      <c r="BZ2286" s="53"/>
      <c r="CA2286" s="53"/>
      <c r="CB2286" s="53"/>
      <c r="CC2286" s="53"/>
      <c r="CD2286" s="53"/>
      <c r="CE2286" s="53"/>
      <c r="CF2286" s="53"/>
      <c r="CG2286" s="53"/>
      <c r="CH2286" s="53"/>
      <c r="CI2286" s="53"/>
      <c r="CJ2286" s="53"/>
      <c r="CK2286" s="53"/>
    </row>
    <row r="2287" spans="10:89" x14ac:dyDescent="0.2">
      <c r="J2287" s="53"/>
      <c r="K2287" s="53"/>
      <c r="L2287" s="53"/>
      <c r="M2287" s="53"/>
      <c r="N2287" s="53"/>
      <c r="O2287" s="53"/>
      <c r="P2287" s="53"/>
      <c r="Q2287" s="53"/>
      <c r="R2287" s="53"/>
      <c r="S2287" s="53"/>
      <c r="T2287" s="53"/>
      <c r="U2287" s="53"/>
      <c r="V2287" s="53"/>
      <c r="W2287" s="53"/>
      <c r="X2287" s="53"/>
      <c r="Y2287" s="53"/>
      <c r="Z2287" s="53"/>
      <c r="AA2287" s="53"/>
      <c r="AB2287" s="53"/>
      <c r="AC2287" s="53"/>
      <c r="AD2287" s="53"/>
      <c r="AE2287" s="53"/>
      <c r="AF2287" s="53"/>
      <c r="AG2287" s="53"/>
      <c r="AH2287" s="53"/>
      <c r="AI2287" s="53"/>
      <c r="AJ2287" s="53"/>
      <c r="AK2287" s="53"/>
      <c r="AL2287" s="53"/>
      <c r="AM2287" s="53"/>
      <c r="AN2287" s="53"/>
      <c r="AO2287" s="53"/>
      <c r="AP2287" s="53"/>
      <c r="AQ2287" s="53"/>
      <c r="AR2287" s="53"/>
      <c r="AS2287" s="53"/>
      <c r="AT2287" s="53"/>
      <c r="AU2287" s="53"/>
      <c r="AV2287" s="53"/>
      <c r="AW2287" s="53"/>
      <c r="AX2287" s="53"/>
      <c r="AY2287" s="53"/>
      <c r="AZ2287" s="53"/>
      <c r="BA2287" s="53"/>
      <c r="BB2287" s="53"/>
      <c r="BC2287" s="53"/>
      <c r="BD2287" s="53"/>
      <c r="BE2287" s="53"/>
      <c r="BF2287" s="53"/>
      <c r="BG2287" s="53"/>
      <c r="BH2287" s="53"/>
      <c r="BI2287" s="53"/>
      <c r="BJ2287" s="53"/>
      <c r="BK2287" s="53"/>
      <c r="BL2287" s="53"/>
      <c r="BM2287" s="53"/>
      <c r="BN2287" s="53"/>
      <c r="BO2287" s="53"/>
      <c r="BP2287" s="53"/>
      <c r="BQ2287" s="53"/>
      <c r="BR2287" s="53"/>
      <c r="BS2287" s="53"/>
      <c r="BT2287" s="53"/>
      <c r="BU2287" s="53"/>
      <c r="BV2287" s="53"/>
      <c r="BW2287" s="53"/>
      <c r="BX2287" s="53"/>
      <c r="BY2287" s="53"/>
      <c r="BZ2287" s="53"/>
      <c r="CA2287" s="53"/>
      <c r="CB2287" s="53"/>
      <c r="CC2287" s="53"/>
      <c r="CD2287" s="53"/>
      <c r="CE2287" s="53"/>
      <c r="CF2287" s="53"/>
      <c r="CG2287" s="53"/>
      <c r="CH2287" s="53"/>
      <c r="CI2287" s="53"/>
      <c r="CJ2287" s="53"/>
      <c r="CK2287" s="53"/>
    </row>
    <row r="2288" spans="10:89" x14ac:dyDescent="0.2">
      <c r="J2288" s="53"/>
      <c r="K2288" s="53"/>
      <c r="L2288" s="53"/>
      <c r="M2288" s="53"/>
      <c r="N2288" s="53"/>
      <c r="O2288" s="53"/>
      <c r="P2288" s="53"/>
      <c r="Q2288" s="53"/>
      <c r="R2288" s="53"/>
      <c r="S2288" s="53"/>
      <c r="T2288" s="53"/>
      <c r="U2288" s="53"/>
      <c r="V2288" s="53"/>
      <c r="W2288" s="53"/>
      <c r="X2288" s="53"/>
      <c r="Y2288" s="53"/>
      <c r="Z2288" s="53"/>
      <c r="AA2288" s="53"/>
      <c r="AB2288" s="53"/>
      <c r="AC2288" s="53"/>
      <c r="AD2288" s="53"/>
      <c r="AE2288" s="53"/>
      <c r="AF2288" s="53"/>
      <c r="AG2288" s="53"/>
      <c r="AH2288" s="53"/>
      <c r="AI2288" s="53"/>
      <c r="AJ2288" s="53"/>
      <c r="AK2288" s="53"/>
      <c r="AL2288" s="53"/>
      <c r="AM2288" s="53"/>
      <c r="AN2288" s="53"/>
      <c r="AO2288" s="53"/>
      <c r="AP2288" s="53"/>
      <c r="AQ2288" s="53"/>
      <c r="AR2288" s="53"/>
      <c r="AS2288" s="53"/>
      <c r="AT2288" s="53"/>
      <c r="AU2288" s="53"/>
      <c r="AV2288" s="53"/>
      <c r="AW2288" s="53"/>
      <c r="AX2288" s="53"/>
      <c r="AY2288" s="53"/>
      <c r="AZ2288" s="53"/>
      <c r="BA2288" s="53"/>
      <c r="BB2288" s="53"/>
      <c r="BC2288" s="53"/>
      <c r="BD2288" s="53"/>
      <c r="BE2288" s="53"/>
      <c r="BF2288" s="53"/>
      <c r="BG2288" s="53"/>
      <c r="BH2288" s="53"/>
      <c r="BI2288" s="53"/>
      <c r="BJ2288" s="53"/>
      <c r="BK2288" s="53"/>
      <c r="BL2288" s="53"/>
      <c r="BM2288" s="53"/>
      <c r="BN2288" s="53"/>
      <c r="BO2288" s="53"/>
      <c r="BP2288" s="53"/>
      <c r="BQ2288" s="53"/>
      <c r="BR2288" s="53"/>
      <c r="BS2288" s="53"/>
      <c r="BT2288" s="53"/>
      <c r="BU2288" s="53"/>
      <c r="BV2288" s="53"/>
      <c r="BW2288" s="53"/>
      <c r="BX2288" s="53"/>
      <c r="BY2288" s="53"/>
      <c r="BZ2288" s="53"/>
      <c r="CA2288" s="53"/>
      <c r="CB2288" s="53"/>
      <c r="CC2288" s="53"/>
      <c r="CD2288" s="53"/>
      <c r="CE2288" s="53"/>
      <c r="CF2288" s="53"/>
      <c r="CG2288" s="53"/>
      <c r="CH2288" s="53"/>
      <c r="CI2288" s="53"/>
      <c r="CJ2288" s="53"/>
      <c r="CK2288" s="53"/>
    </row>
    <row r="2289" spans="10:89" x14ac:dyDescent="0.2">
      <c r="J2289" s="53"/>
      <c r="K2289" s="53"/>
      <c r="L2289" s="53"/>
      <c r="M2289" s="53"/>
      <c r="N2289" s="53"/>
      <c r="O2289" s="53"/>
      <c r="P2289" s="53"/>
      <c r="Q2289" s="53"/>
      <c r="R2289" s="53"/>
      <c r="S2289" s="53"/>
      <c r="T2289" s="53"/>
      <c r="U2289" s="53"/>
      <c r="V2289" s="53"/>
      <c r="W2289" s="53"/>
      <c r="X2289" s="53"/>
      <c r="Y2289" s="53"/>
      <c r="Z2289" s="53"/>
      <c r="AA2289" s="53"/>
      <c r="AB2289" s="53"/>
      <c r="AC2289" s="53"/>
      <c r="AD2289" s="53"/>
      <c r="AE2289" s="53"/>
      <c r="AF2289" s="53"/>
      <c r="AG2289" s="53"/>
      <c r="AH2289" s="53"/>
      <c r="AI2289" s="53"/>
      <c r="AJ2289" s="53"/>
      <c r="AK2289" s="53"/>
      <c r="AL2289" s="53"/>
      <c r="AM2289" s="53"/>
      <c r="AN2289" s="53"/>
      <c r="AO2289" s="53"/>
      <c r="AP2289" s="53"/>
      <c r="AQ2289" s="53"/>
      <c r="AR2289" s="53"/>
      <c r="AS2289" s="53"/>
      <c r="AT2289" s="53"/>
      <c r="AU2289" s="53"/>
      <c r="AV2289" s="53"/>
      <c r="AW2289" s="53"/>
      <c r="AX2289" s="53"/>
      <c r="AY2289" s="53"/>
      <c r="AZ2289" s="53"/>
      <c r="BA2289" s="53"/>
      <c r="BB2289" s="53"/>
      <c r="BC2289" s="53"/>
      <c r="BD2289" s="53"/>
      <c r="BE2289" s="53"/>
      <c r="BF2289" s="53"/>
      <c r="BG2289" s="53"/>
      <c r="BH2289" s="53"/>
      <c r="BI2289" s="53"/>
      <c r="BJ2289" s="53"/>
      <c r="BK2289" s="53"/>
      <c r="BL2289" s="53"/>
      <c r="BM2289" s="53"/>
      <c r="BN2289" s="53"/>
      <c r="BO2289" s="53"/>
      <c r="BP2289" s="53"/>
      <c r="BQ2289" s="53"/>
      <c r="BR2289" s="53"/>
      <c r="BS2289" s="53"/>
      <c r="BT2289" s="53"/>
      <c r="BU2289" s="53"/>
      <c r="BV2289" s="53"/>
      <c r="BW2289" s="53"/>
      <c r="BX2289" s="53"/>
      <c r="BY2289" s="53"/>
      <c r="BZ2289" s="53"/>
      <c r="CA2289" s="53"/>
      <c r="CB2289" s="53"/>
      <c r="CC2289" s="53"/>
      <c r="CD2289" s="53"/>
      <c r="CE2289" s="53"/>
      <c r="CF2289" s="53"/>
      <c r="CG2289" s="53"/>
      <c r="CH2289" s="53"/>
      <c r="CI2289" s="53"/>
      <c r="CJ2289" s="53"/>
      <c r="CK2289" s="53"/>
    </row>
    <row r="2290" spans="10:89" x14ac:dyDescent="0.2">
      <c r="J2290" s="53"/>
      <c r="K2290" s="53"/>
      <c r="L2290" s="53"/>
      <c r="M2290" s="53"/>
      <c r="N2290" s="53"/>
      <c r="O2290" s="53"/>
      <c r="P2290" s="53"/>
      <c r="Q2290" s="53"/>
      <c r="R2290" s="53"/>
      <c r="S2290" s="53"/>
      <c r="T2290" s="53"/>
      <c r="U2290" s="53"/>
      <c r="V2290" s="53"/>
      <c r="W2290" s="53"/>
      <c r="X2290" s="53"/>
      <c r="Y2290" s="53"/>
      <c r="Z2290" s="53"/>
      <c r="AA2290" s="53"/>
      <c r="AB2290" s="53"/>
      <c r="AC2290" s="53"/>
      <c r="AD2290" s="53"/>
      <c r="AE2290" s="53"/>
      <c r="AF2290" s="53"/>
      <c r="AG2290" s="53"/>
      <c r="AH2290" s="53"/>
      <c r="AI2290" s="53"/>
      <c r="AJ2290" s="53"/>
      <c r="AK2290" s="53"/>
      <c r="AL2290" s="53"/>
      <c r="AM2290" s="53"/>
      <c r="AN2290" s="53"/>
      <c r="AO2290" s="53"/>
      <c r="AP2290" s="53"/>
      <c r="AQ2290" s="53"/>
      <c r="AR2290" s="53"/>
      <c r="AS2290" s="53"/>
      <c r="AT2290" s="53"/>
      <c r="AU2290" s="53"/>
      <c r="AV2290" s="53"/>
      <c r="AW2290" s="53"/>
      <c r="AX2290" s="53"/>
      <c r="AY2290" s="53"/>
      <c r="AZ2290" s="53"/>
      <c r="BA2290" s="53"/>
      <c r="BB2290" s="53"/>
      <c r="BC2290" s="53"/>
      <c r="BD2290" s="53"/>
      <c r="BE2290" s="53"/>
      <c r="BF2290" s="53"/>
      <c r="BG2290" s="53"/>
      <c r="BH2290" s="53"/>
      <c r="BI2290" s="53"/>
      <c r="BJ2290" s="53"/>
      <c r="BK2290" s="53"/>
      <c r="BL2290" s="53"/>
      <c r="BM2290" s="53"/>
      <c r="BN2290" s="53"/>
      <c r="BO2290" s="53"/>
      <c r="BP2290" s="53"/>
      <c r="BQ2290" s="53"/>
      <c r="BR2290" s="53"/>
      <c r="BS2290" s="53"/>
      <c r="BT2290" s="53"/>
      <c r="BU2290" s="53"/>
      <c r="BV2290" s="53"/>
      <c r="BW2290" s="53"/>
      <c r="BX2290" s="53"/>
      <c r="BY2290" s="53"/>
      <c r="BZ2290" s="53"/>
      <c r="CA2290" s="53"/>
      <c r="CB2290" s="53"/>
      <c r="CC2290" s="53"/>
      <c r="CD2290" s="53"/>
      <c r="CE2290" s="53"/>
      <c r="CF2290" s="53"/>
      <c r="CG2290" s="53"/>
      <c r="CH2290" s="53"/>
      <c r="CI2290" s="53"/>
      <c r="CJ2290" s="53"/>
      <c r="CK2290" s="53"/>
    </row>
    <row r="2291" spans="10:89" x14ac:dyDescent="0.2">
      <c r="J2291" s="53"/>
      <c r="K2291" s="53"/>
      <c r="L2291" s="53"/>
      <c r="M2291" s="53"/>
      <c r="N2291" s="53"/>
      <c r="O2291" s="53"/>
      <c r="P2291" s="53"/>
      <c r="Q2291" s="53"/>
      <c r="R2291" s="53"/>
      <c r="S2291" s="53"/>
      <c r="T2291" s="53"/>
      <c r="U2291" s="53"/>
      <c r="V2291" s="53"/>
      <c r="W2291" s="53"/>
      <c r="X2291" s="53"/>
      <c r="Y2291" s="53"/>
      <c r="Z2291" s="53"/>
      <c r="AA2291" s="53"/>
      <c r="AB2291" s="53"/>
      <c r="AC2291" s="53"/>
      <c r="AD2291" s="53"/>
      <c r="AE2291" s="53"/>
      <c r="AF2291" s="53"/>
      <c r="AG2291" s="53"/>
      <c r="AH2291" s="53"/>
      <c r="AI2291" s="53"/>
      <c r="AJ2291" s="53"/>
      <c r="AK2291" s="53"/>
      <c r="AL2291" s="53"/>
      <c r="AM2291" s="53"/>
      <c r="AN2291" s="53"/>
      <c r="AO2291" s="53"/>
      <c r="AP2291" s="53"/>
      <c r="AQ2291" s="53"/>
      <c r="AR2291" s="53"/>
      <c r="AS2291" s="53"/>
      <c r="AT2291" s="53"/>
      <c r="AU2291" s="53"/>
      <c r="AV2291" s="53"/>
      <c r="AW2291" s="53"/>
      <c r="AX2291" s="53"/>
      <c r="AY2291" s="53"/>
      <c r="AZ2291" s="53"/>
      <c r="BA2291" s="53"/>
      <c r="BB2291" s="53"/>
      <c r="BC2291" s="53"/>
      <c r="BD2291" s="53"/>
      <c r="BE2291" s="53"/>
      <c r="BF2291" s="53"/>
      <c r="BG2291" s="53"/>
      <c r="BH2291" s="53"/>
      <c r="BI2291" s="53"/>
      <c r="BJ2291" s="53"/>
      <c r="BK2291" s="53"/>
      <c r="BL2291" s="53"/>
      <c r="BM2291" s="53"/>
      <c r="BN2291" s="53"/>
      <c r="BO2291" s="53"/>
      <c r="BP2291" s="53"/>
      <c r="BQ2291" s="53"/>
      <c r="BR2291" s="53"/>
      <c r="BS2291" s="53"/>
      <c r="BT2291" s="53"/>
      <c r="BU2291" s="53"/>
      <c r="BV2291" s="53"/>
      <c r="BW2291" s="53"/>
      <c r="BX2291" s="53"/>
      <c r="BY2291" s="53"/>
      <c r="BZ2291" s="53"/>
      <c r="CA2291" s="53"/>
      <c r="CB2291" s="53"/>
      <c r="CC2291" s="53"/>
      <c r="CD2291" s="53"/>
      <c r="CE2291" s="53"/>
      <c r="CF2291" s="53"/>
      <c r="CG2291" s="53"/>
      <c r="CH2291" s="53"/>
      <c r="CI2291" s="53"/>
      <c r="CJ2291" s="53"/>
      <c r="CK2291" s="53"/>
    </row>
    <row r="2292" spans="10:89" x14ac:dyDescent="0.2">
      <c r="J2292" s="53"/>
      <c r="K2292" s="53"/>
      <c r="L2292" s="53"/>
      <c r="M2292" s="53"/>
      <c r="N2292" s="53"/>
      <c r="O2292" s="53"/>
      <c r="P2292" s="53"/>
      <c r="Q2292" s="53"/>
      <c r="R2292" s="53"/>
      <c r="S2292" s="53"/>
      <c r="T2292" s="53"/>
      <c r="U2292" s="53"/>
      <c r="V2292" s="53"/>
      <c r="W2292" s="53"/>
      <c r="X2292" s="53"/>
      <c r="Y2292" s="53"/>
      <c r="Z2292" s="53"/>
      <c r="AA2292" s="53"/>
      <c r="AB2292" s="53"/>
      <c r="AC2292" s="53"/>
      <c r="AD2292" s="53"/>
      <c r="AE2292" s="53"/>
      <c r="AF2292" s="53"/>
      <c r="AG2292" s="53"/>
      <c r="AH2292" s="53"/>
      <c r="AI2292" s="53"/>
      <c r="AJ2292" s="53"/>
      <c r="AK2292" s="53"/>
      <c r="AL2292" s="53"/>
      <c r="AM2292" s="53"/>
      <c r="AN2292" s="53"/>
      <c r="AO2292" s="53"/>
      <c r="AP2292" s="53"/>
      <c r="AQ2292" s="53"/>
      <c r="AR2292" s="53"/>
      <c r="AS2292" s="53"/>
      <c r="AT2292" s="53"/>
      <c r="AU2292" s="53"/>
      <c r="AV2292" s="53"/>
      <c r="AW2292" s="53"/>
      <c r="AX2292" s="53"/>
      <c r="AY2292" s="53"/>
      <c r="AZ2292" s="53"/>
      <c r="BA2292" s="53"/>
      <c r="BB2292" s="53"/>
      <c r="BC2292" s="53"/>
      <c r="BD2292" s="53"/>
      <c r="BE2292" s="53"/>
      <c r="BF2292" s="53"/>
      <c r="BG2292" s="53"/>
      <c r="BH2292" s="53"/>
      <c r="BI2292" s="53"/>
      <c r="BJ2292" s="53"/>
      <c r="BK2292" s="53"/>
      <c r="BL2292" s="53"/>
      <c r="BM2292" s="53"/>
      <c r="BN2292" s="53"/>
      <c r="BO2292" s="53"/>
      <c r="BP2292" s="53"/>
      <c r="BQ2292" s="53"/>
      <c r="BR2292" s="53"/>
      <c r="BS2292" s="53"/>
      <c r="BT2292" s="53"/>
      <c r="BU2292" s="53"/>
      <c r="BV2292" s="53"/>
      <c r="BW2292" s="53"/>
      <c r="BX2292" s="53"/>
      <c r="BY2292" s="53"/>
      <c r="BZ2292" s="53"/>
      <c r="CA2292" s="53"/>
      <c r="CB2292" s="53"/>
      <c r="CC2292" s="53"/>
      <c r="CD2292" s="53"/>
      <c r="CE2292" s="53"/>
      <c r="CF2292" s="53"/>
      <c r="CG2292" s="53"/>
      <c r="CH2292" s="53"/>
      <c r="CI2292" s="53"/>
      <c r="CJ2292" s="53"/>
      <c r="CK2292" s="53"/>
    </row>
    <row r="2293" spans="10:89" x14ac:dyDescent="0.2">
      <c r="J2293" s="53"/>
      <c r="K2293" s="53"/>
      <c r="L2293" s="53"/>
      <c r="M2293" s="53"/>
      <c r="N2293" s="53"/>
      <c r="O2293" s="53"/>
      <c r="P2293" s="53"/>
      <c r="Q2293" s="53"/>
      <c r="R2293" s="53"/>
      <c r="S2293" s="53"/>
      <c r="T2293" s="53"/>
      <c r="U2293" s="53"/>
      <c r="V2293" s="53"/>
      <c r="W2293" s="53"/>
      <c r="X2293" s="53"/>
      <c r="Y2293" s="53"/>
      <c r="Z2293" s="53"/>
      <c r="AA2293" s="53"/>
      <c r="AB2293" s="53"/>
      <c r="AC2293" s="53"/>
      <c r="AD2293" s="53"/>
      <c r="AE2293" s="53"/>
      <c r="AF2293" s="53"/>
      <c r="AG2293" s="53"/>
      <c r="AH2293" s="53"/>
      <c r="AI2293" s="53"/>
      <c r="AJ2293" s="53"/>
      <c r="AK2293" s="53"/>
      <c r="AL2293" s="53"/>
      <c r="AM2293" s="53"/>
      <c r="AN2293" s="53"/>
      <c r="AO2293" s="53"/>
      <c r="AP2293" s="53"/>
      <c r="AQ2293" s="53"/>
      <c r="AR2293" s="53"/>
      <c r="AS2293" s="53"/>
      <c r="AT2293" s="53"/>
      <c r="AU2293" s="53"/>
      <c r="AV2293" s="53"/>
      <c r="AW2293" s="53"/>
      <c r="AX2293" s="53"/>
      <c r="AY2293" s="53"/>
      <c r="AZ2293" s="53"/>
      <c r="BA2293" s="53"/>
      <c r="BB2293" s="53"/>
      <c r="BC2293" s="53"/>
      <c r="BD2293" s="53"/>
      <c r="BE2293" s="53"/>
      <c r="BF2293" s="53"/>
      <c r="BG2293" s="53"/>
      <c r="BH2293" s="53"/>
      <c r="BI2293" s="53"/>
      <c r="BJ2293" s="53"/>
      <c r="BK2293" s="53"/>
      <c r="BL2293" s="53"/>
      <c r="BM2293" s="53"/>
      <c r="BN2293" s="53"/>
      <c r="BO2293" s="53"/>
      <c r="BP2293" s="53"/>
      <c r="BQ2293" s="53"/>
      <c r="BR2293" s="53"/>
      <c r="BS2293" s="53"/>
      <c r="BT2293" s="53"/>
      <c r="BU2293" s="53"/>
      <c r="BV2293" s="53"/>
      <c r="BW2293" s="53"/>
      <c r="BX2293" s="53"/>
      <c r="BY2293" s="53"/>
      <c r="BZ2293" s="53"/>
      <c r="CA2293" s="53"/>
      <c r="CB2293" s="53"/>
      <c r="CC2293" s="53"/>
      <c r="CD2293" s="53"/>
      <c r="CE2293" s="53"/>
      <c r="CF2293" s="53"/>
      <c r="CG2293" s="53"/>
      <c r="CH2293" s="53"/>
      <c r="CI2293" s="53"/>
      <c r="CJ2293" s="53"/>
      <c r="CK2293" s="53"/>
    </row>
    <row r="2294" spans="10:89" x14ac:dyDescent="0.2">
      <c r="J2294" s="53"/>
      <c r="K2294" s="53"/>
      <c r="L2294" s="53"/>
      <c r="M2294" s="53"/>
      <c r="N2294" s="53"/>
      <c r="O2294" s="53"/>
      <c r="P2294" s="53"/>
      <c r="Q2294" s="53"/>
      <c r="R2294" s="53"/>
      <c r="S2294" s="53"/>
      <c r="T2294" s="53"/>
      <c r="U2294" s="53"/>
      <c r="V2294" s="53"/>
      <c r="W2294" s="53"/>
      <c r="X2294" s="53"/>
      <c r="Y2294" s="53"/>
      <c r="Z2294" s="53"/>
      <c r="AA2294" s="53"/>
      <c r="AB2294" s="53"/>
      <c r="AC2294" s="53"/>
      <c r="AD2294" s="53"/>
      <c r="AE2294" s="53"/>
      <c r="AF2294" s="53"/>
      <c r="AG2294" s="53"/>
      <c r="AH2294" s="53"/>
      <c r="AI2294" s="53"/>
      <c r="AJ2294" s="53"/>
      <c r="AK2294" s="53"/>
      <c r="AL2294" s="53"/>
      <c r="AM2294" s="53"/>
      <c r="AN2294" s="53"/>
      <c r="AO2294" s="53"/>
      <c r="AP2294" s="53"/>
      <c r="AQ2294" s="53"/>
      <c r="AR2294" s="53"/>
      <c r="AS2294" s="53"/>
      <c r="AT2294" s="53"/>
      <c r="AU2294" s="53"/>
      <c r="AV2294" s="53"/>
      <c r="AW2294" s="53"/>
      <c r="AX2294" s="53"/>
      <c r="AY2294" s="53"/>
      <c r="AZ2294" s="53"/>
      <c r="BA2294" s="53"/>
      <c r="BB2294" s="53"/>
      <c r="BC2294" s="53"/>
      <c r="BD2294" s="53"/>
      <c r="BE2294" s="53"/>
      <c r="BF2294" s="53"/>
      <c r="BG2294" s="53"/>
      <c r="BH2294" s="53"/>
      <c r="BI2294" s="53"/>
      <c r="BJ2294" s="53"/>
      <c r="BK2294" s="53"/>
      <c r="BL2294" s="53"/>
      <c r="BM2294" s="53"/>
      <c r="BN2294" s="53"/>
      <c r="BO2294" s="53"/>
      <c r="BP2294" s="53"/>
      <c r="BQ2294" s="53"/>
      <c r="BR2294" s="53"/>
      <c r="BS2294" s="53"/>
      <c r="BT2294" s="53"/>
      <c r="BU2294" s="53"/>
      <c r="BV2294" s="53"/>
      <c r="BW2294" s="53"/>
      <c r="BX2294" s="53"/>
      <c r="BY2294" s="53"/>
      <c r="BZ2294" s="53"/>
      <c r="CA2294" s="53"/>
      <c r="CB2294" s="53"/>
      <c r="CC2294" s="53"/>
      <c r="CD2294" s="53"/>
      <c r="CE2294" s="53"/>
      <c r="CF2294" s="53"/>
      <c r="CG2294" s="53"/>
      <c r="CH2294" s="53"/>
      <c r="CI2294" s="53"/>
      <c r="CJ2294" s="53"/>
      <c r="CK2294" s="53"/>
    </row>
    <row r="2295" spans="10:89" x14ac:dyDescent="0.2">
      <c r="J2295" s="53"/>
      <c r="K2295" s="53"/>
      <c r="L2295" s="53"/>
      <c r="M2295" s="53"/>
      <c r="N2295" s="53"/>
      <c r="O2295" s="53"/>
      <c r="P2295" s="53"/>
      <c r="Q2295" s="53"/>
      <c r="R2295" s="53"/>
      <c r="S2295" s="53"/>
      <c r="T2295" s="53"/>
      <c r="U2295" s="53"/>
      <c r="V2295" s="53"/>
      <c r="W2295" s="53"/>
      <c r="X2295" s="53"/>
      <c r="Y2295" s="53"/>
      <c r="Z2295" s="53"/>
      <c r="AA2295" s="53"/>
      <c r="AB2295" s="53"/>
      <c r="AC2295" s="53"/>
      <c r="AD2295" s="53"/>
      <c r="AE2295" s="53"/>
      <c r="AF2295" s="53"/>
      <c r="AG2295" s="53"/>
      <c r="AH2295" s="53"/>
      <c r="AI2295" s="53"/>
      <c r="AJ2295" s="53"/>
      <c r="AK2295" s="53"/>
      <c r="AL2295" s="53"/>
      <c r="AM2295" s="53"/>
      <c r="AN2295" s="53"/>
      <c r="AO2295" s="53"/>
      <c r="AP2295" s="53"/>
      <c r="AQ2295" s="53"/>
      <c r="AR2295" s="53"/>
      <c r="AS2295" s="53"/>
      <c r="AT2295" s="53"/>
      <c r="AU2295" s="53"/>
      <c r="AV2295" s="53"/>
      <c r="AW2295" s="53"/>
      <c r="AX2295" s="53"/>
      <c r="AY2295" s="53"/>
      <c r="AZ2295" s="53"/>
      <c r="BA2295" s="53"/>
      <c r="BB2295" s="53"/>
      <c r="BC2295" s="53"/>
      <c r="BD2295" s="53"/>
      <c r="BE2295" s="53"/>
      <c r="BF2295" s="53"/>
      <c r="BG2295" s="53"/>
      <c r="BH2295" s="53"/>
      <c r="BI2295" s="53"/>
      <c r="BJ2295" s="53"/>
      <c r="BK2295" s="53"/>
      <c r="BL2295" s="53"/>
      <c r="BM2295" s="53"/>
      <c r="BN2295" s="53"/>
      <c r="BO2295" s="53"/>
      <c r="BP2295" s="53"/>
      <c r="BQ2295" s="53"/>
      <c r="BR2295" s="53"/>
      <c r="BS2295" s="53"/>
      <c r="BT2295" s="53"/>
      <c r="BU2295" s="53"/>
      <c r="BV2295" s="53"/>
      <c r="BW2295" s="53"/>
      <c r="BX2295" s="53"/>
      <c r="BY2295" s="53"/>
      <c r="BZ2295" s="53"/>
      <c r="CA2295" s="53"/>
      <c r="CB2295" s="53"/>
      <c r="CC2295" s="53"/>
      <c r="CD2295" s="53"/>
      <c r="CE2295" s="53"/>
      <c r="CF2295" s="53"/>
      <c r="CG2295" s="53"/>
      <c r="CH2295" s="53"/>
      <c r="CI2295" s="53"/>
      <c r="CJ2295" s="53"/>
      <c r="CK2295" s="53"/>
    </row>
    <row r="2296" spans="10:89" x14ac:dyDescent="0.2">
      <c r="J2296" s="53"/>
      <c r="K2296" s="53"/>
      <c r="L2296" s="53"/>
      <c r="M2296" s="53"/>
      <c r="N2296" s="53"/>
      <c r="O2296" s="53"/>
      <c r="P2296" s="53"/>
      <c r="Q2296" s="53"/>
      <c r="R2296" s="53"/>
      <c r="S2296" s="53"/>
      <c r="T2296" s="53"/>
      <c r="U2296" s="53"/>
      <c r="V2296" s="53"/>
      <c r="W2296" s="53"/>
      <c r="X2296" s="53"/>
      <c r="Y2296" s="53"/>
      <c r="Z2296" s="53"/>
      <c r="AA2296" s="53"/>
      <c r="AB2296" s="53"/>
      <c r="AC2296" s="53"/>
      <c r="AD2296" s="53"/>
      <c r="AE2296" s="53"/>
      <c r="AF2296" s="53"/>
      <c r="AG2296" s="53"/>
      <c r="AH2296" s="53"/>
      <c r="AI2296" s="53"/>
      <c r="AJ2296" s="53"/>
      <c r="AK2296" s="53"/>
      <c r="AL2296" s="53"/>
      <c r="AM2296" s="53"/>
      <c r="AN2296" s="53"/>
      <c r="AO2296" s="53"/>
      <c r="AP2296" s="53"/>
      <c r="AQ2296" s="53"/>
      <c r="AR2296" s="53"/>
      <c r="AS2296" s="53"/>
      <c r="AT2296" s="53"/>
      <c r="AU2296" s="53"/>
      <c r="AV2296" s="53"/>
      <c r="AW2296" s="53"/>
      <c r="AX2296" s="53"/>
      <c r="AY2296" s="53"/>
      <c r="AZ2296" s="53"/>
      <c r="BA2296" s="53"/>
      <c r="BB2296" s="53"/>
      <c r="BC2296" s="53"/>
      <c r="BD2296" s="53"/>
      <c r="BE2296" s="53"/>
      <c r="BF2296" s="53"/>
      <c r="BG2296" s="53"/>
      <c r="BH2296" s="53"/>
      <c r="BI2296" s="53"/>
      <c r="BJ2296" s="53"/>
      <c r="BK2296" s="53"/>
      <c r="BL2296" s="53"/>
      <c r="BM2296" s="53"/>
      <c r="BN2296" s="53"/>
      <c r="BO2296" s="53"/>
      <c r="BP2296" s="53"/>
      <c r="BQ2296" s="53"/>
      <c r="BR2296" s="53"/>
      <c r="BS2296" s="53"/>
      <c r="BT2296" s="53"/>
      <c r="BU2296" s="53"/>
      <c r="BV2296" s="53"/>
      <c r="BW2296" s="53"/>
      <c r="BX2296" s="53"/>
      <c r="BY2296" s="53"/>
      <c r="BZ2296" s="53"/>
      <c r="CA2296" s="53"/>
      <c r="CB2296" s="53"/>
      <c r="CC2296" s="53"/>
      <c r="CD2296" s="53"/>
      <c r="CE2296" s="53"/>
      <c r="CF2296" s="53"/>
      <c r="CG2296" s="53"/>
      <c r="CH2296" s="53"/>
      <c r="CI2296" s="53"/>
      <c r="CJ2296" s="53"/>
      <c r="CK2296" s="53"/>
    </row>
    <row r="2297" spans="10:89" x14ac:dyDescent="0.2">
      <c r="J2297" s="53"/>
      <c r="K2297" s="53"/>
      <c r="L2297" s="53"/>
      <c r="M2297" s="53"/>
      <c r="N2297" s="53"/>
      <c r="O2297" s="53"/>
      <c r="P2297" s="53"/>
      <c r="Q2297" s="53"/>
      <c r="R2297" s="53"/>
      <c r="S2297" s="53"/>
      <c r="T2297" s="53"/>
      <c r="U2297" s="53"/>
      <c r="V2297" s="53"/>
      <c r="W2297" s="53"/>
      <c r="X2297" s="53"/>
      <c r="Y2297" s="53"/>
      <c r="Z2297" s="53"/>
      <c r="AA2297" s="53"/>
      <c r="AB2297" s="53"/>
      <c r="AC2297" s="53"/>
      <c r="AD2297" s="53"/>
      <c r="AE2297" s="53"/>
      <c r="AF2297" s="53"/>
      <c r="AG2297" s="53"/>
      <c r="AH2297" s="53"/>
      <c r="AI2297" s="53"/>
      <c r="AJ2297" s="53"/>
      <c r="AK2297" s="53"/>
      <c r="AL2297" s="53"/>
      <c r="AM2297" s="53"/>
      <c r="AN2297" s="53"/>
      <c r="AO2297" s="53"/>
      <c r="AP2297" s="53"/>
      <c r="AQ2297" s="53"/>
      <c r="AR2297" s="53"/>
      <c r="AS2297" s="53"/>
      <c r="AT2297" s="53"/>
      <c r="AU2297" s="53"/>
      <c r="AV2297" s="53"/>
      <c r="AW2297" s="53"/>
      <c r="AX2297" s="53"/>
      <c r="AY2297" s="53"/>
      <c r="AZ2297" s="53"/>
      <c r="BA2297" s="53"/>
      <c r="BB2297" s="53"/>
      <c r="BC2297" s="53"/>
      <c r="BD2297" s="53"/>
      <c r="BE2297" s="53"/>
      <c r="BF2297" s="53"/>
      <c r="BG2297" s="53"/>
      <c r="BH2297" s="53"/>
      <c r="BI2297" s="53"/>
      <c r="BJ2297" s="53"/>
      <c r="BK2297" s="53"/>
      <c r="BL2297" s="53"/>
      <c r="BM2297" s="53"/>
      <c r="BN2297" s="53"/>
      <c r="BO2297" s="53"/>
      <c r="BP2297" s="53"/>
      <c r="BQ2297" s="53"/>
      <c r="BR2297" s="53"/>
      <c r="BS2297" s="53"/>
      <c r="BT2297" s="53"/>
      <c r="BU2297" s="53"/>
      <c r="BV2297" s="53"/>
      <c r="BW2297" s="53"/>
      <c r="BX2297" s="53"/>
      <c r="BY2297" s="53"/>
      <c r="BZ2297" s="53"/>
      <c r="CA2297" s="53"/>
      <c r="CB2297" s="53"/>
      <c r="CC2297" s="53"/>
      <c r="CD2297" s="53"/>
      <c r="CE2297" s="53"/>
      <c r="CF2297" s="53"/>
      <c r="CG2297" s="53"/>
      <c r="CH2297" s="53"/>
      <c r="CI2297" s="53"/>
      <c r="CJ2297" s="53"/>
      <c r="CK2297" s="53"/>
    </row>
    <row r="2298" spans="10:89" x14ac:dyDescent="0.2">
      <c r="J2298" s="53"/>
      <c r="K2298" s="53"/>
      <c r="L2298" s="53"/>
      <c r="M2298" s="53"/>
      <c r="N2298" s="53"/>
      <c r="O2298" s="53"/>
      <c r="P2298" s="53"/>
      <c r="Q2298" s="53"/>
      <c r="R2298" s="53"/>
      <c r="S2298" s="53"/>
      <c r="T2298" s="53"/>
      <c r="U2298" s="53"/>
      <c r="V2298" s="53"/>
      <c r="W2298" s="53"/>
      <c r="X2298" s="53"/>
      <c r="Y2298" s="53"/>
      <c r="Z2298" s="53"/>
      <c r="AA2298" s="53"/>
      <c r="AB2298" s="53"/>
      <c r="AC2298" s="53"/>
      <c r="AD2298" s="53"/>
      <c r="AE2298" s="53"/>
      <c r="AF2298" s="53"/>
      <c r="AG2298" s="53"/>
      <c r="AH2298" s="53"/>
      <c r="AI2298" s="53"/>
      <c r="AJ2298" s="53"/>
      <c r="AK2298" s="53"/>
      <c r="AL2298" s="53"/>
      <c r="AM2298" s="53"/>
      <c r="AN2298" s="53"/>
      <c r="AO2298" s="53"/>
      <c r="AP2298" s="53"/>
      <c r="AQ2298" s="53"/>
      <c r="AR2298" s="53"/>
      <c r="AS2298" s="53"/>
      <c r="AT2298" s="53"/>
      <c r="AU2298" s="53"/>
      <c r="AV2298" s="53"/>
      <c r="AW2298" s="53"/>
      <c r="AX2298" s="53"/>
      <c r="AY2298" s="53"/>
      <c r="AZ2298" s="53"/>
      <c r="BA2298" s="53"/>
      <c r="BB2298" s="53"/>
      <c r="BC2298" s="53"/>
      <c r="BD2298" s="53"/>
      <c r="BE2298" s="53"/>
      <c r="BF2298" s="53"/>
      <c r="BG2298" s="53"/>
      <c r="BH2298" s="53"/>
      <c r="BI2298" s="53"/>
      <c r="BJ2298" s="53"/>
      <c r="BK2298" s="53"/>
      <c r="BL2298" s="53"/>
      <c r="BM2298" s="53"/>
      <c r="BN2298" s="53"/>
      <c r="BO2298" s="53"/>
      <c r="BP2298" s="53"/>
      <c r="BQ2298" s="53"/>
      <c r="BR2298" s="53"/>
      <c r="BS2298" s="53"/>
      <c r="BT2298" s="53"/>
      <c r="BU2298" s="53"/>
      <c r="BV2298" s="53"/>
      <c r="BW2298" s="53"/>
      <c r="BX2298" s="53"/>
      <c r="BY2298" s="53"/>
      <c r="BZ2298" s="53"/>
      <c r="CA2298" s="53"/>
      <c r="CB2298" s="53"/>
      <c r="CC2298" s="53"/>
      <c r="CD2298" s="53"/>
      <c r="CE2298" s="53"/>
      <c r="CF2298" s="53"/>
      <c r="CG2298" s="53"/>
      <c r="CH2298" s="53"/>
      <c r="CI2298" s="53"/>
      <c r="CJ2298" s="53"/>
      <c r="CK2298" s="53"/>
    </row>
    <row r="2299" spans="10:89" x14ac:dyDescent="0.2">
      <c r="J2299" s="53"/>
      <c r="K2299" s="53"/>
      <c r="L2299" s="53"/>
      <c r="M2299" s="53"/>
      <c r="N2299" s="53"/>
      <c r="O2299" s="53"/>
      <c r="P2299" s="53"/>
      <c r="Q2299" s="53"/>
      <c r="R2299" s="53"/>
      <c r="S2299" s="53"/>
      <c r="T2299" s="53"/>
      <c r="U2299" s="53"/>
      <c r="V2299" s="53"/>
      <c r="W2299" s="53"/>
      <c r="X2299" s="53"/>
      <c r="Y2299" s="53"/>
      <c r="Z2299" s="53"/>
      <c r="AA2299" s="53"/>
      <c r="AB2299" s="53"/>
      <c r="AC2299" s="53"/>
      <c r="AD2299" s="53"/>
      <c r="AE2299" s="53"/>
      <c r="AF2299" s="53"/>
      <c r="AG2299" s="53"/>
      <c r="AH2299" s="53"/>
      <c r="AI2299" s="53"/>
      <c r="AJ2299" s="53"/>
      <c r="AK2299" s="53"/>
      <c r="AL2299" s="53"/>
      <c r="AM2299" s="53"/>
      <c r="AN2299" s="53"/>
      <c r="AO2299" s="53"/>
      <c r="AP2299" s="53"/>
      <c r="AQ2299" s="53"/>
      <c r="AR2299" s="53"/>
      <c r="AS2299" s="53"/>
      <c r="AT2299" s="53"/>
      <c r="AU2299" s="53"/>
      <c r="AV2299" s="53"/>
      <c r="AW2299" s="53"/>
      <c r="AX2299" s="53"/>
      <c r="AY2299" s="53"/>
      <c r="AZ2299" s="53"/>
      <c r="BA2299" s="53"/>
      <c r="BB2299" s="53"/>
      <c r="BC2299" s="53"/>
      <c r="BD2299" s="53"/>
      <c r="BE2299" s="53"/>
      <c r="BF2299" s="53"/>
      <c r="BG2299" s="53"/>
      <c r="BH2299" s="53"/>
      <c r="BI2299" s="53"/>
      <c r="BJ2299" s="53"/>
      <c r="BK2299" s="53"/>
      <c r="BL2299" s="53"/>
      <c r="BM2299" s="53"/>
      <c r="BN2299" s="53"/>
      <c r="BO2299" s="53"/>
      <c r="BP2299" s="53"/>
      <c r="BQ2299" s="53"/>
      <c r="BR2299" s="53"/>
      <c r="BS2299" s="53"/>
      <c r="BT2299" s="53"/>
      <c r="BU2299" s="53"/>
      <c r="BV2299" s="53"/>
      <c r="BW2299" s="53"/>
      <c r="BX2299" s="53"/>
      <c r="BY2299" s="53"/>
      <c r="BZ2299" s="53"/>
      <c r="CA2299" s="53"/>
      <c r="CB2299" s="53"/>
      <c r="CC2299" s="53"/>
      <c r="CD2299" s="53"/>
      <c r="CE2299" s="53"/>
      <c r="CF2299" s="53"/>
      <c r="CG2299" s="53"/>
      <c r="CH2299" s="53"/>
      <c r="CI2299" s="53"/>
      <c r="CJ2299" s="53"/>
      <c r="CK2299" s="53"/>
    </row>
    <row r="2300" spans="10:89" x14ac:dyDescent="0.2">
      <c r="J2300" s="53"/>
      <c r="K2300" s="53"/>
      <c r="L2300" s="53"/>
      <c r="M2300" s="53"/>
      <c r="N2300" s="53"/>
      <c r="O2300" s="53"/>
      <c r="P2300" s="53"/>
      <c r="Q2300" s="53"/>
      <c r="R2300" s="53"/>
      <c r="S2300" s="53"/>
      <c r="T2300" s="53"/>
      <c r="U2300" s="53"/>
      <c r="V2300" s="53"/>
      <c r="W2300" s="53"/>
      <c r="X2300" s="53"/>
      <c r="Y2300" s="53"/>
      <c r="Z2300" s="53"/>
      <c r="AA2300" s="53"/>
      <c r="AB2300" s="53"/>
      <c r="AC2300" s="53"/>
      <c r="AD2300" s="53"/>
      <c r="AE2300" s="53"/>
      <c r="AF2300" s="53"/>
      <c r="AG2300" s="53"/>
      <c r="AH2300" s="53"/>
      <c r="AI2300" s="53"/>
      <c r="AJ2300" s="53"/>
      <c r="AK2300" s="53"/>
      <c r="AL2300" s="53"/>
      <c r="AM2300" s="53"/>
      <c r="AN2300" s="53"/>
      <c r="AO2300" s="53"/>
      <c r="AP2300" s="53"/>
      <c r="AQ2300" s="53"/>
      <c r="AR2300" s="53"/>
      <c r="AS2300" s="53"/>
      <c r="AT2300" s="53"/>
      <c r="AU2300" s="53"/>
      <c r="AV2300" s="53"/>
      <c r="AW2300" s="53"/>
      <c r="AX2300" s="53"/>
      <c r="AY2300" s="53"/>
      <c r="AZ2300" s="53"/>
      <c r="BA2300" s="53"/>
      <c r="BB2300" s="53"/>
      <c r="BC2300" s="53"/>
      <c r="BD2300" s="53"/>
      <c r="BE2300" s="53"/>
      <c r="BF2300" s="53"/>
      <c r="BG2300" s="53"/>
      <c r="BH2300" s="53"/>
      <c r="BI2300" s="53"/>
      <c r="BJ2300" s="53"/>
      <c r="BK2300" s="53"/>
      <c r="BL2300" s="53"/>
      <c r="BM2300" s="53"/>
      <c r="BN2300" s="53"/>
      <c r="BO2300" s="53"/>
      <c r="BP2300" s="53"/>
      <c r="BQ2300" s="53"/>
      <c r="BR2300" s="53"/>
      <c r="BS2300" s="53"/>
      <c r="BT2300" s="53"/>
      <c r="BU2300" s="53"/>
      <c r="BV2300" s="53"/>
      <c r="BW2300" s="53"/>
      <c r="BX2300" s="53"/>
      <c r="BY2300" s="53"/>
      <c r="BZ2300" s="53"/>
      <c r="CA2300" s="53"/>
      <c r="CB2300" s="53"/>
      <c r="CC2300" s="53"/>
      <c r="CD2300" s="53"/>
      <c r="CE2300" s="53"/>
      <c r="CF2300" s="53"/>
      <c r="CG2300" s="53"/>
      <c r="CH2300" s="53"/>
      <c r="CI2300" s="53"/>
      <c r="CJ2300" s="53"/>
      <c r="CK2300" s="53"/>
    </row>
    <row r="2301" spans="10:89" x14ac:dyDescent="0.2">
      <c r="J2301" s="53"/>
      <c r="K2301" s="53"/>
      <c r="L2301" s="53"/>
      <c r="M2301" s="53"/>
      <c r="N2301" s="53"/>
      <c r="O2301" s="53"/>
      <c r="P2301" s="53"/>
      <c r="Q2301" s="53"/>
      <c r="R2301" s="53"/>
      <c r="S2301" s="53"/>
      <c r="T2301" s="53"/>
      <c r="U2301" s="53"/>
      <c r="V2301" s="53"/>
      <c r="W2301" s="53"/>
      <c r="X2301" s="53"/>
      <c r="Y2301" s="53"/>
      <c r="Z2301" s="53"/>
      <c r="AA2301" s="53"/>
      <c r="AB2301" s="53"/>
      <c r="AC2301" s="53"/>
      <c r="AD2301" s="53"/>
      <c r="AE2301" s="53"/>
      <c r="AF2301" s="53"/>
      <c r="AG2301" s="53"/>
      <c r="AH2301" s="53"/>
      <c r="AI2301" s="53"/>
      <c r="AJ2301" s="53"/>
      <c r="AK2301" s="53"/>
      <c r="AL2301" s="53"/>
      <c r="AM2301" s="53"/>
      <c r="AN2301" s="53"/>
      <c r="AO2301" s="53"/>
      <c r="AP2301" s="53"/>
      <c r="AQ2301" s="53"/>
      <c r="AR2301" s="53"/>
      <c r="AS2301" s="53"/>
      <c r="AT2301" s="53"/>
      <c r="AU2301" s="53"/>
      <c r="AV2301" s="53"/>
      <c r="AW2301" s="53"/>
      <c r="AX2301" s="53"/>
      <c r="AY2301" s="53"/>
      <c r="AZ2301" s="53"/>
      <c r="BA2301" s="53"/>
      <c r="BB2301" s="53"/>
      <c r="BC2301" s="53"/>
      <c r="BD2301" s="53"/>
      <c r="BE2301" s="53"/>
      <c r="BF2301" s="53"/>
      <c r="BG2301" s="53"/>
      <c r="BH2301" s="53"/>
      <c r="BI2301" s="53"/>
      <c r="BJ2301" s="53"/>
      <c r="BK2301" s="53"/>
      <c r="BL2301" s="53"/>
      <c r="BM2301" s="53"/>
      <c r="BN2301" s="53"/>
      <c r="BO2301" s="53"/>
      <c r="BP2301" s="53"/>
      <c r="BQ2301" s="53"/>
      <c r="BR2301" s="53"/>
      <c r="BS2301" s="53"/>
      <c r="BT2301" s="53"/>
      <c r="BU2301" s="53"/>
      <c r="BV2301" s="53"/>
      <c r="BW2301" s="53"/>
      <c r="BX2301" s="53"/>
      <c r="BY2301" s="53"/>
      <c r="BZ2301" s="53"/>
      <c r="CA2301" s="53"/>
      <c r="CB2301" s="53"/>
      <c r="CC2301" s="53"/>
      <c r="CD2301" s="53"/>
      <c r="CE2301" s="53"/>
      <c r="CF2301" s="53"/>
      <c r="CG2301" s="53"/>
      <c r="CH2301" s="53"/>
      <c r="CI2301" s="53"/>
      <c r="CJ2301" s="53"/>
      <c r="CK2301" s="53"/>
    </row>
    <row r="2302" spans="10:89" x14ac:dyDescent="0.2">
      <c r="J2302" s="53"/>
      <c r="K2302" s="53"/>
      <c r="L2302" s="53"/>
      <c r="M2302" s="53"/>
      <c r="N2302" s="53"/>
      <c r="O2302" s="53"/>
      <c r="P2302" s="53"/>
      <c r="Q2302" s="53"/>
      <c r="R2302" s="53"/>
      <c r="S2302" s="53"/>
      <c r="T2302" s="53"/>
      <c r="U2302" s="53"/>
      <c r="V2302" s="53"/>
      <c r="W2302" s="53"/>
      <c r="X2302" s="53"/>
      <c r="Y2302" s="53"/>
      <c r="Z2302" s="53"/>
      <c r="AA2302" s="53"/>
      <c r="AB2302" s="53"/>
      <c r="AC2302" s="53"/>
      <c r="AD2302" s="53"/>
      <c r="AE2302" s="53"/>
      <c r="AF2302" s="53"/>
      <c r="AG2302" s="53"/>
      <c r="AH2302" s="53"/>
      <c r="AI2302" s="53"/>
      <c r="AJ2302" s="53"/>
      <c r="AK2302" s="53"/>
      <c r="AL2302" s="53"/>
      <c r="AM2302" s="53"/>
      <c r="AN2302" s="53"/>
      <c r="AO2302" s="53"/>
      <c r="AP2302" s="53"/>
      <c r="AQ2302" s="53"/>
      <c r="AR2302" s="53"/>
      <c r="AS2302" s="53"/>
      <c r="AT2302" s="53"/>
      <c r="AU2302" s="53"/>
      <c r="AV2302" s="53"/>
      <c r="AW2302" s="53"/>
      <c r="AX2302" s="53"/>
      <c r="AY2302" s="53"/>
      <c r="AZ2302" s="53"/>
      <c r="BA2302" s="53"/>
      <c r="BB2302" s="53"/>
      <c r="BC2302" s="53"/>
      <c r="BD2302" s="53"/>
      <c r="BE2302" s="53"/>
      <c r="BF2302" s="53"/>
      <c r="BG2302" s="53"/>
      <c r="BH2302" s="53"/>
      <c r="BI2302" s="53"/>
      <c r="BJ2302" s="53"/>
      <c r="BK2302" s="53"/>
      <c r="BL2302" s="53"/>
      <c r="BM2302" s="53"/>
      <c r="BN2302" s="53"/>
      <c r="BO2302" s="53"/>
      <c r="BP2302" s="53"/>
      <c r="BQ2302" s="53"/>
      <c r="BR2302" s="53"/>
      <c r="BS2302" s="53"/>
      <c r="BT2302" s="53"/>
      <c r="BU2302" s="53"/>
      <c r="BV2302" s="53"/>
      <c r="BW2302" s="53"/>
      <c r="BX2302" s="53"/>
      <c r="BY2302" s="53"/>
      <c r="BZ2302" s="53"/>
      <c r="CA2302" s="53"/>
      <c r="CB2302" s="53"/>
      <c r="CC2302" s="53"/>
      <c r="CD2302" s="53"/>
      <c r="CE2302" s="53"/>
      <c r="CF2302" s="53"/>
      <c r="CG2302" s="53"/>
      <c r="CH2302" s="53"/>
      <c r="CI2302" s="53"/>
      <c r="CJ2302" s="53"/>
      <c r="CK2302" s="53"/>
    </row>
    <row r="2303" spans="10:89" x14ac:dyDescent="0.2">
      <c r="J2303" s="53"/>
      <c r="K2303" s="53"/>
      <c r="L2303" s="53"/>
      <c r="M2303" s="53"/>
      <c r="N2303" s="53"/>
      <c r="O2303" s="53"/>
      <c r="P2303" s="53"/>
      <c r="Q2303" s="53"/>
      <c r="R2303" s="53"/>
      <c r="S2303" s="53"/>
      <c r="T2303" s="53"/>
      <c r="U2303" s="53"/>
      <c r="V2303" s="53"/>
      <c r="W2303" s="53"/>
      <c r="X2303" s="53"/>
      <c r="Y2303" s="53"/>
      <c r="Z2303" s="53"/>
      <c r="AA2303" s="53"/>
      <c r="AB2303" s="53"/>
      <c r="AC2303" s="53"/>
      <c r="AD2303" s="53"/>
      <c r="AE2303" s="53"/>
      <c r="AF2303" s="53"/>
      <c r="AG2303" s="53"/>
      <c r="AH2303" s="53"/>
      <c r="AI2303" s="53"/>
      <c r="AJ2303" s="53"/>
      <c r="AK2303" s="53"/>
      <c r="AL2303" s="53"/>
      <c r="AM2303" s="53"/>
      <c r="AN2303" s="53"/>
      <c r="AO2303" s="53"/>
      <c r="AP2303" s="53"/>
      <c r="AQ2303" s="53"/>
      <c r="AR2303" s="53"/>
      <c r="AS2303" s="53"/>
      <c r="AT2303" s="53"/>
      <c r="AU2303" s="53"/>
      <c r="AV2303" s="53"/>
      <c r="AW2303" s="53"/>
      <c r="AX2303" s="53"/>
      <c r="AY2303" s="53"/>
      <c r="AZ2303" s="53"/>
      <c r="BA2303" s="53"/>
      <c r="BB2303" s="53"/>
      <c r="BC2303" s="53"/>
      <c r="BD2303" s="53"/>
      <c r="BE2303" s="53"/>
      <c r="BF2303" s="53"/>
      <c r="BG2303" s="53"/>
      <c r="BH2303" s="53"/>
      <c r="BI2303" s="53"/>
      <c r="BJ2303" s="53"/>
      <c r="BK2303" s="53"/>
      <c r="BL2303" s="53"/>
      <c r="BM2303" s="53"/>
      <c r="BN2303" s="53"/>
      <c r="BO2303" s="53"/>
      <c r="BP2303" s="53"/>
      <c r="BQ2303" s="53"/>
      <c r="BR2303" s="53"/>
      <c r="BS2303" s="53"/>
      <c r="BT2303" s="53"/>
      <c r="BU2303" s="53"/>
      <c r="BV2303" s="53"/>
      <c r="BW2303" s="53"/>
      <c r="BX2303" s="53"/>
      <c r="BY2303" s="53"/>
      <c r="BZ2303" s="53"/>
      <c r="CA2303" s="53"/>
      <c r="CB2303" s="53"/>
      <c r="CC2303" s="53"/>
      <c r="CD2303" s="53"/>
      <c r="CE2303" s="53"/>
      <c r="CF2303" s="53"/>
      <c r="CG2303" s="53"/>
      <c r="CH2303" s="53"/>
      <c r="CI2303" s="53"/>
      <c r="CJ2303" s="53"/>
      <c r="CK2303" s="53"/>
    </row>
    <row r="2304" spans="10:89" x14ac:dyDescent="0.2">
      <c r="J2304" s="53"/>
      <c r="K2304" s="53"/>
      <c r="L2304" s="53"/>
      <c r="M2304" s="53"/>
      <c r="N2304" s="53"/>
      <c r="O2304" s="53"/>
      <c r="P2304" s="53"/>
      <c r="Q2304" s="53"/>
      <c r="R2304" s="53"/>
      <c r="S2304" s="53"/>
      <c r="T2304" s="53"/>
      <c r="U2304" s="53"/>
      <c r="V2304" s="53"/>
      <c r="W2304" s="53"/>
      <c r="X2304" s="53"/>
      <c r="Y2304" s="53"/>
      <c r="Z2304" s="53"/>
      <c r="AA2304" s="53"/>
      <c r="AB2304" s="53"/>
      <c r="AC2304" s="53"/>
      <c r="AD2304" s="53"/>
      <c r="AE2304" s="53"/>
      <c r="AF2304" s="53"/>
      <c r="AG2304" s="53"/>
      <c r="AH2304" s="53"/>
      <c r="AI2304" s="53"/>
      <c r="AJ2304" s="53"/>
      <c r="AK2304" s="53"/>
      <c r="AL2304" s="53"/>
      <c r="AM2304" s="53"/>
      <c r="AN2304" s="53"/>
      <c r="AO2304" s="53"/>
      <c r="AP2304" s="53"/>
      <c r="AQ2304" s="53"/>
      <c r="AR2304" s="53"/>
      <c r="AS2304" s="53"/>
      <c r="AT2304" s="53"/>
      <c r="AU2304" s="53"/>
      <c r="AV2304" s="53"/>
      <c r="AW2304" s="53"/>
      <c r="AX2304" s="53"/>
      <c r="AY2304" s="53"/>
      <c r="AZ2304" s="53"/>
      <c r="BA2304" s="53"/>
      <c r="BB2304" s="53"/>
      <c r="BC2304" s="53"/>
      <c r="BD2304" s="53"/>
      <c r="BE2304" s="53"/>
      <c r="BF2304" s="53"/>
      <c r="BG2304" s="53"/>
      <c r="BH2304" s="53"/>
      <c r="BI2304" s="53"/>
      <c r="BJ2304" s="53"/>
      <c r="BK2304" s="53"/>
      <c r="BL2304" s="53"/>
      <c r="BM2304" s="53"/>
      <c r="BN2304" s="53"/>
      <c r="BO2304" s="53"/>
      <c r="BP2304" s="53"/>
      <c r="BQ2304" s="53"/>
      <c r="BR2304" s="53"/>
      <c r="BS2304" s="53"/>
      <c r="BT2304" s="53"/>
      <c r="BU2304" s="53"/>
      <c r="BV2304" s="53"/>
      <c r="BW2304" s="53"/>
      <c r="BX2304" s="53"/>
      <c r="BY2304" s="53"/>
      <c r="BZ2304" s="53"/>
      <c r="CA2304" s="53"/>
      <c r="CB2304" s="53"/>
      <c r="CC2304" s="53"/>
      <c r="CD2304" s="53"/>
      <c r="CE2304" s="53"/>
      <c r="CF2304" s="53"/>
      <c r="CG2304" s="53"/>
      <c r="CH2304" s="53"/>
      <c r="CI2304" s="53"/>
      <c r="CJ2304" s="53"/>
      <c r="CK2304" s="53"/>
    </row>
    <row r="2305" spans="10:89" x14ac:dyDescent="0.2">
      <c r="J2305" s="53"/>
      <c r="K2305" s="53"/>
      <c r="L2305" s="53"/>
      <c r="M2305" s="53"/>
      <c r="N2305" s="53"/>
      <c r="O2305" s="53"/>
      <c r="P2305" s="53"/>
      <c r="Q2305" s="53"/>
      <c r="R2305" s="53"/>
      <c r="S2305" s="53"/>
      <c r="T2305" s="53"/>
      <c r="U2305" s="53"/>
      <c r="V2305" s="53"/>
      <c r="W2305" s="53"/>
      <c r="X2305" s="53"/>
      <c r="Y2305" s="53"/>
      <c r="Z2305" s="53"/>
      <c r="AA2305" s="53"/>
      <c r="AB2305" s="53"/>
      <c r="AC2305" s="53"/>
      <c r="AD2305" s="53"/>
      <c r="AE2305" s="53"/>
      <c r="AF2305" s="53"/>
      <c r="AG2305" s="53"/>
      <c r="AH2305" s="53"/>
      <c r="AI2305" s="53"/>
      <c r="AJ2305" s="53"/>
      <c r="AK2305" s="53"/>
      <c r="AL2305" s="53"/>
      <c r="AM2305" s="53"/>
      <c r="AN2305" s="53"/>
      <c r="AO2305" s="53"/>
      <c r="AP2305" s="53"/>
      <c r="AQ2305" s="53"/>
      <c r="AR2305" s="53"/>
      <c r="AS2305" s="53"/>
      <c r="AT2305" s="53"/>
      <c r="AU2305" s="53"/>
      <c r="AV2305" s="53"/>
      <c r="AW2305" s="53"/>
      <c r="AX2305" s="53"/>
      <c r="AY2305" s="53"/>
      <c r="AZ2305" s="53"/>
      <c r="BA2305" s="53"/>
      <c r="BB2305" s="53"/>
      <c r="BC2305" s="53"/>
      <c r="BD2305" s="53"/>
      <c r="BE2305" s="53"/>
      <c r="BF2305" s="53"/>
      <c r="BG2305" s="53"/>
      <c r="BH2305" s="53"/>
      <c r="BI2305" s="53"/>
      <c r="BJ2305" s="53"/>
      <c r="BK2305" s="53"/>
      <c r="BL2305" s="53"/>
      <c r="BM2305" s="53"/>
      <c r="BN2305" s="53"/>
      <c r="BO2305" s="53"/>
      <c r="BP2305" s="53"/>
      <c r="BQ2305" s="53"/>
      <c r="BR2305" s="53"/>
      <c r="BS2305" s="53"/>
      <c r="BT2305" s="53"/>
      <c r="BU2305" s="53"/>
      <c r="BV2305" s="53"/>
      <c r="BW2305" s="53"/>
      <c r="BX2305" s="53"/>
      <c r="BY2305" s="53"/>
      <c r="BZ2305" s="53"/>
      <c r="CA2305" s="53"/>
      <c r="CB2305" s="53"/>
      <c r="CC2305" s="53"/>
      <c r="CD2305" s="53"/>
      <c r="CE2305" s="53"/>
      <c r="CF2305" s="53"/>
      <c r="CG2305" s="53"/>
      <c r="CH2305" s="53"/>
      <c r="CI2305" s="53"/>
      <c r="CJ2305" s="53"/>
      <c r="CK2305" s="53"/>
    </row>
    <row r="2306" spans="10:89" x14ac:dyDescent="0.2">
      <c r="J2306" s="53"/>
      <c r="K2306" s="53"/>
      <c r="L2306" s="53"/>
      <c r="M2306" s="53"/>
      <c r="N2306" s="53"/>
      <c r="O2306" s="53"/>
      <c r="P2306" s="53"/>
      <c r="Q2306" s="53"/>
      <c r="R2306" s="53"/>
      <c r="S2306" s="53"/>
      <c r="T2306" s="53"/>
      <c r="U2306" s="53"/>
      <c r="V2306" s="53"/>
      <c r="W2306" s="53"/>
      <c r="X2306" s="53"/>
      <c r="Y2306" s="53"/>
      <c r="Z2306" s="53"/>
      <c r="AA2306" s="53"/>
      <c r="AB2306" s="53"/>
      <c r="AC2306" s="53"/>
      <c r="AD2306" s="53"/>
      <c r="AE2306" s="53"/>
      <c r="AF2306" s="53"/>
      <c r="AG2306" s="53"/>
      <c r="AH2306" s="53"/>
      <c r="AI2306" s="53"/>
      <c r="AJ2306" s="53"/>
      <c r="AK2306" s="53"/>
      <c r="AL2306" s="53"/>
      <c r="AM2306" s="53"/>
      <c r="AN2306" s="53"/>
      <c r="AO2306" s="53"/>
      <c r="AP2306" s="53"/>
      <c r="AQ2306" s="53"/>
      <c r="AR2306" s="53"/>
      <c r="AS2306" s="53"/>
      <c r="AT2306" s="53"/>
      <c r="AU2306" s="53"/>
      <c r="AV2306" s="53"/>
      <c r="AW2306" s="53"/>
      <c r="AX2306" s="53"/>
      <c r="AY2306" s="53"/>
      <c r="AZ2306" s="53"/>
      <c r="BA2306" s="53"/>
      <c r="BB2306" s="53"/>
      <c r="BC2306" s="53"/>
      <c r="BD2306" s="53"/>
      <c r="BE2306" s="53"/>
      <c r="BF2306" s="53"/>
      <c r="BG2306" s="53"/>
      <c r="BH2306" s="53"/>
      <c r="BI2306" s="53"/>
      <c r="BJ2306" s="53"/>
      <c r="BK2306" s="53"/>
      <c r="BL2306" s="53"/>
      <c r="BM2306" s="53"/>
      <c r="BN2306" s="53"/>
      <c r="BO2306" s="53"/>
      <c r="BP2306" s="53"/>
      <c r="BQ2306" s="53"/>
      <c r="BR2306" s="53"/>
      <c r="BS2306" s="53"/>
      <c r="BT2306" s="53"/>
      <c r="BU2306" s="53"/>
      <c r="BV2306" s="53"/>
      <c r="BW2306" s="53"/>
      <c r="BX2306" s="53"/>
      <c r="BY2306" s="53"/>
      <c r="BZ2306" s="53"/>
      <c r="CA2306" s="53"/>
      <c r="CB2306" s="53"/>
      <c r="CC2306" s="53"/>
      <c r="CD2306" s="53"/>
      <c r="CE2306" s="53"/>
      <c r="CF2306" s="53"/>
      <c r="CG2306" s="53"/>
      <c r="CH2306" s="53"/>
      <c r="CI2306" s="53"/>
      <c r="CJ2306" s="53"/>
      <c r="CK2306" s="53"/>
    </row>
    <row r="2307" spans="10:89" x14ac:dyDescent="0.2">
      <c r="J2307" s="53"/>
      <c r="K2307" s="53"/>
      <c r="L2307" s="53"/>
      <c r="M2307" s="53"/>
      <c r="N2307" s="53"/>
      <c r="O2307" s="53"/>
      <c r="P2307" s="53"/>
      <c r="Q2307" s="53"/>
      <c r="R2307" s="53"/>
      <c r="S2307" s="53"/>
      <c r="T2307" s="53"/>
      <c r="U2307" s="53"/>
      <c r="V2307" s="53"/>
      <c r="W2307" s="53"/>
      <c r="X2307" s="53"/>
      <c r="Y2307" s="53"/>
      <c r="Z2307" s="53"/>
      <c r="AA2307" s="53"/>
      <c r="AB2307" s="53"/>
      <c r="AC2307" s="53"/>
      <c r="AD2307" s="53"/>
      <c r="AE2307" s="53"/>
      <c r="AF2307" s="53"/>
      <c r="AG2307" s="53"/>
      <c r="AH2307" s="53"/>
      <c r="AI2307" s="53"/>
      <c r="AJ2307" s="53"/>
      <c r="AK2307" s="53"/>
      <c r="AL2307" s="53"/>
      <c r="AM2307" s="53"/>
      <c r="AN2307" s="53"/>
      <c r="AO2307" s="53"/>
      <c r="AP2307" s="53"/>
      <c r="AQ2307" s="53"/>
      <c r="AR2307" s="53"/>
      <c r="AS2307" s="53"/>
      <c r="AT2307" s="53"/>
      <c r="AU2307" s="53"/>
      <c r="AV2307" s="53"/>
      <c r="AW2307" s="53"/>
      <c r="AX2307" s="53"/>
      <c r="AY2307" s="53"/>
      <c r="AZ2307" s="53"/>
      <c r="BA2307" s="53"/>
      <c r="BB2307" s="53"/>
      <c r="BC2307" s="53"/>
      <c r="BD2307" s="53"/>
      <c r="BE2307" s="53"/>
      <c r="BF2307" s="53"/>
      <c r="BG2307" s="53"/>
      <c r="BH2307" s="53"/>
      <c r="BI2307" s="53"/>
      <c r="BJ2307" s="53"/>
      <c r="BK2307" s="53"/>
      <c r="BL2307" s="53"/>
      <c r="BM2307" s="53"/>
      <c r="BN2307" s="53"/>
      <c r="BO2307" s="53"/>
      <c r="BP2307" s="53"/>
      <c r="BQ2307" s="53"/>
      <c r="BR2307" s="53"/>
      <c r="BS2307" s="53"/>
      <c r="BT2307" s="53"/>
      <c r="BU2307" s="53"/>
      <c r="BV2307" s="53"/>
      <c r="BW2307" s="53"/>
      <c r="BX2307" s="53"/>
      <c r="BY2307" s="53"/>
      <c r="BZ2307" s="53"/>
      <c r="CA2307" s="53"/>
      <c r="CB2307" s="53"/>
      <c r="CC2307" s="53"/>
      <c r="CD2307" s="53"/>
      <c r="CE2307" s="53"/>
      <c r="CF2307" s="53"/>
      <c r="CG2307" s="53"/>
      <c r="CH2307" s="53"/>
      <c r="CI2307" s="53"/>
      <c r="CJ2307" s="53"/>
      <c r="CK2307" s="53"/>
    </row>
    <row r="2308" spans="10:89" x14ac:dyDescent="0.2">
      <c r="J2308" s="53"/>
      <c r="K2308" s="53"/>
      <c r="L2308" s="53"/>
      <c r="M2308" s="53"/>
      <c r="N2308" s="53"/>
      <c r="O2308" s="53"/>
      <c r="P2308" s="53"/>
      <c r="Q2308" s="53"/>
      <c r="R2308" s="53"/>
      <c r="S2308" s="53"/>
      <c r="T2308" s="53"/>
      <c r="U2308" s="53"/>
      <c r="V2308" s="53"/>
      <c r="W2308" s="53"/>
      <c r="X2308" s="53"/>
      <c r="Y2308" s="53"/>
      <c r="Z2308" s="53"/>
      <c r="AA2308" s="53"/>
      <c r="AB2308" s="53"/>
      <c r="AC2308" s="53"/>
      <c r="AD2308" s="53"/>
      <c r="AE2308" s="53"/>
      <c r="AF2308" s="53"/>
      <c r="AG2308" s="53"/>
      <c r="AH2308" s="53"/>
      <c r="AI2308" s="53"/>
      <c r="AJ2308" s="53"/>
      <c r="AK2308" s="53"/>
      <c r="AL2308" s="53"/>
      <c r="AM2308" s="53"/>
      <c r="AN2308" s="53"/>
      <c r="AO2308" s="53"/>
      <c r="AP2308" s="53"/>
      <c r="AQ2308" s="53"/>
      <c r="AR2308" s="53"/>
      <c r="AS2308" s="53"/>
      <c r="AT2308" s="53"/>
      <c r="AU2308" s="53"/>
      <c r="AV2308" s="53"/>
      <c r="AW2308" s="53"/>
      <c r="AX2308" s="53"/>
      <c r="AY2308" s="53"/>
      <c r="AZ2308" s="53"/>
      <c r="BA2308" s="53"/>
      <c r="BB2308" s="53"/>
      <c r="BC2308" s="53"/>
      <c r="BD2308" s="53"/>
      <c r="BE2308" s="53"/>
      <c r="BF2308" s="53"/>
      <c r="BG2308" s="53"/>
      <c r="BH2308" s="53"/>
      <c r="BI2308" s="53"/>
      <c r="BJ2308" s="53"/>
      <c r="BK2308" s="53"/>
      <c r="BL2308" s="53"/>
      <c r="BM2308" s="53"/>
      <c r="BN2308" s="53"/>
      <c r="BO2308" s="53"/>
      <c r="BP2308" s="53"/>
      <c r="BQ2308" s="53"/>
      <c r="BR2308" s="53"/>
      <c r="BS2308" s="53"/>
      <c r="BT2308" s="53"/>
      <c r="BU2308" s="53"/>
      <c r="BV2308" s="53"/>
      <c r="BW2308" s="53"/>
      <c r="BX2308" s="53"/>
      <c r="BY2308" s="53"/>
      <c r="BZ2308" s="53"/>
      <c r="CA2308" s="53"/>
      <c r="CB2308" s="53"/>
      <c r="CC2308" s="53"/>
      <c r="CD2308" s="53"/>
      <c r="CE2308" s="53"/>
      <c r="CF2308" s="53"/>
      <c r="CG2308" s="53"/>
      <c r="CH2308" s="53"/>
      <c r="CI2308" s="53"/>
      <c r="CJ2308" s="53"/>
      <c r="CK2308" s="53"/>
    </row>
    <row r="2309" spans="10:89" x14ac:dyDescent="0.2">
      <c r="J2309" s="53"/>
      <c r="K2309" s="53"/>
      <c r="L2309" s="53"/>
      <c r="M2309" s="53"/>
      <c r="N2309" s="53"/>
      <c r="O2309" s="53"/>
      <c r="P2309" s="53"/>
      <c r="Q2309" s="53"/>
      <c r="R2309" s="53"/>
      <c r="S2309" s="53"/>
      <c r="T2309" s="53"/>
      <c r="U2309" s="53"/>
      <c r="V2309" s="53"/>
      <c r="W2309" s="53"/>
      <c r="X2309" s="53"/>
      <c r="Y2309" s="53"/>
      <c r="Z2309" s="53"/>
      <c r="AA2309" s="53"/>
      <c r="AB2309" s="53"/>
      <c r="AC2309" s="53"/>
      <c r="AD2309" s="53"/>
      <c r="AE2309" s="53"/>
      <c r="AF2309" s="53"/>
      <c r="AG2309" s="53"/>
      <c r="AH2309" s="53"/>
      <c r="AI2309" s="53"/>
      <c r="AJ2309" s="53"/>
      <c r="AK2309" s="53"/>
      <c r="AL2309" s="53"/>
      <c r="AM2309" s="53"/>
      <c r="AN2309" s="53"/>
      <c r="AO2309" s="53"/>
      <c r="AP2309" s="53"/>
      <c r="AQ2309" s="53"/>
      <c r="AR2309" s="53"/>
      <c r="AS2309" s="53"/>
      <c r="AT2309" s="53"/>
      <c r="AU2309" s="53"/>
      <c r="AV2309" s="53"/>
      <c r="AW2309" s="53"/>
      <c r="AX2309" s="53"/>
      <c r="AY2309" s="53"/>
      <c r="AZ2309" s="53"/>
      <c r="BA2309" s="53"/>
      <c r="BB2309" s="53"/>
      <c r="BC2309" s="53"/>
      <c r="BD2309" s="53"/>
      <c r="BE2309" s="53"/>
      <c r="BF2309" s="53"/>
      <c r="BG2309" s="53"/>
      <c r="BH2309" s="53"/>
      <c r="BI2309" s="53"/>
      <c r="BJ2309" s="53"/>
      <c r="BK2309" s="53"/>
      <c r="BL2309" s="53"/>
      <c r="BM2309" s="53"/>
      <c r="BN2309" s="53"/>
      <c r="BO2309" s="53"/>
      <c r="BP2309" s="53"/>
      <c r="BQ2309" s="53"/>
      <c r="BR2309" s="53"/>
      <c r="BS2309" s="53"/>
      <c r="BT2309" s="53"/>
      <c r="BU2309" s="53"/>
      <c r="BV2309" s="53"/>
      <c r="BW2309" s="53"/>
      <c r="BX2309" s="53"/>
      <c r="BY2309" s="53"/>
      <c r="BZ2309" s="53"/>
      <c r="CA2309" s="53"/>
      <c r="CB2309" s="53"/>
      <c r="CC2309" s="53"/>
      <c r="CD2309" s="53"/>
      <c r="CE2309" s="53"/>
      <c r="CF2309" s="53"/>
      <c r="CG2309" s="53"/>
      <c r="CH2309" s="53"/>
      <c r="CI2309" s="53"/>
      <c r="CJ2309" s="53"/>
      <c r="CK2309" s="53"/>
    </row>
    <row r="2310" spans="10:89" x14ac:dyDescent="0.2">
      <c r="J2310" s="53"/>
      <c r="K2310" s="53"/>
      <c r="L2310" s="53"/>
      <c r="M2310" s="53"/>
      <c r="N2310" s="53"/>
      <c r="O2310" s="53"/>
      <c r="P2310" s="53"/>
      <c r="Q2310" s="53"/>
      <c r="R2310" s="53"/>
      <c r="S2310" s="53"/>
      <c r="T2310" s="53"/>
      <c r="U2310" s="53"/>
      <c r="V2310" s="53"/>
      <c r="W2310" s="53"/>
      <c r="X2310" s="53"/>
      <c r="Y2310" s="53"/>
      <c r="Z2310" s="53"/>
      <c r="AA2310" s="53"/>
      <c r="AB2310" s="53"/>
      <c r="AC2310" s="53"/>
      <c r="AD2310" s="53"/>
      <c r="AE2310" s="53"/>
      <c r="AF2310" s="53"/>
      <c r="AG2310" s="53"/>
      <c r="AH2310" s="53"/>
      <c r="AI2310" s="53"/>
      <c r="AJ2310" s="53"/>
      <c r="AK2310" s="53"/>
      <c r="AL2310" s="53"/>
      <c r="AM2310" s="53"/>
      <c r="AN2310" s="53"/>
      <c r="AO2310" s="53"/>
      <c r="AP2310" s="53"/>
      <c r="AQ2310" s="53"/>
      <c r="AR2310" s="53"/>
      <c r="AS2310" s="53"/>
      <c r="AT2310" s="53"/>
      <c r="AU2310" s="53"/>
      <c r="AV2310" s="53"/>
      <c r="AW2310" s="53"/>
      <c r="AX2310" s="53"/>
      <c r="AY2310" s="53"/>
      <c r="AZ2310" s="53"/>
      <c r="BA2310" s="53"/>
      <c r="BB2310" s="53"/>
      <c r="BC2310" s="53"/>
      <c r="BD2310" s="53"/>
      <c r="BE2310" s="53"/>
      <c r="BF2310" s="53"/>
      <c r="BG2310" s="53"/>
      <c r="BH2310" s="53"/>
      <c r="BI2310" s="53"/>
      <c r="BJ2310" s="53"/>
      <c r="BK2310" s="53"/>
      <c r="BL2310" s="53"/>
      <c r="BM2310" s="53"/>
      <c r="BN2310" s="53"/>
      <c r="BO2310" s="53"/>
      <c r="BP2310" s="53"/>
      <c r="BQ2310" s="53"/>
      <c r="BR2310" s="53"/>
      <c r="BS2310" s="53"/>
      <c r="BT2310" s="53"/>
      <c r="BU2310" s="53"/>
      <c r="BV2310" s="53"/>
      <c r="BW2310" s="53"/>
      <c r="BX2310" s="53"/>
      <c r="BY2310" s="53"/>
      <c r="BZ2310" s="53"/>
      <c r="CA2310" s="53"/>
      <c r="CB2310" s="53"/>
      <c r="CC2310" s="53"/>
      <c r="CD2310" s="53"/>
      <c r="CE2310" s="53"/>
      <c r="CF2310" s="53"/>
      <c r="CG2310" s="53"/>
      <c r="CH2310" s="53"/>
      <c r="CI2310" s="53"/>
      <c r="CJ2310" s="53"/>
      <c r="CK2310" s="53"/>
    </row>
    <row r="2311" spans="10:89" x14ac:dyDescent="0.2">
      <c r="J2311" s="53"/>
      <c r="K2311" s="53"/>
      <c r="L2311" s="53"/>
      <c r="M2311" s="53"/>
      <c r="N2311" s="53"/>
      <c r="O2311" s="53"/>
      <c r="P2311" s="53"/>
      <c r="Q2311" s="53"/>
      <c r="R2311" s="53"/>
      <c r="S2311" s="53"/>
      <c r="T2311" s="53"/>
      <c r="U2311" s="53"/>
      <c r="V2311" s="53"/>
      <c r="W2311" s="53"/>
      <c r="X2311" s="53"/>
      <c r="Y2311" s="53"/>
      <c r="Z2311" s="53"/>
      <c r="AA2311" s="53"/>
      <c r="AB2311" s="53"/>
      <c r="AC2311" s="53"/>
      <c r="AD2311" s="53"/>
      <c r="AE2311" s="53"/>
      <c r="AF2311" s="53"/>
      <c r="AG2311" s="53"/>
      <c r="AH2311" s="53"/>
      <c r="AI2311" s="53"/>
      <c r="AJ2311" s="53"/>
      <c r="AK2311" s="53"/>
      <c r="AL2311" s="53"/>
      <c r="AM2311" s="53"/>
      <c r="AN2311" s="53"/>
      <c r="AO2311" s="53"/>
      <c r="AP2311" s="53"/>
      <c r="AQ2311" s="53"/>
      <c r="AR2311" s="53"/>
      <c r="AS2311" s="53"/>
      <c r="AT2311" s="53"/>
      <c r="AU2311" s="53"/>
      <c r="AV2311" s="53"/>
      <c r="AW2311" s="53"/>
      <c r="AX2311" s="53"/>
      <c r="AY2311" s="53"/>
      <c r="AZ2311" s="53"/>
      <c r="BA2311" s="53"/>
      <c r="BB2311" s="53"/>
      <c r="BC2311" s="53"/>
      <c r="BD2311" s="53"/>
      <c r="BE2311" s="53"/>
      <c r="BF2311" s="53"/>
      <c r="BG2311" s="53"/>
      <c r="BH2311" s="53"/>
      <c r="BI2311" s="53"/>
      <c r="BJ2311" s="53"/>
      <c r="BK2311" s="53"/>
      <c r="BL2311" s="53"/>
      <c r="BM2311" s="53"/>
      <c r="BN2311" s="53"/>
      <c r="BO2311" s="53"/>
      <c r="BP2311" s="53"/>
      <c r="BQ2311" s="53"/>
      <c r="BR2311" s="53"/>
      <c r="BS2311" s="53"/>
      <c r="BT2311" s="53"/>
      <c r="BU2311" s="53"/>
      <c r="BV2311" s="53"/>
      <c r="BW2311" s="53"/>
      <c r="BX2311" s="53"/>
      <c r="BY2311" s="53"/>
      <c r="BZ2311" s="53"/>
      <c r="CA2311" s="53"/>
      <c r="CB2311" s="53"/>
      <c r="CC2311" s="53"/>
      <c r="CD2311" s="53"/>
      <c r="CE2311" s="53"/>
      <c r="CF2311" s="53"/>
      <c r="CG2311" s="53"/>
      <c r="CH2311" s="53"/>
      <c r="CI2311" s="53"/>
      <c r="CJ2311" s="53"/>
      <c r="CK2311" s="53"/>
    </row>
    <row r="2312" spans="10:89" x14ac:dyDescent="0.2">
      <c r="J2312" s="53"/>
      <c r="K2312" s="53"/>
      <c r="L2312" s="53"/>
      <c r="M2312" s="53"/>
      <c r="N2312" s="53"/>
      <c r="O2312" s="53"/>
      <c r="P2312" s="53"/>
      <c r="Q2312" s="53"/>
      <c r="R2312" s="53"/>
      <c r="S2312" s="53"/>
      <c r="T2312" s="53"/>
      <c r="U2312" s="53"/>
      <c r="V2312" s="53"/>
      <c r="W2312" s="53"/>
      <c r="X2312" s="53"/>
      <c r="Y2312" s="53"/>
      <c r="Z2312" s="53"/>
      <c r="AA2312" s="53"/>
      <c r="AB2312" s="53"/>
      <c r="AC2312" s="53"/>
      <c r="AD2312" s="53"/>
      <c r="AE2312" s="53"/>
      <c r="AF2312" s="53"/>
      <c r="AG2312" s="53"/>
      <c r="AH2312" s="53"/>
      <c r="AI2312" s="53"/>
      <c r="AJ2312" s="53"/>
      <c r="AK2312" s="53"/>
      <c r="AL2312" s="53"/>
      <c r="AM2312" s="53"/>
      <c r="AN2312" s="53"/>
      <c r="AO2312" s="53"/>
      <c r="AP2312" s="53"/>
      <c r="AQ2312" s="53"/>
      <c r="AR2312" s="53"/>
      <c r="AS2312" s="53"/>
      <c r="AT2312" s="53"/>
      <c r="AU2312" s="53"/>
      <c r="AV2312" s="53"/>
      <c r="AW2312" s="53"/>
      <c r="AX2312" s="53"/>
      <c r="AY2312" s="53"/>
      <c r="AZ2312" s="53"/>
      <c r="BA2312" s="53"/>
      <c r="BB2312" s="53"/>
      <c r="BC2312" s="53"/>
      <c r="BD2312" s="53"/>
      <c r="BE2312" s="53"/>
      <c r="BF2312" s="53"/>
      <c r="BG2312" s="53"/>
      <c r="BH2312" s="53"/>
      <c r="BI2312" s="53"/>
      <c r="BJ2312" s="53"/>
      <c r="BK2312" s="53"/>
      <c r="BL2312" s="53"/>
      <c r="BM2312" s="53"/>
      <c r="BN2312" s="53"/>
      <c r="BO2312" s="53"/>
      <c r="BP2312" s="53"/>
      <c r="BQ2312" s="53"/>
      <c r="BR2312" s="53"/>
      <c r="BS2312" s="53"/>
      <c r="BT2312" s="53"/>
      <c r="BU2312" s="53"/>
      <c r="BV2312" s="53"/>
      <c r="BW2312" s="53"/>
      <c r="BX2312" s="53"/>
      <c r="BY2312" s="53"/>
      <c r="BZ2312" s="53"/>
      <c r="CA2312" s="53"/>
      <c r="CB2312" s="53"/>
      <c r="CC2312" s="53"/>
      <c r="CD2312" s="53"/>
      <c r="CE2312" s="53"/>
      <c r="CF2312" s="53"/>
      <c r="CG2312" s="53"/>
      <c r="CH2312" s="53"/>
      <c r="CI2312" s="53"/>
      <c r="CJ2312" s="53"/>
      <c r="CK2312" s="53"/>
    </row>
    <row r="2313" spans="10:89" x14ac:dyDescent="0.2">
      <c r="J2313" s="53"/>
      <c r="K2313" s="53"/>
      <c r="L2313" s="53"/>
      <c r="M2313" s="53"/>
      <c r="N2313" s="53"/>
      <c r="O2313" s="53"/>
      <c r="P2313" s="53"/>
      <c r="Q2313" s="53"/>
      <c r="R2313" s="53"/>
      <c r="S2313" s="53"/>
      <c r="T2313" s="53"/>
      <c r="U2313" s="53"/>
      <c r="V2313" s="53"/>
      <c r="W2313" s="53"/>
      <c r="X2313" s="53"/>
      <c r="Y2313" s="53"/>
      <c r="Z2313" s="53"/>
      <c r="AA2313" s="53"/>
      <c r="AB2313" s="53"/>
      <c r="AC2313" s="53"/>
      <c r="AD2313" s="53"/>
      <c r="AE2313" s="53"/>
      <c r="AF2313" s="53"/>
      <c r="AG2313" s="53"/>
      <c r="AH2313" s="53"/>
      <c r="AI2313" s="53"/>
      <c r="AJ2313" s="53"/>
      <c r="AK2313" s="53"/>
      <c r="AL2313" s="53"/>
      <c r="AM2313" s="53"/>
      <c r="AN2313" s="53"/>
      <c r="AO2313" s="53"/>
      <c r="AP2313" s="53"/>
      <c r="AQ2313" s="53"/>
      <c r="AR2313" s="53"/>
      <c r="AS2313" s="53"/>
      <c r="AT2313" s="53"/>
      <c r="AU2313" s="53"/>
      <c r="AV2313" s="53"/>
      <c r="AW2313" s="53"/>
      <c r="AX2313" s="53"/>
      <c r="AY2313" s="53"/>
      <c r="AZ2313" s="53"/>
      <c r="BA2313" s="53"/>
      <c r="BB2313" s="53"/>
      <c r="BC2313" s="53"/>
      <c r="BD2313" s="53"/>
      <c r="BE2313" s="53"/>
      <c r="BF2313" s="53"/>
      <c r="BG2313" s="53"/>
      <c r="BH2313" s="53"/>
      <c r="BI2313" s="53"/>
      <c r="BJ2313" s="53"/>
      <c r="BK2313" s="53"/>
      <c r="BL2313" s="53"/>
      <c r="BM2313" s="53"/>
      <c r="BN2313" s="53"/>
      <c r="BO2313" s="53"/>
      <c r="BP2313" s="53"/>
      <c r="BQ2313" s="53"/>
      <c r="BR2313" s="53"/>
      <c r="BS2313" s="53"/>
      <c r="BT2313" s="53"/>
      <c r="BU2313" s="53"/>
      <c r="BV2313" s="53"/>
      <c r="BW2313" s="53"/>
      <c r="BX2313" s="53"/>
      <c r="BY2313" s="53"/>
      <c r="BZ2313" s="53"/>
      <c r="CA2313" s="53"/>
      <c r="CB2313" s="53"/>
      <c r="CC2313" s="53"/>
      <c r="CD2313" s="53"/>
      <c r="CE2313" s="53"/>
      <c r="CF2313" s="53"/>
      <c r="CG2313" s="53"/>
      <c r="CH2313" s="53"/>
      <c r="CI2313" s="53"/>
      <c r="CJ2313" s="53"/>
      <c r="CK2313" s="53"/>
    </row>
    <row r="2314" spans="10:89" x14ac:dyDescent="0.2">
      <c r="J2314" s="53"/>
      <c r="K2314" s="53"/>
      <c r="L2314" s="53"/>
      <c r="M2314" s="53"/>
      <c r="N2314" s="53"/>
      <c r="O2314" s="53"/>
      <c r="P2314" s="53"/>
      <c r="Q2314" s="53"/>
      <c r="R2314" s="53"/>
      <c r="S2314" s="53"/>
      <c r="T2314" s="53"/>
      <c r="U2314" s="53"/>
      <c r="V2314" s="53"/>
      <c r="W2314" s="53"/>
      <c r="X2314" s="53"/>
      <c r="Y2314" s="53"/>
      <c r="Z2314" s="53"/>
      <c r="AA2314" s="53"/>
      <c r="AB2314" s="53"/>
      <c r="AC2314" s="53"/>
      <c r="AD2314" s="53"/>
      <c r="AE2314" s="53"/>
      <c r="AF2314" s="53"/>
      <c r="AG2314" s="53"/>
      <c r="AH2314" s="53"/>
      <c r="AI2314" s="53"/>
      <c r="AJ2314" s="53"/>
      <c r="AK2314" s="53"/>
      <c r="AL2314" s="53"/>
      <c r="AM2314" s="53"/>
      <c r="AN2314" s="53"/>
      <c r="AO2314" s="53"/>
      <c r="AP2314" s="53"/>
      <c r="AQ2314" s="53"/>
      <c r="AR2314" s="53"/>
      <c r="AS2314" s="53"/>
      <c r="AT2314" s="53"/>
      <c r="AU2314" s="53"/>
      <c r="AV2314" s="53"/>
      <c r="AW2314" s="53"/>
      <c r="AX2314" s="53"/>
      <c r="AY2314" s="53"/>
      <c r="AZ2314" s="53"/>
      <c r="BA2314" s="53"/>
      <c r="BB2314" s="53"/>
      <c r="BC2314" s="53"/>
      <c r="BD2314" s="53"/>
      <c r="BE2314" s="53"/>
      <c r="BF2314" s="53"/>
      <c r="BG2314" s="53"/>
      <c r="BH2314" s="53"/>
      <c r="BI2314" s="53"/>
      <c r="BJ2314" s="53"/>
      <c r="BK2314" s="53"/>
      <c r="BL2314" s="53"/>
      <c r="BM2314" s="53"/>
      <c r="BN2314" s="53"/>
      <c r="BO2314" s="53"/>
      <c r="BP2314" s="53"/>
      <c r="BQ2314" s="53"/>
      <c r="BR2314" s="53"/>
      <c r="BS2314" s="53"/>
      <c r="BT2314" s="53"/>
      <c r="BU2314" s="53"/>
      <c r="BV2314" s="53"/>
      <c r="BW2314" s="53"/>
      <c r="BX2314" s="53"/>
      <c r="BY2314" s="53"/>
      <c r="BZ2314" s="53"/>
      <c r="CA2314" s="53"/>
      <c r="CB2314" s="53"/>
      <c r="CC2314" s="53"/>
      <c r="CD2314" s="53"/>
      <c r="CE2314" s="53"/>
      <c r="CF2314" s="53"/>
      <c r="CG2314" s="53"/>
      <c r="CH2314" s="53"/>
      <c r="CI2314" s="53"/>
      <c r="CJ2314" s="53"/>
      <c r="CK2314" s="53"/>
    </row>
    <row r="2315" spans="10:89" x14ac:dyDescent="0.2">
      <c r="J2315" s="53"/>
      <c r="K2315" s="53"/>
      <c r="L2315" s="53"/>
      <c r="M2315" s="53"/>
      <c r="N2315" s="53"/>
      <c r="O2315" s="53"/>
      <c r="P2315" s="53"/>
      <c r="Q2315" s="53"/>
      <c r="R2315" s="53"/>
      <c r="S2315" s="53"/>
      <c r="T2315" s="53"/>
      <c r="U2315" s="53"/>
      <c r="V2315" s="53"/>
      <c r="W2315" s="53"/>
      <c r="X2315" s="53"/>
      <c r="Y2315" s="53"/>
      <c r="Z2315" s="53"/>
      <c r="AA2315" s="53"/>
      <c r="AB2315" s="53"/>
      <c r="AC2315" s="53"/>
      <c r="AD2315" s="53"/>
      <c r="AE2315" s="53"/>
      <c r="AF2315" s="53"/>
      <c r="AG2315" s="53"/>
      <c r="AH2315" s="53"/>
      <c r="AI2315" s="53"/>
      <c r="AJ2315" s="53"/>
      <c r="AK2315" s="53"/>
      <c r="AL2315" s="53"/>
      <c r="AM2315" s="53"/>
      <c r="AN2315" s="53"/>
      <c r="AO2315" s="53"/>
      <c r="AP2315" s="53"/>
      <c r="AQ2315" s="53"/>
      <c r="AR2315" s="53"/>
      <c r="AS2315" s="53"/>
      <c r="AT2315" s="53"/>
      <c r="AU2315" s="53"/>
      <c r="AV2315" s="53"/>
      <c r="AW2315" s="53"/>
      <c r="AX2315" s="53"/>
      <c r="AY2315" s="53"/>
      <c r="AZ2315" s="53"/>
      <c r="BA2315" s="53"/>
      <c r="BB2315" s="53"/>
      <c r="BC2315" s="53"/>
      <c r="BD2315" s="53"/>
      <c r="BE2315" s="53"/>
      <c r="BF2315" s="53"/>
      <c r="BG2315" s="53"/>
      <c r="BH2315" s="53"/>
      <c r="BI2315" s="53"/>
      <c r="BJ2315" s="53"/>
      <c r="BK2315" s="53"/>
      <c r="BL2315" s="53"/>
      <c r="BM2315" s="53"/>
      <c r="BN2315" s="53"/>
      <c r="BO2315" s="53"/>
      <c r="BP2315" s="53"/>
      <c r="BQ2315" s="53"/>
      <c r="BR2315" s="53"/>
      <c r="BS2315" s="53"/>
      <c r="BT2315" s="53"/>
      <c r="BU2315" s="53"/>
      <c r="BV2315" s="53"/>
      <c r="BW2315" s="53"/>
      <c r="BX2315" s="53"/>
      <c r="BY2315" s="53"/>
      <c r="BZ2315" s="53"/>
      <c r="CA2315" s="53"/>
      <c r="CB2315" s="53"/>
      <c r="CC2315" s="53"/>
      <c r="CD2315" s="53"/>
      <c r="CE2315" s="53"/>
      <c r="CF2315" s="53"/>
      <c r="CG2315" s="53"/>
      <c r="CH2315" s="53"/>
      <c r="CI2315" s="53"/>
      <c r="CJ2315" s="53"/>
      <c r="CK2315" s="53"/>
    </row>
    <row r="2316" spans="10:89" x14ac:dyDescent="0.2">
      <c r="J2316" s="53"/>
      <c r="K2316" s="53"/>
      <c r="L2316" s="53"/>
      <c r="M2316" s="53"/>
      <c r="N2316" s="53"/>
      <c r="O2316" s="53"/>
      <c r="P2316" s="53"/>
      <c r="Q2316" s="53"/>
      <c r="R2316" s="53"/>
      <c r="S2316" s="53"/>
      <c r="T2316" s="53"/>
      <c r="U2316" s="53"/>
      <c r="V2316" s="53"/>
      <c r="W2316" s="53"/>
      <c r="X2316" s="53"/>
      <c r="Y2316" s="53"/>
      <c r="Z2316" s="53"/>
      <c r="AA2316" s="53"/>
      <c r="AB2316" s="53"/>
      <c r="AC2316" s="53"/>
      <c r="AD2316" s="53"/>
      <c r="AE2316" s="53"/>
      <c r="AF2316" s="53"/>
      <c r="AG2316" s="53"/>
      <c r="AH2316" s="53"/>
      <c r="AI2316" s="53"/>
      <c r="AJ2316" s="53"/>
      <c r="AK2316" s="53"/>
      <c r="AL2316" s="53"/>
      <c r="AM2316" s="53"/>
      <c r="AN2316" s="53"/>
      <c r="AO2316" s="53"/>
      <c r="AP2316" s="53"/>
      <c r="AQ2316" s="53"/>
      <c r="AR2316" s="53"/>
      <c r="AS2316" s="53"/>
      <c r="AT2316" s="53"/>
      <c r="AU2316" s="53"/>
      <c r="AV2316" s="53"/>
      <c r="AW2316" s="53"/>
      <c r="AX2316" s="53"/>
      <c r="AY2316" s="53"/>
      <c r="AZ2316" s="53"/>
      <c r="BA2316" s="53"/>
      <c r="BB2316" s="53"/>
      <c r="BC2316" s="53"/>
      <c r="BD2316" s="53"/>
      <c r="BE2316" s="53"/>
      <c r="BF2316" s="53"/>
      <c r="BG2316" s="53"/>
      <c r="BH2316" s="53"/>
      <c r="BI2316" s="53"/>
      <c r="BJ2316" s="53"/>
      <c r="BK2316" s="53"/>
      <c r="BL2316" s="53"/>
      <c r="BM2316" s="53"/>
      <c r="BN2316" s="53"/>
      <c r="BO2316" s="53"/>
      <c r="BP2316" s="53"/>
      <c r="BQ2316" s="53"/>
      <c r="BR2316" s="53"/>
      <c r="BS2316" s="53"/>
      <c r="BT2316" s="53"/>
      <c r="BU2316" s="53"/>
      <c r="BV2316" s="53"/>
      <c r="BW2316" s="53"/>
      <c r="BX2316" s="53"/>
      <c r="BY2316" s="53"/>
      <c r="BZ2316" s="53"/>
      <c r="CA2316" s="53"/>
      <c r="CB2316" s="53"/>
      <c r="CC2316" s="53"/>
      <c r="CD2316" s="53"/>
      <c r="CE2316" s="53"/>
      <c r="CF2316" s="53"/>
      <c r="CG2316" s="53"/>
      <c r="CH2316" s="53"/>
      <c r="CI2316" s="53"/>
      <c r="CJ2316" s="53"/>
      <c r="CK2316" s="53"/>
    </row>
    <row r="2317" spans="10:89" x14ac:dyDescent="0.2">
      <c r="J2317" s="53"/>
      <c r="K2317" s="53"/>
      <c r="L2317" s="53"/>
      <c r="M2317" s="53"/>
      <c r="N2317" s="53"/>
      <c r="O2317" s="53"/>
      <c r="P2317" s="53"/>
      <c r="Q2317" s="53"/>
      <c r="R2317" s="53"/>
      <c r="S2317" s="53"/>
      <c r="T2317" s="53"/>
      <c r="U2317" s="53"/>
      <c r="V2317" s="53"/>
      <c r="W2317" s="53"/>
      <c r="X2317" s="53"/>
      <c r="Y2317" s="53"/>
      <c r="Z2317" s="53"/>
      <c r="AA2317" s="53"/>
      <c r="AB2317" s="53"/>
      <c r="AC2317" s="53"/>
      <c r="AD2317" s="53"/>
      <c r="AE2317" s="53"/>
      <c r="AF2317" s="53"/>
      <c r="AG2317" s="53"/>
      <c r="AH2317" s="53"/>
      <c r="AI2317" s="53"/>
      <c r="AJ2317" s="53"/>
      <c r="AK2317" s="53"/>
      <c r="AL2317" s="53"/>
      <c r="AM2317" s="53"/>
      <c r="AN2317" s="53"/>
      <c r="AO2317" s="53"/>
      <c r="AP2317" s="53"/>
      <c r="AQ2317" s="53"/>
      <c r="AR2317" s="53"/>
      <c r="AS2317" s="53"/>
      <c r="AT2317" s="53"/>
      <c r="AU2317" s="53"/>
      <c r="AV2317" s="53"/>
      <c r="AW2317" s="53"/>
      <c r="AX2317" s="53"/>
      <c r="AY2317" s="53"/>
      <c r="AZ2317" s="53"/>
      <c r="BA2317" s="53"/>
      <c r="BB2317" s="53"/>
      <c r="BC2317" s="53"/>
      <c r="BD2317" s="53"/>
      <c r="BE2317" s="53"/>
      <c r="BF2317" s="53"/>
      <c r="BG2317" s="53"/>
      <c r="BH2317" s="53"/>
      <c r="BI2317" s="53"/>
      <c r="BJ2317" s="53"/>
      <c r="BK2317" s="53"/>
      <c r="BL2317" s="53"/>
      <c r="BM2317" s="53"/>
      <c r="BN2317" s="53"/>
      <c r="BO2317" s="53"/>
      <c r="BP2317" s="53"/>
      <c r="BQ2317" s="53"/>
      <c r="BR2317" s="53"/>
      <c r="BS2317" s="53"/>
      <c r="BT2317" s="53"/>
      <c r="BU2317" s="53"/>
      <c r="BV2317" s="53"/>
      <c r="BW2317" s="53"/>
      <c r="BX2317" s="53"/>
      <c r="BY2317" s="53"/>
      <c r="BZ2317" s="53"/>
      <c r="CA2317" s="53"/>
      <c r="CB2317" s="53"/>
      <c r="CC2317" s="53"/>
      <c r="CD2317" s="53"/>
      <c r="CE2317" s="53"/>
      <c r="CF2317" s="53"/>
      <c r="CG2317" s="53"/>
      <c r="CH2317" s="53"/>
      <c r="CI2317" s="53"/>
      <c r="CJ2317" s="53"/>
      <c r="CK2317" s="53"/>
    </row>
    <row r="2318" spans="10:89" x14ac:dyDescent="0.2">
      <c r="J2318" s="53"/>
      <c r="K2318" s="53"/>
      <c r="L2318" s="53"/>
      <c r="M2318" s="53"/>
      <c r="N2318" s="53"/>
      <c r="O2318" s="53"/>
      <c r="P2318" s="53"/>
      <c r="Q2318" s="53"/>
      <c r="R2318" s="53"/>
      <c r="S2318" s="53"/>
      <c r="T2318" s="53"/>
      <c r="U2318" s="53"/>
      <c r="V2318" s="53"/>
      <c r="W2318" s="53"/>
      <c r="X2318" s="53"/>
      <c r="Y2318" s="53"/>
      <c r="Z2318" s="53"/>
      <c r="AA2318" s="53"/>
      <c r="AB2318" s="53"/>
      <c r="AC2318" s="53"/>
      <c r="AD2318" s="53"/>
      <c r="AE2318" s="53"/>
      <c r="AF2318" s="53"/>
      <c r="AG2318" s="53"/>
      <c r="AH2318" s="53"/>
      <c r="AI2318" s="53"/>
      <c r="AJ2318" s="53"/>
      <c r="AK2318" s="53"/>
      <c r="AL2318" s="53"/>
      <c r="AM2318" s="53"/>
      <c r="AN2318" s="53"/>
      <c r="AO2318" s="53"/>
      <c r="AP2318" s="53"/>
      <c r="AQ2318" s="53"/>
      <c r="AR2318" s="53"/>
      <c r="AS2318" s="53"/>
      <c r="AT2318" s="53"/>
      <c r="AU2318" s="53"/>
      <c r="AV2318" s="53"/>
      <c r="AW2318" s="53"/>
      <c r="AX2318" s="53"/>
      <c r="AY2318" s="53"/>
      <c r="AZ2318" s="53"/>
      <c r="BA2318" s="53"/>
      <c r="BB2318" s="53"/>
      <c r="BC2318" s="53"/>
      <c r="BD2318" s="53"/>
      <c r="BE2318" s="53"/>
      <c r="BF2318" s="53"/>
      <c r="BG2318" s="53"/>
      <c r="BH2318" s="53"/>
      <c r="BI2318" s="53"/>
      <c r="BJ2318" s="53"/>
      <c r="BK2318" s="53"/>
      <c r="BL2318" s="53"/>
      <c r="BM2318" s="53"/>
      <c r="BN2318" s="53"/>
      <c r="BO2318" s="53"/>
      <c r="BP2318" s="53"/>
      <c r="BQ2318" s="53"/>
      <c r="BR2318" s="53"/>
      <c r="BS2318" s="53"/>
      <c r="BT2318" s="53"/>
      <c r="BU2318" s="53"/>
      <c r="BV2318" s="53"/>
      <c r="BW2318" s="53"/>
      <c r="BX2318" s="53"/>
      <c r="BY2318" s="53"/>
      <c r="BZ2318" s="53"/>
      <c r="CA2318" s="53"/>
      <c r="CB2318" s="53"/>
      <c r="CC2318" s="53"/>
      <c r="CD2318" s="53"/>
      <c r="CE2318" s="53"/>
      <c r="CF2318" s="53"/>
      <c r="CG2318" s="53"/>
      <c r="CH2318" s="53"/>
      <c r="CI2318" s="53"/>
      <c r="CJ2318" s="53"/>
      <c r="CK2318" s="53"/>
    </row>
    <row r="2319" spans="10:89" x14ac:dyDescent="0.2">
      <c r="J2319" s="53"/>
      <c r="K2319" s="53"/>
      <c r="L2319" s="53"/>
      <c r="M2319" s="53"/>
      <c r="N2319" s="53"/>
      <c r="O2319" s="53"/>
      <c r="P2319" s="53"/>
      <c r="Q2319" s="53"/>
      <c r="R2319" s="53"/>
      <c r="S2319" s="53"/>
      <c r="T2319" s="53"/>
      <c r="U2319" s="53"/>
      <c r="V2319" s="53"/>
      <c r="W2319" s="53"/>
      <c r="X2319" s="53"/>
      <c r="Y2319" s="53"/>
      <c r="Z2319" s="53"/>
      <c r="AA2319" s="53"/>
      <c r="AB2319" s="53"/>
      <c r="AC2319" s="53"/>
      <c r="AD2319" s="53"/>
      <c r="AE2319" s="53"/>
      <c r="AF2319" s="53"/>
      <c r="AG2319" s="53"/>
      <c r="AH2319" s="53"/>
      <c r="AI2319" s="53"/>
      <c r="AJ2319" s="53"/>
      <c r="AK2319" s="53"/>
      <c r="AL2319" s="53"/>
      <c r="AM2319" s="53"/>
      <c r="AN2319" s="53"/>
      <c r="AO2319" s="53"/>
      <c r="AP2319" s="53"/>
      <c r="AQ2319" s="53"/>
      <c r="AR2319" s="53"/>
      <c r="AS2319" s="53"/>
      <c r="AT2319" s="53"/>
      <c r="AU2319" s="53"/>
      <c r="AV2319" s="53"/>
      <c r="AW2319" s="53"/>
      <c r="AX2319" s="53"/>
      <c r="AY2319" s="53"/>
      <c r="AZ2319" s="53"/>
      <c r="BA2319" s="53"/>
      <c r="BB2319" s="53"/>
      <c r="BC2319" s="53"/>
      <c r="BD2319" s="53"/>
      <c r="BE2319" s="53"/>
      <c r="BF2319" s="53"/>
      <c r="BG2319" s="53"/>
      <c r="BH2319" s="53"/>
      <c r="BI2319" s="53"/>
      <c r="BJ2319" s="53"/>
      <c r="BK2319" s="53"/>
      <c r="BL2319" s="53"/>
      <c r="BM2319" s="53"/>
      <c r="BN2319" s="53"/>
      <c r="BO2319" s="53"/>
      <c r="BP2319" s="53"/>
      <c r="BQ2319" s="53"/>
      <c r="BR2319" s="53"/>
      <c r="BS2319" s="53"/>
      <c r="BT2319" s="53"/>
      <c r="BU2319" s="53"/>
      <c r="BV2319" s="53"/>
      <c r="BW2319" s="53"/>
      <c r="BX2319" s="53"/>
      <c r="BY2319" s="53"/>
      <c r="BZ2319" s="53"/>
      <c r="CA2319" s="53"/>
      <c r="CB2319" s="53"/>
      <c r="CC2319" s="53"/>
      <c r="CD2319" s="53"/>
      <c r="CE2319" s="53"/>
      <c r="CF2319" s="53"/>
      <c r="CG2319" s="53"/>
      <c r="CH2319" s="53"/>
      <c r="CI2319" s="53"/>
      <c r="CJ2319" s="53"/>
      <c r="CK2319" s="53"/>
    </row>
    <row r="2320" spans="10:89" x14ac:dyDescent="0.2">
      <c r="J2320" s="53"/>
      <c r="K2320" s="53"/>
      <c r="L2320" s="53"/>
      <c r="M2320" s="53"/>
      <c r="N2320" s="53"/>
      <c r="O2320" s="53"/>
      <c r="P2320" s="53"/>
      <c r="Q2320" s="53"/>
      <c r="R2320" s="53"/>
      <c r="S2320" s="53"/>
      <c r="T2320" s="53"/>
      <c r="U2320" s="53"/>
      <c r="V2320" s="53"/>
      <c r="W2320" s="53"/>
      <c r="X2320" s="53"/>
      <c r="Y2320" s="53"/>
      <c r="Z2320" s="53"/>
      <c r="AA2320" s="53"/>
      <c r="AB2320" s="53"/>
      <c r="AC2320" s="53"/>
      <c r="AD2320" s="53"/>
      <c r="AE2320" s="53"/>
      <c r="AF2320" s="53"/>
      <c r="AG2320" s="53"/>
      <c r="AH2320" s="53"/>
      <c r="AI2320" s="53"/>
      <c r="AJ2320" s="53"/>
      <c r="AK2320" s="53"/>
      <c r="AL2320" s="53"/>
      <c r="AM2320" s="53"/>
      <c r="AN2320" s="53"/>
      <c r="AO2320" s="53"/>
      <c r="AP2320" s="53"/>
      <c r="AQ2320" s="53"/>
      <c r="AR2320" s="53"/>
      <c r="AS2320" s="53"/>
      <c r="AT2320" s="53"/>
      <c r="AU2320" s="53"/>
      <c r="AV2320" s="53"/>
      <c r="AW2320" s="53"/>
      <c r="AX2320" s="53"/>
      <c r="AY2320" s="53"/>
      <c r="AZ2320" s="53"/>
      <c r="BA2320" s="53"/>
      <c r="BB2320" s="53"/>
      <c r="BC2320" s="53"/>
      <c r="BD2320" s="53"/>
      <c r="BE2320" s="53"/>
      <c r="BF2320" s="53"/>
      <c r="BG2320" s="53"/>
      <c r="BH2320" s="53"/>
      <c r="BI2320" s="53"/>
      <c r="BJ2320" s="53"/>
      <c r="BK2320" s="53"/>
      <c r="BL2320" s="53"/>
      <c r="BM2320" s="53"/>
      <c r="BN2320" s="53"/>
      <c r="BO2320" s="53"/>
      <c r="BP2320" s="53"/>
      <c r="BQ2320" s="53"/>
      <c r="BR2320" s="53"/>
      <c r="BS2320" s="53"/>
      <c r="BT2320" s="53"/>
      <c r="BU2320" s="53"/>
      <c r="BV2320" s="53"/>
      <c r="BW2320" s="53"/>
      <c r="BX2320" s="53"/>
      <c r="BY2320" s="53"/>
      <c r="BZ2320" s="53"/>
      <c r="CA2320" s="53"/>
      <c r="CB2320" s="53"/>
      <c r="CC2320" s="53"/>
      <c r="CD2320" s="53"/>
      <c r="CE2320" s="53"/>
      <c r="CF2320" s="53"/>
      <c r="CG2320" s="53"/>
      <c r="CH2320" s="53"/>
      <c r="CI2320" s="53"/>
      <c r="CJ2320" s="53"/>
      <c r="CK2320" s="53"/>
    </row>
    <row r="2321" spans="10:89" x14ac:dyDescent="0.2">
      <c r="J2321" s="53"/>
      <c r="K2321" s="53"/>
      <c r="L2321" s="53"/>
      <c r="M2321" s="53"/>
      <c r="N2321" s="53"/>
      <c r="O2321" s="53"/>
      <c r="P2321" s="53"/>
      <c r="Q2321" s="53"/>
      <c r="R2321" s="53"/>
      <c r="S2321" s="53"/>
      <c r="T2321" s="53"/>
      <c r="U2321" s="53"/>
      <c r="V2321" s="53"/>
      <c r="W2321" s="53"/>
      <c r="X2321" s="53"/>
      <c r="Y2321" s="53"/>
      <c r="Z2321" s="53"/>
      <c r="AA2321" s="53"/>
      <c r="AB2321" s="53"/>
      <c r="AC2321" s="53"/>
      <c r="AD2321" s="53"/>
      <c r="AE2321" s="53"/>
      <c r="AF2321" s="53"/>
      <c r="AG2321" s="53"/>
      <c r="AH2321" s="53"/>
      <c r="AI2321" s="53"/>
      <c r="AJ2321" s="53"/>
      <c r="AK2321" s="53"/>
      <c r="AL2321" s="53"/>
      <c r="AM2321" s="53"/>
      <c r="AN2321" s="53"/>
      <c r="AO2321" s="53"/>
      <c r="AP2321" s="53"/>
      <c r="AQ2321" s="53"/>
      <c r="AR2321" s="53"/>
      <c r="AS2321" s="53"/>
      <c r="AT2321" s="53"/>
      <c r="AU2321" s="53"/>
      <c r="AV2321" s="53"/>
      <c r="AW2321" s="53"/>
      <c r="AX2321" s="53"/>
      <c r="AY2321" s="53"/>
      <c r="AZ2321" s="53"/>
      <c r="BA2321" s="53"/>
      <c r="BB2321" s="53"/>
      <c r="BC2321" s="53"/>
      <c r="BD2321" s="53"/>
      <c r="BE2321" s="53"/>
      <c r="BF2321" s="53"/>
      <c r="BG2321" s="53"/>
      <c r="BH2321" s="53"/>
      <c r="BI2321" s="53"/>
      <c r="BJ2321" s="53"/>
      <c r="BK2321" s="53"/>
      <c r="BL2321" s="53"/>
      <c r="BM2321" s="53"/>
      <c r="BN2321" s="53"/>
      <c r="BO2321" s="53"/>
      <c r="BP2321" s="53"/>
      <c r="BQ2321" s="53"/>
      <c r="BR2321" s="53"/>
      <c r="BS2321" s="53"/>
      <c r="BT2321" s="53"/>
      <c r="BU2321" s="53"/>
      <c r="BV2321" s="53"/>
      <c r="BW2321" s="53"/>
      <c r="BX2321" s="53"/>
      <c r="BY2321" s="53"/>
      <c r="BZ2321" s="53"/>
      <c r="CA2321" s="53"/>
      <c r="CB2321" s="53"/>
      <c r="CC2321" s="53"/>
      <c r="CD2321" s="53"/>
      <c r="CE2321" s="53"/>
      <c r="CF2321" s="53"/>
      <c r="CG2321" s="53"/>
      <c r="CH2321" s="53"/>
      <c r="CI2321" s="53"/>
      <c r="CJ2321" s="53"/>
      <c r="CK2321" s="53"/>
    </row>
    <row r="2322" spans="10:89" x14ac:dyDescent="0.2">
      <c r="J2322" s="53"/>
      <c r="K2322" s="53"/>
      <c r="L2322" s="53"/>
      <c r="M2322" s="53"/>
      <c r="N2322" s="53"/>
      <c r="O2322" s="53"/>
      <c r="P2322" s="53"/>
      <c r="Q2322" s="53"/>
      <c r="R2322" s="53"/>
      <c r="S2322" s="53"/>
      <c r="T2322" s="53"/>
      <c r="U2322" s="53"/>
      <c r="V2322" s="53"/>
      <c r="W2322" s="53"/>
      <c r="X2322" s="53"/>
      <c r="Y2322" s="53"/>
      <c r="Z2322" s="53"/>
      <c r="AA2322" s="53"/>
      <c r="AB2322" s="53"/>
      <c r="AC2322" s="53"/>
      <c r="AD2322" s="53"/>
      <c r="AE2322" s="53"/>
      <c r="AF2322" s="53"/>
      <c r="AG2322" s="53"/>
      <c r="AH2322" s="53"/>
      <c r="AI2322" s="53"/>
      <c r="AJ2322" s="53"/>
      <c r="AK2322" s="53"/>
      <c r="AL2322" s="53"/>
      <c r="AM2322" s="53"/>
      <c r="AN2322" s="53"/>
      <c r="AO2322" s="53"/>
      <c r="AP2322" s="53"/>
      <c r="AQ2322" s="53"/>
      <c r="AR2322" s="53"/>
      <c r="AS2322" s="53"/>
      <c r="AT2322" s="53"/>
      <c r="AU2322" s="53"/>
      <c r="AV2322" s="53"/>
      <c r="AW2322" s="53"/>
      <c r="AX2322" s="53"/>
      <c r="AY2322" s="53"/>
      <c r="AZ2322" s="53"/>
      <c r="BA2322" s="53"/>
      <c r="BB2322" s="53"/>
      <c r="BC2322" s="53"/>
      <c r="BD2322" s="53"/>
      <c r="BE2322" s="53"/>
      <c r="BF2322" s="53"/>
      <c r="BG2322" s="53"/>
      <c r="BH2322" s="53"/>
      <c r="BI2322" s="53"/>
      <c r="BJ2322" s="53"/>
      <c r="BK2322" s="53"/>
      <c r="BL2322" s="53"/>
      <c r="BM2322" s="53"/>
      <c r="BN2322" s="53"/>
      <c r="BO2322" s="53"/>
      <c r="BP2322" s="53"/>
      <c r="BQ2322" s="53"/>
      <c r="BR2322" s="53"/>
      <c r="BS2322" s="53"/>
      <c r="BT2322" s="53"/>
      <c r="BU2322" s="53"/>
      <c r="BV2322" s="53"/>
      <c r="BW2322" s="53"/>
      <c r="BX2322" s="53"/>
      <c r="BY2322" s="53"/>
      <c r="BZ2322" s="53"/>
      <c r="CA2322" s="53"/>
      <c r="CB2322" s="53"/>
      <c r="CC2322" s="53"/>
      <c r="CD2322" s="53"/>
      <c r="CE2322" s="53"/>
      <c r="CF2322" s="53"/>
      <c r="CG2322" s="53"/>
      <c r="CH2322" s="53"/>
      <c r="CI2322" s="53"/>
      <c r="CJ2322" s="53"/>
      <c r="CK2322" s="53"/>
    </row>
    <row r="2323" spans="10:89" x14ac:dyDescent="0.2">
      <c r="J2323" s="53"/>
      <c r="K2323" s="53"/>
      <c r="L2323" s="53"/>
      <c r="M2323" s="53"/>
      <c r="N2323" s="53"/>
      <c r="O2323" s="53"/>
      <c r="P2323" s="53"/>
      <c r="Q2323" s="53"/>
      <c r="R2323" s="53"/>
      <c r="S2323" s="53"/>
      <c r="T2323" s="53"/>
      <c r="U2323" s="53"/>
      <c r="V2323" s="53"/>
      <c r="W2323" s="53"/>
      <c r="X2323" s="53"/>
      <c r="Y2323" s="53"/>
      <c r="Z2323" s="53"/>
      <c r="AA2323" s="53"/>
      <c r="AB2323" s="53"/>
      <c r="AC2323" s="53"/>
      <c r="AD2323" s="53"/>
      <c r="AE2323" s="53"/>
      <c r="AF2323" s="53"/>
      <c r="AG2323" s="53"/>
      <c r="AH2323" s="53"/>
      <c r="AI2323" s="53"/>
      <c r="AJ2323" s="53"/>
      <c r="AK2323" s="53"/>
      <c r="AL2323" s="53"/>
      <c r="AM2323" s="53"/>
      <c r="AN2323" s="53"/>
      <c r="AO2323" s="53"/>
      <c r="AP2323" s="53"/>
      <c r="AQ2323" s="53"/>
      <c r="AR2323" s="53"/>
      <c r="AS2323" s="53"/>
      <c r="AT2323" s="53"/>
      <c r="AU2323" s="53"/>
      <c r="AV2323" s="53"/>
      <c r="AW2323" s="53"/>
      <c r="AX2323" s="53"/>
      <c r="AY2323" s="53"/>
      <c r="AZ2323" s="53"/>
      <c r="BA2323" s="53"/>
      <c r="BB2323" s="53"/>
      <c r="BC2323" s="53"/>
      <c r="BD2323" s="53"/>
      <c r="BE2323" s="53"/>
      <c r="BF2323" s="53"/>
      <c r="BG2323" s="53"/>
      <c r="BH2323" s="53"/>
      <c r="BI2323" s="53"/>
      <c r="BJ2323" s="53"/>
      <c r="BK2323" s="53"/>
      <c r="BL2323" s="53"/>
      <c r="BM2323" s="53"/>
      <c r="BN2323" s="53"/>
      <c r="BO2323" s="53"/>
      <c r="BP2323" s="53"/>
      <c r="BQ2323" s="53"/>
      <c r="BR2323" s="53"/>
      <c r="BS2323" s="53"/>
      <c r="BT2323" s="53"/>
      <c r="BU2323" s="53"/>
      <c r="BV2323" s="53"/>
      <c r="BW2323" s="53"/>
      <c r="BX2323" s="53"/>
      <c r="BY2323" s="53"/>
      <c r="BZ2323" s="53"/>
      <c r="CA2323" s="53"/>
      <c r="CB2323" s="53"/>
      <c r="CC2323" s="53"/>
      <c r="CD2323" s="53"/>
      <c r="CE2323" s="53"/>
      <c r="CF2323" s="53"/>
      <c r="CG2323" s="53"/>
      <c r="CH2323" s="53"/>
      <c r="CI2323" s="53"/>
      <c r="CJ2323" s="53"/>
      <c r="CK2323" s="53"/>
    </row>
    <row r="2324" spans="10:89" x14ac:dyDescent="0.2">
      <c r="J2324" s="53"/>
      <c r="K2324" s="53"/>
      <c r="L2324" s="53"/>
      <c r="M2324" s="53"/>
      <c r="N2324" s="53"/>
      <c r="O2324" s="53"/>
      <c r="P2324" s="53"/>
      <c r="Q2324" s="53"/>
      <c r="R2324" s="53"/>
      <c r="S2324" s="53"/>
      <c r="T2324" s="53"/>
      <c r="U2324" s="53"/>
      <c r="V2324" s="53"/>
      <c r="W2324" s="53"/>
      <c r="X2324" s="53"/>
      <c r="Y2324" s="53"/>
      <c r="Z2324" s="53"/>
      <c r="AA2324" s="53"/>
      <c r="AB2324" s="53"/>
      <c r="AC2324" s="53"/>
      <c r="AD2324" s="53"/>
      <c r="AE2324" s="53"/>
      <c r="AF2324" s="53"/>
      <c r="AG2324" s="53"/>
      <c r="AH2324" s="53"/>
      <c r="AI2324" s="53"/>
      <c r="AJ2324" s="53"/>
      <c r="AK2324" s="53"/>
      <c r="AL2324" s="53"/>
      <c r="AM2324" s="53"/>
      <c r="AN2324" s="53"/>
      <c r="AO2324" s="53"/>
      <c r="AP2324" s="53"/>
      <c r="AQ2324" s="53"/>
      <c r="AR2324" s="53"/>
      <c r="AS2324" s="53"/>
      <c r="AT2324" s="53"/>
      <c r="AU2324" s="53"/>
      <c r="AV2324" s="53"/>
      <c r="AW2324" s="53"/>
      <c r="AX2324" s="53"/>
      <c r="AY2324" s="53"/>
      <c r="AZ2324" s="53"/>
      <c r="BA2324" s="53"/>
      <c r="BB2324" s="53"/>
      <c r="BC2324" s="53"/>
      <c r="BD2324" s="53"/>
      <c r="BE2324" s="53"/>
      <c r="BF2324" s="53"/>
      <c r="BG2324" s="53"/>
      <c r="BH2324" s="53"/>
      <c r="BI2324" s="53"/>
      <c r="BJ2324" s="53"/>
      <c r="BK2324" s="53"/>
      <c r="BL2324" s="53"/>
      <c r="BM2324" s="53"/>
      <c r="BN2324" s="53"/>
      <c r="BO2324" s="53"/>
      <c r="BP2324" s="53"/>
      <c r="BQ2324" s="53"/>
      <c r="BR2324" s="53"/>
      <c r="BS2324" s="53"/>
      <c r="BT2324" s="53"/>
      <c r="BU2324" s="53"/>
      <c r="BV2324" s="53"/>
      <c r="BW2324" s="53"/>
      <c r="BX2324" s="53"/>
      <c r="BY2324" s="53"/>
      <c r="BZ2324" s="53"/>
      <c r="CA2324" s="53"/>
      <c r="CB2324" s="53"/>
      <c r="CC2324" s="53"/>
      <c r="CD2324" s="53"/>
      <c r="CE2324" s="53"/>
      <c r="CF2324" s="53"/>
      <c r="CG2324" s="53"/>
      <c r="CH2324" s="53"/>
      <c r="CI2324" s="53"/>
      <c r="CJ2324" s="53"/>
      <c r="CK2324" s="53"/>
    </row>
    <row r="2325" spans="10:89" x14ac:dyDescent="0.2">
      <c r="J2325" s="53"/>
      <c r="K2325" s="53"/>
      <c r="L2325" s="53"/>
      <c r="M2325" s="53"/>
      <c r="N2325" s="53"/>
      <c r="O2325" s="53"/>
      <c r="P2325" s="53"/>
      <c r="Q2325" s="53"/>
      <c r="R2325" s="53"/>
      <c r="S2325" s="53"/>
      <c r="T2325" s="53"/>
      <c r="U2325" s="53"/>
      <c r="V2325" s="53"/>
      <c r="W2325" s="53"/>
      <c r="X2325" s="53"/>
      <c r="Y2325" s="53"/>
      <c r="Z2325" s="53"/>
      <c r="AA2325" s="53"/>
      <c r="AB2325" s="53"/>
      <c r="AC2325" s="53"/>
      <c r="AD2325" s="53"/>
      <c r="AE2325" s="53"/>
      <c r="AF2325" s="53"/>
      <c r="AG2325" s="53"/>
      <c r="AH2325" s="53"/>
      <c r="AI2325" s="53"/>
      <c r="AJ2325" s="53"/>
      <c r="AK2325" s="53"/>
      <c r="AL2325" s="53"/>
      <c r="AM2325" s="53"/>
      <c r="AN2325" s="53"/>
      <c r="AO2325" s="53"/>
      <c r="AP2325" s="53"/>
      <c r="AQ2325" s="53"/>
      <c r="AR2325" s="53"/>
      <c r="AS2325" s="53"/>
      <c r="AT2325" s="53"/>
      <c r="AU2325" s="53"/>
      <c r="AV2325" s="53"/>
      <c r="AW2325" s="53"/>
      <c r="AX2325" s="53"/>
      <c r="AY2325" s="53"/>
      <c r="AZ2325" s="53"/>
      <c r="BA2325" s="53"/>
      <c r="BB2325" s="53"/>
      <c r="BC2325" s="53"/>
      <c r="BD2325" s="53"/>
      <c r="BE2325" s="53"/>
      <c r="BF2325" s="53"/>
      <c r="BG2325" s="53"/>
      <c r="BH2325" s="53"/>
      <c r="BI2325" s="53"/>
      <c r="BJ2325" s="53"/>
      <c r="BK2325" s="53"/>
      <c r="BL2325" s="53"/>
      <c r="BM2325" s="53"/>
      <c r="BN2325" s="53"/>
      <c r="BO2325" s="53"/>
      <c r="BP2325" s="53"/>
      <c r="BQ2325" s="53"/>
      <c r="BR2325" s="53"/>
      <c r="BS2325" s="53"/>
      <c r="BT2325" s="53"/>
      <c r="BU2325" s="53"/>
      <c r="BV2325" s="53"/>
      <c r="BW2325" s="53"/>
      <c r="BX2325" s="53"/>
      <c r="BY2325" s="53"/>
      <c r="BZ2325" s="53"/>
      <c r="CA2325" s="53"/>
      <c r="CB2325" s="53"/>
      <c r="CC2325" s="53"/>
      <c r="CD2325" s="53"/>
      <c r="CE2325" s="53"/>
      <c r="CF2325" s="53"/>
      <c r="CG2325" s="53"/>
      <c r="CH2325" s="53"/>
      <c r="CI2325" s="53"/>
      <c r="CJ2325" s="53"/>
      <c r="CK2325" s="53"/>
    </row>
    <row r="2326" spans="10:89" x14ac:dyDescent="0.2">
      <c r="J2326" s="53"/>
      <c r="K2326" s="53"/>
      <c r="L2326" s="53"/>
      <c r="M2326" s="53"/>
      <c r="N2326" s="53"/>
      <c r="O2326" s="53"/>
      <c r="P2326" s="53"/>
      <c r="Q2326" s="53"/>
      <c r="R2326" s="53"/>
      <c r="S2326" s="53"/>
      <c r="T2326" s="53"/>
      <c r="U2326" s="53"/>
      <c r="V2326" s="53"/>
      <c r="W2326" s="53"/>
      <c r="X2326" s="53"/>
      <c r="Y2326" s="53"/>
      <c r="Z2326" s="53"/>
      <c r="AA2326" s="53"/>
      <c r="AB2326" s="53"/>
      <c r="AC2326" s="53"/>
      <c r="AD2326" s="53"/>
      <c r="AE2326" s="53"/>
      <c r="AF2326" s="53"/>
      <c r="AG2326" s="53"/>
      <c r="AH2326" s="53"/>
      <c r="AI2326" s="53"/>
      <c r="AJ2326" s="53"/>
      <c r="AK2326" s="53"/>
      <c r="AL2326" s="53"/>
      <c r="AM2326" s="53"/>
      <c r="AN2326" s="53"/>
      <c r="AO2326" s="53"/>
      <c r="AP2326" s="53"/>
      <c r="AQ2326" s="53"/>
      <c r="AR2326" s="53"/>
      <c r="AS2326" s="53"/>
      <c r="AT2326" s="53"/>
      <c r="AU2326" s="53"/>
      <c r="AV2326" s="53"/>
      <c r="AW2326" s="53"/>
      <c r="AX2326" s="53"/>
      <c r="AY2326" s="53"/>
      <c r="AZ2326" s="53"/>
      <c r="BA2326" s="53"/>
      <c r="BB2326" s="53"/>
      <c r="BC2326" s="53"/>
      <c r="BD2326" s="53"/>
      <c r="BE2326" s="53"/>
      <c r="BF2326" s="53"/>
      <c r="BG2326" s="53"/>
      <c r="BH2326" s="53"/>
      <c r="BI2326" s="53"/>
      <c r="BJ2326" s="53"/>
      <c r="BK2326" s="53"/>
      <c r="BL2326" s="53"/>
      <c r="BM2326" s="53"/>
      <c r="BN2326" s="53"/>
      <c r="BO2326" s="53"/>
      <c r="BP2326" s="53"/>
      <c r="BQ2326" s="53"/>
      <c r="BR2326" s="53"/>
      <c r="BS2326" s="53"/>
      <c r="BT2326" s="53"/>
      <c r="BU2326" s="53"/>
      <c r="BV2326" s="53"/>
      <c r="BW2326" s="53"/>
      <c r="BX2326" s="53"/>
      <c r="BY2326" s="53"/>
      <c r="BZ2326" s="53"/>
      <c r="CA2326" s="53"/>
      <c r="CB2326" s="53"/>
      <c r="CC2326" s="53"/>
      <c r="CD2326" s="53"/>
      <c r="CE2326" s="53"/>
      <c r="CF2326" s="53"/>
      <c r="CG2326" s="53"/>
      <c r="CH2326" s="53"/>
      <c r="CI2326" s="53"/>
      <c r="CJ2326" s="53"/>
      <c r="CK2326" s="53"/>
    </row>
    <row r="2327" spans="10:89" x14ac:dyDescent="0.2">
      <c r="J2327" s="53"/>
      <c r="K2327" s="53"/>
      <c r="L2327" s="53"/>
      <c r="M2327" s="53"/>
      <c r="N2327" s="53"/>
      <c r="O2327" s="53"/>
      <c r="P2327" s="53"/>
      <c r="Q2327" s="53"/>
      <c r="R2327" s="53"/>
      <c r="S2327" s="53"/>
      <c r="T2327" s="53"/>
      <c r="U2327" s="53"/>
      <c r="V2327" s="53"/>
      <c r="W2327" s="53"/>
      <c r="X2327" s="53"/>
      <c r="Y2327" s="53"/>
      <c r="Z2327" s="53"/>
      <c r="AA2327" s="53"/>
      <c r="AB2327" s="53"/>
      <c r="AC2327" s="53"/>
      <c r="AD2327" s="53"/>
      <c r="AE2327" s="53"/>
      <c r="AF2327" s="53"/>
      <c r="AG2327" s="53"/>
      <c r="AH2327" s="53"/>
      <c r="AI2327" s="53"/>
      <c r="AJ2327" s="53"/>
      <c r="AK2327" s="53"/>
      <c r="AL2327" s="53"/>
      <c r="AM2327" s="53"/>
      <c r="AN2327" s="53"/>
      <c r="AO2327" s="53"/>
      <c r="AP2327" s="53"/>
      <c r="AQ2327" s="53"/>
      <c r="AR2327" s="53"/>
      <c r="AS2327" s="53"/>
      <c r="AT2327" s="53"/>
      <c r="AU2327" s="53"/>
      <c r="AV2327" s="53"/>
      <c r="AW2327" s="53"/>
      <c r="AX2327" s="53"/>
      <c r="AY2327" s="53"/>
      <c r="AZ2327" s="53"/>
      <c r="BA2327" s="53"/>
      <c r="BB2327" s="53"/>
      <c r="BC2327" s="53"/>
      <c r="BD2327" s="53"/>
      <c r="BE2327" s="53"/>
      <c r="BF2327" s="53"/>
      <c r="BG2327" s="53"/>
      <c r="BH2327" s="53"/>
      <c r="BI2327" s="53"/>
      <c r="BJ2327" s="53"/>
      <c r="BK2327" s="53"/>
      <c r="BL2327" s="53"/>
      <c r="BM2327" s="53"/>
      <c r="BN2327" s="53"/>
      <c r="BO2327" s="53"/>
      <c r="BP2327" s="53"/>
      <c r="BQ2327" s="53"/>
      <c r="BR2327" s="53"/>
      <c r="BS2327" s="53"/>
      <c r="BT2327" s="53"/>
      <c r="BU2327" s="53"/>
      <c r="BV2327" s="53"/>
      <c r="BW2327" s="53"/>
      <c r="BX2327" s="53"/>
      <c r="BY2327" s="53"/>
      <c r="BZ2327" s="53"/>
      <c r="CA2327" s="53"/>
      <c r="CB2327" s="53"/>
      <c r="CC2327" s="53"/>
      <c r="CD2327" s="53"/>
      <c r="CE2327" s="53"/>
      <c r="CF2327" s="53"/>
      <c r="CG2327" s="53"/>
      <c r="CH2327" s="53"/>
      <c r="CI2327" s="53"/>
      <c r="CJ2327" s="53"/>
      <c r="CK2327" s="53"/>
    </row>
    <row r="2328" spans="10:89" x14ac:dyDescent="0.2">
      <c r="J2328" s="53"/>
      <c r="K2328" s="53"/>
      <c r="L2328" s="53"/>
      <c r="M2328" s="53"/>
      <c r="N2328" s="53"/>
      <c r="O2328" s="53"/>
      <c r="P2328" s="53"/>
      <c r="Q2328" s="53"/>
      <c r="R2328" s="53"/>
      <c r="S2328" s="53"/>
      <c r="T2328" s="53"/>
      <c r="U2328" s="53"/>
      <c r="V2328" s="53"/>
      <c r="W2328" s="53"/>
      <c r="X2328" s="53"/>
      <c r="Y2328" s="53"/>
      <c r="Z2328" s="53"/>
      <c r="AA2328" s="53"/>
      <c r="AB2328" s="53"/>
      <c r="AC2328" s="53"/>
      <c r="AD2328" s="53"/>
      <c r="AE2328" s="53"/>
      <c r="AF2328" s="53"/>
      <c r="AG2328" s="53"/>
      <c r="AH2328" s="53"/>
      <c r="AI2328" s="53"/>
      <c r="AJ2328" s="53"/>
      <c r="AK2328" s="53"/>
      <c r="AL2328" s="53"/>
      <c r="AM2328" s="53"/>
      <c r="AN2328" s="53"/>
      <c r="AO2328" s="53"/>
      <c r="AP2328" s="53"/>
      <c r="AQ2328" s="53"/>
      <c r="AR2328" s="53"/>
      <c r="AS2328" s="53"/>
      <c r="AT2328" s="53"/>
      <c r="AU2328" s="53"/>
      <c r="AV2328" s="53"/>
      <c r="AW2328" s="53"/>
      <c r="AX2328" s="53"/>
      <c r="AY2328" s="53"/>
      <c r="AZ2328" s="53"/>
      <c r="BA2328" s="53"/>
      <c r="BB2328" s="53"/>
      <c r="BC2328" s="53"/>
      <c r="BD2328" s="53"/>
      <c r="BE2328" s="53"/>
      <c r="BF2328" s="53"/>
      <c r="BG2328" s="53"/>
      <c r="BH2328" s="53"/>
      <c r="BI2328" s="53"/>
      <c r="BJ2328" s="53"/>
      <c r="BK2328" s="53"/>
      <c r="BL2328" s="53"/>
      <c r="BM2328" s="53"/>
      <c r="BN2328" s="53"/>
      <c r="BO2328" s="53"/>
      <c r="BP2328" s="53"/>
      <c r="BQ2328" s="53"/>
      <c r="BR2328" s="53"/>
      <c r="BS2328" s="53"/>
      <c r="BT2328" s="53"/>
      <c r="BU2328" s="53"/>
      <c r="BV2328" s="53"/>
      <c r="BW2328" s="53"/>
      <c r="BX2328" s="53"/>
      <c r="BY2328" s="53"/>
      <c r="BZ2328" s="53"/>
      <c r="CA2328" s="53"/>
      <c r="CB2328" s="53"/>
      <c r="CC2328" s="53"/>
      <c r="CD2328" s="53"/>
      <c r="CE2328" s="53"/>
      <c r="CF2328" s="53"/>
      <c r="CG2328" s="53"/>
      <c r="CH2328" s="53"/>
      <c r="CI2328" s="53"/>
      <c r="CJ2328" s="53"/>
      <c r="CK2328" s="53"/>
    </row>
    <row r="2329" spans="10:89" x14ac:dyDescent="0.2">
      <c r="J2329" s="53"/>
      <c r="K2329" s="53"/>
      <c r="L2329" s="53"/>
      <c r="M2329" s="53"/>
      <c r="N2329" s="53"/>
      <c r="O2329" s="53"/>
      <c r="P2329" s="53"/>
      <c r="Q2329" s="53"/>
      <c r="R2329" s="53"/>
      <c r="S2329" s="53"/>
      <c r="T2329" s="53"/>
      <c r="U2329" s="53"/>
      <c r="V2329" s="53"/>
      <c r="W2329" s="53"/>
      <c r="X2329" s="53"/>
      <c r="Y2329" s="53"/>
      <c r="Z2329" s="53"/>
      <c r="AA2329" s="53"/>
      <c r="AB2329" s="53"/>
      <c r="AC2329" s="53"/>
      <c r="AD2329" s="53"/>
      <c r="AE2329" s="53"/>
      <c r="AF2329" s="53"/>
      <c r="AG2329" s="53"/>
      <c r="AH2329" s="53"/>
      <c r="AI2329" s="53"/>
      <c r="AJ2329" s="53"/>
      <c r="AK2329" s="53"/>
      <c r="AL2329" s="53"/>
      <c r="AM2329" s="53"/>
      <c r="AN2329" s="53"/>
      <c r="AO2329" s="53"/>
      <c r="AP2329" s="53"/>
      <c r="AQ2329" s="53"/>
      <c r="AR2329" s="53"/>
      <c r="AS2329" s="53"/>
      <c r="AT2329" s="53"/>
      <c r="AU2329" s="53"/>
      <c r="AV2329" s="53"/>
      <c r="AW2329" s="53"/>
      <c r="AX2329" s="53"/>
      <c r="AY2329" s="53"/>
      <c r="AZ2329" s="53"/>
      <c r="BA2329" s="53"/>
      <c r="BB2329" s="53"/>
      <c r="BC2329" s="53"/>
      <c r="BD2329" s="53"/>
      <c r="BE2329" s="53"/>
      <c r="BF2329" s="53"/>
      <c r="BG2329" s="53"/>
      <c r="BH2329" s="53"/>
      <c r="BI2329" s="53"/>
      <c r="BJ2329" s="53"/>
      <c r="BK2329" s="53"/>
      <c r="BL2329" s="53"/>
      <c r="BM2329" s="53"/>
      <c r="BN2329" s="53"/>
      <c r="BO2329" s="53"/>
      <c r="BP2329" s="53"/>
      <c r="BQ2329" s="53"/>
      <c r="BR2329" s="53"/>
      <c r="BS2329" s="53"/>
      <c r="BT2329" s="53"/>
      <c r="BU2329" s="53"/>
      <c r="BV2329" s="53"/>
      <c r="BW2329" s="53"/>
      <c r="BX2329" s="53"/>
      <c r="BY2329" s="53"/>
      <c r="BZ2329" s="53"/>
      <c r="CA2329" s="53"/>
      <c r="CB2329" s="53"/>
      <c r="CC2329" s="53"/>
      <c r="CD2329" s="53"/>
      <c r="CE2329" s="53"/>
      <c r="CF2329" s="53"/>
      <c r="CG2329" s="53"/>
      <c r="CH2329" s="53"/>
      <c r="CI2329" s="53"/>
      <c r="CJ2329" s="53"/>
      <c r="CK2329" s="53"/>
    </row>
    <row r="2330" spans="10:89" x14ac:dyDescent="0.2">
      <c r="J2330" s="53"/>
      <c r="K2330" s="53"/>
      <c r="L2330" s="53"/>
      <c r="M2330" s="53"/>
      <c r="N2330" s="53"/>
      <c r="O2330" s="53"/>
      <c r="P2330" s="53"/>
      <c r="Q2330" s="53"/>
      <c r="R2330" s="53"/>
      <c r="S2330" s="53"/>
      <c r="T2330" s="53"/>
      <c r="U2330" s="53"/>
      <c r="V2330" s="53"/>
      <c r="W2330" s="53"/>
      <c r="X2330" s="53"/>
      <c r="Y2330" s="53"/>
      <c r="Z2330" s="53"/>
      <c r="AA2330" s="53"/>
      <c r="AB2330" s="53"/>
      <c r="AC2330" s="53"/>
      <c r="AD2330" s="53"/>
      <c r="AE2330" s="53"/>
      <c r="AF2330" s="53"/>
      <c r="AG2330" s="53"/>
      <c r="AH2330" s="53"/>
      <c r="AI2330" s="53"/>
      <c r="AJ2330" s="53"/>
      <c r="AK2330" s="53"/>
      <c r="AL2330" s="53"/>
      <c r="AM2330" s="53"/>
      <c r="AN2330" s="53"/>
      <c r="AO2330" s="53"/>
      <c r="AP2330" s="53"/>
      <c r="AQ2330" s="53"/>
      <c r="AR2330" s="53"/>
      <c r="AS2330" s="53"/>
      <c r="AT2330" s="53"/>
      <c r="AU2330" s="53"/>
      <c r="AV2330" s="53"/>
      <c r="AW2330" s="53"/>
      <c r="AX2330" s="53"/>
      <c r="AY2330" s="53"/>
      <c r="AZ2330" s="53"/>
      <c r="BA2330" s="53"/>
      <c r="BB2330" s="53"/>
      <c r="BC2330" s="53"/>
      <c r="BD2330" s="53"/>
      <c r="BE2330" s="53"/>
      <c r="BF2330" s="53"/>
      <c r="BG2330" s="53"/>
      <c r="BH2330" s="53"/>
      <c r="BI2330" s="53"/>
      <c r="BJ2330" s="53"/>
      <c r="BK2330" s="53"/>
      <c r="BL2330" s="53"/>
      <c r="BM2330" s="53"/>
      <c r="BN2330" s="53"/>
      <c r="BO2330" s="53"/>
      <c r="BP2330" s="53"/>
      <c r="BQ2330" s="53"/>
      <c r="BR2330" s="53"/>
      <c r="BS2330" s="53"/>
      <c r="BT2330" s="53"/>
      <c r="BU2330" s="53"/>
      <c r="BV2330" s="53"/>
      <c r="BW2330" s="53"/>
      <c r="BX2330" s="53"/>
      <c r="BY2330" s="53"/>
      <c r="BZ2330" s="53"/>
      <c r="CA2330" s="53"/>
      <c r="CB2330" s="53"/>
      <c r="CC2330" s="53"/>
      <c r="CD2330" s="53"/>
      <c r="CE2330" s="53"/>
      <c r="CF2330" s="53"/>
      <c r="CG2330" s="53"/>
      <c r="CH2330" s="53"/>
      <c r="CI2330" s="53"/>
      <c r="CJ2330" s="53"/>
      <c r="CK2330" s="53"/>
    </row>
    <row r="2331" spans="10:89" x14ac:dyDescent="0.2">
      <c r="J2331" s="53"/>
      <c r="K2331" s="53"/>
      <c r="L2331" s="53"/>
      <c r="M2331" s="53"/>
      <c r="N2331" s="53"/>
      <c r="O2331" s="53"/>
      <c r="P2331" s="53"/>
      <c r="Q2331" s="53"/>
      <c r="R2331" s="53"/>
      <c r="S2331" s="53"/>
      <c r="T2331" s="53"/>
      <c r="U2331" s="53"/>
      <c r="V2331" s="53"/>
      <c r="W2331" s="53"/>
      <c r="X2331" s="53"/>
      <c r="Y2331" s="53"/>
      <c r="Z2331" s="53"/>
      <c r="AA2331" s="53"/>
      <c r="AB2331" s="53"/>
      <c r="AC2331" s="53"/>
      <c r="AD2331" s="53"/>
      <c r="AE2331" s="53"/>
      <c r="AF2331" s="53"/>
      <c r="AG2331" s="53"/>
      <c r="AH2331" s="53"/>
      <c r="AI2331" s="53"/>
      <c r="AJ2331" s="53"/>
      <c r="AK2331" s="53"/>
      <c r="AL2331" s="53"/>
      <c r="AM2331" s="53"/>
      <c r="AN2331" s="53"/>
      <c r="AO2331" s="53"/>
      <c r="AP2331" s="53"/>
      <c r="AQ2331" s="53"/>
      <c r="AR2331" s="53"/>
      <c r="AS2331" s="53"/>
      <c r="AT2331" s="53"/>
      <c r="AU2331" s="53"/>
      <c r="AV2331" s="53"/>
      <c r="AW2331" s="53"/>
      <c r="AX2331" s="53"/>
      <c r="AY2331" s="53"/>
      <c r="AZ2331" s="53"/>
      <c r="BA2331" s="53"/>
      <c r="BB2331" s="53"/>
      <c r="BC2331" s="53"/>
      <c r="BD2331" s="53"/>
      <c r="BE2331" s="53"/>
      <c r="BF2331" s="53"/>
      <c r="BG2331" s="53"/>
      <c r="BH2331" s="53"/>
      <c r="BI2331" s="53"/>
      <c r="BJ2331" s="53"/>
      <c r="BK2331" s="53"/>
      <c r="BL2331" s="53"/>
      <c r="BM2331" s="53"/>
      <c r="BN2331" s="53"/>
      <c r="BO2331" s="53"/>
      <c r="BP2331" s="53"/>
      <c r="BQ2331" s="53"/>
      <c r="BR2331" s="53"/>
      <c r="BS2331" s="53"/>
      <c r="BT2331" s="53"/>
      <c r="BU2331" s="53"/>
      <c r="BV2331" s="53"/>
      <c r="BW2331" s="53"/>
      <c r="BX2331" s="53"/>
      <c r="BY2331" s="53"/>
      <c r="BZ2331" s="53"/>
      <c r="CA2331" s="53"/>
      <c r="CB2331" s="53"/>
      <c r="CC2331" s="53"/>
      <c r="CD2331" s="53"/>
      <c r="CE2331" s="53"/>
      <c r="CF2331" s="53"/>
      <c r="CG2331" s="53"/>
      <c r="CH2331" s="53"/>
      <c r="CI2331" s="53"/>
      <c r="CJ2331" s="53"/>
      <c r="CK2331" s="53"/>
    </row>
    <row r="2332" spans="10:89" x14ac:dyDescent="0.2">
      <c r="J2332" s="53"/>
      <c r="K2332" s="53"/>
      <c r="L2332" s="53"/>
      <c r="M2332" s="53"/>
      <c r="N2332" s="53"/>
      <c r="O2332" s="53"/>
      <c r="P2332" s="53"/>
      <c r="Q2332" s="53"/>
      <c r="R2332" s="53"/>
      <c r="S2332" s="53"/>
      <c r="T2332" s="53"/>
      <c r="U2332" s="53"/>
      <c r="V2332" s="53"/>
      <c r="W2332" s="53"/>
      <c r="X2332" s="53"/>
      <c r="Y2332" s="53"/>
      <c r="Z2332" s="53"/>
      <c r="AA2332" s="53"/>
      <c r="AB2332" s="53"/>
      <c r="AC2332" s="53"/>
      <c r="AD2332" s="53"/>
      <c r="AE2332" s="53"/>
      <c r="AF2332" s="53"/>
      <c r="AG2332" s="53"/>
      <c r="AH2332" s="53"/>
      <c r="AI2332" s="53"/>
      <c r="AJ2332" s="53"/>
      <c r="AK2332" s="53"/>
      <c r="AL2332" s="53"/>
      <c r="AM2332" s="53"/>
      <c r="AN2332" s="53"/>
      <c r="AO2332" s="53"/>
      <c r="AP2332" s="53"/>
      <c r="AQ2332" s="53"/>
      <c r="AR2332" s="53"/>
      <c r="AS2332" s="53"/>
      <c r="AT2332" s="53"/>
      <c r="AU2332" s="53"/>
      <c r="AV2332" s="53"/>
      <c r="AW2332" s="53"/>
      <c r="AX2332" s="53"/>
      <c r="AY2332" s="53"/>
      <c r="AZ2332" s="53"/>
      <c r="BA2332" s="53"/>
      <c r="BB2332" s="53"/>
      <c r="BC2332" s="53"/>
      <c r="BD2332" s="53"/>
      <c r="BE2332" s="53"/>
      <c r="BF2332" s="53"/>
      <c r="BG2332" s="53"/>
      <c r="BH2332" s="53"/>
      <c r="BI2332" s="53"/>
      <c r="BJ2332" s="53"/>
      <c r="BK2332" s="53"/>
      <c r="BL2332" s="53"/>
      <c r="BM2332" s="53"/>
      <c r="BN2332" s="53"/>
      <c r="BO2332" s="53"/>
      <c r="BP2332" s="53"/>
      <c r="BQ2332" s="53"/>
      <c r="BR2332" s="53"/>
      <c r="BS2332" s="53"/>
      <c r="BT2332" s="53"/>
      <c r="BU2332" s="53"/>
      <c r="BV2332" s="53"/>
      <c r="BW2332" s="53"/>
      <c r="BX2332" s="53"/>
      <c r="BY2332" s="53"/>
      <c r="BZ2332" s="53"/>
      <c r="CA2332" s="53"/>
      <c r="CB2332" s="53"/>
      <c r="CC2332" s="53"/>
      <c r="CD2332" s="53"/>
      <c r="CE2332" s="53"/>
      <c r="CF2332" s="53"/>
      <c r="CG2332" s="53"/>
      <c r="CH2332" s="53"/>
      <c r="CI2332" s="53"/>
      <c r="CJ2332" s="53"/>
      <c r="CK2332" s="53"/>
    </row>
    <row r="2333" spans="10:89" x14ac:dyDescent="0.2">
      <c r="J2333" s="53"/>
      <c r="K2333" s="53"/>
      <c r="L2333" s="53"/>
      <c r="M2333" s="53"/>
      <c r="N2333" s="53"/>
      <c r="O2333" s="53"/>
      <c r="P2333" s="53"/>
      <c r="Q2333" s="53"/>
      <c r="R2333" s="53"/>
      <c r="S2333" s="53"/>
      <c r="T2333" s="53"/>
      <c r="U2333" s="53"/>
      <c r="V2333" s="53"/>
      <c r="W2333" s="53"/>
      <c r="X2333" s="53"/>
      <c r="Y2333" s="53"/>
      <c r="Z2333" s="53"/>
      <c r="AA2333" s="53"/>
      <c r="AB2333" s="53"/>
      <c r="AC2333" s="53"/>
      <c r="AD2333" s="53"/>
      <c r="AE2333" s="53"/>
      <c r="AF2333" s="53"/>
      <c r="AG2333" s="53"/>
      <c r="AH2333" s="53"/>
      <c r="AI2333" s="53"/>
      <c r="AJ2333" s="53"/>
      <c r="AK2333" s="53"/>
      <c r="AL2333" s="53"/>
      <c r="AM2333" s="53"/>
      <c r="AN2333" s="53"/>
      <c r="AO2333" s="53"/>
      <c r="AP2333" s="53"/>
      <c r="AQ2333" s="53"/>
      <c r="AR2333" s="53"/>
      <c r="AS2333" s="53"/>
      <c r="AT2333" s="53"/>
      <c r="AU2333" s="53"/>
      <c r="AV2333" s="53"/>
      <c r="AW2333" s="53"/>
      <c r="AX2333" s="53"/>
      <c r="AY2333" s="53"/>
      <c r="AZ2333" s="53"/>
      <c r="BA2333" s="53"/>
      <c r="BB2333" s="53"/>
      <c r="BC2333" s="53"/>
      <c r="BD2333" s="53"/>
      <c r="BE2333" s="53"/>
      <c r="BF2333" s="53"/>
      <c r="BG2333" s="53"/>
      <c r="BH2333" s="53"/>
      <c r="BI2333" s="53"/>
      <c r="BJ2333" s="53"/>
      <c r="BK2333" s="53"/>
      <c r="BL2333" s="53"/>
      <c r="BM2333" s="53"/>
      <c r="BN2333" s="53"/>
      <c r="BO2333" s="53"/>
      <c r="BP2333" s="53"/>
      <c r="BQ2333" s="53"/>
      <c r="BR2333" s="53"/>
      <c r="BS2333" s="53"/>
      <c r="BT2333" s="53"/>
      <c r="BU2333" s="53"/>
      <c r="BV2333" s="53"/>
      <c r="BW2333" s="53"/>
      <c r="BX2333" s="53"/>
      <c r="BY2333" s="53"/>
      <c r="BZ2333" s="53"/>
      <c r="CA2333" s="53"/>
      <c r="CB2333" s="53"/>
      <c r="CC2333" s="53"/>
      <c r="CD2333" s="53"/>
      <c r="CE2333" s="53"/>
      <c r="CF2333" s="53"/>
      <c r="CG2333" s="53"/>
      <c r="CH2333" s="53"/>
      <c r="CI2333" s="53"/>
      <c r="CJ2333" s="53"/>
      <c r="CK2333" s="53"/>
    </row>
    <row r="2334" spans="10:89" x14ac:dyDescent="0.2">
      <c r="J2334" s="53"/>
      <c r="K2334" s="53"/>
      <c r="L2334" s="53"/>
      <c r="M2334" s="53"/>
      <c r="N2334" s="53"/>
      <c r="O2334" s="53"/>
      <c r="P2334" s="53"/>
      <c r="Q2334" s="53"/>
      <c r="R2334" s="53"/>
      <c r="S2334" s="53"/>
      <c r="T2334" s="53"/>
      <c r="U2334" s="53"/>
      <c r="V2334" s="53"/>
      <c r="W2334" s="53"/>
      <c r="X2334" s="53"/>
      <c r="Y2334" s="53"/>
      <c r="Z2334" s="53"/>
      <c r="AA2334" s="53"/>
      <c r="AB2334" s="53"/>
      <c r="AC2334" s="53"/>
      <c r="AD2334" s="53"/>
      <c r="AE2334" s="53"/>
      <c r="AF2334" s="53"/>
      <c r="AG2334" s="53"/>
      <c r="AH2334" s="53"/>
      <c r="AI2334" s="53"/>
      <c r="AJ2334" s="53"/>
      <c r="AK2334" s="53"/>
      <c r="AL2334" s="53"/>
      <c r="AM2334" s="53"/>
      <c r="AN2334" s="53"/>
      <c r="AO2334" s="53"/>
      <c r="AP2334" s="53"/>
      <c r="AQ2334" s="53"/>
      <c r="AR2334" s="53"/>
      <c r="AS2334" s="53"/>
      <c r="AT2334" s="53"/>
      <c r="AU2334" s="53"/>
      <c r="AV2334" s="53"/>
      <c r="AW2334" s="53"/>
      <c r="AX2334" s="53"/>
      <c r="AY2334" s="53"/>
      <c r="AZ2334" s="53"/>
      <c r="BA2334" s="53"/>
      <c r="BB2334" s="53"/>
      <c r="BC2334" s="53"/>
      <c r="BD2334" s="53"/>
      <c r="BE2334" s="53"/>
      <c r="BF2334" s="53"/>
      <c r="BG2334" s="53"/>
      <c r="BH2334" s="53"/>
      <c r="BI2334" s="53"/>
      <c r="BJ2334" s="53"/>
      <c r="BK2334" s="53"/>
      <c r="BL2334" s="53"/>
      <c r="BM2334" s="53"/>
      <c r="BN2334" s="53"/>
      <c r="BO2334" s="53"/>
      <c r="BP2334" s="53"/>
      <c r="BQ2334" s="53"/>
      <c r="BR2334" s="53"/>
      <c r="BS2334" s="53"/>
      <c r="BT2334" s="53"/>
      <c r="BU2334" s="53"/>
      <c r="BV2334" s="53"/>
      <c r="BW2334" s="53"/>
      <c r="BX2334" s="53"/>
      <c r="BY2334" s="53"/>
      <c r="BZ2334" s="53"/>
      <c r="CA2334" s="53"/>
      <c r="CB2334" s="53"/>
      <c r="CC2334" s="53"/>
      <c r="CD2334" s="53"/>
      <c r="CE2334" s="53"/>
      <c r="CF2334" s="53"/>
      <c r="CG2334" s="53"/>
      <c r="CH2334" s="53"/>
      <c r="CI2334" s="53"/>
      <c r="CJ2334" s="53"/>
      <c r="CK2334" s="53"/>
    </row>
    <row r="2335" spans="10:89" x14ac:dyDescent="0.2">
      <c r="J2335" s="53"/>
      <c r="K2335" s="53"/>
      <c r="L2335" s="53"/>
      <c r="M2335" s="53"/>
      <c r="N2335" s="53"/>
      <c r="O2335" s="53"/>
      <c r="P2335" s="53"/>
      <c r="Q2335" s="53"/>
      <c r="R2335" s="53"/>
      <c r="S2335" s="53"/>
      <c r="T2335" s="53"/>
      <c r="U2335" s="53"/>
      <c r="V2335" s="53"/>
      <c r="W2335" s="53"/>
      <c r="X2335" s="53"/>
      <c r="Y2335" s="53"/>
      <c r="Z2335" s="53"/>
      <c r="AA2335" s="53"/>
      <c r="AB2335" s="53"/>
      <c r="AC2335" s="53"/>
      <c r="AD2335" s="53"/>
      <c r="AE2335" s="53"/>
      <c r="AF2335" s="53"/>
      <c r="AG2335" s="53"/>
      <c r="AH2335" s="53"/>
      <c r="AI2335" s="53"/>
      <c r="AJ2335" s="53"/>
      <c r="AK2335" s="53"/>
      <c r="AL2335" s="53"/>
      <c r="AM2335" s="53"/>
      <c r="AN2335" s="53"/>
      <c r="AO2335" s="53"/>
      <c r="AP2335" s="53"/>
      <c r="AQ2335" s="53"/>
      <c r="AR2335" s="53"/>
      <c r="AS2335" s="53"/>
      <c r="AT2335" s="53"/>
      <c r="AU2335" s="53"/>
      <c r="AV2335" s="53"/>
      <c r="AW2335" s="53"/>
      <c r="AX2335" s="53"/>
      <c r="AY2335" s="53"/>
      <c r="AZ2335" s="53"/>
      <c r="BA2335" s="53"/>
      <c r="BB2335" s="53"/>
      <c r="BC2335" s="53"/>
      <c r="BD2335" s="53"/>
      <c r="BE2335" s="53"/>
      <c r="BF2335" s="53"/>
      <c r="BG2335" s="53"/>
      <c r="BH2335" s="53"/>
      <c r="BI2335" s="53"/>
      <c r="BJ2335" s="53"/>
      <c r="BK2335" s="53"/>
      <c r="BL2335" s="53"/>
      <c r="BM2335" s="53"/>
      <c r="BN2335" s="53"/>
      <c r="BO2335" s="53"/>
      <c r="BP2335" s="53"/>
      <c r="BQ2335" s="53"/>
      <c r="BR2335" s="53"/>
      <c r="BS2335" s="53"/>
      <c r="BT2335" s="53"/>
      <c r="BU2335" s="53"/>
      <c r="BV2335" s="53"/>
      <c r="BW2335" s="53"/>
      <c r="BX2335" s="53"/>
      <c r="BY2335" s="53"/>
      <c r="BZ2335" s="53"/>
      <c r="CA2335" s="53"/>
      <c r="CB2335" s="53"/>
      <c r="CC2335" s="53"/>
      <c r="CD2335" s="53"/>
      <c r="CE2335" s="53"/>
      <c r="CF2335" s="53"/>
      <c r="CG2335" s="53"/>
      <c r="CH2335" s="53"/>
      <c r="CI2335" s="53"/>
      <c r="CJ2335" s="53"/>
      <c r="CK2335" s="53"/>
    </row>
    <row r="2336" spans="10:89" x14ac:dyDescent="0.2">
      <c r="J2336" s="53"/>
      <c r="K2336" s="53"/>
      <c r="L2336" s="53"/>
      <c r="M2336" s="53"/>
      <c r="N2336" s="53"/>
      <c r="O2336" s="53"/>
      <c r="P2336" s="53"/>
      <c r="Q2336" s="53"/>
      <c r="R2336" s="53"/>
      <c r="S2336" s="53"/>
      <c r="T2336" s="53"/>
      <c r="U2336" s="53"/>
      <c r="V2336" s="53"/>
      <c r="W2336" s="53"/>
      <c r="X2336" s="53"/>
      <c r="Y2336" s="53"/>
      <c r="Z2336" s="53"/>
      <c r="AA2336" s="53"/>
      <c r="AB2336" s="53"/>
      <c r="AC2336" s="53"/>
      <c r="AD2336" s="53"/>
      <c r="AE2336" s="53"/>
      <c r="AF2336" s="53"/>
      <c r="AG2336" s="53"/>
      <c r="AH2336" s="53"/>
      <c r="AI2336" s="53"/>
      <c r="AJ2336" s="53"/>
      <c r="AK2336" s="53"/>
      <c r="AL2336" s="53"/>
      <c r="AM2336" s="53"/>
      <c r="AN2336" s="53"/>
      <c r="AO2336" s="53"/>
      <c r="AP2336" s="53"/>
      <c r="AQ2336" s="53"/>
      <c r="AR2336" s="53"/>
      <c r="AS2336" s="53"/>
      <c r="AT2336" s="53"/>
      <c r="AU2336" s="53"/>
      <c r="AV2336" s="53"/>
      <c r="AW2336" s="53"/>
      <c r="AX2336" s="53"/>
      <c r="AY2336" s="53"/>
      <c r="AZ2336" s="53"/>
      <c r="BA2336" s="53"/>
      <c r="BB2336" s="53"/>
      <c r="BC2336" s="53"/>
      <c r="BD2336" s="53"/>
      <c r="BE2336" s="53"/>
      <c r="BF2336" s="53"/>
      <c r="BG2336" s="53"/>
      <c r="BH2336" s="53"/>
      <c r="BI2336" s="53"/>
      <c r="BJ2336" s="53"/>
      <c r="BK2336" s="53"/>
      <c r="BL2336" s="53"/>
      <c r="BM2336" s="53"/>
      <c r="BN2336" s="53"/>
      <c r="BO2336" s="53"/>
      <c r="BP2336" s="53"/>
      <c r="BQ2336" s="53"/>
      <c r="BR2336" s="53"/>
      <c r="BS2336" s="53"/>
      <c r="BT2336" s="53"/>
      <c r="BU2336" s="53"/>
      <c r="BV2336" s="53"/>
      <c r="BW2336" s="53"/>
      <c r="BX2336" s="53"/>
      <c r="BY2336" s="53"/>
      <c r="BZ2336" s="53"/>
      <c r="CA2336" s="53"/>
      <c r="CB2336" s="53"/>
      <c r="CC2336" s="53"/>
      <c r="CD2336" s="53"/>
      <c r="CE2336" s="53"/>
      <c r="CF2336" s="53"/>
      <c r="CG2336" s="53"/>
      <c r="CH2336" s="53"/>
      <c r="CI2336" s="53"/>
      <c r="CJ2336" s="53"/>
      <c r="CK2336" s="53"/>
    </row>
    <row r="2337" spans="10:89" x14ac:dyDescent="0.2">
      <c r="J2337" s="53"/>
      <c r="K2337" s="53"/>
      <c r="L2337" s="53"/>
      <c r="M2337" s="53"/>
      <c r="N2337" s="53"/>
      <c r="O2337" s="53"/>
      <c r="P2337" s="53"/>
      <c r="Q2337" s="53"/>
      <c r="R2337" s="53"/>
      <c r="S2337" s="53"/>
      <c r="T2337" s="53"/>
      <c r="U2337" s="53"/>
      <c r="V2337" s="53"/>
      <c r="W2337" s="53"/>
      <c r="X2337" s="53"/>
      <c r="Y2337" s="53"/>
      <c r="Z2337" s="53"/>
      <c r="AA2337" s="53"/>
      <c r="AB2337" s="53"/>
      <c r="AC2337" s="53"/>
      <c r="AD2337" s="53"/>
      <c r="AE2337" s="53"/>
      <c r="AF2337" s="53"/>
      <c r="AG2337" s="53"/>
      <c r="AH2337" s="53"/>
      <c r="AI2337" s="53"/>
      <c r="AJ2337" s="53"/>
      <c r="AK2337" s="53"/>
      <c r="AL2337" s="53"/>
      <c r="AM2337" s="53"/>
      <c r="AN2337" s="53"/>
      <c r="AO2337" s="53"/>
      <c r="AP2337" s="53"/>
      <c r="AQ2337" s="53"/>
      <c r="AR2337" s="53"/>
      <c r="AS2337" s="53"/>
      <c r="AT2337" s="53"/>
      <c r="AU2337" s="53"/>
      <c r="AV2337" s="53"/>
      <c r="AW2337" s="53"/>
      <c r="AX2337" s="53"/>
      <c r="AY2337" s="53"/>
      <c r="AZ2337" s="53"/>
      <c r="BA2337" s="53"/>
      <c r="BB2337" s="53"/>
      <c r="BC2337" s="53"/>
      <c r="BD2337" s="53"/>
      <c r="BE2337" s="53"/>
      <c r="BF2337" s="53"/>
      <c r="BG2337" s="53"/>
      <c r="BH2337" s="53"/>
      <c r="BI2337" s="53"/>
      <c r="BJ2337" s="53"/>
      <c r="BK2337" s="53"/>
      <c r="BL2337" s="53"/>
      <c r="BM2337" s="53"/>
      <c r="BN2337" s="53"/>
      <c r="BO2337" s="53"/>
      <c r="BP2337" s="53"/>
      <c r="BQ2337" s="53"/>
      <c r="BR2337" s="53"/>
      <c r="BS2337" s="53"/>
      <c r="BT2337" s="53"/>
      <c r="BU2337" s="53"/>
      <c r="BV2337" s="53"/>
      <c r="BW2337" s="53"/>
      <c r="BX2337" s="53"/>
      <c r="BY2337" s="53"/>
      <c r="BZ2337" s="53"/>
      <c r="CA2337" s="53"/>
      <c r="CB2337" s="53"/>
      <c r="CC2337" s="53"/>
      <c r="CD2337" s="53"/>
      <c r="CE2337" s="53"/>
      <c r="CF2337" s="53"/>
      <c r="CG2337" s="53"/>
      <c r="CH2337" s="53"/>
      <c r="CI2337" s="53"/>
      <c r="CJ2337" s="53"/>
      <c r="CK2337" s="53"/>
    </row>
    <row r="2338" spans="10:89" x14ac:dyDescent="0.2">
      <c r="J2338" s="53"/>
      <c r="K2338" s="53"/>
      <c r="L2338" s="53"/>
      <c r="M2338" s="53"/>
      <c r="N2338" s="53"/>
      <c r="O2338" s="53"/>
      <c r="P2338" s="53"/>
      <c r="Q2338" s="53"/>
      <c r="R2338" s="53"/>
      <c r="S2338" s="53"/>
      <c r="T2338" s="53"/>
      <c r="U2338" s="53"/>
      <c r="V2338" s="53"/>
      <c r="W2338" s="53"/>
      <c r="X2338" s="53"/>
      <c r="Y2338" s="53"/>
      <c r="Z2338" s="53"/>
      <c r="AA2338" s="53"/>
      <c r="AB2338" s="53"/>
      <c r="AC2338" s="53"/>
      <c r="AD2338" s="53"/>
      <c r="AE2338" s="53"/>
      <c r="AF2338" s="53"/>
      <c r="AG2338" s="53"/>
      <c r="AH2338" s="53"/>
      <c r="AI2338" s="53"/>
      <c r="AJ2338" s="53"/>
      <c r="AK2338" s="53"/>
      <c r="AL2338" s="53"/>
      <c r="AM2338" s="53"/>
      <c r="AN2338" s="53"/>
      <c r="AO2338" s="53"/>
      <c r="AP2338" s="53"/>
      <c r="AQ2338" s="53"/>
      <c r="AR2338" s="53"/>
      <c r="AS2338" s="53"/>
      <c r="AT2338" s="53"/>
      <c r="AU2338" s="53"/>
      <c r="AV2338" s="53"/>
      <c r="AW2338" s="53"/>
      <c r="AX2338" s="53"/>
      <c r="AY2338" s="53"/>
      <c r="AZ2338" s="53"/>
      <c r="BA2338" s="53"/>
      <c r="BB2338" s="53"/>
      <c r="BC2338" s="53"/>
      <c r="BD2338" s="53"/>
      <c r="BE2338" s="53"/>
      <c r="BF2338" s="53"/>
      <c r="BG2338" s="53"/>
      <c r="BH2338" s="53"/>
      <c r="BI2338" s="53"/>
      <c r="BJ2338" s="53"/>
      <c r="BK2338" s="53"/>
      <c r="BL2338" s="53"/>
      <c r="BM2338" s="53"/>
      <c r="BN2338" s="53"/>
      <c r="BO2338" s="53"/>
      <c r="BP2338" s="53"/>
      <c r="BQ2338" s="53"/>
      <c r="BR2338" s="53"/>
      <c r="BS2338" s="53"/>
      <c r="BT2338" s="53"/>
      <c r="BU2338" s="53"/>
      <c r="BV2338" s="53"/>
      <c r="BW2338" s="53"/>
      <c r="BX2338" s="53"/>
      <c r="BY2338" s="53"/>
      <c r="BZ2338" s="53"/>
      <c r="CA2338" s="53"/>
      <c r="CB2338" s="53"/>
      <c r="CC2338" s="53"/>
      <c r="CD2338" s="53"/>
      <c r="CE2338" s="53"/>
      <c r="CF2338" s="53"/>
      <c r="CG2338" s="53"/>
      <c r="CH2338" s="53"/>
      <c r="CI2338" s="53"/>
      <c r="CJ2338" s="53"/>
      <c r="CK2338" s="53"/>
    </row>
    <row r="2339" spans="10:89" x14ac:dyDescent="0.2">
      <c r="J2339" s="53"/>
      <c r="K2339" s="53"/>
      <c r="L2339" s="53"/>
      <c r="M2339" s="53"/>
      <c r="N2339" s="53"/>
      <c r="O2339" s="53"/>
      <c r="P2339" s="53"/>
      <c r="Q2339" s="53"/>
      <c r="R2339" s="53"/>
      <c r="S2339" s="53"/>
      <c r="T2339" s="53"/>
      <c r="U2339" s="53"/>
      <c r="V2339" s="53"/>
      <c r="W2339" s="53"/>
      <c r="X2339" s="53"/>
      <c r="Y2339" s="53"/>
      <c r="Z2339" s="53"/>
      <c r="AA2339" s="53"/>
      <c r="AB2339" s="53"/>
      <c r="AC2339" s="53"/>
      <c r="AD2339" s="53"/>
      <c r="AE2339" s="53"/>
      <c r="AF2339" s="53"/>
      <c r="AG2339" s="53"/>
      <c r="AH2339" s="53"/>
      <c r="AI2339" s="53"/>
      <c r="AJ2339" s="53"/>
      <c r="AK2339" s="53"/>
      <c r="AL2339" s="53"/>
      <c r="AM2339" s="53"/>
      <c r="AN2339" s="53"/>
      <c r="AO2339" s="53"/>
      <c r="AP2339" s="53"/>
      <c r="AQ2339" s="53"/>
      <c r="AR2339" s="53"/>
      <c r="AS2339" s="53"/>
      <c r="AT2339" s="53"/>
      <c r="AU2339" s="53"/>
      <c r="AV2339" s="53"/>
      <c r="AW2339" s="53"/>
      <c r="AX2339" s="53"/>
      <c r="AY2339" s="53"/>
      <c r="AZ2339" s="53"/>
      <c r="BA2339" s="53"/>
      <c r="BB2339" s="53"/>
      <c r="BC2339" s="53"/>
      <c r="BD2339" s="53"/>
      <c r="BE2339" s="53"/>
      <c r="BF2339" s="53"/>
      <c r="BG2339" s="53"/>
      <c r="BH2339" s="53"/>
      <c r="BI2339" s="53"/>
      <c r="BJ2339" s="53"/>
      <c r="BK2339" s="53"/>
      <c r="BL2339" s="53"/>
      <c r="BM2339" s="53"/>
      <c r="BN2339" s="53"/>
      <c r="BO2339" s="53"/>
      <c r="BP2339" s="53"/>
      <c r="BQ2339" s="53"/>
      <c r="BR2339" s="53"/>
      <c r="BS2339" s="53"/>
      <c r="BT2339" s="53"/>
      <c r="BU2339" s="53"/>
      <c r="BV2339" s="53"/>
      <c r="BW2339" s="53"/>
      <c r="BX2339" s="53"/>
      <c r="BY2339" s="53"/>
      <c r="BZ2339" s="53"/>
      <c r="CA2339" s="53"/>
      <c r="CB2339" s="53"/>
      <c r="CC2339" s="53"/>
      <c r="CD2339" s="53"/>
      <c r="CE2339" s="53"/>
      <c r="CF2339" s="53"/>
      <c r="CG2339" s="53"/>
      <c r="CH2339" s="53"/>
      <c r="CI2339" s="53"/>
      <c r="CJ2339" s="53"/>
      <c r="CK2339" s="53"/>
    </row>
    <row r="2340" spans="10:89" x14ac:dyDescent="0.2">
      <c r="J2340" s="53"/>
      <c r="K2340" s="53"/>
      <c r="L2340" s="53"/>
      <c r="M2340" s="53"/>
      <c r="N2340" s="53"/>
      <c r="O2340" s="53"/>
      <c r="P2340" s="53"/>
      <c r="Q2340" s="53"/>
      <c r="R2340" s="53"/>
      <c r="S2340" s="53"/>
      <c r="T2340" s="53"/>
      <c r="U2340" s="53"/>
      <c r="V2340" s="53"/>
      <c r="W2340" s="53"/>
      <c r="X2340" s="53"/>
      <c r="Y2340" s="53"/>
      <c r="Z2340" s="53"/>
      <c r="AA2340" s="53"/>
      <c r="AB2340" s="53"/>
      <c r="AC2340" s="53"/>
      <c r="AD2340" s="53"/>
      <c r="AE2340" s="53"/>
      <c r="AF2340" s="53"/>
      <c r="AG2340" s="53"/>
      <c r="AH2340" s="53"/>
      <c r="AI2340" s="53"/>
      <c r="AJ2340" s="53"/>
      <c r="AK2340" s="53"/>
      <c r="AL2340" s="53"/>
      <c r="AM2340" s="53"/>
      <c r="AN2340" s="53"/>
      <c r="AO2340" s="53"/>
      <c r="AP2340" s="53"/>
      <c r="AQ2340" s="53"/>
      <c r="AR2340" s="53"/>
      <c r="AS2340" s="53"/>
      <c r="AT2340" s="53"/>
      <c r="AU2340" s="53"/>
      <c r="AV2340" s="53"/>
      <c r="AW2340" s="53"/>
      <c r="AX2340" s="53"/>
      <c r="AY2340" s="53"/>
      <c r="AZ2340" s="53"/>
      <c r="BA2340" s="53"/>
      <c r="BB2340" s="53"/>
      <c r="BC2340" s="53"/>
      <c r="BD2340" s="53"/>
      <c r="BE2340" s="53"/>
      <c r="BF2340" s="53"/>
      <c r="BG2340" s="53"/>
      <c r="BH2340" s="53"/>
      <c r="BI2340" s="53"/>
      <c r="BJ2340" s="53"/>
      <c r="BK2340" s="53"/>
      <c r="BL2340" s="53"/>
      <c r="BM2340" s="53"/>
      <c r="BN2340" s="53"/>
      <c r="BO2340" s="53"/>
      <c r="BP2340" s="53"/>
      <c r="BQ2340" s="53"/>
      <c r="BR2340" s="53"/>
      <c r="BS2340" s="53"/>
      <c r="BT2340" s="53"/>
      <c r="BU2340" s="53"/>
      <c r="BV2340" s="53"/>
      <c r="BW2340" s="53"/>
      <c r="BX2340" s="53"/>
      <c r="BY2340" s="53"/>
      <c r="BZ2340" s="53"/>
      <c r="CA2340" s="53"/>
      <c r="CB2340" s="53"/>
      <c r="CC2340" s="53"/>
      <c r="CD2340" s="53"/>
      <c r="CE2340" s="53"/>
      <c r="CF2340" s="53"/>
      <c r="CG2340" s="53"/>
      <c r="CH2340" s="53"/>
      <c r="CI2340" s="53"/>
      <c r="CJ2340" s="53"/>
      <c r="CK2340" s="53"/>
    </row>
    <row r="2341" spans="10:89" x14ac:dyDescent="0.2">
      <c r="J2341" s="53"/>
      <c r="K2341" s="53"/>
      <c r="L2341" s="53"/>
      <c r="M2341" s="53"/>
      <c r="N2341" s="53"/>
      <c r="O2341" s="53"/>
      <c r="P2341" s="53"/>
      <c r="Q2341" s="53"/>
      <c r="R2341" s="53"/>
      <c r="S2341" s="53"/>
      <c r="T2341" s="53"/>
      <c r="U2341" s="53"/>
      <c r="V2341" s="53"/>
      <c r="W2341" s="53"/>
      <c r="X2341" s="53"/>
      <c r="Y2341" s="53"/>
      <c r="Z2341" s="53"/>
      <c r="AA2341" s="53"/>
      <c r="AB2341" s="53"/>
      <c r="AC2341" s="53"/>
      <c r="AD2341" s="53"/>
      <c r="AE2341" s="53"/>
      <c r="AF2341" s="53"/>
      <c r="AG2341" s="53"/>
      <c r="AH2341" s="53"/>
      <c r="AI2341" s="53"/>
      <c r="AJ2341" s="53"/>
      <c r="AK2341" s="53"/>
      <c r="AL2341" s="53"/>
      <c r="AM2341" s="53"/>
      <c r="AN2341" s="53"/>
      <c r="AO2341" s="53"/>
      <c r="AP2341" s="53"/>
      <c r="AQ2341" s="53"/>
      <c r="AR2341" s="53"/>
      <c r="AS2341" s="53"/>
      <c r="AT2341" s="53"/>
      <c r="AU2341" s="53"/>
      <c r="AV2341" s="53"/>
      <c r="AW2341" s="53"/>
      <c r="AX2341" s="53"/>
      <c r="AY2341" s="53"/>
      <c r="AZ2341" s="53"/>
      <c r="BA2341" s="53"/>
      <c r="BB2341" s="53"/>
      <c r="BC2341" s="53"/>
      <c r="BD2341" s="53"/>
      <c r="BE2341" s="53"/>
      <c r="BF2341" s="53"/>
      <c r="BG2341" s="53"/>
      <c r="BH2341" s="53"/>
      <c r="BI2341" s="53"/>
      <c r="BJ2341" s="53"/>
      <c r="BK2341" s="53"/>
      <c r="BL2341" s="53"/>
      <c r="BM2341" s="53"/>
      <c r="BN2341" s="53"/>
      <c r="BO2341" s="53"/>
      <c r="BP2341" s="53"/>
      <c r="BQ2341" s="53"/>
      <c r="BR2341" s="53"/>
      <c r="BS2341" s="53"/>
      <c r="BT2341" s="53"/>
      <c r="BU2341" s="53"/>
      <c r="BV2341" s="53"/>
      <c r="BW2341" s="53"/>
      <c r="BX2341" s="53"/>
      <c r="BY2341" s="53"/>
      <c r="BZ2341" s="53"/>
      <c r="CA2341" s="53"/>
      <c r="CB2341" s="53"/>
      <c r="CC2341" s="53"/>
      <c r="CD2341" s="53"/>
      <c r="CE2341" s="53"/>
      <c r="CF2341" s="53"/>
      <c r="CG2341" s="53"/>
      <c r="CH2341" s="53"/>
      <c r="CI2341" s="53"/>
      <c r="CJ2341" s="53"/>
      <c r="CK2341" s="53"/>
    </row>
    <row r="2342" spans="10:89" x14ac:dyDescent="0.2">
      <c r="J2342" s="53"/>
      <c r="K2342" s="53"/>
      <c r="L2342" s="53"/>
      <c r="M2342" s="53"/>
      <c r="N2342" s="53"/>
      <c r="O2342" s="53"/>
      <c r="P2342" s="53"/>
      <c r="Q2342" s="53"/>
      <c r="R2342" s="53"/>
      <c r="S2342" s="53"/>
      <c r="T2342" s="53"/>
      <c r="U2342" s="53"/>
      <c r="V2342" s="53"/>
      <c r="W2342" s="53"/>
      <c r="X2342" s="53"/>
      <c r="Y2342" s="53"/>
      <c r="Z2342" s="53"/>
      <c r="AA2342" s="53"/>
      <c r="AB2342" s="53"/>
      <c r="AC2342" s="53"/>
      <c r="AD2342" s="53"/>
      <c r="AE2342" s="53"/>
      <c r="AF2342" s="53"/>
      <c r="AG2342" s="53"/>
      <c r="AH2342" s="53"/>
      <c r="AI2342" s="53"/>
      <c r="AJ2342" s="53"/>
      <c r="AK2342" s="53"/>
      <c r="AL2342" s="53"/>
      <c r="AM2342" s="53"/>
      <c r="AN2342" s="53"/>
      <c r="AO2342" s="53"/>
      <c r="AP2342" s="53"/>
      <c r="AQ2342" s="53"/>
      <c r="AR2342" s="53"/>
      <c r="AS2342" s="53"/>
      <c r="AT2342" s="53"/>
      <c r="AU2342" s="53"/>
      <c r="AV2342" s="53"/>
      <c r="AW2342" s="53"/>
      <c r="AX2342" s="53"/>
      <c r="AY2342" s="53"/>
      <c r="AZ2342" s="53"/>
      <c r="BA2342" s="53"/>
      <c r="BB2342" s="53"/>
      <c r="BC2342" s="53"/>
      <c r="BD2342" s="53"/>
      <c r="BE2342" s="53"/>
      <c r="BF2342" s="53"/>
      <c r="BG2342" s="53"/>
      <c r="BH2342" s="53"/>
      <c r="BI2342" s="53"/>
      <c r="BJ2342" s="53"/>
      <c r="BK2342" s="53"/>
      <c r="BL2342" s="53"/>
      <c r="BM2342" s="53"/>
      <c r="BN2342" s="53"/>
      <c r="BO2342" s="53"/>
      <c r="BP2342" s="53"/>
      <c r="BQ2342" s="53"/>
      <c r="BR2342" s="53"/>
      <c r="BS2342" s="53"/>
      <c r="BT2342" s="53"/>
      <c r="BU2342" s="53"/>
      <c r="BV2342" s="53"/>
      <c r="BW2342" s="53"/>
      <c r="BX2342" s="53"/>
      <c r="BY2342" s="53"/>
      <c r="BZ2342" s="53"/>
      <c r="CA2342" s="53"/>
      <c r="CB2342" s="53"/>
      <c r="CC2342" s="53"/>
      <c r="CD2342" s="53"/>
      <c r="CE2342" s="53"/>
      <c r="CF2342" s="53"/>
      <c r="CG2342" s="53"/>
      <c r="CH2342" s="53"/>
      <c r="CI2342" s="53"/>
      <c r="CJ2342" s="53"/>
      <c r="CK2342" s="53"/>
    </row>
    <row r="2343" spans="10:89" x14ac:dyDescent="0.2">
      <c r="J2343" s="53"/>
      <c r="K2343" s="53"/>
      <c r="L2343" s="53"/>
      <c r="M2343" s="53"/>
      <c r="N2343" s="53"/>
      <c r="O2343" s="53"/>
      <c r="P2343" s="53"/>
      <c r="Q2343" s="53"/>
      <c r="R2343" s="53"/>
      <c r="S2343" s="53"/>
      <c r="T2343" s="53"/>
      <c r="U2343" s="53"/>
      <c r="V2343" s="53"/>
      <c r="W2343" s="53"/>
      <c r="X2343" s="53"/>
      <c r="Y2343" s="53"/>
      <c r="Z2343" s="53"/>
      <c r="AA2343" s="53"/>
      <c r="AB2343" s="53"/>
      <c r="AC2343" s="53"/>
      <c r="AD2343" s="53"/>
      <c r="AE2343" s="53"/>
      <c r="AF2343" s="53"/>
      <c r="AG2343" s="53"/>
      <c r="AH2343" s="53"/>
      <c r="AI2343" s="53"/>
      <c r="AJ2343" s="53"/>
      <c r="AK2343" s="53"/>
      <c r="AL2343" s="53"/>
      <c r="AM2343" s="53"/>
      <c r="AN2343" s="53"/>
      <c r="AO2343" s="53"/>
      <c r="AP2343" s="53"/>
      <c r="AQ2343" s="53"/>
      <c r="AR2343" s="53"/>
      <c r="AS2343" s="53"/>
      <c r="AT2343" s="53"/>
      <c r="AU2343" s="53"/>
      <c r="AV2343" s="53"/>
      <c r="AW2343" s="53"/>
      <c r="AX2343" s="53"/>
      <c r="AY2343" s="53"/>
      <c r="AZ2343" s="53"/>
      <c r="BA2343" s="53"/>
      <c r="BB2343" s="53"/>
      <c r="BC2343" s="53"/>
      <c r="BD2343" s="53"/>
      <c r="BE2343" s="53"/>
      <c r="BF2343" s="53"/>
      <c r="BG2343" s="53"/>
      <c r="BH2343" s="53"/>
      <c r="BI2343" s="53"/>
      <c r="BJ2343" s="53"/>
      <c r="BK2343" s="53"/>
      <c r="BL2343" s="53"/>
      <c r="BM2343" s="53"/>
      <c r="BN2343" s="53"/>
      <c r="BO2343" s="53"/>
      <c r="BP2343" s="53"/>
      <c r="BQ2343" s="53"/>
      <c r="BR2343" s="53"/>
      <c r="BS2343" s="53"/>
      <c r="BT2343" s="53"/>
      <c r="BU2343" s="53"/>
      <c r="BV2343" s="53"/>
      <c r="BW2343" s="53"/>
      <c r="BX2343" s="53"/>
      <c r="BY2343" s="53"/>
      <c r="BZ2343" s="53"/>
      <c r="CA2343" s="53"/>
      <c r="CB2343" s="53"/>
      <c r="CC2343" s="53"/>
      <c r="CD2343" s="53"/>
      <c r="CE2343" s="53"/>
      <c r="CF2343" s="53"/>
      <c r="CG2343" s="53"/>
      <c r="CH2343" s="53"/>
      <c r="CI2343" s="53"/>
      <c r="CJ2343" s="53"/>
      <c r="CK2343" s="53"/>
    </row>
    <row r="2344" spans="10:89" x14ac:dyDescent="0.2">
      <c r="J2344" s="53"/>
      <c r="K2344" s="53"/>
      <c r="L2344" s="53"/>
      <c r="M2344" s="53"/>
      <c r="N2344" s="53"/>
      <c r="O2344" s="53"/>
      <c r="P2344" s="53"/>
      <c r="Q2344" s="53"/>
      <c r="R2344" s="53"/>
      <c r="S2344" s="53"/>
      <c r="T2344" s="53"/>
      <c r="U2344" s="53"/>
      <c r="V2344" s="53"/>
      <c r="W2344" s="53"/>
      <c r="X2344" s="53"/>
      <c r="Y2344" s="53"/>
      <c r="Z2344" s="53"/>
      <c r="AA2344" s="53"/>
      <c r="AB2344" s="53"/>
      <c r="AC2344" s="53"/>
      <c r="AD2344" s="53"/>
      <c r="AE2344" s="53"/>
      <c r="AF2344" s="53"/>
      <c r="AG2344" s="53"/>
      <c r="AH2344" s="53"/>
      <c r="AI2344" s="53"/>
      <c r="AJ2344" s="53"/>
      <c r="AK2344" s="53"/>
      <c r="AL2344" s="53"/>
      <c r="AM2344" s="53"/>
      <c r="AN2344" s="53"/>
      <c r="AO2344" s="53"/>
      <c r="AP2344" s="53"/>
      <c r="AQ2344" s="53"/>
      <c r="AR2344" s="53"/>
      <c r="AS2344" s="53"/>
      <c r="AT2344" s="53"/>
      <c r="AU2344" s="53"/>
      <c r="AV2344" s="53"/>
      <c r="AW2344" s="53"/>
      <c r="AX2344" s="53"/>
      <c r="AY2344" s="53"/>
      <c r="AZ2344" s="53"/>
      <c r="BA2344" s="53"/>
      <c r="BB2344" s="53"/>
      <c r="BC2344" s="53"/>
      <c r="BD2344" s="53"/>
      <c r="BE2344" s="53"/>
      <c r="BF2344" s="53"/>
      <c r="BG2344" s="53"/>
      <c r="BH2344" s="53"/>
      <c r="BI2344" s="53"/>
      <c r="BJ2344" s="53"/>
      <c r="BK2344" s="53"/>
      <c r="BL2344" s="53"/>
      <c r="BM2344" s="53"/>
      <c r="BN2344" s="53"/>
      <c r="BO2344" s="53"/>
      <c r="BP2344" s="53"/>
      <c r="BQ2344" s="53"/>
      <c r="BR2344" s="53"/>
      <c r="BS2344" s="53"/>
      <c r="BT2344" s="53"/>
      <c r="BU2344" s="53"/>
      <c r="BV2344" s="53"/>
      <c r="BW2344" s="53"/>
      <c r="BX2344" s="53"/>
      <c r="BY2344" s="53"/>
      <c r="BZ2344" s="53"/>
      <c r="CA2344" s="53"/>
      <c r="CB2344" s="53"/>
      <c r="CC2344" s="53"/>
      <c r="CD2344" s="53"/>
      <c r="CE2344" s="53"/>
      <c r="CF2344" s="53"/>
      <c r="CG2344" s="53"/>
      <c r="CH2344" s="53"/>
      <c r="CI2344" s="53"/>
      <c r="CJ2344" s="53"/>
      <c r="CK2344" s="53"/>
    </row>
    <row r="2345" spans="10:89" x14ac:dyDescent="0.2">
      <c r="J2345" s="53"/>
      <c r="K2345" s="53"/>
      <c r="L2345" s="53"/>
      <c r="M2345" s="53"/>
      <c r="N2345" s="53"/>
      <c r="O2345" s="53"/>
      <c r="P2345" s="53"/>
      <c r="Q2345" s="53"/>
      <c r="R2345" s="53"/>
      <c r="S2345" s="53"/>
      <c r="T2345" s="53"/>
      <c r="U2345" s="53"/>
      <c r="V2345" s="53"/>
      <c r="W2345" s="53"/>
      <c r="X2345" s="53"/>
      <c r="Y2345" s="53"/>
      <c r="Z2345" s="53"/>
      <c r="AA2345" s="53"/>
      <c r="AB2345" s="53"/>
      <c r="AC2345" s="53"/>
      <c r="AD2345" s="53"/>
      <c r="AE2345" s="53"/>
      <c r="AF2345" s="53"/>
      <c r="AG2345" s="53"/>
      <c r="AH2345" s="53"/>
      <c r="AI2345" s="53"/>
      <c r="AJ2345" s="53"/>
      <c r="AK2345" s="53"/>
      <c r="AL2345" s="53"/>
      <c r="AM2345" s="53"/>
      <c r="AN2345" s="53"/>
      <c r="AO2345" s="53"/>
      <c r="AP2345" s="53"/>
      <c r="AQ2345" s="53"/>
      <c r="AR2345" s="53"/>
      <c r="AS2345" s="53"/>
      <c r="AT2345" s="53"/>
      <c r="AU2345" s="53"/>
      <c r="AV2345" s="53"/>
      <c r="AW2345" s="53"/>
      <c r="AX2345" s="53"/>
      <c r="AY2345" s="53"/>
      <c r="AZ2345" s="53"/>
      <c r="BA2345" s="53"/>
      <c r="BB2345" s="53"/>
      <c r="BC2345" s="53"/>
      <c r="BD2345" s="53"/>
      <c r="BE2345" s="53"/>
      <c r="BF2345" s="53"/>
      <c r="BG2345" s="53"/>
      <c r="BH2345" s="53"/>
      <c r="BI2345" s="53"/>
      <c r="BJ2345" s="53"/>
      <c r="BK2345" s="53"/>
      <c r="BL2345" s="53"/>
      <c r="BM2345" s="53"/>
      <c r="BN2345" s="53"/>
      <c r="BO2345" s="53"/>
      <c r="BP2345" s="53"/>
      <c r="BQ2345" s="53"/>
      <c r="BR2345" s="53"/>
      <c r="BS2345" s="53"/>
      <c r="BT2345" s="53"/>
      <c r="BU2345" s="53"/>
      <c r="BV2345" s="53"/>
      <c r="BW2345" s="53"/>
      <c r="BX2345" s="53"/>
      <c r="BY2345" s="53"/>
      <c r="BZ2345" s="53"/>
      <c r="CA2345" s="53"/>
      <c r="CB2345" s="53"/>
      <c r="CC2345" s="53"/>
      <c r="CD2345" s="53"/>
      <c r="CE2345" s="53"/>
      <c r="CF2345" s="53"/>
      <c r="CG2345" s="53"/>
      <c r="CH2345" s="53"/>
      <c r="CI2345" s="53"/>
      <c r="CJ2345" s="53"/>
      <c r="CK2345" s="53"/>
    </row>
    <row r="2346" spans="10:89" x14ac:dyDescent="0.2">
      <c r="J2346" s="53"/>
      <c r="K2346" s="53"/>
      <c r="L2346" s="53"/>
      <c r="M2346" s="53"/>
      <c r="N2346" s="53"/>
      <c r="O2346" s="53"/>
      <c r="P2346" s="53"/>
      <c r="Q2346" s="53"/>
      <c r="R2346" s="53"/>
      <c r="S2346" s="53"/>
      <c r="T2346" s="53"/>
      <c r="U2346" s="53"/>
      <c r="V2346" s="53"/>
      <c r="W2346" s="53"/>
      <c r="X2346" s="53"/>
      <c r="Y2346" s="53"/>
      <c r="Z2346" s="53"/>
      <c r="AA2346" s="53"/>
      <c r="AB2346" s="53"/>
      <c r="AC2346" s="53"/>
      <c r="AD2346" s="53"/>
      <c r="AE2346" s="53"/>
      <c r="AF2346" s="53"/>
      <c r="AG2346" s="53"/>
      <c r="AH2346" s="53"/>
      <c r="AI2346" s="53"/>
      <c r="AJ2346" s="53"/>
      <c r="AK2346" s="53"/>
      <c r="AL2346" s="53"/>
      <c r="AM2346" s="53"/>
      <c r="AN2346" s="53"/>
      <c r="AO2346" s="53"/>
      <c r="AP2346" s="53"/>
      <c r="AQ2346" s="53"/>
      <c r="AR2346" s="53"/>
      <c r="AS2346" s="53"/>
      <c r="AT2346" s="53"/>
      <c r="AU2346" s="53"/>
      <c r="AV2346" s="53"/>
      <c r="AW2346" s="53"/>
      <c r="AX2346" s="53"/>
      <c r="AY2346" s="53"/>
      <c r="AZ2346" s="53"/>
      <c r="BA2346" s="53"/>
      <c r="BB2346" s="53"/>
      <c r="BC2346" s="53"/>
      <c r="BD2346" s="53"/>
      <c r="BE2346" s="53"/>
      <c r="BF2346" s="53"/>
      <c r="BG2346" s="53"/>
      <c r="BH2346" s="53"/>
      <c r="BI2346" s="53"/>
      <c r="BJ2346" s="53"/>
      <c r="BK2346" s="53"/>
      <c r="BL2346" s="53"/>
      <c r="BM2346" s="53"/>
      <c r="BN2346" s="53"/>
      <c r="BO2346" s="53"/>
      <c r="BP2346" s="53"/>
      <c r="BQ2346" s="53"/>
      <c r="BR2346" s="53"/>
      <c r="BS2346" s="53"/>
      <c r="BT2346" s="53"/>
      <c r="BU2346" s="53"/>
      <c r="BV2346" s="53"/>
      <c r="BW2346" s="53"/>
      <c r="BX2346" s="53"/>
      <c r="BY2346" s="53"/>
      <c r="BZ2346" s="53"/>
      <c r="CA2346" s="53"/>
      <c r="CB2346" s="53"/>
      <c r="CC2346" s="53"/>
      <c r="CD2346" s="53"/>
      <c r="CE2346" s="53"/>
      <c r="CF2346" s="53"/>
      <c r="CG2346" s="53"/>
      <c r="CH2346" s="53"/>
      <c r="CI2346" s="53"/>
      <c r="CJ2346" s="53"/>
      <c r="CK2346" s="53"/>
    </row>
    <row r="2347" spans="10:89" x14ac:dyDescent="0.2">
      <c r="J2347" s="53"/>
      <c r="K2347" s="53"/>
      <c r="L2347" s="53"/>
      <c r="M2347" s="53"/>
      <c r="N2347" s="53"/>
      <c r="O2347" s="53"/>
      <c r="P2347" s="53"/>
      <c r="Q2347" s="53"/>
      <c r="R2347" s="53"/>
      <c r="S2347" s="53"/>
      <c r="T2347" s="53"/>
      <c r="U2347" s="53"/>
      <c r="V2347" s="53"/>
      <c r="W2347" s="53"/>
      <c r="X2347" s="53"/>
      <c r="Y2347" s="53"/>
      <c r="Z2347" s="53"/>
      <c r="AA2347" s="53"/>
      <c r="AB2347" s="53"/>
      <c r="AC2347" s="53"/>
      <c r="AD2347" s="53"/>
      <c r="AE2347" s="53"/>
      <c r="AF2347" s="53"/>
      <c r="AG2347" s="53"/>
      <c r="AH2347" s="53"/>
      <c r="AI2347" s="53"/>
      <c r="AJ2347" s="53"/>
      <c r="AK2347" s="53"/>
      <c r="AL2347" s="53"/>
      <c r="AM2347" s="53"/>
      <c r="AN2347" s="53"/>
      <c r="AO2347" s="53"/>
      <c r="AP2347" s="53"/>
      <c r="AQ2347" s="53"/>
      <c r="AR2347" s="53"/>
      <c r="AS2347" s="53"/>
      <c r="AT2347" s="53"/>
      <c r="AU2347" s="53"/>
      <c r="AV2347" s="53"/>
      <c r="AW2347" s="53"/>
      <c r="AX2347" s="53"/>
      <c r="AY2347" s="53"/>
      <c r="AZ2347" s="53"/>
      <c r="BA2347" s="53"/>
      <c r="BB2347" s="53"/>
      <c r="BC2347" s="53"/>
      <c r="BD2347" s="53"/>
      <c r="BE2347" s="53"/>
      <c r="BF2347" s="53"/>
      <c r="BG2347" s="53"/>
      <c r="BH2347" s="53"/>
      <c r="BI2347" s="53"/>
      <c r="BJ2347" s="53"/>
      <c r="BK2347" s="53"/>
      <c r="BL2347" s="53"/>
      <c r="BM2347" s="53"/>
      <c r="BN2347" s="53"/>
      <c r="BO2347" s="53"/>
      <c r="BP2347" s="53"/>
      <c r="BQ2347" s="53"/>
      <c r="BR2347" s="53"/>
      <c r="BS2347" s="53"/>
      <c r="BT2347" s="53"/>
      <c r="BU2347" s="53"/>
      <c r="BV2347" s="53"/>
      <c r="BW2347" s="53"/>
      <c r="BX2347" s="53"/>
      <c r="BY2347" s="53"/>
      <c r="BZ2347" s="53"/>
      <c r="CA2347" s="53"/>
      <c r="CB2347" s="53"/>
      <c r="CC2347" s="53"/>
      <c r="CD2347" s="53"/>
      <c r="CE2347" s="53"/>
      <c r="CF2347" s="53"/>
      <c r="CG2347" s="53"/>
      <c r="CH2347" s="53"/>
      <c r="CI2347" s="53"/>
      <c r="CJ2347" s="53"/>
      <c r="CK2347" s="53"/>
    </row>
    <row r="2348" spans="10:89" x14ac:dyDescent="0.2">
      <c r="J2348" s="53"/>
      <c r="K2348" s="53"/>
      <c r="L2348" s="53"/>
      <c r="M2348" s="53"/>
      <c r="N2348" s="53"/>
      <c r="O2348" s="53"/>
      <c r="P2348" s="53"/>
      <c r="Q2348" s="53"/>
      <c r="R2348" s="53"/>
      <c r="S2348" s="53"/>
      <c r="T2348" s="53"/>
      <c r="U2348" s="53"/>
      <c r="V2348" s="53"/>
      <c r="W2348" s="53"/>
      <c r="X2348" s="53"/>
      <c r="Y2348" s="53"/>
      <c r="Z2348" s="53"/>
      <c r="AA2348" s="53"/>
      <c r="AB2348" s="53"/>
      <c r="AC2348" s="53"/>
      <c r="AD2348" s="53"/>
      <c r="AE2348" s="53"/>
      <c r="AF2348" s="53"/>
      <c r="AG2348" s="53"/>
      <c r="AH2348" s="53"/>
      <c r="AI2348" s="53"/>
      <c r="AJ2348" s="53"/>
      <c r="AK2348" s="53"/>
      <c r="AL2348" s="53"/>
      <c r="AM2348" s="53"/>
      <c r="AN2348" s="53"/>
      <c r="AO2348" s="53"/>
      <c r="AP2348" s="53"/>
      <c r="AQ2348" s="53"/>
      <c r="AR2348" s="53"/>
      <c r="AS2348" s="53"/>
      <c r="AT2348" s="53"/>
      <c r="AU2348" s="53"/>
      <c r="AV2348" s="53"/>
      <c r="AW2348" s="53"/>
      <c r="AX2348" s="53"/>
      <c r="AY2348" s="53"/>
      <c r="AZ2348" s="53"/>
      <c r="BA2348" s="53"/>
      <c r="BB2348" s="53"/>
      <c r="BC2348" s="53"/>
      <c r="BD2348" s="53"/>
      <c r="BE2348" s="53"/>
      <c r="BF2348" s="53"/>
      <c r="BG2348" s="53"/>
      <c r="BH2348" s="53"/>
      <c r="BI2348" s="53"/>
      <c r="BJ2348" s="53"/>
      <c r="BK2348" s="53"/>
      <c r="BL2348" s="53"/>
      <c r="BM2348" s="53"/>
      <c r="BN2348" s="53"/>
      <c r="BO2348" s="53"/>
      <c r="BP2348" s="53"/>
      <c r="BQ2348" s="53"/>
      <c r="BR2348" s="53"/>
      <c r="BS2348" s="53"/>
      <c r="BT2348" s="53"/>
      <c r="BU2348" s="53"/>
      <c r="BV2348" s="53"/>
      <c r="BW2348" s="53"/>
      <c r="BX2348" s="53"/>
      <c r="BY2348" s="53"/>
      <c r="BZ2348" s="53"/>
      <c r="CA2348" s="53"/>
      <c r="CB2348" s="53"/>
      <c r="CC2348" s="53"/>
      <c r="CD2348" s="53"/>
      <c r="CE2348" s="53"/>
      <c r="CF2348" s="53"/>
      <c r="CG2348" s="53"/>
      <c r="CH2348" s="53"/>
      <c r="CI2348" s="53"/>
      <c r="CJ2348" s="53"/>
      <c r="CK2348" s="53"/>
    </row>
    <row r="2349" spans="10:89" x14ac:dyDescent="0.2">
      <c r="J2349" s="53"/>
      <c r="K2349" s="53"/>
      <c r="L2349" s="53"/>
      <c r="M2349" s="53"/>
      <c r="N2349" s="53"/>
      <c r="O2349" s="53"/>
      <c r="P2349" s="53"/>
      <c r="Q2349" s="53"/>
      <c r="R2349" s="53"/>
      <c r="S2349" s="53"/>
      <c r="T2349" s="53"/>
      <c r="U2349" s="53"/>
      <c r="V2349" s="53"/>
      <c r="W2349" s="53"/>
      <c r="X2349" s="53"/>
      <c r="Y2349" s="53"/>
      <c r="Z2349" s="53"/>
      <c r="AA2349" s="53"/>
      <c r="AB2349" s="53"/>
      <c r="AC2349" s="53"/>
      <c r="AD2349" s="53"/>
      <c r="AE2349" s="53"/>
      <c r="AF2349" s="53"/>
      <c r="AG2349" s="53"/>
      <c r="AH2349" s="53"/>
      <c r="AI2349" s="53"/>
      <c r="AJ2349" s="53"/>
      <c r="AK2349" s="53"/>
      <c r="AL2349" s="53"/>
      <c r="AM2349" s="53"/>
      <c r="AN2349" s="53"/>
      <c r="AO2349" s="53"/>
      <c r="AP2349" s="53"/>
      <c r="AQ2349" s="53"/>
      <c r="AR2349" s="53"/>
      <c r="AS2349" s="53"/>
      <c r="AT2349" s="53"/>
      <c r="AU2349" s="53"/>
      <c r="AV2349" s="53"/>
      <c r="AW2349" s="53"/>
      <c r="AX2349" s="53"/>
      <c r="AY2349" s="53"/>
      <c r="AZ2349" s="53"/>
      <c r="BA2349" s="53"/>
      <c r="BB2349" s="53"/>
      <c r="BC2349" s="53"/>
      <c r="BD2349" s="53"/>
      <c r="BE2349" s="53"/>
      <c r="BF2349" s="53"/>
      <c r="BG2349" s="53"/>
      <c r="BH2349" s="53"/>
      <c r="BI2349" s="53"/>
      <c r="BJ2349" s="53"/>
      <c r="BK2349" s="53"/>
      <c r="BL2349" s="53"/>
      <c r="BM2349" s="53"/>
      <c r="BN2349" s="53"/>
      <c r="BO2349" s="53"/>
      <c r="BP2349" s="53"/>
      <c r="BQ2349" s="53"/>
      <c r="BR2349" s="53"/>
      <c r="BS2349" s="53"/>
      <c r="BT2349" s="53"/>
      <c r="BU2349" s="53"/>
      <c r="BV2349" s="53"/>
      <c r="BW2349" s="53"/>
      <c r="BX2349" s="53"/>
      <c r="BY2349" s="53"/>
      <c r="BZ2349" s="53"/>
      <c r="CA2349" s="53"/>
      <c r="CB2349" s="53"/>
      <c r="CC2349" s="53"/>
      <c r="CD2349" s="53"/>
      <c r="CE2349" s="53"/>
      <c r="CF2349" s="53"/>
      <c r="CG2349" s="53"/>
      <c r="CH2349" s="53"/>
      <c r="CI2349" s="53"/>
      <c r="CJ2349" s="53"/>
      <c r="CK2349" s="53"/>
    </row>
    <row r="2350" spans="10:89" x14ac:dyDescent="0.2">
      <c r="J2350" s="53"/>
      <c r="K2350" s="53"/>
      <c r="L2350" s="53"/>
      <c r="M2350" s="53"/>
      <c r="N2350" s="53"/>
      <c r="O2350" s="53"/>
      <c r="P2350" s="53"/>
      <c r="Q2350" s="53"/>
      <c r="R2350" s="53"/>
      <c r="S2350" s="53"/>
      <c r="T2350" s="53"/>
      <c r="U2350" s="53"/>
      <c r="V2350" s="53"/>
      <c r="W2350" s="53"/>
      <c r="X2350" s="53"/>
      <c r="Y2350" s="53"/>
      <c r="Z2350" s="53"/>
      <c r="AA2350" s="53"/>
      <c r="AB2350" s="53"/>
      <c r="AC2350" s="53"/>
      <c r="AD2350" s="53"/>
      <c r="AE2350" s="53"/>
      <c r="AF2350" s="53"/>
      <c r="AG2350" s="53"/>
      <c r="AH2350" s="53"/>
      <c r="AI2350" s="53"/>
      <c r="AJ2350" s="53"/>
      <c r="AK2350" s="53"/>
      <c r="AL2350" s="53"/>
      <c r="AM2350" s="53"/>
      <c r="AN2350" s="53"/>
      <c r="AO2350" s="53"/>
      <c r="AP2350" s="53"/>
      <c r="AQ2350" s="53"/>
      <c r="AR2350" s="53"/>
      <c r="AS2350" s="53"/>
      <c r="AT2350" s="53"/>
      <c r="AU2350" s="53"/>
      <c r="AV2350" s="53"/>
      <c r="AW2350" s="53"/>
      <c r="AX2350" s="53"/>
      <c r="AY2350" s="53"/>
      <c r="AZ2350" s="53"/>
      <c r="BA2350" s="53"/>
      <c r="BB2350" s="53"/>
      <c r="BC2350" s="53"/>
      <c r="BD2350" s="53"/>
      <c r="BE2350" s="53"/>
      <c r="BF2350" s="53"/>
      <c r="BG2350" s="53"/>
      <c r="BH2350" s="53"/>
      <c r="BI2350" s="53"/>
      <c r="BJ2350" s="53"/>
      <c r="BK2350" s="53"/>
      <c r="BL2350" s="53"/>
      <c r="BM2350" s="53"/>
      <c r="BN2350" s="53"/>
      <c r="BO2350" s="53"/>
      <c r="BP2350" s="53"/>
      <c r="BQ2350" s="53"/>
      <c r="BR2350" s="53"/>
      <c r="BS2350" s="53"/>
      <c r="BT2350" s="53"/>
      <c r="BU2350" s="53"/>
      <c r="BV2350" s="53"/>
      <c r="BW2350" s="53"/>
      <c r="BX2350" s="53"/>
      <c r="BY2350" s="53"/>
      <c r="BZ2350" s="53"/>
      <c r="CA2350" s="53"/>
      <c r="CB2350" s="53"/>
      <c r="CC2350" s="53"/>
      <c r="CD2350" s="53"/>
      <c r="CE2350" s="53"/>
      <c r="CF2350" s="53"/>
      <c r="CG2350" s="53"/>
      <c r="CH2350" s="53"/>
      <c r="CI2350" s="53"/>
      <c r="CJ2350" s="53"/>
      <c r="CK2350" s="53"/>
    </row>
    <row r="2351" spans="10:89" x14ac:dyDescent="0.2">
      <c r="J2351" s="53"/>
      <c r="K2351" s="53"/>
      <c r="L2351" s="53"/>
      <c r="M2351" s="53"/>
      <c r="N2351" s="53"/>
      <c r="O2351" s="53"/>
      <c r="P2351" s="53"/>
      <c r="Q2351" s="53"/>
      <c r="R2351" s="53"/>
      <c r="S2351" s="53"/>
      <c r="T2351" s="53"/>
      <c r="U2351" s="53"/>
      <c r="V2351" s="53"/>
      <c r="W2351" s="53"/>
      <c r="X2351" s="53"/>
      <c r="Y2351" s="53"/>
      <c r="Z2351" s="53"/>
      <c r="AA2351" s="53"/>
      <c r="AB2351" s="53"/>
      <c r="AC2351" s="53"/>
      <c r="AD2351" s="53"/>
      <c r="AE2351" s="53"/>
      <c r="AF2351" s="53"/>
      <c r="AG2351" s="53"/>
      <c r="AH2351" s="53"/>
      <c r="AI2351" s="53"/>
      <c r="AJ2351" s="53"/>
      <c r="AK2351" s="53"/>
      <c r="AL2351" s="53"/>
      <c r="AM2351" s="53"/>
      <c r="AN2351" s="53"/>
      <c r="AO2351" s="53"/>
      <c r="AP2351" s="53"/>
      <c r="AQ2351" s="53"/>
      <c r="AR2351" s="53"/>
      <c r="AS2351" s="53"/>
      <c r="AT2351" s="53"/>
      <c r="AU2351" s="53"/>
      <c r="AV2351" s="53"/>
      <c r="AW2351" s="53"/>
      <c r="AX2351" s="53"/>
      <c r="AY2351" s="53"/>
      <c r="AZ2351" s="53"/>
      <c r="BA2351" s="53"/>
      <c r="BB2351" s="53"/>
      <c r="BC2351" s="53"/>
      <c r="BD2351" s="53"/>
      <c r="BE2351" s="53"/>
      <c r="BF2351" s="53"/>
      <c r="BG2351" s="53"/>
      <c r="BH2351" s="53"/>
      <c r="BI2351" s="53"/>
      <c r="BJ2351" s="53"/>
      <c r="BK2351" s="53"/>
      <c r="BL2351" s="53"/>
      <c r="BM2351" s="53"/>
      <c r="BN2351" s="53"/>
      <c r="BO2351" s="53"/>
      <c r="BP2351" s="53"/>
      <c r="BQ2351" s="53"/>
      <c r="BR2351" s="53"/>
      <c r="BS2351" s="53"/>
      <c r="BT2351" s="53"/>
      <c r="BU2351" s="53"/>
      <c r="BV2351" s="53"/>
      <c r="BW2351" s="53"/>
      <c r="BX2351" s="53"/>
      <c r="BY2351" s="53"/>
      <c r="BZ2351" s="53"/>
      <c r="CA2351" s="53"/>
      <c r="CB2351" s="53"/>
      <c r="CC2351" s="53"/>
      <c r="CD2351" s="53"/>
      <c r="CE2351" s="53"/>
      <c r="CF2351" s="53"/>
      <c r="CG2351" s="53"/>
      <c r="CH2351" s="53"/>
      <c r="CI2351" s="53"/>
      <c r="CJ2351" s="53"/>
      <c r="CK2351" s="53"/>
    </row>
    <row r="2352" spans="10:89" x14ac:dyDescent="0.2">
      <c r="J2352" s="53"/>
      <c r="K2352" s="53"/>
      <c r="L2352" s="53"/>
      <c r="M2352" s="53"/>
      <c r="N2352" s="53"/>
      <c r="O2352" s="53"/>
      <c r="P2352" s="53"/>
      <c r="Q2352" s="53"/>
      <c r="R2352" s="53"/>
      <c r="S2352" s="53"/>
      <c r="T2352" s="53"/>
      <c r="U2352" s="53"/>
      <c r="V2352" s="53"/>
      <c r="W2352" s="53"/>
      <c r="X2352" s="53"/>
      <c r="Y2352" s="53"/>
      <c r="Z2352" s="53"/>
      <c r="AA2352" s="53"/>
      <c r="AB2352" s="53"/>
      <c r="AC2352" s="53"/>
      <c r="AD2352" s="53"/>
      <c r="AE2352" s="53"/>
      <c r="AF2352" s="53"/>
      <c r="AG2352" s="53"/>
      <c r="AH2352" s="53"/>
      <c r="AI2352" s="53"/>
      <c r="AJ2352" s="53"/>
      <c r="AK2352" s="53"/>
      <c r="AL2352" s="53"/>
      <c r="AM2352" s="53"/>
      <c r="AN2352" s="53"/>
      <c r="AO2352" s="53"/>
      <c r="AP2352" s="53"/>
      <c r="AQ2352" s="53"/>
      <c r="AR2352" s="53"/>
      <c r="AS2352" s="53"/>
      <c r="AT2352" s="53"/>
      <c r="AU2352" s="53"/>
      <c r="AV2352" s="53"/>
      <c r="AW2352" s="53"/>
      <c r="AX2352" s="53"/>
      <c r="AY2352" s="53"/>
      <c r="AZ2352" s="53"/>
      <c r="BA2352" s="53"/>
      <c r="BB2352" s="53"/>
      <c r="BC2352" s="53"/>
      <c r="BD2352" s="53"/>
      <c r="BE2352" s="53"/>
      <c r="BF2352" s="53"/>
      <c r="BG2352" s="53"/>
      <c r="BH2352" s="53"/>
      <c r="BI2352" s="53"/>
      <c r="BJ2352" s="53"/>
      <c r="BK2352" s="53"/>
      <c r="BL2352" s="53"/>
      <c r="BM2352" s="53"/>
      <c r="BN2352" s="53"/>
      <c r="BO2352" s="53"/>
      <c r="BP2352" s="53"/>
      <c r="BQ2352" s="53"/>
      <c r="BR2352" s="53"/>
      <c r="BS2352" s="53"/>
      <c r="BT2352" s="53"/>
      <c r="BU2352" s="53"/>
      <c r="BV2352" s="53"/>
      <c r="BW2352" s="53"/>
      <c r="BX2352" s="53"/>
      <c r="BY2352" s="53"/>
      <c r="BZ2352" s="53"/>
      <c r="CA2352" s="53"/>
      <c r="CB2352" s="53"/>
      <c r="CC2352" s="53"/>
      <c r="CD2352" s="53"/>
      <c r="CE2352" s="53"/>
      <c r="CF2352" s="53"/>
      <c r="CG2352" s="53"/>
      <c r="CH2352" s="53"/>
      <c r="CI2352" s="53"/>
      <c r="CJ2352" s="53"/>
      <c r="CK2352" s="53"/>
    </row>
    <row r="2353" spans="10:89" x14ac:dyDescent="0.2">
      <c r="J2353" s="53"/>
      <c r="K2353" s="53"/>
      <c r="L2353" s="53"/>
      <c r="M2353" s="53"/>
      <c r="N2353" s="53"/>
      <c r="O2353" s="53"/>
      <c r="P2353" s="53"/>
      <c r="Q2353" s="53"/>
      <c r="R2353" s="53"/>
      <c r="S2353" s="53"/>
      <c r="T2353" s="53"/>
      <c r="U2353" s="53"/>
      <c r="V2353" s="53"/>
      <c r="W2353" s="53"/>
      <c r="X2353" s="53"/>
      <c r="Y2353" s="53"/>
      <c r="Z2353" s="53"/>
      <c r="AA2353" s="53"/>
      <c r="AB2353" s="53"/>
      <c r="AC2353" s="53"/>
      <c r="AD2353" s="53"/>
      <c r="AE2353" s="53"/>
      <c r="AF2353" s="53"/>
      <c r="AG2353" s="53"/>
      <c r="AH2353" s="53"/>
      <c r="AI2353" s="53"/>
      <c r="AJ2353" s="53"/>
      <c r="AK2353" s="53"/>
      <c r="AL2353" s="53"/>
      <c r="AM2353" s="53"/>
      <c r="AN2353" s="53"/>
      <c r="AO2353" s="53"/>
      <c r="AP2353" s="53"/>
      <c r="AQ2353" s="53"/>
      <c r="AR2353" s="53"/>
      <c r="AS2353" s="53"/>
      <c r="AT2353" s="53"/>
      <c r="AU2353" s="53"/>
      <c r="AV2353" s="53"/>
      <c r="AW2353" s="53"/>
      <c r="AX2353" s="53"/>
      <c r="AY2353" s="53"/>
      <c r="AZ2353" s="53"/>
      <c r="BA2353" s="53"/>
      <c r="BB2353" s="53"/>
      <c r="BC2353" s="53"/>
      <c r="BD2353" s="53"/>
      <c r="BE2353" s="53"/>
      <c r="BF2353" s="53"/>
      <c r="BG2353" s="53"/>
      <c r="BH2353" s="53"/>
      <c r="BI2353" s="53"/>
      <c r="BJ2353" s="53"/>
      <c r="BK2353" s="53"/>
      <c r="BL2353" s="53"/>
      <c r="BM2353" s="53"/>
      <c r="BN2353" s="53"/>
      <c r="BO2353" s="53"/>
      <c r="BP2353" s="53"/>
      <c r="BQ2353" s="53"/>
      <c r="BR2353" s="53"/>
      <c r="BS2353" s="53"/>
      <c r="BT2353" s="53"/>
      <c r="BU2353" s="53"/>
      <c r="BV2353" s="53"/>
      <c r="BW2353" s="53"/>
      <c r="BX2353" s="53"/>
      <c r="BY2353" s="53"/>
      <c r="BZ2353" s="53"/>
      <c r="CA2353" s="53"/>
      <c r="CB2353" s="53"/>
      <c r="CC2353" s="53"/>
      <c r="CD2353" s="53"/>
      <c r="CE2353" s="53"/>
      <c r="CF2353" s="53"/>
      <c r="CG2353" s="53"/>
      <c r="CH2353" s="53"/>
      <c r="CI2353" s="53"/>
      <c r="CJ2353" s="53"/>
      <c r="CK2353" s="53"/>
    </row>
    <row r="2354" spans="10:89" x14ac:dyDescent="0.2">
      <c r="J2354" s="53"/>
      <c r="K2354" s="53"/>
      <c r="L2354" s="53"/>
      <c r="M2354" s="53"/>
      <c r="N2354" s="53"/>
      <c r="O2354" s="53"/>
      <c r="P2354" s="53"/>
      <c r="Q2354" s="53"/>
      <c r="R2354" s="53"/>
      <c r="S2354" s="53"/>
      <c r="T2354" s="53"/>
      <c r="U2354" s="53"/>
      <c r="V2354" s="53"/>
      <c r="W2354" s="53"/>
      <c r="X2354" s="53"/>
      <c r="Y2354" s="53"/>
      <c r="Z2354" s="53"/>
      <c r="AA2354" s="53"/>
      <c r="AB2354" s="53"/>
      <c r="AC2354" s="53"/>
      <c r="AD2354" s="53"/>
      <c r="AE2354" s="53"/>
      <c r="AF2354" s="53"/>
      <c r="AG2354" s="53"/>
      <c r="AH2354" s="53"/>
      <c r="AI2354" s="53"/>
      <c r="AJ2354" s="53"/>
      <c r="AK2354" s="53"/>
      <c r="AL2354" s="53"/>
      <c r="AM2354" s="53"/>
      <c r="AN2354" s="53"/>
      <c r="AO2354" s="53"/>
      <c r="AP2354" s="53"/>
      <c r="AQ2354" s="53"/>
      <c r="AR2354" s="53"/>
      <c r="AS2354" s="53"/>
      <c r="AT2354" s="53"/>
      <c r="AU2354" s="53"/>
      <c r="AV2354" s="53"/>
      <c r="AW2354" s="53"/>
      <c r="AX2354" s="53"/>
      <c r="AY2354" s="53"/>
      <c r="AZ2354" s="53"/>
      <c r="BA2354" s="53"/>
      <c r="BB2354" s="53"/>
      <c r="BC2354" s="53"/>
      <c r="BD2354" s="53"/>
      <c r="BE2354" s="53"/>
      <c r="BF2354" s="53"/>
      <c r="BG2354" s="53"/>
      <c r="BH2354" s="53"/>
      <c r="BI2354" s="53"/>
      <c r="BJ2354" s="53"/>
      <c r="BK2354" s="53"/>
      <c r="BL2354" s="53"/>
      <c r="BM2354" s="53"/>
      <c r="BN2354" s="53"/>
      <c r="BO2354" s="53"/>
      <c r="BP2354" s="53"/>
      <c r="BQ2354" s="53"/>
      <c r="BR2354" s="53"/>
      <c r="BS2354" s="53"/>
      <c r="BT2354" s="53"/>
      <c r="BU2354" s="53"/>
      <c r="BV2354" s="53"/>
      <c r="BW2354" s="53"/>
      <c r="BX2354" s="53"/>
      <c r="BY2354" s="53"/>
      <c r="BZ2354" s="53"/>
      <c r="CA2354" s="53"/>
      <c r="CB2354" s="53"/>
      <c r="CC2354" s="53"/>
      <c r="CD2354" s="53"/>
      <c r="CE2354" s="53"/>
      <c r="CF2354" s="53"/>
      <c r="CG2354" s="53"/>
      <c r="CH2354" s="53"/>
      <c r="CI2354" s="53"/>
      <c r="CJ2354" s="53"/>
      <c r="CK2354" s="53"/>
    </row>
    <row r="2355" spans="10:89" x14ac:dyDescent="0.2">
      <c r="J2355" s="53"/>
      <c r="K2355" s="53"/>
      <c r="L2355" s="53"/>
      <c r="M2355" s="53"/>
      <c r="N2355" s="53"/>
      <c r="O2355" s="53"/>
      <c r="P2355" s="53"/>
      <c r="Q2355" s="53"/>
      <c r="R2355" s="53"/>
      <c r="S2355" s="53"/>
      <c r="T2355" s="53"/>
      <c r="U2355" s="53"/>
      <c r="V2355" s="53"/>
      <c r="W2355" s="53"/>
      <c r="X2355" s="53"/>
      <c r="Y2355" s="53"/>
      <c r="Z2355" s="53"/>
      <c r="AA2355" s="53"/>
      <c r="AB2355" s="53"/>
      <c r="AC2355" s="53"/>
      <c r="AD2355" s="53"/>
      <c r="AE2355" s="53"/>
      <c r="AF2355" s="53"/>
      <c r="AG2355" s="53"/>
      <c r="AH2355" s="53"/>
      <c r="AI2355" s="53"/>
      <c r="AJ2355" s="53"/>
      <c r="AK2355" s="53"/>
      <c r="AL2355" s="53"/>
      <c r="AM2355" s="53"/>
      <c r="AN2355" s="53"/>
      <c r="AO2355" s="53"/>
      <c r="AP2355" s="53"/>
      <c r="AQ2355" s="53"/>
      <c r="AR2355" s="53"/>
      <c r="AS2355" s="53"/>
      <c r="AT2355" s="53"/>
      <c r="AU2355" s="53"/>
      <c r="AV2355" s="53"/>
      <c r="AW2355" s="53"/>
      <c r="AX2355" s="53"/>
      <c r="AY2355" s="53"/>
      <c r="AZ2355" s="53"/>
      <c r="BA2355" s="53"/>
      <c r="BB2355" s="53"/>
      <c r="BC2355" s="53"/>
      <c r="BD2355" s="53"/>
      <c r="BE2355" s="53"/>
      <c r="BF2355" s="53"/>
      <c r="BG2355" s="53"/>
      <c r="BH2355" s="53"/>
      <c r="BI2355" s="53"/>
      <c r="BJ2355" s="53"/>
      <c r="BK2355" s="53"/>
      <c r="BL2355" s="53"/>
      <c r="BM2355" s="53"/>
      <c r="BN2355" s="53"/>
      <c r="BO2355" s="53"/>
      <c r="BP2355" s="53"/>
      <c r="BQ2355" s="53"/>
      <c r="BR2355" s="53"/>
      <c r="BS2355" s="53"/>
      <c r="BT2355" s="53"/>
      <c r="BU2355" s="53"/>
      <c r="BV2355" s="53"/>
      <c r="BW2355" s="53"/>
      <c r="BX2355" s="53"/>
      <c r="BY2355" s="53"/>
      <c r="BZ2355" s="53"/>
      <c r="CA2355" s="53"/>
      <c r="CB2355" s="53"/>
      <c r="CC2355" s="53"/>
      <c r="CD2355" s="53"/>
      <c r="CE2355" s="53"/>
      <c r="CF2355" s="53"/>
      <c r="CG2355" s="53"/>
      <c r="CH2355" s="53"/>
      <c r="CI2355" s="53"/>
      <c r="CJ2355" s="53"/>
      <c r="CK2355" s="53"/>
    </row>
    <row r="2356" spans="10:89" x14ac:dyDescent="0.2">
      <c r="J2356" s="53"/>
      <c r="K2356" s="53"/>
      <c r="L2356" s="53"/>
      <c r="M2356" s="53"/>
      <c r="N2356" s="53"/>
      <c r="O2356" s="53"/>
      <c r="P2356" s="53"/>
      <c r="Q2356" s="53"/>
      <c r="R2356" s="53"/>
      <c r="S2356" s="53"/>
      <c r="T2356" s="53"/>
      <c r="U2356" s="53"/>
      <c r="V2356" s="53"/>
      <c r="W2356" s="53"/>
      <c r="X2356" s="53"/>
      <c r="Y2356" s="53"/>
      <c r="Z2356" s="53"/>
      <c r="AA2356" s="53"/>
      <c r="AB2356" s="53"/>
      <c r="AC2356" s="53"/>
      <c r="AD2356" s="53"/>
      <c r="AE2356" s="53"/>
      <c r="AF2356" s="53"/>
      <c r="AG2356" s="53"/>
      <c r="AH2356" s="53"/>
      <c r="AI2356" s="53"/>
      <c r="AJ2356" s="53"/>
      <c r="AK2356" s="53"/>
      <c r="AL2356" s="53"/>
      <c r="AM2356" s="53"/>
      <c r="AN2356" s="53"/>
      <c r="AO2356" s="53"/>
      <c r="AP2356" s="53"/>
      <c r="AQ2356" s="53"/>
      <c r="AR2356" s="53"/>
      <c r="AS2356" s="53"/>
      <c r="AT2356" s="53"/>
      <c r="AU2356" s="53"/>
      <c r="AV2356" s="53"/>
      <c r="AW2356" s="53"/>
      <c r="AX2356" s="53"/>
      <c r="AY2356" s="53"/>
      <c r="AZ2356" s="53"/>
      <c r="BA2356" s="53"/>
      <c r="BB2356" s="53"/>
      <c r="BC2356" s="53"/>
      <c r="BD2356" s="53"/>
      <c r="BE2356" s="53"/>
      <c r="BF2356" s="53"/>
      <c r="BG2356" s="53"/>
      <c r="BH2356" s="53"/>
      <c r="BI2356" s="53"/>
      <c r="BJ2356" s="53"/>
      <c r="BK2356" s="53"/>
      <c r="BL2356" s="53"/>
      <c r="BM2356" s="53"/>
      <c r="BN2356" s="53"/>
      <c r="BO2356" s="53"/>
      <c r="BP2356" s="53"/>
      <c r="BQ2356" s="53"/>
      <c r="BR2356" s="53"/>
      <c r="BS2356" s="53"/>
      <c r="BT2356" s="53"/>
      <c r="BU2356" s="53"/>
      <c r="BV2356" s="53"/>
      <c r="BW2356" s="53"/>
      <c r="BX2356" s="53"/>
      <c r="BY2356" s="53"/>
      <c r="BZ2356" s="53"/>
      <c r="CA2356" s="53"/>
      <c r="CB2356" s="53"/>
      <c r="CC2356" s="53"/>
      <c r="CD2356" s="53"/>
      <c r="CE2356" s="53"/>
      <c r="CF2356" s="53"/>
      <c r="CG2356" s="53"/>
      <c r="CH2356" s="53"/>
      <c r="CI2356" s="53"/>
      <c r="CJ2356" s="53"/>
      <c r="CK2356" s="53"/>
    </row>
    <row r="2357" spans="10:89" x14ac:dyDescent="0.2">
      <c r="J2357" s="53"/>
      <c r="K2357" s="53"/>
      <c r="L2357" s="53"/>
      <c r="M2357" s="53"/>
      <c r="N2357" s="53"/>
      <c r="O2357" s="53"/>
      <c r="P2357" s="53"/>
      <c r="Q2357" s="53"/>
      <c r="R2357" s="53"/>
      <c r="S2357" s="53"/>
      <c r="T2357" s="53"/>
      <c r="U2357" s="53"/>
      <c r="V2357" s="53"/>
      <c r="W2357" s="53"/>
      <c r="X2357" s="53"/>
      <c r="Y2357" s="53"/>
      <c r="Z2357" s="53"/>
      <c r="AA2357" s="53"/>
      <c r="AB2357" s="53"/>
      <c r="AC2357" s="53"/>
      <c r="AD2357" s="53"/>
      <c r="AE2357" s="53"/>
      <c r="AF2357" s="53"/>
      <c r="AG2357" s="53"/>
      <c r="AH2357" s="53"/>
      <c r="AI2357" s="53"/>
      <c r="AJ2357" s="53"/>
      <c r="AK2357" s="53"/>
      <c r="AL2357" s="53"/>
      <c r="AM2357" s="53"/>
      <c r="AN2357" s="53"/>
      <c r="AO2357" s="53"/>
      <c r="AP2357" s="53"/>
      <c r="AQ2357" s="53"/>
      <c r="AR2357" s="53"/>
      <c r="AS2357" s="53"/>
      <c r="AT2357" s="53"/>
      <c r="AU2357" s="53"/>
      <c r="AV2357" s="53"/>
      <c r="AW2357" s="53"/>
      <c r="AX2357" s="53"/>
      <c r="AY2357" s="53"/>
      <c r="AZ2357" s="53"/>
      <c r="BA2357" s="53"/>
      <c r="BB2357" s="53"/>
      <c r="BC2357" s="53"/>
      <c r="BD2357" s="53"/>
      <c r="BE2357" s="53"/>
      <c r="BF2357" s="53"/>
      <c r="BG2357" s="53"/>
      <c r="BH2357" s="53"/>
      <c r="BI2357" s="53"/>
      <c r="BJ2357" s="53"/>
      <c r="BK2357" s="53"/>
      <c r="BL2357" s="53"/>
      <c r="BM2357" s="53"/>
      <c r="BN2357" s="53"/>
      <c r="BO2357" s="53"/>
      <c r="BP2357" s="53"/>
      <c r="BQ2357" s="53"/>
      <c r="BR2357" s="53"/>
      <c r="BS2357" s="53"/>
      <c r="BT2357" s="53"/>
      <c r="BU2357" s="53"/>
      <c r="BV2357" s="53"/>
      <c r="BW2357" s="53"/>
      <c r="BX2357" s="53"/>
      <c r="BY2357" s="53"/>
      <c r="BZ2357" s="53"/>
      <c r="CA2357" s="53"/>
      <c r="CB2357" s="53"/>
      <c r="CC2357" s="53"/>
      <c r="CD2357" s="53"/>
      <c r="CE2357" s="53"/>
      <c r="CF2357" s="53"/>
      <c r="CG2357" s="53"/>
      <c r="CH2357" s="53"/>
      <c r="CI2357" s="53"/>
      <c r="CJ2357" s="53"/>
      <c r="CK2357" s="53"/>
    </row>
    <row r="2358" spans="10:89" x14ac:dyDescent="0.2">
      <c r="J2358" s="53"/>
      <c r="K2358" s="53"/>
      <c r="L2358" s="53"/>
      <c r="M2358" s="53"/>
      <c r="N2358" s="53"/>
      <c r="O2358" s="53"/>
      <c r="P2358" s="53"/>
      <c r="Q2358" s="53"/>
      <c r="R2358" s="53"/>
      <c r="S2358" s="53"/>
      <c r="T2358" s="53"/>
      <c r="U2358" s="53"/>
      <c r="V2358" s="53"/>
      <c r="W2358" s="53"/>
      <c r="X2358" s="53"/>
      <c r="Y2358" s="53"/>
      <c r="Z2358" s="53"/>
      <c r="AA2358" s="53"/>
      <c r="AB2358" s="53"/>
      <c r="AC2358" s="53"/>
      <c r="AD2358" s="53"/>
      <c r="AE2358" s="53"/>
      <c r="AF2358" s="53"/>
      <c r="AG2358" s="53"/>
      <c r="AH2358" s="53"/>
      <c r="AI2358" s="53"/>
      <c r="AJ2358" s="53"/>
      <c r="AK2358" s="53"/>
      <c r="AL2358" s="53"/>
      <c r="AM2358" s="53"/>
      <c r="AN2358" s="53"/>
      <c r="AO2358" s="53"/>
      <c r="AP2358" s="53"/>
      <c r="AQ2358" s="53"/>
      <c r="AR2358" s="53"/>
      <c r="AS2358" s="53"/>
      <c r="AT2358" s="53"/>
      <c r="AU2358" s="53"/>
      <c r="AV2358" s="53"/>
      <c r="AW2358" s="53"/>
      <c r="AX2358" s="53"/>
      <c r="AY2358" s="53"/>
      <c r="AZ2358" s="53"/>
      <c r="BA2358" s="53"/>
      <c r="BB2358" s="53"/>
      <c r="BC2358" s="53"/>
      <c r="BD2358" s="53"/>
      <c r="BE2358" s="53"/>
      <c r="BF2358" s="53"/>
      <c r="BG2358" s="53"/>
      <c r="BH2358" s="53"/>
      <c r="BI2358" s="53"/>
      <c r="BJ2358" s="53"/>
      <c r="BK2358" s="53"/>
      <c r="BL2358" s="53"/>
      <c r="BM2358" s="53"/>
      <c r="BN2358" s="53"/>
      <c r="BO2358" s="53"/>
      <c r="BP2358" s="53"/>
      <c r="BQ2358" s="53"/>
      <c r="BR2358" s="53"/>
      <c r="BS2358" s="53"/>
      <c r="BT2358" s="53"/>
      <c r="BU2358" s="53"/>
      <c r="BV2358" s="53"/>
      <c r="BW2358" s="53"/>
      <c r="BX2358" s="53"/>
      <c r="BY2358" s="53"/>
      <c r="BZ2358" s="53"/>
      <c r="CA2358" s="53"/>
      <c r="CB2358" s="53"/>
      <c r="CC2358" s="53"/>
      <c r="CD2358" s="53"/>
      <c r="CE2358" s="53"/>
      <c r="CF2358" s="53"/>
      <c r="CG2358" s="53"/>
      <c r="CH2358" s="53"/>
      <c r="CI2358" s="53"/>
      <c r="CJ2358" s="53"/>
      <c r="CK2358" s="53"/>
    </row>
    <row r="2359" spans="10:89" x14ac:dyDescent="0.2">
      <c r="J2359" s="53"/>
      <c r="K2359" s="53"/>
      <c r="L2359" s="53"/>
      <c r="M2359" s="53"/>
      <c r="N2359" s="53"/>
      <c r="O2359" s="53"/>
      <c r="P2359" s="53"/>
      <c r="Q2359" s="53"/>
      <c r="R2359" s="53"/>
      <c r="S2359" s="53"/>
      <c r="T2359" s="53"/>
      <c r="U2359" s="53"/>
      <c r="V2359" s="53"/>
      <c r="W2359" s="53"/>
      <c r="X2359" s="53"/>
      <c r="Y2359" s="53"/>
      <c r="Z2359" s="53"/>
      <c r="AA2359" s="53"/>
      <c r="AB2359" s="53"/>
      <c r="AC2359" s="53"/>
      <c r="AD2359" s="53"/>
      <c r="AE2359" s="53"/>
      <c r="AF2359" s="53"/>
      <c r="AG2359" s="53"/>
      <c r="AH2359" s="53"/>
      <c r="AI2359" s="53"/>
      <c r="AJ2359" s="53"/>
      <c r="AK2359" s="53"/>
      <c r="AL2359" s="53"/>
      <c r="AM2359" s="53"/>
      <c r="AN2359" s="53"/>
      <c r="AO2359" s="53"/>
      <c r="AP2359" s="53"/>
      <c r="AQ2359" s="53"/>
      <c r="AR2359" s="53"/>
      <c r="AS2359" s="53"/>
      <c r="AT2359" s="53"/>
      <c r="AU2359" s="53"/>
      <c r="AV2359" s="53"/>
      <c r="AW2359" s="53"/>
      <c r="AX2359" s="53"/>
      <c r="AY2359" s="53"/>
      <c r="AZ2359" s="53"/>
      <c r="BA2359" s="53"/>
      <c r="BB2359" s="53"/>
      <c r="BC2359" s="53"/>
      <c r="BD2359" s="53"/>
      <c r="BE2359" s="53"/>
      <c r="BF2359" s="53"/>
      <c r="BG2359" s="53"/>
      <c r="BH2359" s="53"/>
      <c r="BI2359" s="53"/>
      <c r="BJ2359" s="53"/>
      <c r="BK2359" s="53"/>
      <c r="BL2359" s="53"/>
      <c r="BM2359" s="53"/>
      <c r="BN2359" s="53"/>
      <c r="BO2359" s="53"/>
      <c r="BP2359" s="53"/>
      <c r="BQ2359" s="53"/>
      <c r="BR2359" s="53"/>
      <c r="BS2359" s="53"/>
      <c r="BT2359" s="53"/>
      <c r="BU2359" s="53"/>
      <c r="BV2359" s="53"/>
      <c r="BW2359" s="53"/>
      <c r="BX2359" s="53"/>
      <c r="BY2359" s="53"/>
      <c r="BZ2359" s="53"/>
      <c r="CA2359" s="53"/>
      <c r="CB2359" s="53"/>
      <c r="CC2359" s="53"/>
      <c r="CD2359" s="53"/>
      <c r="CE2359" s="53"/>
      <c r="CF2359" s="53"/>
      <c r="CG2359" s="53"/>
      <c r="CH2359" s="53"/>
      <c r="CI2359" s="53"/>
      <c r="CJ2359" s="53"/>
      <c r="CK2359" s="53"/>
    </row>
    <row r="2360" spans="10:89" x14ac:dyDescent="0.2">
      <c r="J2360" s="53"/>
      <c r="K2360" s="53"/>
      <c r="L2360" s="53"/>
      <c r="M2360" s="53"/>
      <c r="N2360" s="53"/>
      <c r="O2360" s="53"/>
      <c r="P2360" s="53"/>
      <c r="Q2360" s="53"/>
      <c r="R2360" s="53"/>
      <c r="S2360" s="53"/>
      <c r="T2360" s="53"/>
      <c r="U2360" s="53"/>
      <c r="V2360" s="53"/>
      <c r="W2360" s="53"/>
      <c r="X2360" s="53"/>
      <c r="Y2360" s="53"/>
      <c r="Z2360" s="53"/>
      <c r="AA2360" s="53"/>
      <c r="AB2360" s="53"/>
      <c r="AC2360" s="53"/>
      <c r="AD2360" s="53"/>
      <c r="AE2360" s="53"/>
      <c r="AF2360" s="53"/>
      <c r="AG2360" s="53"/>
      <c r="AH2360" s="53"/>
      <c r="AI2360" s="53"/>
      <c r="AJ2360" s="53"/>
      <c r="AK2360" s="53"/>
      <c r="AL2360" s="53"/>
      <c r="AM2360" s="53"/>
      <c r="AN2360" s="53"/>
      <c r="AO2360" s="53"/>
      <c r="AP2360" s="53"/>
      <c r="AQ2360" s="53"/>
      <c r="AR2360" s="53"/>
      <c r="AS2360" s="53"/>
      <c r="AT2360" s="53"/>
      <c r="AU2360" s="53"/>
      <c r="AV2360" s="53"/>
      <c r="AW2360" s="53"/>
      <c r="AX2360" s="53"/>
      <c r="AY2360" s="53"/>
      <c r="AZ2360" s="53"/>
      <c r="BA2360" s="53"/>
      <c r="BB2360" s="53"/>
      <c r="BC2360" s="53"/>
      <c r="BD2360" s="53"/>
      <c r="BE2360" s="53"/>
      <c r="BF2360" s="53"/>
      <c r="BG2360" s="53"/>
      <c r="BH2360" s="53"/>
      <c r="BI2360" s="53"/>
      <c r="BJ2360" s="53"/>
      <c r="BK2360" s="53"/>
      <c r="BL2360" s="53"/>
      <c r="BM2360" s="53"/>
      <c r="BN2360" s="53"/>
      <c r="BO2360" s="53"/>
      <c r="BP2360" s="53"/>
      <c r="BQ2360" s="53"/>
      <c r="BR2360" s="53"/>
      <c r="BS2360" s="53"/>
      <c r="BT2360" s="53"/>
      <c r="BU2360" s="53"/>
      <c r="BV2360" s="53"/>
      <c r="BW2360" s="53"/>
      <c r="BX2360" s="53"/>
      <c r="BY2360" s="53"/>
      <c r="BZ2360" s="53"/>
      <c r="CA2360" s="53"/>
      <c r="CB2360" s="53"/>
      <c r="CC2360" s="53"/>
      <c r="CD2360" s="53"/>
      <c r="CE2360" s="53"/>
      <c r="CF2360" s="53"/>
      <c r="CG2360" s="53"/>
      <c r="CH2360" s="53"/>
      <c r="CI2360" s="53"/>
      <c r="CJ2360" s="53"/>
      <c r="CK2360" s="53"/>
    </row>
    <row r="2361" spans="10:89" x14ac:dyDescent="0.2">
      <c r="J2361" s="53"/>
      <c r="K2361" s="53"/>
      <c r="L2361" s="53"/>
      <c r="M2361" s="53"/>
      <c r="N2361" s="53"/>
      <c r="O2361" s="53"/>
      <c r="P2361" s="53"/>
      <c r="Q2361" s="53"/>
      <c r="R2361" s="53"/>
      <c r="S2361" s="53"/>
      <c r="T2361" s="53"/>
      <c r="U2361" s="53"/>
      <c r="V2361" s="53"/>
      <c r="W2361" s="53"/>
      <c r="X2361" s="53"/>
      <c r="Y2361" s="53"/>
      <c r="Z2361" s="53"/>
      <c r="AA2361" s="53"/>
      <c r="AB2361" s="53"/>
      <c r="AC2361" s="53"/>
      <c r="AD2361" s="53"/>
      <c r="AE2361" s="53"/>
      <c r="AF2361" s="53"/>
      <c r="AG2361" s="53"/>
      <c r="AH2361" s="53"/>
      <c r="AI2361" s="53"/>
      <c r="AJ2361" s="53"/>
      <c r="AK2361" s="53"/>
      <c r="AL2361" s="53"/>
      <c r="AM2361" s="53"/>
      <c r="AN2361" s="53"/>
      <c r="AO2361" s="53"/>
      <c r="AP2361" s="53"/>
      <c r="AQ2361" s="53"/>
      <c r="AR2361" s="53"/>
      <c r="AS2361" s="53"/>
      <c r="AT2361" s="53"/>
      <c r="AU2361" s="53"/>
      <c r="AV2361" s="53"/>
      <c r="AW2361" s="53"/>
      <c r="AX2361" s="53"/>
      <c r="AY2361" s="53"/>
      <c r="AZ2361" s="53"/>
      <c r="BA2361" s="53"/>
      <c r="BB2361" s="53"/>
      <c r="BC2361" s="53"/>
      <c r="BD2361" s="53"/>
      <c r="BE2361" s="53"/>
      <c r="BF2361" s="53"/>
      <c r="BG2361" s="53"/>
      <c r="BH2361" s="53"/>
      <c r="BI2361" s="53"/>
      <c r="BJ2361" s="53"/>
      <c r="BK2361" s="53"/>
      <c r="BL2361" s="53"/>
      <c r="BM2361" s="53"/>
      <c r="BN2361" s="53"/>
      <c r="BO2361" s="53"/>
      <c r="BP2361" s="53"/>
      <c r="BQ2361" s="53"/>
      <c r="BR2361" s="53"/>
      <c r="BS2361" s="53"/>
      <c r="BT2361" s="53"/>
      <c r="BU2361" s="53"/>
      <c r="BV2361" s="53"/>
      <c r="BW2361" s="53"/>
      <c r="BX2361" s="53"/>
      <c r="BY2361" s="53"/>
      <c r="BZ2361" s="53"/>
      <c r="CA2361" s="53"/>
      <c r="CB2361" s="53"/>
      <c r="CC2361" s="53"/>
      <c r="CD2361" s="53"/>
      <c r="CE2361" s="53"/>
      <c r="CF2361" s="53"/>
      <c r="CG2361" s="53"/>
      <c r="CH2361" s="53"/>
      <c r="CI2361" s="53"/>
      <c r="CJ2361" s="53"/>
      <c r="CK2361" s="53"/>
    </row>
    <row r="2362" spans="10:89" x14ac:dyDescent="0.2">
      <c r="J2362" s="53"/>
      <c r="K2362" s="53"/>
      <c r="L2362" s="53"/>
      <c r="M2362" s="53"/>
      <c r="N2362" s="53"/>
      <c r="O2362" s="53"/>
      <c r="P2362" s="53"/>
      <c r="Q2362" s="53"/>
      <c r="R2362" s="53"/>
      <c r="S2362" s="53"/>
      <c r="T2362" s="53"/>
      <c r="U2362" s="53"/>
      <c r="V2362" s="53"/>
      <c r="W2362" s="53"/>
      <c r="X2362" s="53"/>
      <c r="Y2362" s="53"/>
      <c r="Z2362" s="53"/>
      <c r="AA2362" s="53"/>
      <c r="AB2362" s="53"/>
      <c r="AC2362" s="53"/>
      <c r="AD2362" s="53"/>
      <c r="AE2362" s="53"/>
      <c r="AF2362" s="53"/>
      <c r="AG2362" s="53"/>
      <c r="AH2362" s="53"/>
      <c r="AI2362" s="53"/>
      <c r="AJ2362" s="53"/>
      <c r="AK2362" s="53"/>
      <c r="AL2362" s="53"/>
      <c r="AM2362" s="53"/>
      <c r="AN2362" s="53"/>
      <c r="AO2362" s="53"/>
      <c r="AP2362" s="53"/>
      <c r="AQ2362" s="53"/>
      <c r="AR2362" s="53"/>
      <c r="AS2362" s="53"/>
      <c r="AT2362" s="53"/>
      <c r="AU2362" s="53"/>
      <c r="AV2362" s="53"/>
      <c r="AW2362" s="53"/>
      <c r="AX2362" s="53"/>
      <c r="AY2362" s="53"/>
      <c r="AZ2362" s="53"/>
      <c r="BA2362" s="53"/>
      <c r="BB2362" s="53"/>
      <c r="BC2362" s="53"/>
      <c r="BD2362" s="53"/>
      <c r="BE2362" s="53"/>
      <c r="BF2362" s="53"/>
      <c r="BG2362" s="53"/>
      <c r="BH2362" s="53"/>
      <c r="BI2362" s="53"/>
      <c r="BJ2362" s="53"/>
      <c r="BK2362" s="53"/>
      <c r="BL2362" s="53"/>
      <c r="BM2362" s="53"/>
      <c r="BN2362" s="53"/>
      <c r="BO2362" s="53"/>
      <c r="BP2362" s="53"/>
      <c r="BQ2362" s="53"/>
      <c r="BR2362" s="53"/>
      <c r="BS2362" s="53"/>
      <c r="BT2362" s="53"/>
      <c r="BU2362" s="53"/>
      <c r="BV2362" s="53"/>
      <c r="BW2362" s="53"/>
      <c r="BX2362" s="53"/>
      <c r="BY2362" s="53"/>
      <c r="BZ2362" s="53"/>
      <c r="CA2362" s="53"/>
      <c r="CB2362" s="53"/>
      <c r="CC2362" s="53"/>
      <c r="CD2362" s="53"/>
      <c r="CE2362" s="53"/>
      <c r="CF2362" s="53"/>
      <c r="CG2362" s="53"/>
      <c r="CH2362" s="53"/>
      <c r="CI2362" s="53"/>
      <c r="CJ2362" s="53"/>
      <c r="CK2362" s="53"/>
    </row>
    <row r="2363" spans="10:89" x14ac:dyDescent="0.2">
      <c r="J2363" s="53"/>
      <c r="K2363" s="53"/>
      <c r="L2363" s="53"/>
      <c r="M2363" s="53"/>
      <c r="N2363" s="53"/>
      <c r="O2363" s="53"/>
      <c r="P2363" s="53"/>
      <c r="Q2363" s="53"/>
      <c r="R2363" s="53"/>
      <c r="S2363" s="53"/>
      <c r="T2363" s="53"/>
      <c r="U2363" s="53"/>
      <c r="V2363" s="53"/>
      <c r="W2363" s="53"/>
      <c r="X2363" s="53"/>
      <c r="Y2363" s="53"/>
      <c r="Z2363" s="53"/>
      <c r="AA2363" s="53"/>
      <c r="AB2363" s="53"/>
      <c r="AC2363" s="53"/>
      <c r="AD2363" s="53"/>
      <c r="AE2363" s="53"/>
      <c r="AF2363" s="53"/>
      <c r="AG2363" s="53"/>
      <c r="AH2363" s="53"/>
      <c r="AI2363" s="53"/>
      <c r="AJ2363" s="53"/>
      <c r="AK2363" s="53"/>
      <c r="AL2363" s="53"/>
      <c r="AM2363" s="53"/>
      <c r="AN2363" s="53"/>
      <c r="AO2363" s="53"/>
      <c r="AP2363" s="53"/>
      <c r="AQ2363" s="53"/>
      <c r="AR2363" s="53"/>
      <c r="AS2363" s="53"/>
      <c r="AT2363" s="53"/>
      <c r="AU2363" s="53"/>
      <c r="AV2363" s="53"/>
      <c r="AW2363" s="53"/>
      <c r="AX2363" s="53"/>
      <c r="AY2363" s="53"/>
      <c r="AZ2363" s="53"/>
      <c r="BA2363" s="53"/>
      <c r="BB2363" s="53"/>
      <c r="BC2363" s="53"/>
      <c r="BD2363" s="53"/>
      <c r="BE2363" s="53"/>
      <c r="BF2363" s="53"/>
      <c r="BG2363" s="53"/>
      <c r="BH2363" s="53"/>
      <c r="BI2363" s="53"/>
      <c r="BJ2363" s="53"/>
      <c r="BK2363" s="53"/>
      <c r="BL2363" s="53"/>
      <c r="BM2363" s="53"/>
      <c r="BN2363" s="53"/>
      <c r="BO2363" s="53"/>
      <c r="BP2363" s="53"/>
      <c r="BQ2363" s="53"/>
      <c r="BR2363" s="53"/>
      <c r="BS2363" s="53"/>
      <c r="BT2363" s="53"/>
      <c r="BU2363" s="53"/>
      <c r="BV2363" s="53"/>
      <c r="BW2363" s="53"/>
      <c r="BX2363" s="53"/>
      <c r="BY2363" s="53"/>
      <c r="BZ2363" s="53"/>
      <c r="CA2363" s="53"/>
      <c r="CB2363" s="53"/>
      <c r="CC2363" s="53"/>
      <c r="CD2363" s="53"/>
      <c r="CE2363" s="53"/>
      <c r="CF2363" s="53"/>
      <c r="CG2363" s="53"/>
      <c r="CH2363" s="53"/>
      <c r="CI2363" s="53"/>
      <c r="CJ2363" s="53"/>
      <c r="CK2363" s="53"/>
    </row>
    <row r="2364" spans="10:89" x14ac:dyDescent="0.2">
      <c r="J2364" s="53"/>
      <c r="K2364" s="53"/>
      <c r="L2364" s="53"/>
      <c r="M2364" s="53"/>
      <c r="N2364" s="53"/>
      <c r="O2364" s="53"/>
      <c r="P2364" s="53"/>
      <c r="Q2364" s="53"/>
      <c r="R2364" s="53"/>
      <c r="S2364" s="53"/>
      <c r="T2364" s="53"/>
      <c r="U2364" s="53"/>
      <c r="V2364" s="53"/>
      <c r="W2364" s="53"/>
      <c r="X2364" s="53"/>
      <c r="Y2364" s="53"/>
      <c r="Z2364" s="53"/>
      <c r="AA2364" s="53"/>
      <c r="AB2364" s="53"/>
      <c r="AC2364" s="53"/>
      <c r="AD2364" s="53"/>
      <c r="AE2364" s="53"/>
      <c r="AF2364" s="53"/>
      <c r="AG2364" s="53"/>
      <c r="AH2364" s="53"/>
      <c r="AI2364" s="53"/>
      <c r="AJ2364" s="53"/>
      <c r="AK2364" s="53"/>
      <c r="AL2364" s="53"/>
      <c r="AM2364" s="53"/>
      <c r="AN2364" s="53"/>
      <c r="AO2364" s="53"/>
      <c r="AP2364" s="53"/>
      <c r="AQ2364" s="53"/>
      <c r="AR2364" s="53"/>
      <c r="AS2364" s="53"/>
      <c r="AT2364" s="53"/>
      <c r="AU2364" s="53"/>
      <c r="AV2364" s="53"/>
      <c r="AW2364" s="53"/>
      <c r="AX2364" s="53"/>
      <c r="AY2364" s="53"/>
      <c r="AZ2364" s="53"/>
      <c r="BA2364" s="53"/>
      <c r="BB2364" s="53"/>
      <c r="BC2364" s="53"/>
      <c r="BD2364" s="53"/>
      <c r="BE2364" s="53"/>
      <c r="BF2364" s="53"/>
      <c r="BG2364" s="53"/>
      <c r="BH2364" s="53"/>
      <c r="BI2364" s="53"/>
      <c r="BJ2364" s="53"/>
      <c r="BK2364" s="53"/>
      <c r="BL2364" s="53"/>
      <c r="BM2364" s="53"/>
      <c r="BN2364" s="53"/>
      <c r="BO2364" s="53"/>
      <c r="BP2364" s="53"/>
      <c r="BQ2364" s="53"/>
      <c r="BR2364" s="53"/>
      <c r="BS2364" s="53"/>
      <c r="BT2364" s="53"/>
      <c r="BU2364" s="53"/>
      <c r="BV2364" s="53"/>
      <c r="BW2364" s="53"/>
      <c r="BX2364" s="53"/>
      <c r="BY2364" s="53"/>
      <c r="BZ2364" s="53"/>
      <c r="CA2364" s="53"/>
      <c r="CB2364" s="53"/>
      <c r="CC2364" s="53"/>
      <c r="CD2364" s="53"/>
      <c r="CE2364" s="53"/>
      <c r="CF2364" s="53"/>
      <c r="CG2364" s="53"/>
      <c r="CH2364" s="53"/>
      <c r="CI2364" s="53"/>
      <c r="CJ2364" s="53"/>
      <c r="CK2364" s="53"/>
    </row>
    <row r="2365" spans="10:89" x14ac:dyDescent="0.2">
      <c r="J2365" s="53"/>
      <c r="K2365" s="53"/>
      <c r="L2365" s="53"/>
      <c r="M2365" s="53"/>
      <c r="N2365" s="53"/>
      <c r="O2365" s="53"/>
      <c r="P2365" s="53"/>
      <c r="Q2365" s="53"/>
      <c r="R2365" s="53"/>
      <c r="S2365" s="53"/>
      <c r="T2365" s="53"/>
      <c r="U2365" s="53"/>
      <c r="V2365" s="53"/>
      <c r="W2365" s="53"/>
      <c r="X2365" s="53"/>
      <c r="Y2365" s="53"/>
      <c r="Z2365" s="53"/>
      <c r="AA2365" s="53"/>
      <c r="AB2365" s="53"/>
      <c r="AC2365" s="53"/>
      <c r="AD2365" s="53"/>
      <c r="AE2365" s="53"/>
      <c r="AF2365" s="53"/>
      <c r="AG2365" s="53"/>
      <c r="AH2365" s="53"/>
      <c r="AI2365" s="53"/>
      <c r="AJ2365" s="53"/>
      <c r="AK2365" s="53"/>
      <c r="AL2365" s="53"/>
      <c r="AM2365" s="53"/>
      <c r="AN2365" s="53"/>
      <c r="AO2365" s="53"/>
      <c r="AP2365" s="53"/>
      <c r="AQ2365" s="53"/>
      <c r="AR2365" s="53"/>
      <c r="AS2365" s="53"/>
      <c r="AT2365" s="53"/>
      <c r="AU2365" s="53"/>
      <c r="AV2365" s="53"/>
      <c r="AW2365" s="53"/>
      <c r="AX2365" s="53"/>
      <c r="AY2365" s="53"/>
      <c r="AZ2365" s="53"/>
      <c r="BA2365" s="53"/>
      <c r="BB2365" s="53"/>
      <c r="BC2365" s="53"/>
      <c r="BD2365" s="53"/>
      <c r="BE2365" s="53"/>
      <c r="BF2365" s="53"/>
      <c r="BG2365" s="53"/>
      <c r="BH2365" s="53"/>
      <c r="BI2365" s="53"/>
      <c r="BJ2365" s="53"/>
      <c r="BK2365" s="53"/>
      <c r="BL2365" s="53"/>
      <c r="BM2365" s="53"/>
      <c r="BN2365" s="53"/>
      <c r="BO2365" s="53"/>
      <c r="BP2365" s="53"/>
      <c r="BQ2365" s="53"/>
      <c r="BR2365" s="53"/>
      <c r="BS2365" s="53"/>
      <c r="BT2365" s="53"/>
      <c r="BU2365" s="53"/>
      <c r="BV2365" s="53"/>
      <c r="BW2365" s="53"/>
      <c r="BX2365" s="53"/>
      <c r="BY2365" s="53"/>
      <c r="BZ2365" s="53"/>
      <c r="CA2365" s="53"/>
      <c r="CB2365" s="53"/>
      <c r="CC2365" s="53"/>
      <c r="CD2365" s="53"/>
      <c r="CE2365" s="53"/>
      <c r="CF2365" s="53"/>
      <c r="CG2365" s="53"/>
      <c r="CH2365" s="53"/>
      <c r="CI2365" s="53"/>
      <c r="CJ2365" s="53"/>
      <c r="CK2365" s="53"/>
    </row>
    <row r="2366" spans="10:89" x14ac:dyDescent="0.2">
      <c r="J2366" s="53"/>
      <c r="K2366" s="53"/>
      <c r="L2366" s="53"/>
      <c r="M2366" s="53"/>
      <c r="N2366" s="53"/>
      <c r="O2366" s="53"/>
      <c r="P2366" s="53"/>
      <c r="Q2366" s="53"/>
      <c r="R2366" s="53"/>
      <c r="S2366" s="53"/>
      <c r="T2366" s="53"/>
      <c r="U2366" s="53"/>
      <c r="V2366" s="53"/>
      <c r="W2366" s="53"/>
      <c r="X2366" s="53"/>
      <c r="Y2366" s="53"/>
      <c r="Z2366" s="53"/>
      <c r="AA2366" s="53"/>
      <c r="AB2366" s="53"/>
      <c r="AC2366" s="53"/>
      <c r="AD2366" s="53"/>
      <c r="AE2366" s="53"/>
      <c r="AF2366" s="53"/>
      <c r="AG2366" s="53"/>
      <c r="AH2366" s="53"/>
      <c r="AI2366" s="53"/>
      <c r="AJ2366" s="53"/>
      <c r="AK2366" s="53"/>
      <c r="AL2366" s="53"/>
      <c r="AM2366" s="53"/>
      <c r="AN2366" s="53"/>
      <c r="AO2366" s="53"/>
      <c r="AP2366" s="53"/>
      <c r="AQ2366" s="53"/>
      <c r="AR2366" s="53"/>
      <c r="AS2366" s="53"/>
      <c r="AT2366" s="53"/>
      <c r="AU2366" s="53"/>
      <c r="AV2366" s="53"/>
      <c r="AW2366" s="53"/>
      <c r="AX2366" s="53"/>
      <c r="AY2366" s="53"/>
      <c r="AZ2366" s="53"/>
      <c r="BA2366" s="53"/>
      <c r="BB2366" s="53"/>
      <c r="BC2366" s="53"/>
      <c r="BD2366" s="53"/>
      <c r="BE2366" s="53"/>
      <c r="BF2366" s="53"/>
      <c r="BG2366" s="53"/>
      <c r="BH2366" s="53"/>
      <c r="BI2366" s="53"/>
      <c r="BJ2366" s="53"/>
      <c r="BK2366" s="53"/>
      <c r="BL2366" s="53"/>
      <c r="BM2366" s="53"/>
      <c r="BN2366" s="53"/>
      <c r="BO2366" s="53"/>
      <c r="BP2366" s="53"/>
      <c r="BQ2366" s="53"/>
      <c r="BR2366" s="53"/>
      <c r="BS2366" s="53"/>
      <c r="BT2366" s="53"/>
      <c r="BU2366" s="53"/>
      <c r="BV2366" s="53"/>
      <c r="BW2366" s="53"/>
      <c r="BX2366" s="53"/>
      <c r="BY2366" s="53"/>
      <c r="BZ2366" s="53"/>
      <c r="CA2366" s="53"/>
      <c r="CB2366" s="53"/>
      <c r="CC2366" s="53"/>
      <c r="CD2366" s="53"/>
      <c r="CE2366" s="53"/>
      <c r="CF2366" s="53"/>
      <c r="CG2366" s="53"/>
      <c r="CH2366" s="53"/>
      <c r="CI2366" s="53"/>
      <c r="CJ2366" s="53"/>
      <c r="CK2366" s="53"/>
    </row>
    <row r="2367" spans="10:89" x14ac:dyDescent="0.2">
      <c r="J2367" s="53"/>
      <c r="K2367" s="53"/>
      <c r="L2367" s="53"/>
      <c r="M2367" s="53"/>
      <c r="N2367" s="53"/>
      <c r="O2367" s="53"/>
      <c r="P2367" s="53"/>
      <c r="Q2367" s="53"/>
      <c r="R2367" s="53"/>
      <c r="S2367" s="53"/>
      <c r="T2367" s="53"/>
      <c r="U2367" s="53"/>
      <c r="V2367" s="53"/>
      <c r="W2367" s="53"/>
      <c r="X2367" s="53"/>
      <c r="Y2367" s="53"/>
      <c r="Z2367" s="53"/>
      <c r="AA2367" s="53"/>
      <c r="AB2367" s="53"/>
      <c r="AC2367" s="53"/>
      <c r="AD2367" s="53"/>
      <c r="AE2367" s="53"/>
      <c r="AF2367" s="53"/>
      <c r="AG2367" s="53"/>
      <c r="AH2367" s="53"/>
      <c r="AI2367" s="53"/>
      <c r="AJ2367" s="53"/>
      <c r="AK2367" s="53"/>
      <c r="AL2367" s="53"/>
      <c r="AM2367" s="53"/>
      <c r="AN2367" s="53"/>
      <c r="AO2367" s="53"/>
      <c r="AP2367" s="53"/>
      <c r="AQ2367" s="53"/>
      <c r="AR2367" s="53"/>
      <c r="AS2367" s="53"/>
      <c r="AT2367" s="53"/>
      <c r="AU2367" s="53"/>
      <c r="AV2367" s="53"/>
      <c r="AW2367" s="53"/>
      <c r="AX2367" s="53"/>
      <c r="AY2367" s="53"/>
      <c r="AZ2367" s="53"/>
      <c r="BA2367" s="53"/>
      <c r="BB2367" s="53"/>
      <c r="BC2367" s="53"/>
      <c r="BD2367" s="53"/>
      <c r="BE2367" s="53"/>
      <c r="BF2367" s="53"/>
      <c r="BG2367" s="53"/>
      <c r="BH2367" s="53"/>
      <c r="BI2367" s="53"/>
      <c r="BJ2367" s="53"/>
      <c r="BK2367" s="53"/>
      <c r="BL2367" s="53"/>
      <c r="BM2367" s="53"/>
      <c r="BN2367" s="53"/>
      <c r="BO2367" s="53"/>
      <c r="BP2367" s="53"/>
      <c r="BQ2367" s="53"/>
      <c r="BR2367" s="53"/>
      <c r="BS2367" s="53"/>
      <c r="BT2367" s="53"/>
      <c r="BU2367" s="53"/>
      <c r="BV2367" s="53"/>
      <c r="BW2367" s="53"/>
      <c r="BX2367" s="53"/>
      <c r="BY2367" s="53"/>
      <c r="BZ2367" s="53"/>
      <c r="CA2367" s="53"/>
      <c r="CB2367" s="53"/>
      <c r="CC2367" s="53"/>
      <c r="CD2367" s="53"/>
      <c r="CE2367" s="53"/>
      <c r="CF2367" s="53"/>
      <c r="CG2367" s="53"/>
      <c r="CH2367" s="53"/>
      <c r="CI2367" s="53"/>
      <c r="CJ2367" s="53"/>
      <c r="CK2367" s="53"/>
    </row>
    <row r="2368" spans="10:89" x14ac:dyDescent="0.2">
      <c r="J2368" s="53"/>
      <c r="K2368" s="53"/>
      <c r="L2368" s="53"/>
      <c r="M2368" s="53"/>
      <c r="N2368" s="53"/>
      <c r="O2368" s="53"/>
      <c r="P2368" s="53"/>
      <c r="Q2368" s="53"/>
      <c r="R2368" s="53"/>
      <c r="S2368" s="53"/>
      <c r="T2368" s="53"/>
      <c r="U2368" s="53"/>
      <c r="V2368" s="53"/>
      <c r="W2368" s="53"/>
      <c r="X2368" s="53"/>
      <c r="Y2368" s="53"/>
      <c r="Z2368" s="53"/>
      <c r="AA2368" s="53"/>
      <c r="AB2368" s="53"/>
      <c r="AC2368" s="53"/>
      <c r="AD2368" s="53"/>
      <c r="AE2368" s="53"/>
      <c r="AF2368" s="53"/>
      <c r="AG2368" s="53"/>
      <c r="AH2368" s="53"/>
      <c r="AI2368" s="53"/>
      <c r="AJ2368" s="53"/>
      <c r="AK2368" s="53"/>
      <c r="AL2368" s="53"/>
      <c r="AM2368" s="53"/>
      <c r="AN2368" s="53"/>
      <c r="AO2368" s="53"/>
      <c r="AP2368" s="53"/>
      <c r="AQ2368" s="53"/>
      <c r="AR2368" s="53"/>
      <c r="AS2368" s="53"/>
      <c r="AT2368" s="53"/>
      <c r="AU2368" s="53"/>
      <c r="AV2368" s="53"/>
      <c r="AW2368" s="53"/>
      <c r="AX2368" s="53"/>
      <c r="AY2368" s="53"/>
      <c r="AZ2368" s="53"/>
      <c r="BA2368" s="53"/>
      <c r="BB2368" s="53"/>
      <c r="BC2368" s="53"/>
      <c r="BD2368" s="53"/>
      <c r="BE2368" s="53"/>
      <c r="BF2368" s="53"/>
      <c r="BG2368" s="53"/>
      <c r="BH2368" s="53"/>
      <c r="BI2368" s="53"/>
      <c r="BJ2368" s="53"/>
      <c r="BK2368" s="53"/>
      <c r="BL2368" s="53"/>
      <c r="BM2368" s="53"/>
      <c r="BN2368" s="53"/>
      <c r="BO2368" s="53"/>
      <c r="BP2368" s="53"/>
      <c r="BQ2368" s="53"/>
      <c r="BR2368" s="53"/>
      <c r="BS2368" s="53"/>
      <c r="BT2368" s="53"/>
      <c r="BU2368" s="53"/>
      <c r="BV2368" s="53"/>
      <c r="BW2368" s="53"/>
      <c r="BX2368" s="53"/>
      <c r="BY2368" s="53"/>
      <c r="BZ2368" s="53"/>
      <c r="CA2368" s="53"/>
      <c r="CB2368" s="53"/>
      <c r="CC2368" s="53"/>
      <c r="CD2368" s="53"/>
      <c r="CE2368" s="53"/>
      <c r="CF2368" s="53"/>
      <c r="CG2368" s="53"/>
      <c r="CH2368" s="53"/>
      <c r="CI2368" s="53"/>
      <c r="CJ2368" s="53"/>
      <c r="CK2368" s="53"/>
    </row>
    <row r="2369" spans="10:89" x14ac:dyDescent="0.2">
      <c r="J2369" s="53"/>
      <c r="K2369" s="53"/>
      <c r="L2369" s="53"/>
      <c r="M2369" s="53"/>
      <c r="N2369" s="53"/>
      <c r="O2369" s="53"/>
      <c r="P2369" s="53"/>
      <c r="Q2369" s="53"/>
      <c r="R2369" s="53"/>
      <c r="S2369" s="53"/>
      <c r="T2369" s="53"/>
      <c r="U2369" s="53"/>
      <c r="V2369" s="53"/>
      <c r="W2369" s="53"/>
      <c r="X2369" s="53"/>
      <c r="Y2369" s="53"/>
      <c r="Z2369" s="53"/>
      <c r="AA2369" s="53"/>
      <c r="AB2369" s="53"/>
      <c r="AC2369" s="53"/>
      <c r="AD2369" s="53"/>
      <c r="AE2369" s="53"/>
      <c r="AF2369" s="53"/>
      <c r="AG2369" s="53"/>
      <c r="AH2369" s="53"/>
      <c r="AI2369" s="53"/>
      <c r="AJ2369" s="53"/>
      <c r="AK2369" s="53"/>
      <c r="AL2369" s="53"/>
      <c r="AM2369" s="53"/>
      <c r="AN2369" s="53"/>
      <c r="AO2369" s="53"/>
      <c r="AP2369" s="53"/>
      <c r="AQ2369" s="53"/>
      <c r="AR2369" s="53"/>
      <c r="AS2369" s="53"/>
      <c r="AT2369" s="53"/>
      <c r="AU2369" s="53"/>
      <c r="AV2369" s="53"/>
      <c r="AW2369" s="53"/>
      <c r="AX2369" s="53"/>
      <c r="AY2369" s="53"/>
      <c r="AZ2369" s="53"/>
      <c r="BA2369" s="53"/>
      <c r="BB2369" s="53"/>
      <c r="BC2369" s="53"/>
      <c r="BD2369" s="53"/>
      <c r="BE2369" s="53"/>
      <c r="BF2369" s="53"/>
      <c r="BG2369" s="53"/>
      <c r="BH2369" s="53"/>
      <c r="BI2369" s="53"/>
      <c r="BJ2369" s="53"/>
      <c r="BK2369" s="53"/>
      <c r="BL2369" s="53"/>
      <c r="BM2369" s="53"/>
      <c r="BN2369" s="53"/>
      <c r="BO2369" s="53"/>
      <c r="BP2369" s="53"/>
      <c r="BQ2369" s="53"/>
      <c r="BR2369" s="53"/>
      <c r="BS2369" s="53"/>
      <c r="BT2369" s="53"/>
      <c r="BU2369" s="53"/>
      <c r="BV2369" s="53"/>
      <c r="BW2369" s="53"/>
      <c r="BX2369" s="53"/>
      <c r="BY2369" s="53"/>
      <c r="BZ2369" s="53"/>
      <c r="CA2369" s="53"/>
      <c r="CB2369" s="53"/>
      <c r="CC2369" s="53"/>
      <c r="CD2369" s="53"/>
      <c r="CE2369" s="53"/>
      <c r="CF2369" s="53"/>
      <c r="CG2369" s="53"/>
      <c r="CH2369" s="53"/>
      <c r="CI2369" s="53"/>
      <c r="CJ2369" s="53"/>
      <c r="CK2369" s="53"/>
    </row>
    <row r="2370" spans="10:89" x14ac:dyDescent="0.2">
      <c r="J2370" s="53"/>
      <c r="K2370" s="53"/>
      <c r="L2370" s="53"/>
      <c r="M2370" s="53"/>
      <c r="N2370" s="53"/>
      <c r="O2370" s="53"/>
      <c r="P2370" s="53"/>
      <c r="Q2370" s="53"/>
      <c r="R2370" s="53"/>
      <c r="S2370" s="53"/>
      <c r="T2370" s="53"/>
      <c r="U2370" s="53"/>
      <c r="V2370" s="53"/>
      <c r="W2370" s="53"/>
      <c r="X2370" s="53"/>
      <c r="Y2370" s="53"/>
      <c r="Z2370" s="53"/>
      <c r="AA2370" s="53"/>
      <c r="AB2370" s="53"/>
      <c r="AC2370" s="53"/>
      <c r="AD2370" s="53"/>
      <c r="AE2370" s="53"/>
      <c r="AF2370" s="53"/>
      <c r="AG2370" s="53"/>
      <c r="AH2370" s="53"/>
      <c r="AI2370" s="53"/>
      <c r="AJ2370" s="53"/>
      <c r="AK2370" s="53"/>
      <c r="AL2370" s="53"/>
      <c r="AM2370" s="53"/>
      <c r="AN2370" s="53"/>
      <c r="AO2370" s="53"/>
      <c r="AP2370" s="53"/>
      <c r="AQ2370" s="53"/>
      <c r="AR2370" s="53"/>
      <c r="AS2370" s="53"/>
      <c r="AT2370" s="53"/>
      <c r="AU2370" s="53"/>
      <c r="AV2370" s="53"/>
      <c r="AW2370" s="53"/>
      <c r="AX2370" s="53"/>
      <c r="AY2370" s="53"/>
      <c r="AZ2370" s="53"/>
      <c r="BA2370" s="53"/>
      <c r="BB2370" s="53"/>
      <c r="BC2370" s="53"/>
      <c r="BD2370" s="53"/>
      <c r="BE2370" s="53"/>
      <c r="BF2370" s="53"/>
      <c r="BG2370" s="53"/>
      <c r="BH2370" s="53"/>
      <c r="BI2370" s="53"/>
      <c r="BJ2370" s="53"/>
      <c r="BK2370" s="53"/>
      <c r="BL2370" s="53"/>
      <c r="BM2370" s="53"/>
      <c r="BN2370" s="53"/>
      <c r="BO2370" s="53"/>
      <c r="BP2370" s="53"/>
      <c r="BQ2370" s="53"/>
      <c r="BR2370" s="53"/>
      <c r="BS2370" s="53"/>
      <c r="BT2370" s="53"/>
      <c r="BU2370" s="53"/>
      <c r="BV2370" s="53"/>
      <c r="BW2370" s="53"/>
      <c r="BX2370" s="53"/>
      <c r="BY2370" s="53"/>
      <c r="BZ2370" s="53"/>
      <c r="CA2370" s="53"/>
      <c r="CB2370" s="53"/>
      <c r="CC2370" s="53"/>
      <c r="CD2370" s="53"/>
      <c r="CE2370" s="53"/>
      <c r="CF2370" s="53"/>
      <c r="CG2370" s="53"/>
      <c r="CH2370" s="53"/>
      <c r="CI2370" s="53"/>
      <c r="CJ2370" s="53"/>
      <c r="CK2370" s="53"/>
    </row>
    <row r="2371" spans="10:89" x14ac:dyDescent="0.2">
      <c r="J2371" s="53"/>
      <c r="K2371" s="53"/>
      <c r="L2371" s="53"/>
      <c r="M2371" s="53"/>
      <c r="N2371" s="53"/>
      <c r="O2371" s="53"/>
      <c r="P2371" s="53"/>
      <c r="Q2371" s="53"/>
      <c r="R2371" s="53"/>
      <c r="S2371" s="53"/>
      <c r="T2371" s="53"/>
      <c r="U2371" s="53"/>
      <c r="V2371" s="53"/>
      <c r="W2371" s="53"/>
      <c r="X2371" s="53"/>
      <c r="Y2371" s="53"/>
      <c r="Z2371" s="53"/>
      <c r="AA2371" s="53"/>
      <c r="AB2371" s="53"/>
      <c r="AC2371" s="53"/>
      <c r="AD2371" s="53"/>
      <c r="AE2371" s="53"/>
      <c r="AF2371" s="53"/>
      <c r="AG2371" s="53"/>
      <c r="AH2371" s="53"/>
      <c r="AI2371" s="53"/>
      <c r="AJ2371" s="53"/>
      <c r="AK2371" s="53"/>
      <c r="AL2371" s="53"/>
      <c r="AM2371" s="53"/>
      <c r="AN2371" s="53"/>
      <c r="AO2371" s="53"/>
      <c r="AP2371" s="53"/>
      <c r="AQ2371" s="53"/>
      <c r="AR2371" s="53"/>
      <c r="AS2371" s="53"/>
      <c r="AT2371" s="53"/>
      <c r="AU2371" s="53"/>
      <c r="AV2371" s="53"/>
      <c r="AW2371" s="53"/>
      <c r="AX2371" s="53"/>
      <c r="AY2371" s="53"/>
      <c r="AZ2371" s="53"/>
      <c r="BA2371" s="53"/>
      <c r="BB2371" s="53"/>
      <c r="BC2371" s="53"/>
      <c r="BD2371" s="53"/>
      <c r="BE2371" s="53"/>
      <c r="BF2371" s="53"/>
      <c r="BG2371" s="53"/>
      <c r="BH2371" s="53"/>
      <c r="BI2371" s="53"/>
      <c r="BJ2371" s="53"/>
      <c r="BK2371" s="53"/>
      <c r="BL2371" s="53"/>
      <c r="BM2371" s="53"/>
      <c r="BN2371" s="53"/>
      <c r="BO2371" s="53"/>
      <c r="BP2371" s="53"/>
      <c r="BQ2371" s="53"/>
      <c r="BR2371" s="53"/>
      <c r="BS2371" s="53"/>
      <c r="BT2371" s="53"/>
      <c r="BU2371" s="53"/>
      <c r="BV2371" s="53"/>
      <c r="BW2371" s="53"/>
      <c r="BX2371" s="53"/>
      <c r="BY2371" s="53"/>
      <c r="BZ2371" s="53"/>
      <c r="CA2371" s="53"/>
      <c r="CB2371" s="53"/>
      <c r="CC2371" s="53"/>
      <c r="CD2371" s="53"/>
      <c r="CE2371" s="53"/>
      <c r="CF2371" s="53"/>
      <c r="CG2371" s="53"/>
      <c r="CH2371" s="53"/>
      <c r="CI2371" s="53"/>
      <c r="CJ2371" s="53"/>
      <c r="CK2371" s="53"/>
    </row>
    <row r="2372" spans="10:89" x14ac:dyDescent="0.2">
      <c r="J2372" s="53"/>
      <c r="K2372" s="53"/>
      <c r="L2372" s="53"/>
      <c r="M2372" s="53"/>
      <c r="N2372" s="53"/>
      <c r="O2372" s="53"/>
      <c r="P2372" s="53"/>
      <c r="Q2372" s="53"/>
      <c r="R2372" s="53"/>
      <c r="S2372" s="53"/>
      <c r="T2372" s="53"/>
      <c r="U2372" s="53"/>
      <c r="V2372" s="53"/>
      <c r="W2372" s="53"/>
      <c r="X2372" s="53"/>
      <c r="Y2372" s="53"/>
      <c r="Z2372" s="53"/>
      <c r="AA2372" s="53"/>
      <c r="AB2372" s="53"/>
      <c r="AC2372" s="53"/>
      <c r="AD2372" s="53"/>
      <c r="AE2372" s="53"/>
      <c r="AF2372" s="53"/>
      <c r="AG2372" s="53"/>
      <c r="AH2372" s="53"/>
      <c r="AI2372" s="53"/>
      <c r="AJ2372" s="53"/>
      <c r="AK2372" s="53"/>
      <c r="AL2372" s="53"/>
      <c r="AM2372" s="53"/>
      <c r="AN2372" s="53"/>
      <c r="AO2372" s="53"/>
      <c r="AP2372" s="53"/>
      <c r="AQ2372" s="53"/>
      <c r="AR2372" s="53"/>
      <c r="AS2372" s="53"/>
      <c r="AT2372" s="53"/>
      <c r="AU2372" s="53"/>
      <c r="AV2372" s="53"/>
      <c r="AW2372" s="53"/>
      <c r="AX2372" s="53"/>
      <c r="AY2372" s="53"/>
      <c r="AZ2372" s="53"/>
      <c r="BA2372" s="53"/>
      <c r="BB2372" s="53"/>
      <c r="BC2372" s="53"/>
      <c r="BD2372" s="53"/>
      <c r="BE2372" s="53"/>
      <c r="BF2372" s="53"/>
      <c r="BG2372" s="53"/>
      <c r="BH2372" s="53"/>
      <c r="BI2372" s="53"/>
      <c r="BJ2372" s="53"/>
      <c r="BK2372" s="53"/>
      <c r="BL2372" s="53"/>
      <c r="BM2372" s="53"/>
      <c r="BN2372" s="53"/>
      <c r="BO2372" s="53"/>
      <c r="BP2372" s="53"/>
      <c r="BQ2372" s="53"/>
      <c r="BR2372" s="53"/>
      <c r="BS2372" s="53"/>
      <c r="BT2372" s="53"/>
      <c r="BU2372" s="53"/>
      <c r="BV2372" s="53"/>
      <c r="BW2372" s="53"/>
      <c r="BX2372" s="53"/>
      <c r="BY2372" s="53"/>
      <c r="BZ2372" s="53"/>
      <c r="CA2372" s="53"/>
      <c r="CB2372" s="53"/>
      <c r="CC2372" s="53"/>
      <c r="CD2372" s="53"/>
      <c r="CE2372" s="53"/>
      <c r="CF2372" s="53"/>
      <c r="CG2372" s="53"/>
      <c r="CH2372" s="53"/>
      <c r="CI2372" s="53"/>
      <c r="CJ2372" s="53"/>
      <c r="CK2372" s="53"/>
    </row>
    <row r="2373" spans="10:89" x14ac:dyDescent="0.2">
      <c r="J2373" s="53"/>
      <c r="K2373" s="53"/>
      <c r="L2373" s="53"/>
      <c r="M2373" s="53"/>
      <c r="N2373" s="53"/>
      <c r="O2373" s="53"/>
      <c r="P2373" s="53"/>
      <c r="Q2373" s="53"/>
      <c r="R2373" s="53"/>
      <c r="S2373" s="53"/>
      <c r="T2373" s="53"/>
      <c r="U2373" s="53"/>
      <c r="V2373" s="53"/>
      <c r="W2373" s="53"/>
      <c r="X2373" s="53"/>
      <c r="Y2373" s="53"/>
      <c r="Z2373" s="53"/>
      <c r="AA2373" s="53"/>
      <c r="AB2373" s="53"/>
      <c r="AC2373" s="53"/>
      <c r="AD2373" s="53"/>
      <c r="AE2373" s="53"/>
      <c r="AF2373" s="53"/>
      <c r="AG2373" s="53"/>
      <c r="AH2373" s="53"/>
      <c r="AI2373" s="53"/>
      <c r="AJ2373" s="53"/>
      <c r="AK2373" s="53"/>
      <c r="AL2373" s="53"/>
      <c r="AM2373" s="53"/>
      <c r="AN2373" s="53"/>
      <c r="AO2373" s="53"/>
      <c r="AP2373" s="53"/>
      <c r="AQ2373" s="53"/>
      <c r="AR2373" s="53"/>
      <c r="AS2373" s="53"/>
      <c r="AT2373" s="53"/>
      <c r="AU2373" s="53"/>
      <c r="AV2373" s="53"/>
      <c r="AW2373" s="53"/>
      <c r="AX2373" s="53"/>
      <c r="AY2373" s="53"/>
      <c r="AZ2373" s="53"/>
      <c r="BA2373" s="53"/>
      <c r="BB2373" s="53"/>
      <c r="BC2373" s="53"/>
      <c r="BD2373" s="53"/>
      <c r="BE2373" s="53"/>
      <c r="BF2373" s="53"/>
      <c r="BG2373" s="53"/>
      <c r="BH2373" s="53"/>
      <c r="BI2373" s="53"/>
      <c r="BJ2373" s="53"/>
      <c r="BK2373" s="53"/>
      <c r="BL2373" s="53"/>
      <c r="BM2373" s="53"/>
      <c r="BN2373" s="53"/>
      <c r="BO2373" s="53"/>
      <c r="BP2373" s="53"/>
      <c r="BQ2373" s="53"/>
      <c r="BR2373" s="53"/>
      <c r="BS2373" s="53"/>
      <c r="BT2373" s="53"/>
      <c r="BU2373" s="53"/>
      <c r="BV2373" s="53"/>
      <c r="BW2373" s="53"/>
      <c r="BX2373" s="53"/>
      <c r="BY2373" s="53"/>
      <c r="BZ2373" s="53"/>
      <c r="CA2373" s="53"/>
      <c r="CB2373" s="53"/>
      <c r="CC2373" s="53"/>
      <c r="CD2373" s="53"/>
      <c r="CE2373" s="53"/>
      <c r="CF2373" s="53"/>
      <c r="CG2373" s="53"/>
      <c r="CH2373" s="53"/>
      <c r="CI2373" s="53"/>
      <c r="CJ2373" s="53"/>
      <c r="CK2373" s="53"/>
    </row>
    <row r="2374" spans="10:89" x14ac:dyDescent="0.2">
      <c r="J2374" s="53"/>
      <c r="K2374" s="53"/>
      <c r="L2374" s="53"/>
      <c r="M2374" s="53"/>
      <c r="N2374" s="53"/>
      <c r="O2374" s="53"/>
      <c r="P2374" s="53"/>
      <c r="Q2374" s="53"/>
      <c r="R2374" s="53"/>
      <c r="S2374" s="53"/>
      <c r="T2374" s="53"/>
      <c r="U2374" s="53"/>
      <c r="V2374" s="53"/>
      <c r="W2374" s="53"/>
      <c r="X2374" s="53"/>
      <c r="Y2374" s="53"/>
      <c r="Z2374" s="53"/>
      <c r="AA2374" s="53"/>
      <c r="AB2374" s="53"/>
      <c r="AC2374" s="53"/>
      <c r="AD2374" s="53"/>
      <c r="AE2374" s="53"/>
      <c r="AF2374" s="53"/>
      <c r="AG2374" s="53"/>
      <c r="AH2374" s="53"/>
      <c r="AI2374" s="53"/>
      <c r="AJ2374" s="53"/>
      <c r="AK2374" s="53"/>
      <c r="AL2374" s="53"/>
      <c r="AM2374" s="53"/>
      <c r="AN2374" s="53"/>
      <c r="AO2374" s="53"/>
      <c r="AP2374" s="53"/>
      <c r="AQ2374" s="53"/>
      <c r="AR2374" s="53"/>
      <c r="AS2374" s="53"/>
      <c r="AT2374" s="53"/>
      <c r="AU2374" s="53"/>
      <c r="AV2374" s="53"/>
      <c r="AW2374" s="53"/>
      <c r="AX2374" s="53"/>
      <c r="AY2374" s="53"/>
      <c r="AZ2374" s="53"/>
      <c r="BA2374" s="53"/>
      <c r="BB2374" s="53"/>
      <c r="BC2374" s="53"/>
      <c r="BD2374" s="53"/>
      <c r="BE2374" s="53"/>
      <c r="BF2374" s="53"/>
      <c r="BG2374" s="53"/>
      <c r="BH2374" s="53"/>
      <c r="BI2374" s="53"/>
      <c r="BJ2374" s="53"/>
      <c r="BK2374" s="53"/>
      <c r="BL2374" s="53"/>
      <c r="BM2374" s="53"/>
      <c r="BN2374" s="53"/>
      <c r="BO2374" s="53"/>
      <c r="BP2374" s="53"/>
      <c r="BQ2374" s="53"/>
      <c r="BR2374" s="53"/>
      <c r="BS2374" s="53"/>
      <c r="BT2374" s="53"/>
      <c r="BU2374" s="53"/>
      <c r="BV2374" s="53"/>
      <c r="BW2374" s="53"/>
      <c r="BX2374" s="53"/>
      <c r="BY2374" s="53"/>
      <c r="BZ2374" s="53"/>
      <c r="CA2374" s="53"/>
      <c r="CB2374" s="53"/>
      <c r="CC2374" s="53"/>
      <c r="CD2374" s="53"/>
      <c r="CE2374" s="53"/>
      <c r="CF2374" s="53"/>
      <c r="CG2374" s="53"/>
      <c r="CH2374" s="53"/>
      <c r="CI2374" s="53"/>
      <c r="CJ2374" s="53"/>
      <c r="CK2374" s="53"/>
    </row>
    <row r="2375" spans="10:89" x14ac:dyDescent="0.2">
      <c r="J2375" s="53"/>
      <c r="K2375" s="53"/>
      <c r="L2375" s="53"/>
      <c r="M2375" s="53"/>
      <c r="N2375" s="53"/>
      <c r="O2375" s="53"/>
      <c r="P2375" s="53"/>
      <c r="Q2375" s="53"/>
      <c r="R2375" s="53"/>
      <c r="S2375" s="53"/>
      <c r="T2375" s="53"/>
      <c r="U2375" s="53"/>
      <c r="V2375" s="53"/>
      <c r="W2375" s="53"/>
      <c r="X2375" s="53"/>
      <c r="Y2375" s="53"/>
      <c r="Z2375" s="53"/>
      <c r="AA2375" s="53"/>
      <c r="AB2375" s="53"/>
      <c r="AC2375" s="53"/>
      <c r="AD2375" s="53"/>
      <c r="AE2375" s="53"/>
      <c r="AF2375" s="53"/>
      <c r="AG2375" s="53"/>
      <c r="AH2375" s="53"/>
      <c r="AI2375" s="53"/>
      <c r="AJ2375" s="53"/>
      <c r="AK2375" s="53"/>
      <c r="AL2375" s="53"/>
      <c r="AM2375" s="53"/>
      <c r="AN2375" s="53"/>
      <c r="AO2375" s="53"/>
      <c r="AP2375" s="53"/>
      <c r="AQ2375" s="53"/>
      <c r="AR2375" s="53"/>
      <c r="AS2375" s="53"/>
      <c r="AT2375" s="53"/>
      <c r="AU2375" s="53"/>
      <c r="AV2375" s="53"/>
      <c r="AW2375" s="53"/>
      <c r="AX2375" s="53"/>
      <c r="AY2375" s="53"/>
      <c r="AZ2375" s="53"/>
      <c r="BA2375" s="53"/>
      <c r="BB2375" s="53"/>
      <c r="BC2375" s="53"/>
      <c r="BD2375" s="53"/>
      <c r="BE2375" s="53"/>
      <c r="BF2375" s="53"/>
      <c r="BG2375" s="53"/>
      <c r="BH2375" s="53"/>
      <c r="BI2375" s="53"/>
      <c r="BJ2375" s="53"/>
      <c r="BK2375" s="53"/>
      <c r="BL2375" s="53"/>
      <c r="BM2375" s="53"/>
      <c r="BN2375" s="53"/>
      <c r="BO2375" s="53"/>
      <c r="BP2375" s="53"/>
      <c r="BQ2375" s="53"/>
      <c r="BR2375" s="53"/>
      <c r="BS2375" s="53"/>
      <c r="BT2375" s="53"/>
      <c r="BU2375" s="53"/>
      <c r="BV2375" s="53"/>
      <c r="BW2375" s="53"/>
      <c r="BX2375" s="53"/>
      <c r="BY2375" s="53"/>
      <c r="BZ2375" s="53"/>
      <c r="CA2375" s="53"/>
      <c r="CB2375" s="53"/>
      <c r="CC2375" s="53"/>
      <c r="CD2375" s="53"/>
      <c r="CE2375" s="53"/>
      <c r="CF2375" s="53"/>
      <c r="CG2375" s="53"/>
      <c r="CH2375" s="53"/>
      <c r="CI2375" s="53"/>
      <c r="CJ2375" s="53"/>
      <c r="CK2375" s="53"/>
    </row>
    <row r="2376" spans="10:89" x14ac:dyDescent="0.2">
      <c r="J2376" s="53"/>
      <c r="K2376" s="53"/>
      <c r="L2376" s="53"/>
      <c r="M2376" s="53"/>
      <c r="N2376" s="53"/>
      <c r="O2376" s="53"/>
      <c r="P2376" s="53"/>
      <c r="Q2376" s="53"/>
      <c r="R2376" s="53"/>
      <c r="S2376" s="53"/>
      <c r="T2376" s="53"/>
      <c r="U2376" s="53"/>
      <c r="V2376" s="53"/>
      <c r="W2376" s="53"/>
      <c r="X2376" s="53"/>
      <c r="Y2376" s="53"/>
      <c r="Z2376" s="53"/>
      <c r="AA2376" s="53"/>
      <c r="AB2376" s="53"/>
      <c r="AC2376" s="53"/>
      <c r="AD2376" s="53"/>
      <c r="AE2376" s="53"/>
      <c r="AF2376" s="53"/>
      <c r="AG2376" s="53"/>
      <c r="AH2376" s="53"/>
      <c r="AI2376" s="53"/>
      <c r="AJ2376" s="53"/>
      <c r="AK2376" s="53"/>
      <c r="AL2376" s="53"/>
      <c r="AM2376" s="53"/>
      <c r="AN2376" s="53"/>
      <c r="AO2376" s="53"/>
      <c r="AP2376" s="53"/>
      <c r="AQ2376" s="53"/>
      <c r="AR2376" s="53"/>
      <c r="AS2376" s="53"/>
      <c r="AT2376" s="53"/>
      <c r="AU2376" s="53"/>
      <c r="AV2376" s="53"/>
      <c r="AW2376" s="53"/>
      <c r="AX2376" s="53"/>
      <c r="AY2376" s="53"/>
      <c r="AZ2376" s="53"/>
      <c r="BA2376" s="53"/>
      <c r="BB2376" s="53"/>
      <c r="BC2376" s="53"/>
      <c r="BD2376" s="53"/>
      <c r="BE2376" s="53"/>
      <c r="BF2376" s="53"/>
      <c r="BG2376" s="53"/>
      <c r="BH2376" s="53"/>
      <c r="BI2376" s="53"/>
      <c r="BJ2376" s="53"/>
      <c r="BK2376" s="53"/>
      <c r="BL2376" s="53"/>
      <c r="BM2376" s="53"/>
      <c r="BN2376" s="53"/>
      <c r="BO2376" s="53"/>
      <c r="BP2376" s="53"/>
      <c r="BQ2376" s="53"/>
      <c r="BR2376" s="53"/>
      <c r="BS2376" s="53"/>
      <c r="BT2376" s="53"/>
      <c r="BU2376" s="53"/>
      <c r="BV2376" s="53"/>
      <c r="BW2376" s="53"/>
      <c r="BX2376" s="53"/>
      <c r="BY2376" s="53"/>
      <c r="BZ2376" s="53"/>
      <c r="CA2376" s="53"/>
      <c r="CB2376" s="53"/>
      <c r="CC2376" s="53"/>
      <c r="CD2376" s="53"/>
      <c r="CE2376" s="53"/>
      <c r="CF2376" s="53"/>
      <c r="CG2376" s="53"/>
      <c r="CH2376" s="53"/>
      <c r="CI2376" s="53"/>
      <c r="CJ2376" s="53"/>
      <c r="CK2376" s="53"/>
    </row>
    <row r="2377" spans="10:89" x14ac:dyDescent="0.2">
      <c r="J2377" s="53"/>
      <c r="K2377" s="53"/>
      <c r="L2377" s="53"/>
      <c r="M2377" s="53"/>
      <c r="N2377" s="53"/>
      <c r="O2377" s="53"/>
      <c r="P2377" s="53"/>
      <c r="Q2377" s="53"/>
      <c r="R2377" s="53"/>
      <c r="S2377" s="53"/>
      <c r="T2377" s="53"/>
      <c r="U2377" s="53"/>
      <c r="V2377" s="53"/>
      <c r="W2377" s="53"/>
      <c r="X2377" s="53"/>
      <c r="Y2377" s="53"/>
      <c r="Z2377" s="53"/>
      <c r="AA2377" s="53"/>
      <c r="AB2377" s="53"/>
      <c r="AC2377" s="53"/>
      <c r="AD2377" s="53"/>
      <c r="AE2377" s="53"/>
      <c r="AF2377" s="53"/>
      <c r="AG2377" s="53"/>
      <c r="AH2377" s="53"/>
      <c r="AI2377" s="53"/>
      <c r="AJ2377" s="53"/>
      <c r="AK2377" s="53"/>
      <c r="AL2377" s="53"/>
      <c r="AM2377" s="53"/>
      <c r="AN2377" s="53"/>
      <c r="AO2377" s="53"/>
      <c r="AP2377" s="53"/>
      <c r="AQ2377" s="53"/>
      <c r="AR2377" s="53"/>
      <c r="AS2377" s="53"/>
      <c r="AT2377" s="53"/>
      <c r="AU2377" s="53"/>
      <c r="AV2377" s="53"/>
      <c r="AW2377" s="53"/>
      <c r="AX2377" s="53"/>
      <c r="AY2377" s="53"/>
      <c r="AZ2377" s="53"/>
      <c r="BA2377" s="53"/>
      <c r="BB2377" s="53"/>
      <c r="BC2377" s="53"/>
      <c r="BD2377" s="53"/>
      <c r="BE2377" s="53"/>
      <c r="BF2377" s="53"/>
      <c r="BG2377" s="53"/>
      <c r="BH2377" s="53"/>
      <c r="BI2377" s="53"/>
      <c r="BJ2377" s="53"/>
      <c r="BK2377" s="53"/>
      <c r="BL2377" s="53"/>
      <c r="BM2377" s="53"/>
      <c r="BN2377" s="53"/>
      <c r="BO2377" s="53"/>
      <c r="BP2377" s="53"/>
      <c r="BQ2377" s="53"/>
      <c r="BR2377" s="53"/>
      <c r="BS2377" s="53"/>
      <c r="BT2377" s="53"/>
      <c r="BU2377" s="53"/>
      <c r="BV2377" s="53"/>
      <c r="BW2377" s="53"/>
      <c r="BX2377" s="53"/>
      <c r="BY2377" s="53"/>
      <c r="BZ2377" s="53"/>
      <c r="CA2377" s="53"/>
      <c r="CB2377" s="53"/>
      <c r="CC2377" s="53"/>
      <c r="CD2377" s="53"/>
      <c r="CE2377" s="53"/>
      <c r="CF2377" s="53"/>
      <c r="CG2377" s="53"/>
      <c r="CH2377" s="53"/>
      <c r="CI2377" s="53"/>
      <c r="CJ2377" s="53"/>
      <c r="CK2377" s="53"/>
    </row>
    <row r="2378" spans="10:89" x14ac:dyDescent="0.2">
      <c r="J2378" s="53"/>
      <c r="K2378" s="53"/>
      <c r="L2378" s="53"/>
      <c r="M2378" s="53"/>
      <c r="N2378" s="53"/>
      <c r="O2378" s="53"/>
      <c r="P2378" s="53"/>
      <c r="Q2378" s="53"/>
      <c r="R2378" s="53"/>
      <c r="S2378" s="53"/>
      <c r="T2378" s="53"/>
      <c r="U2378" s="53"/>
      <c r="V2378" s="53"/>
      <c r="W2378" s="53"/>
      <c r="X2378" s="53"/>
      <c r="Y2378" s="53"/>
      <c r="Z2378" s="53"/>
      <c r="AA2378" s="53"/>
      <c r="AB2378" s="53"/>
      <c r="AC2378" s="53"/>
      <c r="AD2378" s="53"/>
      <c r="AE2378" s="53"/>
      <c r="AF2378" s="53"/>
      <c r="AG2378" s="53"/>
      <c r="AH2378" s="53"/>
      <c r="AI2378" s="53"/>
      <c r="AJ2378" s="53"/>
      <c r="AK2378" s="53"/>
      <c r="AL2378" s="53"/>
      <c r="AM2378" s="53"/>
      <c r="AN2378" s="53"/>
      <c r="AO2378" s="53"/>
      <c r="AP2378" s="53"/>
      <c r="AQ2378" s="53"/>
      <c r="AR2378" s="53"/>
      <c r="AS2378" s="53"/>
      <c r="AT2378" s="53"/>
      <c r="AU2378" s="53"/>
      <c r="AV2378" s="53"/>
      <c r="AW2378" s="53"/>
      <c r="AX2378" s="53"/>
      <c r="AY2378" s="53"/>
      <c r="AZ2378" s="53"/>
      <c r="BA2378" s="53"/>
      <c r="BB2378" s="53"/>
      <c r="BC2378" s="53"/>
      <c r="BD2378" s="53"/>
      <c r="BE2378" s="53"/>
      <c r="BF2378" s="53"/>
      <c r="BG2378" s="53"/>
      <c r="BH2378" s="53"/>
      <c r="BI2378" s="53"/>
      <c r="BJ2378" s="53"/>
      <c r="BK2378" s="53"/>
      <c r="BL2378" s="53"/>
      <c r="BM2378" s="53"/>
      <c r="BN2378" s="53"/>
      <c r="BO2378" s="53"/>
      <c r="BP2378" s="53"/>
      <c r="BQ2378" s="53"/>
      <c r="BR2378" s="53"/>
      <c r="BS2378" s="53"/>
      <c r="BT2378" s="53"/>
      <c r="BU2378" s="53"/>
      <c r="BV2378" s="53"/>
      <c r="BW2378" s="53"/>
      <c r="BX2378" s="53"/>
      <c r="BY2378" s="53"/>
      <c r="BZ2378" s="53"/>
      <c r="CA2378" s="53"/>
      <c r="CB2378" s="53"/>
      <c r="CC2378" s="53"/>
      <c r="CD2378" s="53"/>
      <c r="CE2378" s="53"/>
      <c r="CF2378" s="53"/>
      <c r="CG2378" s="53"/>
      <c r="CH2378" s="53"/>
      <c r="CI2378" s="53"/>
      <c r="CJ2378" s="53"/>
      <c r="CK2378" s="53"/>
    </row>
    <row r="2379" spans="10:89" x14ac:dyDescent="0.2">
      <c r="J2379" s="53"/>
      <c r="K2379" s="53"/>
      <c r="L2379" s="53"/>
      <c r="M2379" s="53"/>
      <c r="N2379" s="53"/>
      <c r="O2379" s="53"/>
      <c r="P2379" s="53"/>
      <c r="Q2379" s="53"/>
      <c r="R2379" s="53"/>
      <c r="S2379" s="53"/>
      <c r="T2379" s="53"/>
      <c r="U2379" s="53"/>
      <c r="V2379" s="53"/>
      <c r="W2379" s="53"/>
      <c r="X2379" s="53"/>
      <c r="Y2379" s="53"/>
      <c r="Z2379" s="53"/>
      <c r="AA2379" s="53"/>
      <c r="AB2379" s="53"/>
      <c r="AC2379" s="53"/>
      <c r="AD2379" s="53"/>
      <c r="AE2379" s="53"/>
      <c r="AF2379" s="53"/>
      <c r="AG2379" s="53"/>
      <c r="AH2379" s="53"/>
      <c r="AI2379" s="53"/>
      <c r="AJ2379" s="53"/>
      <c r="AK2379" s="53"/>
      <c r="AL2379" s="53"/>
      <c r="AM2379" s="53"/>
      <c r="AN2379" s="53"/>
      <c r="AO2379" s="53"/>
      <c r="AP2379" s="53"/>
      <c r="AQ2379" s="53"/>
      <c r="AR2379" s="53"/>
      <c r="AS2379" s="53"/>
      <c r="AT2379" s="53"/>
      <c r="AU2379" s="53"/>
      <c r="AV2379" s="53"/>
      <c r="AW2379" s="53"/>
      <c r="AX2379" s="53"/>
      <c r="AY2379" s="53"/>
      <c r="AZ2379" s="53"/>
      <c r="BA2379" s="53"/>
      <c r="BB2379" s="53"/>
      <c r="BC2379" s="53"/>
      <c r="BD2379" s="53"/>
      <c r="BE2379" s="53"/>
      <c r="BF2379" s="53"/>
      <c r="BG2379" s="53"/>
      <c r="BH2379" s="53"/>
      <c r="BI2379" s="53"/>
      <c r="BJ2379" s="53"/>
      <c r="BK2379" s="53"/>
      <c r="BL2379" s="53"/>
      <c r="BM2379" s="53"/>
      <c r="BN2379" s="53"/>
      <c r="BO2379" s="53"/>
      <c r="BP2379" s="53"/>
      <c r="BQ2379" s="53"/>
      <c r="BR2379" s="53"/>
      <c r="BS2379" s="53"/>
      <c r="BT2379" s="53"/>
      <c r="BU2379" s="53"/>
      <c r="BV2379" s="53"/>
      <c r="BW2379" s="53"/>
      <c r="BX2379" s="53"/>
      <c r="BY2379" s="53"/>
      <c r="BZ2379" s="53"/>
      <c r="CA2379" s="53"/>
      <c r="CB2379" s="53"/>
      <c r="CC2379" s="53"/>
      <c r="CD2379" s="53"/>
      <c r="CE2379" s="53"/>
      <c r="CF2379" s="53"/>
      <c r="CG2379" s="53"/>
      <c r="CH2379" s="53"/>
      <c r="CI2379" s="53"/>
      <c r="CJ2379" s="53"/>
      <c r="CK2379" s="53"/>
    </row>
    <row r="2380" spans="10:89" x14ac:dyDescent="0.2">
      <c r="J2380" s="53"/>
      <c r="K2380" s="53"/>
      <c r="L2380" s="53"/>
      <c r="M2380" s="53"/>
      <c r="N2380" s="53"/>
      <c r="O2380" s="53"/>
      <c r="P2380" s="53"/>
      <c r="Q2380" s="53"/>
      <c r="R2380" s="53"/>
      <c r="S2380" s="53"/>
      <c r="T2380" s="53"/>
      <c r="U2380" s="53"/>
      <c r="V2380" s="53"/>
      <c r="W2380" s="53"/>
      <c r="X2380" s="53"/>
      <c r="Y2380" s="53"/>
      <c r="Z2380" s="53"/>
      <c r="AA2380" s="53"/>
      <c r="AB2380" s="53"/>
      <c r="AC2380" s="53"/>
      <c r="AD2380" s="53"/>
      <c r="AE2380" s="53"/>
      <c r="AF2380" s="53"/>
      <c r="AG2380" s="53"/>
      <c r="AH2380" s="53"/>
      <c r="AI2380" s="53"/>
      <c r="AJ2380" s="53"/>
      <c r="AK2380" s="53"/>
      <c r="AL2380" s="53"/>
      <c r="AM2380" s="53"/>
      <c r="AN2380" s="53"/>
      <c r="AO2380" s="53"/>
      <c r="AP2380" s="53"/>
      <c r="AQ2380" s="53"/>
      <c r="AR2380" s="53"/>
      <c r="AS2380" s="53"/>
      <c r="AT2380" s="53"/>
      <c r="AU2380" s="53"/>
      <c r="AV2380" s="53"/>
      <c r="AW2380" s="53"/>
      <c r="AX2380" s="53"/>
      <c r="AY2380" s="53"/>
      <c r="AZ2380" s="53"/>
      <c r="BA2380" s="53"/>
      <c r="BB2380" s="53"/>
      <c r="BC2380" s="53"/>
      <c r="BD2380" s="53"/>
      <c r="BE2380" s="53"/>
      <c r="BF2380" s="53"/>
      <c r="BG2380" s="53"/>
      <c r="BH2380" s="53"/>
      <c r="BI2380" s="53"/>
      <c r="BJ2380" s="53"/>
      <c r="BK2380" s="53"/>
      <c r="BL2380" s="53"/>
      <c r="BM2380" s="53"/>
      <c r="BN2380" s="53"/>
      <c r="BO2380" s="53"/>
      <c r="BP2380" s="53"/>
      <c r="BQ2380" s="53"/>
      <c r="BR2380" s="53"/>
      <c r="BS2380" s="53"/>
      <c r="BT2380" s="53"/>
      <c r="BU2380" s="53"/>
      <c r="BV2380" s="53"/>
      <c r="BW2380" s="53"/>
      <c r="BX2380" s="53"/>
      <c r="BY2380" s="53"/>
      <c r="BZ2380" s="53"/>
      <c r="CA2380" s="53"/>
      <c r="CB2380" s="53"/>
      <c r="CC2380" s="53"/>
      <c r="CD2380" s="53"/>
      <c r="CE2380" s="53"/>
      <c r="CF2380" s="53"/>
      <c r="CG2380" s="53"/>
      <c r="CH2380" s="53"/>
      <c r="CI2380" s="53"/>
      <c r="CJ2380" s="53"/>
      <c r="CK2380" s="53"/>
    </row>
    <row r="2381" spans="10:89" x14ac:dyDescent="0.2">
      <c r="J2381" s="53"/>
      <c r="K2381" s="53"/>
      <c r="L2381" s="53"/>
      <c r="M2381" s="53"/>
      <c r="N2381" s="53"/>
      <c r="O2381" s="53"/>
      <c r="P2381" s="53"/>
      <c r="Q2381" s="53"/>
      <c r="R2381" s="53"/>
      <c r="S2381" s="53"/>
      <c r="T2381" s="53"/>
      <c r="U2381" s="53"/>
      <c r="V2381" s="53"/>
      <c r="W2381" s="53"/>
      <c r="X2381" s="53"/>
      <c r="Y2381" s="53"/>
      <c r="Z2381" s="53"/>
      <c r="AA2381" s="53"/>
      <c r="AB2381" s="53"/>
      <c r="AC2381" s="53"/>
      <c r="AD2381" s="53"/>
      <c r="AE2381" s="53"/>
      <c r="AF2381" s="53"/>
      <c r="AG2381" s="53"/>
      <c r="AH2381" s="53"/>
      <c r="AI2381" s="53"/>
      <c r="AJ2381" s="53"/>
      <c r="AK2381" s="53"/>
      <c r="AL2381" s="53"/>
      <c r="AM2381" s="53"/>
      <c r="AN2381" s="53"/>
      <c r="AO2381" s="53"/>
      <c r="AP2381" s="53"/>
      <c r="AQ2381" s="53"/>
      <c r="AR2381" s="53"/>
      <c r="AS2381" s="53"/>
      <c r="AT2381" s="53"/>
      <c r="AU2381" s="53"/>
      <c r="AV2381" s="53"/>
      <c r="AW2381" s="53"/>
      <c r="AX2381" s="53"/>
      <c r="AY2381" s="53"/>
      <c r="AZ2381" s="53"/>
      <c r="BA2381" s="53"/>
      <c r="BB2381" s="53"/>
      <c r="BC2381" s="53"/>
      <c r="BD2381" s="53"/>
      <c r="BE2381" s="53"/>
      <c r="BF2381" s="53"/>
      <c r="BG2381" s="53"/>
      <c r="BH2381" s="53"/>
      <c r="BI2381" s="53"/>
      <c r="BJ2381" s="53"/>
      <c r="BK2381" s="53"/>
      <c r="BL2381" s="53"/>
      <c r="BM2381" s="53"/>
      <c r="BN2381" s="53"/>
      <c r="BO2381" s="53"/>
      <c r="BP2381" s="53"/>
      <c r="BQ2381" s="53"/>
      <c r="BR2381" s="53"/>
      <c r="BS2381" s="53"/>
      <c r="BT2381" s="53"/>
      <c r="BU2381" s="53"/>
      <c r="BV2381" s="53"/>
      <c r="BW2381" s="53"/>
      <c r="BX2381" s="53"/>
      <c r="BY2381" s="53"/>
      <c r="BZ2381" s="53"/>
      <c r="CA2381" s="53"/>
      <c r="CB2381" s="53"/>
      <c r="CC2381" s="53"/>
      <c r="CD2381" s="53"/>
      <c r="CE2381" s="53"/>
      <c r="CF2381" s="53"/>
      <c r="CG2381" s="53"/>
      <c r="CH2381" s="53"/>
      <c r="CI2381" s="53"/>
      <c r="CJ2381" s="53"/>
      <c r="CK2381" s="53"/>
    </row>
    <row r="2382" spans="10:89" x14ac:dyDescent="0.2">
      <c r="J2382" s="53"/>
      <c r="K2382" s="53"/>
      <c r="L2382" s="53"/>
      <c r="M2382" s="53"/>
      <c r="N2382" s="53"/>
      <c r="O2382" s="53"/>
      <c r="P2382" s="53"/>
      <c r="Q2382" s="53"/>
      <c r="R2382" s="53"/>
      <c r="S2382" s="53"/>
      <c r="T2382" s="53"/>
      <c r="U2382" s="53"/>
      <c r="V2382" s="53"/>
      <c r="W2382" s="53"/>
      <c r="X2382" s="53"/>
      <c r="Y2382" s="53"/>
      <c r="Z2382" s="53"/>
      <c r="AA2382" s="53"/>
      <c r="AB2382" s="53"/>
      <c r="AC2382" s="53"/>
      <c r="AD2382" s="53"/>
      <c r="AE2382" s="53"/>
      <c r="AF2382" s="53"/>
      <c r="AG2382" s="53"/>
      <c r="AH2382" s="53"/>
      <c r="AI2382" s="53"/>
      <c r="AJ2382" s="53"/>
      <c r="AK2382" s="53"/>
      <c r="AL2382" s="53"/>
      <c r="AM2382" s="53"/>
      <c r="AN2382" s="53"/>
      <c r="AO2382" s="53"/>
      <c r="AP2382" s="53"/>
      <c r="AQ2382" s="53"/>
      <c r="AR2382" s="53"/>
      <c r="AS2382" s="53"/>
      <c r="AT2382" s="53"/>
      <c r="AU2382" s="53"/>
      <c r="AV2382" s="53"/>
      <c r="AW2382" s="53"/>
      <c r="AX2382" s="53"/>
      <c r="AY2382" s="53"/>
      <c r="AZ2382" s="53"/>
      <c r="BA2382" s="53"/>
      <c r="BB2382" s="53"/>
      <c r="BC2382" s="53"/>
      <c r="BD2382" s="53"/>
      <c r="BE2382" s="53"/>
      <c r="BF2382" s="53"/>
      <c r="BG2382" s="53"/>
      <c r="BH2382" s="53"/>
      <c r="BI2382" s="53"/>
      <c r="BJ2382" s="53"/>
      <c r="BK2382" s="53"/>
      <c r="BL2382" s="53"/>
      <c r="BM2382" s="53"/>
      <c r="BN2382" s="53"/>
      <c r="BO2382" s="53"/>
      <c r="BP2382" s="53"/>
      <c r="BQ2382" s="53"/>
      <c r="BR2382" s="53"/>
      <c r="BS2382" s="53"/>
      <c r="BT2382" s="53"/>
      <c r="BU2382" s="53"/>
      <c r="BV2382" s="53"/>
      <c r="BW2382" s="53"/>
      <c r="BX2382" s="53"/>
      <c r="BY2382" s="53"/>
      <c r="BZ2382" s="53"/>
      <c r="CA2382" s="53"/>
      <c r="CB2382" s="53"/>
      <c r="CC2382" s="53"/>
      <c r="CD2382" s="53"/>
      <c r="CE2382" s="53"/>
      <c r="CF2382" s="53"/>
      <c r="CG2382" s="53"/>
      <c r="CH2382" s="53"/>
      <c r="CI2382" s="53"/>
      <c r="CJ2382" s="53"/>
      <c r="CK2382" s="53"/>
    </row>
    <row r="2383" spans="10:89" x14ac:dyDescent="0.2">
      <c r="J2383" s="53"/>
      <c r="K2383" s="53"/>
      <c r="L2383" s="53"/>
      <c r="M2383" s="53"/>
      <c r="N2383" s="53"/>
      <c r="O2383" s="53"/>
      <c r="P2383" s="53"/>
      <c r="Q2383" s="53"/>
      <c r="R2383" s="53"/>
      <c r="S2383" s="53"/>
      <c r="T2383" s="53"/>
      <c r="U2383" s="53"/>
      <c r="V2383" s="53"/>
      <c r="W2383" s="53"/>
      <c r="X2383" s="53"/>
      <c r="Y2383" s="53"/>
      <c r="Z2383" s="53"/>
      <c r="AA2383" s="53"/>
      <c r="AB2383" s="53"/>
      <c r="AC2383" s="53"/>
      <c r="AD2383" s="53"/>
      <c r="AE2383" s="53"/>
      <c r="AF2383" s="53"/>
      <c r="AG2383" s="53"/>
      <c r="AH2383" s="53"/>
      <c r="AI2383" s="53"/>
      <c r="AJ2383" s="53"/>
      <c r="AK2383" s="53"/>
      <c r="AL2383" s="53"/>
      <c r="AM2383" s="53"/>
      <c r="AN2383" s="53"/>
      <c r="AO2383" s="53"/>
      <c r="AP2383" s="53"/>
      <c r="AQ2383" s="53"/>
      <c r="AR2383" s="53"/>
      <c r="AS2383" s="53"/>
      <c r="AT2383" s="53"/>
      <c r="AU2383" s="53"/>
      <c r="AV2383" s="53"/>
      <c r="AW2383" s="53"/>
      <c r="AX2383" s="53"/>
      <c r="AY2383" s="53"/>
      <c r="AZ2383" s="53"/>
      <c r="BA2383" s="53"/>
      <c r="BB2383" s="53"/>
      <c r="BC2383" s="53"/>
      <c r="BD2383" s="53"/>
      <c r="BE2383" s="53"/>
      <c r="BF2383" s="53"/>
      <c r="BG2383" s="53"/>
      <c r="BH2383" s="53"/>
      <c r="BI2383" s="53"/>
      <c r="BJ2383" s="53"/>
      <c r="BK2383" s="53"/>
      <c r="BL2383" s="53"/>
      <c r="BM2383" s="53"/>
      <c r="BN2383" s="53"/>
      <c r="BO2383" s="53"/>
      <c r="BP2383" s="53"/>
      <c r="BQ2383" s="53"/>
      <c r="BR2383" s="53"/>
      <c r="BS2383" s="53"/>
      <c r="BT2383" s="53"/>
      <c r="BU2383" s="53"/>
      <c r="BV2383" s="53"/>
      <c r="BW2383" s="53"/>
      <c r="BX2383" s="53"/>
      <c r="BY2383" s="53"/>
      <c r="BZ2383" s="53"/>
      <c r="CA2383" s="53"/>
      <c r="CB2383" s="53"/>
      <c r="CC2383" s="53"/>
      <c r="CD2383" s="53"/>
      <c r="CE2383" s="53"/>
      <c r="CF2383" s="53"/>
      <c r="CG2383" s="53"/>
      <c r="CH2383" s="53"/>
      <c r="CI2383" s="53"/>
      <c r="CJ2383" s="53"/>
      <c r="CK2383" s="53"/>
    </row>
    <row r="2384" spans="10:89" x14ac:dyDescent="0.2">
      <c r="J2384" s="53"/>
      <c r="K2384" s="53"/>
      <c r="L2384" s="53"/>
      <c r="M2384" s="53"/>
      <c r="N2384" s="53"/>
      <c r="O2384" s="53"/>
      <c r="P2384" s="53"/>
      <c r="Q2384" s="53"/>
      <c r="R2384" s="53"/>
      <c r="S2384" s="53"/>
      <c r="T2384" s="53"/>
      <c r="U2384" s="53"/>
      <c r="V2384" s="53"/>
      <c r="W2384" s="53"/>
      <c r="X2384" s="53"/>
      <c r="Y2384" s="53"/>
      <c r="Z2384" s="53"/>
      <c r="AA2384" s="53"/>
      <c r="AB2384" s="53"/>
      <c r="AC2384" s="53"/>
      <c r="AD2384" s="53"/>
      <c r="AE2384" s="53"/>
      <c r="AF2384" s="53"/>
      <c r="AG2384" s="53"/>
      <c r="AH2384" s="53"/>
      <c r="AI2384" s="53"/>
      <c r="AJ2384" s="53"/>
      <c r="AK2384" s="53"/>
      <c r="AL2384" s="53"/>
      <c r="AM2384" s="53"/>
      <c r="AN2384" s="53"/>
      <c r="AO2384" s="53"/>
      <c r="AP2384" s="53"/>
      <c r="AQ2384" s="53"/>
      <c r="AR2384" s="53"/>
      <c r="AS2384" s="53"/>
      <c r="AT2384" s="53"/>
      <c r="AU2384" s="53"/>
      <c r="AV2384" s="53"/>
      <c r="AW2384" s="53"/>
      <c r="AX2384" s="53"/>
      <c r="AY2384" s="53"/>
      <c r="AZ2384" s="53"/>
      <c r="BA2384" s="53"/>
      <c r="BB2384" s="53"/>
      <c r="BC2384" s="53"/>
      <c r="BD2384" s="53"/>
      <c r="BE2384" s="53"/>
      <c r="BF2384" s="53"/>
      <c r="BG2384" s="53"/>
      <c r="BH2384" s="53"/>
      <c r="BI2384" s="53"/>
      <c r="BJ2384" s="53"/>
      <c r="BK2384" s="53"/>
      <c r="BL2384" s="53"/>
      <c r="BM2384" s="53"/>
      <c r="BN2384" s="53"/>
      <c r="BO2384" s="53"/>
      <c r="BP2384" s="53"/>
      <c r="BQ2384" s="53"/>
      <c r="BR2384" s="53"/>
      <c r="BS2384" s="53"/>
      <c r="BT2384" s="53"/>
      <c r="BU2384" s="53"/>
      <c r="BV2384" s="53"/>
      <c r="BW2384" s="53"/>
      <c r="BX2384" s="53"/>
      <c r="BY2384" s="53"/>
      <c r="BZ2384" s="53"/>
      <c r="CA2384" s="53"/>
      <c r="CB2384" s="53"/>
      <c r="CC2384" s="53"/>
      <c r="CD2384" s="53"/>
      <c r="CE2384" s="53"/>
      <c r="CF2384" s="53"/>
      <c r="CG2384" s="53"/>
      <c r="CH2384" s="53"/>
      <c r="CI2384" s="53"/>
      <c r="CJ2384" s="53"/>
      <c r="CK2384" s="53"/>
    </row>
    <row r="2385" spans="10:89" x14ac:dyDescent="0.2">
      <c r="J2385" s="53"/>
      <c r="K2385" s="53"/>
      <c r="L2385" s="53"/>
      <c r="M2385" s="53"/>
      <c r="N2385" s="53"/>
      <c r="O2385" s="53"/>
      <c r="P2385" s="53"/>
      <c r="Q2385" s="53"/>
      <c r="R2385" s="53"/>
      <c r="S2385" s="53"/>
      <c r="T2385" s="53"/>
      <c r="U2385" s="53"/>
      <c r="V2385" s="53"/>
      <c r="W2385" s="53"/>
      <c r="X2385" s="53"/>
      <c r="Y2385" s="53"/>
      <c r="Z2385" s="53"/>
      <c r="AA2385" s="53"/>
      <c r="AB2385" s="53"/>
      <c r="AC2385" s="53"/>
      <c r="AD2385" s="53"/>
      <c r="AE2385" s="53"/>
      <c r="AF2385" s="53"/>
      <c r="AG2385" s="53"/>
      <c r="AH2385" s="53"/>
      <c r="AI2385" s="53"/>
      <c r="AJ2385" s="53"/>
      <c r="AK2385" s="53"/>
      <c r="AL2385" s="53"/>
      <c r="AM2385" s="53"/>
      <c r="AN2385" s="53"/>
      <c r="AO2385" s="53"/>
      <c r="AP2385" s="53"/>
      <c r="AQ2385" s="53"/>
      <c r="AR2385" s="53"/>
      <c r="AS2385" s="53"/>
      <c r="AT2385" s="53"/>
      <c r="AU2385" s="53"/>
      <c r="AV2385" s="53"/>
      <c r="AW2385" s="53"/>
      <c r="AX2385" s="53"/>
      <c r="AY2385" s="53"/>
      <c r="AZ2385" s="53"/>
      <c r="BA2385" s="53"/>
      <c r="BB2385" s="53"/>
      <c r="BC2385" s="53"/>
      <c r="BD2385" s="53"/>
      <c r="BE2385" s="53"/>
      <c r="BF2385" s="53"/>
      <c r="BG2385" s="53"/>
      <c r="BH2385" s="53"/>
      <c r="BI2385" s="53"/>
      <c r="BJ2385" s="53"/>
      <c r="BK2385" s="53"/>
      <c r="BL2385" s="53"/>
      <c r="BM2385" s="53"/>
      <c r="BN2385" s="53"/>
      <c r="BO2385" s="53"/>
      <c r="BP2385" s="53"/>
      <c r="BQ2385" s="53"/>
      <c r="BR2385" s="53"/>
      <c r="BS2385" s="53"/>
      <c r="BT2385" s="53"/>
      <c r="BU2385" s="53"/>
      <c r="BV2385" s="53"/>
      <c r="BW2385" s="53"/>
      <c r="BX2385" s="53"/>
      <c r="BY2385" s="53"/>
      <c r="BZ2385" s="53"/>
      <c r="CA2385" s="53"/>
      <c r="CB2385" s="53"/>
      <c r="CC2385" s="53"/>
      <c r="CD2385" s="53"/>
      <c r="CE2385" s="53"/>
      <c r="CF2385" s="53"/>
      <c r="CG2385" s="53"/>
      <c r="CH2385" s="53"/>
      <c r="CI2385" s="53"/>
      <c r="CJ2385" s="53"/>
      <c r="CK2385" s="53"/>
    </row>
    <row r="2386" spans="10:89" x14ac:dyDescent="0.2">
      <c r="J2386" s="53"/>
      <c r="K2386" s="53"/>
      <c r="L2386" s="53"/>
      <c r="M2386" s="53"/>
      <c r="N2386" s="53"/>
      <c r="O2386" s="53"/>
      <c r="P2386" s="53"/>
      <c r="Q2386" s="53"/>
      <c r="R2386" s="53"/>
      <c r="S2386" s="53"/>
      <c r="T2386" s="53"/>
      <c r="U2386" s="53"/>
      <c r="V2386" s="53"/>
      <c r="W2386" s="53"/>
      <c r="X2386" s="53"/>
      <c r="Y2386" s="53"/>
      <c r="Z2386" s="53"/>
      <c r="AA2386" s="53"/>
      <c r="AB2386" s="53"/>
      <c r="AC2386" s="53"/>
      <c r="AD2386" s="53"/>
      <c r="AE2386" s="53"/>
      <c r="AF2386" s="53"/>
      <c r="AG2386" s="53"/>
      <c r="AH2386" s="53"/>
      <c r="AI2386" s="53"/>
      <c r="AJ2386" s="53"/>
      <c r="AK2386" s="53"/>
      <c r="AL2386" s="53"/>
      <c r="AM2386" s="53"/>
      <c r="AN2386" s="53"/>
      <c r="AO2386" s="53"/>
      <c r="AP2386" s="53"/>
      <c r="AQ2386" s="53"/>
      <c r="AR2386" s="53"/>
      <c r="AS2386" s="53"/>
      <c r="AT2386" s="53"/>
      <c r="AU2386" s="53"/>
      <c r="AV2386" s="53"/>
      <c r="AW2386" s="53"/>
      <c r="AX2386" s="53"/>
      <c r="AY2386" s="53"/>
      <c r="AZ2386" s="53"/>
      <c r="BA2386" s="53"/>
      <c r="BB2386" s="53"/>
      <c r="BC2386" s="53"/>
      <c r="BD2386" s="53"/>
      <c r="BE2386" s="53"/>
      <c r="BF2386" s="53"/>
      <c r="BG2386" s="53"/>
      <c r="BH2386" s="53"/>
      <c r="BI2386" s="53"/>
      <c r="BJ2386" s="53"/>
      <c r="BK2386" s="53"/>
      <c r="BL2386" s="53"/>
      <c r="BM2386" s="53"/>
      <c r="BN2386" s="53"/>
      <c r="BO2386" s="53"/>
      <c r="BP2386" s="53"/>
      <c r="BQ2386" s="53"/>
      <c r="BR2386" s="53"/>
      <c r="BS2386" s="53"/>
      <c r="BT2386" s="53"/>
      <c r="BU2386" s="53"/>
      <c r="BV2386" s="53"/>
      <c r="BW2386" s="53"/>
      <c r="BX2386" s="53"/>
      <c r="BY2386" s="53"/>
      <c r="BZ2386" s="53"/>
      <c r="CA2386" s="53"/>
      <c r="CB2386" s="53"/>
      <c r="CC2386" s="53"/>
      <c r="CD2386" s="53"/>
      <c r="CE2386" s="53"/>
      <c r="CF2386" s="53"/>
      <c r="CG2386" s="53"/>
      <c r="CH2386" s="53"/>
      <c r="CI2386" s="53"/>
      <c r="CJ2386" s="53"/>
      <c r="CK2386" s="53"/>
    </row>
    <row r="2387" spans="10:89" x14ac:dyDescent="0.2">
      <c r="J2387" s="53"/>
      <c r="K2387" s="53"/>
      <c r="L2387" s="53"/>
      <c r="M2387" s="53"/>
      <c r="N2387" s="53"/>
      <c r="O2387" s="53"/>
      <c r="P2387" s="53"/>
      <c r="Q2387" s="53"/>
      <c r="R2387" s="53"/>
      <c r="S2387" s="53"/>
      <c r="T2387" s="53"/>
      <c r="U2387" s="53"/>
      <c r="V2387" s="53"/>
      <c r="W2387" s="53"/>
      <c r="X2387" s="53"/>
      <c r="Y2387" s="53"/>
      <c r="Z2387" s="53"/>
      <c r="AA2387" s="53"/>
      <c r="AB2387" s="53"/>
      <c r="AC2387" s="53"/>
      <c r="AD2387" s="53"/>
      <c r="AE2387" s="53"/>
      <c r="AF2387" s="53"/>
      <c r="AG2387" s="53"/>
      <c r="AH2387" s="53"/>
      <c r="AI2387" s="53"/>
      <c r="AJ2387" s="53"/>
      <c r="AK2387" s="53"/>
      <c r="AL2387" s="53"/>
      <c r="AM2387" s="53"/>
      <c r="AN2387" s="53"/>
      <c r="AO2387" s="53"/>
      <c r="AP2387" s="53"/>
      <c r="AQ2387" s="53"/>
      <c r="AR2387" s="53"/>
      <c r="AS2387" s="53"/>
      <c r="AT2387" s="53"/>
      <c r="AU2387" s="53"/>
      <c r="AV2387" s="53"/>
      <c r="AW2387" s="53"/>
      <c r="AX2387" s="53"/>
      <c r="AY2387" s="53"/>
      <c r="AZ2387" s="53"/>
      <c r="BA2387" s="53"/>
      <c r="BB2387" s="53"/>
      <c r="BC2387" s="53"/>
      <c r="BD2387" s="53"/>
      <c r="BE2387" s="53"/>
      <c r="BF2387" s="53"/>
      <c r="BG2387" s="53"/>
      <c r="BH2387" s="53"/>
      <c r="BI2387" s="53"/>
      <c r="BJ2387" s="53"/>
      <c r="BK2387" s="53"/>
      <c r="BL2387" s="53"/>
      <c r="BM2387" s="53"/>
      <c r="BN2387" s="53"/>
      <c r="BO2387" s="53"/>
      <c r="BP2387" s="53"/>
      <c r="BQ2387" s="53"/>
      <c r="BR2387" s="53"/>
      <c r="BS2387" s="53"/>
      <c r="BT2387" s="53"/>
      <c r="BU2387" s="53"/>
      <c r="BV2387" s="53"/>
      <c r="BW2387" s="53"/>
      <c r="BX2387" s="53"/>
      <c r="BY2387" s="53"/>
      <c r="BZ2387" s="53"/>
      <c r="CA2387" s="53"/>
      <c r="CB2387" s="53"/>
      <c r="CC2387" s="53"/>
      <c r="CD2387" s="53"/>
      <c r="CE2387" s="53"/>
      <c r="CF2387" s="53"/>
      <c r="CG2387" s="53"/>
      <c r="CH2387" s="53"/>
      <c r="CI2387" s="53"/>
      <c r="CJ2387" s="53"/>
      <c r="CK2387" s="53"/>
    </row>
    <row r="2388" spans="10:89" x14ac:dyDescent="0.2">
      <c r="J2388" s="53"/>
      <c r="K2388" s="53"/>
      <c r="L2388" s="53"/>
      <c r="M2388" s="53"/>
      <c r="N2388" s="53"/>
      <c r="O2388" s="53"/>
      <c r="P2388" s="53"/>
      <c r="Q2388" s="53"/>
      <c r="R2388" s="53"/>
      <c r="S2388" s="53"/>
      <c r="T2388" s="53"/>
      <c r="U2388" s="53"/>
      <c r="V2388" s="53"/>
      <c r="W2388" s="53"/>
      <c r="X2388" s="53"/>
      <c r="Y2388" s="53"/>
      <c r="Z2388" s="53"/>
      <c r="AA2388" s="53"/>
      <c r="AB2388" s="53"/>
      <c r="AC2388" s="53"/>
      <c r="AD2388" s="53"/>
      <c r="AE2388" s="53"/>
      <c r="AF2388" s="53"/>
      <c r="AG2388" s="53"/>
      <c r="AH2388" s="53"/>
      <c r="AI2388" s="53"/>
      <c r="AJ2388" s="53"/>
      <c r="AK2388" s="53"/>
      <c r="AL2388" s="53"/>
      <c r="AM2388" s="53"/>
      <c r="AN2388" s="53"/>
      <c r="AO2388" s="53"/>
      <c r="AP2388" s="53"/>
      <c r="AQ2388" s="53"/>
      <c r="AR2388" s="53"/>
      <c r="AS2388" s="53"/>
      <c r="AT2388" s="53"/>
      <c r="AU2388" s="53"/>
      <c r="AV2388" s="53"/>
      <c r="AW2388" s="53"/>
      <c r="AX2388" s="53"/>
      <c r="AY2388" s="53"/>
      <c r="AZ2388" s="53"/>
      <c r="BA2388" s="53"/>
      <c r="BB2388" s="53"/>
      <c r="BC2388" s="53"/>
      <c r="BD2388" s="53"/>
      <c r="BE2388" s="53"/>
      <c r="BF2388" s="53"/>
      <c r="BG2388" s="53"/>
      <c r="BH2388" s="53"/>
      <c r="BI2388" s="53"/>
      <c r="BJ2388" s="53"/>
      <c r="BK2388" s="53"/>
      <c r="BL2388" s="53"/>
      <c r="BM2388" s="53"/>
      <c r="BN2388" s="53"/>
      <c r="BO2388" s="53"/>
      <c r="BP2388" s="53"/>
      <c r="BQ2388" s="53"/>
      <c r="BR2388" s="53"/>
      <c r="BS2388" s="53"/>
      <c r="BT2388" s="53"/>
      <c r="BU2388" s="53"/>
      <c r="BV2388" s="53"/>
      <c r="BW2388" s="53"/>
      <c r="BX2388" s="53"/>
      <c r="BY2388" s="53"/>
      <c r="BZ2388" s="53"/>
      <c r="CA2388" s="53"/>
      <c r="CB2388" s="53"/>
      <c r="CC2388" s="53"/>
      <c r="CD2388" s="53"/>
      <c r="CE2388" s="53"/>
      <c r="CF2388" s="53"/>
      <c r="CG2388" s="53"/>
      <c r="CH2388" s="53"/>
      <c r="CI2388" s="53"/>
      <c r="CJ2388" s="53"/>
      <c r="CK2388" s="53"/>
    </row>
    <row r="2389" spans="10:89" x14ac:dyDescent="0.2">
      <c r="J2389" s="53"/>
      <c r="K2389" s="53"/>
      <c r="L2389" s="53"/>
      <c r="M2389" s="53"/>
      <c r="N2389" s="53"/>
      <c r="O2389" s="53"/>
      <c r="P2389" s="53"/>
      <c r="Q2389" s="53"/>
      <c r="R2389" s="53"/>
      <c r="S2389" s="53"/>
      <c r="T2389" s="53"/>
      <c r="U2389" s="53"/>
      <c r="V2389" s="53"/>
      <c r="W2389" s="53"/>
      <c r="X2389" s="53"/>
      <c r="Y2389" s="53"/>
      <c r="Z2389" s="53"/>
      <c r="AA2389" s="53"/>
      <c r="AB2389" s="53"/>
      <c r="AC2389" s="53"/>
      <c r="AD2389" s="53"/>
      <c r="AE2389" s="53"/>
      <c r="AF2389" s="53"/>
      <c r="AG2389" s="53"/>
      <c r="AH2389" s="53"/>
      <c r="AI2389" s="53"/>
      <c r="AJ2389" s="53"/>
      <c r="AK2389" s="53"/>
      <c r="AL2389" s="53"/>
      <c r="AM2389" s="53"/>
      <c r="AN2389" s="53"/>
      <c r="AO2389" s="53"/>
      <c r="AP2389" s="53"/>
      <c r="AQ2389" s="53"/>
      <c r="AR2389" s="53"/>
      <c r="AS2389" s="53"/>
      <c r="AT2389" s="53"/>
      <c r="AU2389" s="53"/>
      <c r="AV2389" s="53"/>
      <c r="AW2389" s="53"/>
      <c r="AX2389" s="53"/>
      <c r="AY2389" s="53"/>
      <c r="AZ2389" s="53"/>
      <c r="BA2389" s="53"/>
      <c r="BB2389" s="53"/>
      <c r="BC2389" s="53"/>
      <c r="BD2389" s="53"/>
      <c r="BE2389" s="53"/>
      <c r="BF2389" s="53"/>
      <c r="BG2389" s="53"/>
      <c r="BH2389" s="53"/>
      <c r="BI2389" s="53"/>
      <c r="BJ2389" s="53"/>
      <c r="BK2389" s="53"/>
      <c r="BL2389" s="53"/>
      <c r="BM2389" s="53"/>
      <c r="BN2389" s="53"/>
      <c r="BO2389" s="53"/>
      <c r="BP2389" s="53"/>
      <c r="BQ2389" s="53"/>
      <c r="BR2389" s="53"/>
      <c r="BS2389" s="53"/>
      <c r="BT2389" s="53"/>
      <c r="BU2389" s="53"/>
      <c r="BV2389" s="53"/>
      <c r="BW2389" s="53"/>
      <c r="BX2389" s="53"/>
      <c r="BY2389" s="53"/>
      <c r="BZ2389" s="53"/>
      <c r="CA2389" s="53"/>
      <c r="CB2389" s="53"/>
      <c r="CC2389" s="53"/>
      <c r="CD2389" s="53"/>
      <c r="CE2389" s="53"/>
      <c r="CF2389" s="53"/>
      <c r="CG2389" s="53"/>
      <c r="CH2389" s="53"/>
      <c r="CI2389" s="53"/>
      <c r="CJ2389" s="53"/>
      <c r="CK2389" s="53"/>
    </row>
    <row r="2390" spans="10:89" x14ac:dyDescent="0.2">
      <c r="J2390" s="53"/>
      <c r="K2390" s="53"/>
      <c r="L2390" s="53"/>
      <c r="M2390" s="53"/>
      <c r="N2390" s="53"/>
      <c r="O2390" s="53"/>
      <c r="P2390" s="53"/>
      <c r="Q2390" s="53"/>
      <c r="R2390" s="53"/>
      <c r="S2390" s="53"/>
      <c r="T2390" s="53"/>
      <c r="U2390" s="53"/>
      <c r="V2390" s="53"/>
      <c r="W2390" s="53"/>
      <c r="X2390" s="53"/>
      <c r="Y2390" s="53"/>
      <c r="Z2390" s="53"/>
      <c r="AA2390" s="53"/>
      <c r="AB2390" s="53"/>
      <c r="AC2390" s="53"/>
      <c r="AD2390" s="53"/>
      <c r="AE2390" s="53"/>
      <c r="AF2390" s="53"/>
      <c r="AG2390" s="53"/>
      <c r="AH2390" s="53"/>
      <c r="AI2390" s="53"/>
      <c r="AJ2390" s="53"/>
      <c r="AK2390" s="53"/>
      <c r="AL2390" s="53"/>
      <c r="AM2390" s="53"/>
      <c r="AN2390" s="53"/>
      <c r="AO2390" s="53"/>
      <c r="AP2390" s="53"/>
      <c r="AQ2390" s="53"/>
      <c r="AR2390" s="53"/>
      <c r="AS2390" s="53"/>
      <c r="AT2390" s="53"/>
      <c r="AU2390" s="53"/>
      <c r="AV2390" s="53"/>
      <c r="AW2390" s="53"/>
      <c r="AX2390" s="53"/>
      <c r="AY2390" s="53"/>
      <c r="AZ2390" s="53"/>
      <c r="BA2390" s="53"/>
      <c r="BB2390" s="53"/>
      <c r="BC2390" s="53"/>
      <c r="BD2390" s="53"/>
      <c r="BE2390" s="53"/>
      <c r="BF2390" s="53"/>
      <c r="BG2390" s="53"/>
      <c r="BH2390" s="53"/>
      <c r="BI2390" s="53"/>
      <c r="BJ2390" s="53"/>
      <c r="BK2390" s="53"/>
      <c r="BL2390" s="53"/>
      <c r="BM2390" s="53"/>
      <c r="BN2390" s="53"/>
      <c r="BO2390" s="53"/>
      <c r="BP2390" s="53"/>
      <c r="BQ2390" s="53"/>
      <c r="BR2390" s="53"/>
      <c r="BS2390" s="53"/>
      <c r="BT2390" s="53"/>
      <c r="BU2390" s="53"/>
      <c r="BV2390" s="53"/>
      <c r="BW2390" s="53"/>
      <c r="BX2390" s="53"/>
      <c r="BY2390" s="53"/>
      <c r="BZ2390" s="53"/>
      <c r="CA2390" s="53"/>
      <c r="CB2390" s="53"/>
      <c r="CC2390" s="53"/>
      <c r="CD2390" s="53"/>
      <c r="CE2390" s="53"/>
      <c r="CF2390" s="53"/>
      <c r="CG2390" s="53"/>
      <c r="CH2390" s="53"/>
      <c r="CI2390" s="53"/>
      <c r="CJ2390" s="53"/>
      <c r="CK2390" s="53"/>
    </row>
    <row r="2391" spans="10:89" x14ac:dyDescent="0.2">
      <c r="J2391" s="53"/>
      <c r="K2391" s="53"/>
      <c r="L2391" s="53"/>
      <c r="M2391" s="53"/>
      <c r="N2391" s="53"/>
      <c r="O2391" s="53"/>
      <c r="P2391" s="53"/>
      <c r="Q2391" s="53"/>
      <c r="R2391" s="53"/>
      <c r="S2391" s="53"/>
      <c r="T2391" s="53"/>
      <c r="U2391" s="53"/>
      <c r="V2391" s="53"/>
      <c r="W2391" s="53"/>
      <c r="X2391" s="53"/>
      <c r="Y2391" s="53"/>
      <c r="Z2391" s="53"/>
      <c r="AA2391" s="53"/>
      <c r="AB2391" s="53"/>
      <c r="AC2391" s="53"/>
      <c r="AD2391" s="53"/>
      <c r="AE2391" s="53"/>
      <c r="AF2391" s="53"/>
      <c r="AG2391" s="53"/>
      <c r="AH2391" s="53"/>
      <c r="AI2391" s="53"/>
      <c r="AJ2391" s="53"/>
      <c r="AK2391" s="53"/>
      <c r="AL2391" s="53"/>
      <c r="AM2391" s="53"/>
      <c r="AN2391" s="53"/>
      <c r="AO2391" s="53"/>
      <c r="AP2391" s="53"/>
      <c r="AQ2391" s="53"/>
      <c r="AR2391" s="53"/>
      <c r="AS2391" s="53"/>
      <c r="AT2391" s="53"/>
      <c r="AU2391" s="53"/>
      <c r="AV2391" s="53"/>
      <c r="AW2391" s="53"/>
      <c r="AX2391" s="53"/>
      <c r="AY2391" s="53"/>
      <c r="AZ2391" s="53"/>
      <c r="BA2391" s="53"/>
      <c r="BB2391" s="53"/>
      <c r="BC2391" s="53"/>
      <c r="BD2391" s="53"/>
      <c r="BE2391" s="53"/>
      <c r="BF2391" s="53"/>
      <c r="BG2391" s="53"/>
      <c r="BH2391" s="53"/>
      <c r="BI2391" s="53"/>
      <c r="BJ2391" s="53"/>
      <c r="BK2391" s="53"/>
      <c r="BL2391" s="53"/>
      <c r="BM2391" s="53"/>
      <c r="BN2391" s="53"/>
      <c r="BO2391" s="53"/>
      <c r="BP2391" s="53"/>
      <c r="BQ2391" s="53"/>
      <c r="BR2391" s="53"/>
      <c r="BS2391" s="53"/>
      <c r="BT2391" s="53"/>
      <c r="BU2391" s="53"/>
      <c r="BV2391" s="53"/>
      <c r="BW2391" s="53"/>
      <c r="BX2391" s="53"/>
      <c r="BY2391" s="53"/>
      <c r="BZ2391" s="53"/>
      <c r="CA2391" s="53"/>
      <c r="CB2391" s="53"/>
      <c r="CC2391" s="53"/>
      <c r="CD2391" s="53"/>
      <c r="CE2391" s="53"/>
      <c r="CF2391" s="53"/>
      <c r="CG2391" s="53"/>
      <c r="CH2391" s="53"/>
      <c r="CI2391" s="53"/>
      <c r="CJ2391" s="53"/>
      <c r="CK2391" s="53"/>
    </row>
    <row r="2392" spans="10:89" x14ac:dyDescent="0.2">
      <c r="J2392" s="53"/>
      <c r="K2392" s="53"/>
      <c r="L2392" s="53"/>
      <c r="M2392" s="53"/>
      <c r="N2392" s="53"/>
      <c r="O2392" s="53"/>
      <c r="P2392" s="53"/>
      <c r="Q2392" s="53"/>
      <c r="R2392" s="53"/>
      <c r="S2392" s="53"/>
      <c r="T2392" s="53"/>
      <c r="U2392" s="53"/>
      <c r="V2392" s="53"/>
      <c r="W2392" s="53"/>
      <c r="X2392" s="53"/>
      <c r="Y2392" s="53"/>
      <c r="Z2392" s="53"/>
      <c r="AA2392" s="53"/>
      <c r="AB2392" s="53"/>
      <c r="AC2392" s="53"/>
      <c r="AD2392" s="53"/>
      <c r="AE2392" s="53"/>
      <c r="AF2392" s="53"/>
      <c r="AG2392" s="53"/>
      <c r="AH2392" s="53"/>
      <c r="AI2392" s="53"/>
      <c r="AJ2392" s="53"/>
      <c r="AK2392" s="53"/>
      <c r="AL2392" s="53"/>
      <c r="AM2392" s="53"/>
      <c r="AN2392" s="53"/>
      <c r="AO2392" s="53"/>
      <c r="AP2392" s="53"/>
      <c r="AQ2392" s="53"/>
      <c r="AR2392" s="53"/>
      <c r="AS2392" s="53"/>
      <c r="AT2392" s="53"/>
      <c r="AU2392" s="53"/>
      <c r="AV2392" s="53"/>
      <c r="AW2392" s="53"/>
      <c r="AX2392" s="53"/>
      <c r="AY2392" s="53"/>
      <c r="AZ2392" s="53"/>
      <c r="BA2392" s="53"/>
      <c r="BB2392" s="53"/>
      <c r="BC2392" s="53"/>
      <c r="BD2392" s="53"/>
      <c r="BE2392" s="53"/>
      <c r="BF2392" s="53"/>
      <c r="BG2392" s="53"/>
      <c r="BH2392" s="53"/>
      <c r="BI2392" s="53"/>
      <c r="BJ2392" s="53"/>
      <c r="BK2392" s="53"/>
      <c r="BL2392" s="53"/>
      <c r="BM2392" s="53"/>
      <c r="BN2392" s="53"/>
      <c r="BO2392" s="53"/>
      <c r="BP2392" s="53"/>
      <c r="BQ2392" s="53"/>
      <c r="BR2392" s="53"/>
      <c r="BS2392" s="53"/>
      <c r="BT2392" s="53"/>
      <c r="BU2392" s="53"/>
      <c r="BV2392" s="53"/>
      <c r="BW2392" s="53"/>
      <c r="BX2392" s="53"/>
      <c r="BY2392" s="53"/>
      <c r="BZ2392" s="53"/>
      <c r="CA2392" s="53"/>
      <c r="CB2392" s="53"/>
      <c r="CC2392" s="53"/>
      <c r="CD2392" s="53"/>
      <c r="CE2392" s="53"/>
      <c r="CF2392" s="53"/>
      <c r="CG2392" s="53"/>
      <c r="CH2392" s="53"/>
      <c r="CI2392" s="53"/>
      <c r="CJ2392" s="53"/>
      <c r="CK2392" s="53"/>
    </row>
    <row r="2393" spans="10:89" x14ac:dyDescent="0.2">
      <c r="J2393" s="53"/>
      <c r="K2393" s="53"/>
      <c r="L2393" s="53"/>
      <c r="M2393" s="53"/>
      <c r="N2393" s="53"/>
      <c r="O2393" s="53"/>
      <c r="P2393" s="53"/>
      <c r="Q2393" s="53"/>
      <c r="R2393" s="53"/>
      <c r="S2393" s="53"/>
      <c r="T2393" s="53"/>
      <c r="U2393" s="53"/>
      <c r="V2393" s="53"/>
      <c r="W2393" s="53"/>
      <c r="X2393" s="53"/>
      <c r="Y2393" s="53"/>
      <c r="Z2393" s="53"/>
      <c r="AA2393" s="53"/>
      <c r="AB2393" s="53"/>
      <c r="AC2393" s="53"/>
      <c r="AD2393" s="53"/>
      <c r="AE2393" s="53"/>
      <c r="AF2393" s="53"/>
      <c r="AG2393" s="53"/>
      <c r="AH2393" s="53"/>
      <c r="AI2393" s="53"/>
      <c r="AJ2393" s="53"/>
      <c r="AK2393" s="53"/>
      <c r="AL2393" s="53"/>
      <c r="AM2393" s="53"/>
      <c r="AN2393" s="53"/>
      <c r="AO2393" s="53"/>
      <c r="AP2393" s="53"/>
      <c r="AQ2393" s="53"/>
      <c r="AR2393" s="53"/>
      <c r="AS2393" s="53"/>
      <c r="AT2393" s="53"/>
      <c r="AU2393" s="53"/>
      <c r="AV2393" s="53"/>
      <c r="AW2393" s="53"/>
      <c r="AX2393" s="53"/>
      <c r="AY2393" s="53"/>
      <c r="AZ2393" s="53"/>
      <c r="BA2393" s="53"/>
      <c r="BB2393" s="53"/>
      <c r="BC2393" s="53"/>
      <c r="BD2393" s="53"/>
      <c r="BE2393" s="53"/>
      <c r="BF2393" s="53"/>
      <c r="BG2393" s="53"/>
      <c r="BH2393" s="53"/>
      <c r="BI2393" s="53"/>
      <c r="BJ2393" s="53"/>
      <c r="BK2393" s="53"/>
      <c r="BL2393" s="53"/>
      <c r="BM2393" s="53"/>
      <c r="BN2393" s="53"/>
      <c r="BO2393" s="53"/>
      <c r="BP2393" s="53"/>
      <c r="BQ2393" s="53"/>
      <c r="BR2393" s="53"/>
      <c r="BS2393" s="53"/>
      <c r="BT2393" s="53"/>
      <c r="BU2393" s="53"/>
      <c r="BV2393" s="53"/>
      <c r="BW2393" s="53"/>
      <c r="BX2393" s="53"/>
      <c r="BY2393" s="53"/>
      <c r="BZ2393" s="53"/>
      <c r="CA2393" s="53"/>
      <c r="CB2393" s="53"/>
      <c r="CC2393" s="53"/>
      <c r="CD2393" s="53"/>
      <c r="CE2393" s="53"/>
      <c r="CF2393" s="53"/>
      <c r="CG2393" s="53"/>
      <c r="CH2393" s="53"/>
      <c r="CI2393" s="53"/>
      <c r="CJ2393" s="53"/>
      <c r="CK2393" s="53"/>
    </row>
    <row r="2394" spans="10:89" x14ac:dyDescent="0.2">
      <c r="J2394" s="53"/>
      <c r="K2394" s="53"/>
      <c r="L2394" s="53"/>
      <c r="M2394" s="53"/>
      <c r="N2394" s="53"/>
      <c r="O2394" s="53"/>
      <c r="P2394" s="53"/>
      <c r="Q2394" s="53"/>
      <c r="R2394" s="53"/>
      <c r="S2394" s="53"/>
      <c r="T2394" s="53"/>
      <c r="U2394" s="53"/>
      <c r="V2394" s="53"/>
      <c r="W2394" s="53"/>
      <c r="X2394" s="53"/>
      <c r="Y2394" s="53"/>
      <c r="Z2394" s="53"/>
      <c r="AA2394" s="53"/>
      <c r="AB2394" s="53"/>
      <c r="AC2394" s="53"/>
      <c r="AD2394" s="53"/>
      <c r="AE2394" s="53"/>
      <c r="AF2394" s="53"/>
      <c r="AG2394" s="53"/>
      <c r="AH2394" s="53"/>
      <c r="AI2394" s="53"/>
      <c r="AJ2394" s="53"/>
      <c r="AK2394" s="53"/>
      <c r="AL2394" s="53"/>
      <c r="AM2394" s="53"/>
      <c r="AN2394" s="53"/>
      <c r="AO2394" s="53"/>
      <c r="AP2394" s="53"/>
      <c r="AQ2394" s="53"/>
      <c r="AR2394" s="53"/>
      <c r="AS2394" s="53"/>
      <c r="AT2394" s="53"/>
      <c r="AU2394" s="53"/>
      <c r="AV2394" s="53"/>
      <c r="AW2394" s="53"/>
      <c r="AX2394" s="53"/>
      <c r="AY2394" s="53"/>
      <c r="AZ2394" s="53"/>
      <c r="BA2394" s="53"/>
      <c r="BB2394" s="53"/>
      <c r="BC2394" s="53"/>
      <c r="BD2394" s="53"/>
      <c r="BE2394" s="53"/>
      <c r="BF2394" s="53"/>
      <c r="BG2394" s="53"/>
      <c r="BH2394" s="53"/>
      <c r="BI2394" s="53"/>
      <c r="BJ2394" s="53"/>
      <c r="BK2394" s="53"/>
      <c r="BL2394" s="53"/>
      <c r="BM2394" s="53"/>
      <c r="BN2394" s="53"/>
      <c r="BO2394" s="53"/>
      <c r="BP2394" s="53"/>
      <c r="BQ2394" s="53"/>
      <c r="BR2394" s="53"/>
      <c r="BS2394" s="53"/>
      <c r="BT2394" s="53"/>
      <c r="BU2394" s="53"/>
      <c r="BV2394" s="53"/>
      <c r="BW2394" s="53"/>
      <c r="BX2394" s="53"/>
      <c r="BY2394" s="53"/>
      <c r="BZ2394" s="53"/>
      <c r="CA2394" s="53"/>
      <c r="CB2394" s="53"/>
      <c r="CC2394" s="53"/>
      <c r="CD2394" s="53"/>
      <c r="CE2394" s="53"/>
      <c r="CF2394" s="53"/>
      <c r="CG2394" s="53"/>
      <c r="CH2394" s="53"/>
      <c r="CI2394" s="53"/>
      <c r="CJ2394" s="53"/>
      <c r="CK2394" s="53"/>
    </row>
    <row r="2395" spans="10:89" x14ac:dyDescent="0.2">
      <c r="J2395" s="53"/>
      <c r="K2395" s="53"/>
      <c r="L2395" s="53"/>
      <c r="M2395" s="53"/>
      <c r="N2395" s="53"/>
      <c r="O2395" s="53"/>
      <c r="P2395" s="53"/>
      <c r="Q2395" s="53"/>
      <c r="R2395" s="53"/>
      <c r="S2395" s="53"/>
      <c r="T2395" s="53"/>
      <c r="U2395" s="53"/>
      <c r="V2395" s="53"/>
      <c r="W2395" s="53"/>
      <c r="X2395" s="53"/>
      <c r="Y2395" s="53"/>
      <c r="Z2395" s="53"/>
      <c r="AA2395" s="53"/>
      <c r="AB2395" s="53"/>
      <c r="AC2395" s="53"/>
      <c r="AD2395" s="53"/>
      <c r="AE2395" s="53"/>
      <c r="AF2395" s="53"/>
      <c r="AG2395" s="53"/>
      <c r="AH2395" s="53"/>
      <c r="AI2395" s="53"/>
      <c r="AJ2395" s="53"/>
      <c r="AK2395" s="53"/>
      <c r="AL2395" s="53"/>
      <c r="AM2395" s="53"/>
      <c r="AN2395" s="53"/>
      <c r="AO2395" s="53"/>
      <c r="AP2395" s="53"/>
      <c r="AQ2395" s="53"/>
      <c r="AR2395" s="53"/>
      <c r="AS2395" s="53"/>
      <c r="AT2395" s="53"/>
      <c r="AU2395" s="53"/>
      <c r="AV2395" s="53"/>
      <c r="AW2395" s="53"/>
      <c r="AX2395" s="53"/>
      <c r="AY2395" s="53"/>
      <c r="AZ2395" s="53"/>
      <c r="BA2395" s="53"/>
      <c r="BB2395" s="53"/>
      <c r="BC2395" s="53"/>
      <c r="BD2395" s="53"/>
      <c r="BE2395" s="53"/>
      <c r="BF2395" s="53"/>
      <c r="BG2395" s="53"/>
      <c r="BH2395" s="53"/>
      <c r="BI2395" s="53"/>
      <c r="BJ2395" s="53"/>
      <c r="BK2395" s="53"/>
      <c r="BL2395" s="53"/>
      <c r="BM2395" s="53"/>
      <c r="BN2395" s="53"/>
      <c r="BO2395" s="53"/>
      <c r="BP2395" s="53"/>
      <c r="BQ2395" s="53"/>
      <c r="BR2395" s="53"/>
      <c r="BS2395" s="53"/>
      <c r="BT2395" s="53"/>
      <c r="BU2395" s="53"/>
      <c r="BV2395" s="53"/>
      <c r="BW2395" s="53"/>
      <c r="BX2395" s="53"/>
      <c r="BY2395" s="53"/>
      <c r="BZ2395" s="53"/>
      <c r="CA2395" s="53"/>
      <c r="CB2395" s="53"/>
      <c r="CC2395" s="53"/>
      <c r="CD2395" s="53"/>
      <c r="CE2395" s="53"/>
      <c r="CF2395" s="53"/>
      <c r="CG2395" s="53"/>
      <c r="CH2395" s="53"/>
      <c r="CI2395" s="53"/>
      <c r="CJ2395" s="53"/>
      <c r="CK2395" s="53"/>
    </row>
    <row r="2396" spans="10:89" x14ac:dyDescent="0.2">
      <c r="J2396" s="53"/>
      <c r="K2396" s="53"/>
      <c r="L2396" s="53"/>
      <c r="M2396" s="53"/>
      <c r="N2396" s="53"/>
      <c r="O2396" s="53"/>
      <c r="P2396" s="53"/>
      <c r="Q2396" s="53"/>
      <c r="R2396" s="53"/>
      <c r="S2396" s="53"/>
      <c r="T2396" s="53"/>
      <c r="U2396" s="53"/>
      <c r="V2396" s="53"/>
      <c r="W2396" s="53"/>
      <c r="X2396" s="53"/>
      <c r="Y2396" s="53"/>
      <c r="Z2396" s="53"/>
      <c r="AA2396" s="53"/>
      <c r="AB2396" s="53"/>
      <c r="AC2396" s="53"/>
      <c r="AD2396" s="53"/>
      <c r="AE2396" s="53"/>
      <c r="AF2396" s="53"/>
      <c r="AG2396" s="53"/>
      <c r="AH2396" s="53"/>
      <c r="AI2396" s="53"/>
      <c r="AJ2396" s="53"/>
      <c r="AK2396" s="53"/>
      <c r="AL2396" s="53"/>
      <c r="AM2396" s="53"/>
      <c r="AN2396" s="53"/>
      <c r="AO2396" s="53"/>
      <c r="AP2396" s="53"/>
      <c r="AQ2396" s="53"/>
      <c r="AR2396" s="53"/>
      <c r="AS2396" s="53"/>
      <c r="AT2396" s="53"/>
      <c r="AU2396" s="53"/>
      <c r="AV2396" s="53"/>
      <c r="AW2396" s="53"/>
      <c r="AX2396" s="53"/>
      <c r="AY2396" s="53"/>
      <c r="AZ2396" s="53"/>
      <c r="BA2396" s="53"/>
      <c r="BB2396" s="53"/>
      <c r="BC2396" s="53"/>
      <c r="BD2396" s="53"/>
      <c r="BE2396" s="53"/>
      <c r="BF2396" s="53"/>
      <c r="BG2396" s="53"/>
      <c r="BH2396" s="53"/>
      <c r="BI2396" s="53"/>
      <c r="BJ2396" s="53"/>
      <c r="BK2396" s="53"/>
      <c r="BL2396" s="53"/>
      <c r="BM2396" s="53"/>
      <c r="BN2396" s="53"/>
      <c r="BO2396" s="53"/>
      <c r="BP2396" s="53"/>
      <c r="BQ2396" s="53"/>
      <c r="BR2396" s="53"/>
      <c r="BS2396" s="53"/>
      <c r="BT2396" s="53"/>
      <c r="BU2396" s="53"/>
      <c r="BV2396" s="53"/>
      <c r="BW2396" s="53"/>
      <c r="BX2396" s="53"/>
      <c r="BY2396" s="53"/>
      <c r="BZ2396" s="53"/>
      <c r="CA2396" s="53"/>
      <c r="CB2396" s="53"/>
      <c r="CC2396" s="53"/>
      <c r="CD2396" s="53"/>
      <c r="CE2396" s="53"/>
      <c r="CF2396" s="53"/>
      <c r="CG2396" s="53"/>
      <c r="CH2396" s="53"/>
      <c r="CI2396" s="53"/>
      <c r="CJ2396" s="53"/>
      <c r="CK2396" s="53"/>
    </row>
    <row r="2397" spans="10:89" x14ac:dyDescent="0.2">
      <c r="J2397" s="53"/>
      <c r="K2397" s="53"/>
      <c r="L2397" s="53"/>
      <c r="M2397" s="53"/>
      <c r="N2397" s="53"/>
      <c r="O2397" s="53"/>
      <c r="P2397" s="53"/>
      <c r="Q2397" s="53"/>
      <c r="R2397" s="53"/>
      <c r="S2397" s="53"/>
      <c r="T2397" s="53"/>
      <c r="U2397" s="53"/>
      <c r="V2397" s="53"/>
      <c r="W2397" s="53"/>
      <c r="X2397" s="53"/>
      <c r="Y2397" s="53"/>
      <c r="Z2397" s="53"/>
      <c r="AA2397" s="53"/>
      <c r="AB2397" s="53"/>
      <c r="AC2397" s="53"/>
      <c r="AD2397" s="53"/>
      <c r="AE2397" s="53"/>
      <c r="AF2397" s="53"/>
      <c r="AG2397" s="53"/>
      <c r="AH2397" s="53"/>
      <c r="AI2397" s="53"/>
      <c r="AJ2397" s="53"/>
      <c r="AK2397" s="53"/>
      <c r="AL2397" s="53"/>
      <c r="AM2397" s="53"/>
      <c r="AN2397" s="53"/>
      <c r="AO2397" s="53"/>
      <c r="AP2397" s="53"/>
      <c r="AQ2397" s="53"/>
      <c r="AR2397" s="53"/>
      <c r="AS2397" s="53"/>
      <c r="AT2397" s="53"/>
      <c r="AU2397" s="53"/>
      <c r="AV2397" s="53"/>
      <c r="AW2397" s="53"/>
      <c r="AX2397" s="53"/>
      <c r="AY2397" s="53"/>
      <c r="AZ2397" s="53"/>
      <c r="BA2397" s="53"/>
      <c r="BB2397" s="53"/>
      <c r="BC2397" s="53"/>
      <c r="BD2397" s="53"/>
      <c r="BE2397" s="53"/>
      <c r="BF2397" s="53"/>
      <c r="BG2397" s="53"/>
      <c r="BH2397" s="53"/>
      <c r="BI2397" s="53"/>
      <c r="BJ2397" s="53"/>
      <c r="BK2397" s="53"/>
      <c r="BL2397" s="53"/>
      <c r="BM2397" s="53"/>
      <c r="BN2397" s="53"/>
      <c r="BO2397" s="53"/>
      <c r="BP2397" s="53"/>
      <c r="BQ2397" s="53"/>
      <c r="BR2397" s="53"/>
      <c r="BS2397" s="53"/>
      <c r="BT2397" s="53"/>
      <c r="BU2397" s="53"/>
      <c r="BV2397" s="53"/>
      <c r="BW2397" s="53"/>
      <c r="BX2397" s="53"/>
      <c r="BY2397" s="53"/>
      <c r="BZ2397" s="53"/>
      <c r="CA2397" s="53"/>
      <c r="CB2397" s="53"/>
      <c r="CC2397" s="53"/>
      <c r="CD2397" s="53"/>
      <c r="CE2397" s="53"/>
      <c r="CF2397" s="53"/>
      <c r="CG2397" s="53"/>
      <c r="CH2397" s="53"/>
      <c r="CI2397" s="53"/>
      <c r="CJ2397" s="53"/>
      <c r="CK2397" s="53"/>
    </row>
    <row r="2398" spans="10:89" x14ac:dyDescent="0.2">
      <c r="J2398" s="53"/>
      <c r="K2398" s="53"/>
      <c r="L2398" s="53"/>
      <c r="M2398" s="53"/>
      <c r="N2398" s="53"/>
      <c r="O2398" s="53"/>
      <c r="P2398" s="53"/>
      <c r="Q2398" s="53"/>
      <c r="R2398" s="53"/>
      <c r="S2398" s="53"/>
      <c r="T2398" s="53"/>
      <c r="U2398" s="53"/>
      <c r="V2398" s="53"/>
      <c r="W2398" s="53"/>
      <c r="X2398" s="53"/>
      <c r="Y2398" s="53"/>
      <c r="Z2398" s="53"/>
      <c r="AA2398" s="53"/>
      <c r="AB2398" s="53"/>
      <c r="AC2398" s="53"/>
      <c r="AD2398" s="53"/>
      <c r="AE2398" s="53"/>
      <c r="AF2398" s="53"/>
      <c r="AG2398" s="53"/>
      <c r="AH2398" s="53"/>
      <c r="AI2398" s="53"/>
      <c r="AJ2398" s="53"/>
      <c r="AK2398" s="53"/>
      <c r="AL2398" s="53"/>
      <c r="AM2398" s="53"/>
      <c r="AN2398" s="53"/>
      <c r="AO2398" s="53"/>
      <c r="AP2398" s="53"/>
      <c r="AQ2398" s="53"/>
      <c r="AR2398" s="53"/>
      <c r="AS2398" s="53"/>
      <c r="AT2398" s="53"/>
      <c r="AU2398" s="53"/>
      <c r="AV2398" s="53"/>
      <c r="AW2398" s="53"/>
      <c r="AX2398" s="53"/>
      <c r="AY2398" s="53"/>
      <c r="AZ2398" s="53"/>
      <c r="BA2398" s="53"/>
      <c r="BB2398" s="53"/>
      <c r="BC2398" s="53"/>
      <c r="BD2398" s="53"/>
      <c r="BE2398" s="53"/>
      <c r="BF2398" s="53"/>
      <c r="BG2398" s="53"/>
      <c r="BH2398" s="53"/>
      <c r="BI2398" s="53"/>
      <c r="BJ2398" s="53"/>
      <c r="BK2398" s="53"/>
      <c r="BL2398" s="53"/>
      <c r="BM2398" s="53"/>
      <c r="BN2398" s="53"/>
      <c r="BO2398" s="53"/>
      <c r="BP2398" s="53"/>
      <c r="BQ2398" s="53"/>
      <c r="BR2398" s="53"/>
      <c r="BS2398" s="53"/>
      <c r="BT2398" s="53"/>
      <c r="BU2398" s="53"/>
      <c r="BV2398" s="53"/>
      <c r="BW2398" s="53"/>
      <c r="BX2398" s="53"/>
      <c r="BY2398" s="53"/>
      <c r="BZ2398" s="53"/>
      <c r="CA2398" s="53"/>
      <c r="CB2398" s="53"/>
      <c r="CC2398" s="53"/>
      <c r="CD2398" s="53"/>
      <c r="CE2398" s="53"/>
      <c r="CF2398" s="53"/>
      <c r="CG2398" s="53"/>
      <c r="CH2398" s="53"/>
      <c r="CI2398" s="53"/>
      <c r="CJ2398" s="53"/>
      <c r="CK2398" s="53"/>
    </row>
    <row r="2399" spans="10:89" x14ac:dyDescent="0.2">
      <c r="J2399" s="53"/>
      <c r="K2399" s="53"/>
      <c r="L2399" s="53"/>
      <c r="M2399" s="53"/>
      <c r="N2399" s="53"/>
      <c r="O2399" s="53"/>
      <c r="P2399" s="53"/>
      <c r="Q2399" s="53"/>
      <c r="R2399" s="53"/>
      <c r="S2399" s="53"/>
      <c r="T2399" s="53"/>
      <c r="U2399" s="53"/>
      <c r="V2399" s="53"/>
      <c r="W2399" s="53"/>
      <c r="X2399" s="53"/>
      <c r="Y2399" s="53"/>
      <c r="Z2399" s="53"/>
      <c r="AA2399" s="53"/>
      <c r="AB2399" s="53"/>
      <c r="AC2399" s="53"/>
      <c r="AD2399" s="53"/>
      <c r="AE2399" s="53"/>
      <c r="AF2399" s="53"/>
      <c r="AG2399" s="53"/>
      <c r="AH2399" s="53"/>
      <c r="AI2399" s="53"/>
      <c r="AJ2399" s="53"/>
      <c r="AK2399" s="53"/>
      <c r="AL2399" s="53"/>
      <c r="AM2399" s="53"/>
      <c r="AN2399" s="53"/>
      <c r="AO2399" s="53"/>
      <c r="AP2399" s="53"/>
      <c r="AQ2399" s="53"/>
      <c r="AR2399" s="53"/>
      <c r="AS2399" s="53"/>
      <c r="AT2399" s="53"/>
      <c r="AU2399" s="53"/>
      <c r="AV2399" s="53"/>
      <c r="AW2399" s="53"/>
      <c r="AX2399" s="53"/>
      <c r="AY2399" s="53"/>
      <c r="AZ2399" s="53"/>
      <c r="BA2399" s="53"/>
      <c r="BB2399" s="53"/>
      <c r="BC2399" s="53"/>
      <c r="BD2399" s="53"/>
      <c r="BE2399" s="53"/>
      <c r="BF2399" s="53"/>
      <c r="BG2399" s="53"/>
      <c r="BH2399" s="53"/>
      <c r="BI2399" s="53"/>
      <c r="BJ2399" s="53"/>
      <c r="BK2399" s="53"/>
      <c r="BL2399" s="53"/>
      <c r="BM2399" s="53"/>
      <c r="BN2399" s="53"/>
      <c r="BO2399" s="53"/>
      <c r="BP2399" s="53"/>
      <c r="BQ2399" s="53"/>
      <c r="BR2399" s="53"/>
      <c r="BS2399" s="53"/>
      <c r="BT2399" s="53"/>
      <c r="BU2399" s="53"/>
      <c r="BV2399" s="53"/>
      <c r="BW2399" s="53"/>
      <c r="BX2399" s="53"/>
      <c r="BY2399" s="53"/>
      <c r="BZ2399" s="53"/>
      <c r="CA2399" s="53"/>
      <c r="CB2399" s="53"/>
      <c r="CC2399" s="53"/>
      <c r="CD2399" s="53"/>
      <c r="CE2399" s="53"/>
      <c r="CF2399" s="53"/>
      <c r="CG2399" s="53"/>
      <c r="CH2399" s="53"/>
      <c r="CI2399" s="53"/>
      <c r="CJ2399" s="53"/>
      <c r="CK2399" s="53"/>
    </row>
    <row r="2400" spans="10:89" x14ac:dyDescent="0.2">
      <c r="J2400" s="53"/>
      <c r="K2400" s="53"/>
      <c r="L2400" s="53"/>
      <c r="M2400" s="53"/>
      <c r="N2400" s="53"/>
      <c r="O2400" s="53"/>
      <c r="P2400" s="53"/>
      <c r="Q2400" s="53"/>
      <c r="R2400" s="53"/>
      <c r="S2400" s="53"/>
      <c r="T2400" s="53"/>
      <c r="U2400" s="53"/>
      <c r="V2400" s="53"/>
      <c r="W2400" s="53"/>
      <c r="X2400" s="53"/>
      <c r="Y2400" s="53"/>
      <c r="Z2400" s="53"/>
      <c r="AA2400" s="53"/>
      <c r="AB2400" s="53"/>
      <c r="AC2400" s="53"/>
      <c r="AD2400" s="53"/>
      <c r="AE2400" s="53"/>
      <c r="AF2400" s="53"/>
      <c r="AG2400" s="53"/>
      <c r="AH2400" s="53"/>
      <c r="AI2400" s="53"/>
      <c r="AJ2400" s="53"/>
      <c r="AK2400" s="53"/>
      <c r="AL2400" s="53"/>
      <c r="AM2400" s="53"/>
      <c r="AN2400" s="53"/>
      <c r="AO2400" s="53"/>
      <c r="AP2400" s="53"/>
      <c r="AQ2400" s="53"/>
      <c r="AR2400" s="53"/>
      <c r="AS2400" s="53"/>
      <c r="AT2400" s="53"/>
      <c r="AU2400" s="53"/>
      <c r="AV2400" s="53"/>
      <c r="AW2400" s="53"/>
      <c r="AX2400" s="53"/>
      <c r="AY2400" s="53"/>
      <c r="AZ2400" s="53"/>
      <c r="BA2400" s="53"/>
      <c r="BB2400" s="53"/>
      <c r="BC2400" s="53"/>
      <c r="BD2400" s="53"/>
      <c r="BE2400" s="53"/>
      <c r="BF2400" s="53"/>
      <c r="BG2400" s="53"/>
      <c r="BH2400" s="53"/>
      <c r="BI2400" s="53"/>
      <c r="BJ2400" s="53"/>
      <c r="BK2400" s="53"/>
      <c r="BL2400" s="53"/>
      <c r="BM2400" s="53"/>
      <c r="BN2400" s="53"/>
      <c r="BO2400" s="53"/>
      <c r="BP2400" s="53"/>
      <c r="BQ2400" s="53"/>
      <c r="BR2400" s="53"/>
      <c r="BS2400" s="53"/>
      <c r="BT2400" s="53"/>
      <c r="BU2400" s="53"/>
      <c r="BV2400" s="53"/>
      <c r="BW2400" s="53"/>
      <c r="BX2400" s="53"/>
      <c r="BY2400" s="53"/>
      <c r="BZ2400" s="53"/>
      <c r="CA2400" s="53"/>
      <c r="CB2400" s="53"/>
      <c r="CC2400" s="53"/>
      <c r="CD2400" s="53"/>
      <c r="CE2400" s="53"/>
      <c r="CF2400" s="53"/>
      <c r="CG2400" s="53"/>
      <c r="CH2400" s="53"/>
      <c r="CI2400" s="53"/>
      <c r="CJ2400" s="53"/>
      <c r="CK2400" s="53"/>
    </row>
    <row r="2401" spans="10:89" x14ac:dyDescent="0.2">
      <c r="J2401" s="53"/>
      <c r="K2401" s="53"/>
      <c r="L2401" s="53"/>
      <c r="M2401" s="53"/>
      <c r="N2401" s="53"/>
      <c r="O2401" s="53"/>
      <c r="P2401" s="53"/>
      <c r="Q2401" s="53"/>
      <c r="R2401" s="53"/>
      <c r="S2401" s="53"/>
      <c r="T2401" s="53"/>
      <c r="U2401" s="53"/>
      <c r="V2401" s="53"/>
      <c r="W2401" s="53"/>
      <c r="X2401" s="53"/>
      <c r="Y2401" s="53"/>
      <c r="Z2401" s="53"/>
      <c r="AA2401" s="53"/>
      <c r="AB2401" s="53"/>
      <c r="AC2401" s="53"/>
      <c r="AD2401" s="53"/>
      <c r="AE2401" s="53"/>
      <c r="AF2401" s="53"/>
      <c r="AG2401" s="53"/>
      <c r="AH2401" s="53"/>
      <c r="AI2401" s="53"/>
      <c r="AJ2401" s="53"/>
      <c r="AK2401" s="53"/>
      <c r="AL2401" s="53"/>
      <c r="AM2401" s="53"/>
      <c r="AN2401" s="53"/>
      <c r="AO2401" s="53"/>
      <c r="AP2401" s="53"/>
      <c r="AQ2401" s="53"/>
      <c r="AR2401" s="53"/>
      <c r="AS2401" s="53"/>
      <c r="AT2401" s="53"/>
      <c r="AU2401" s="53"/>
      <c r="AV2401" s="53"/>
      <c r="AW2401" s="53"/>
      <c r="AX2401" s="53"/>
      <c r="AY2401" s="53"/>
      <c r="AZ2401" s="53"/>
      <c r="BA2401" s="53"/>
      <c r="BB2401" s="53"/>
      <c r="BC2401" s="53"/>
      <c r="BD2401" s="53"/>
      <c r="BE2401" s="53"/>
      <c r="BF2401" s="53"/>
      <c r="BG2401" s="53"/>
      <c r="BH2401" s="53"/>
      <c r="BI2401" s="53"/>
      <c r="BJ2401" s="53"/>
      <c r="BK2401" s="53"/>
      <c r="BL2401" s="53"/>
      <c r="BM2401" s="53"/>
      <c r="BN2401" s="53"/>
      <c r="BO2401" s="53"/>
      <c r="BP2401" s="53"/>
      <c r="BQ2401" s="53"/>
      <c r="BR2401" s="53"/>
      <c r="BS2401" s="53"/>
      <c r="BT2401" s="53"/>
      <c r="BU2401" s="53"/>
      <c r="BV2401" s="53"/>
      <c r="BW2401" s="53"/>
      <c r="BX2401" s="53"/>
      <c r="BY2401" s="53"/>
      <c r="BZ2401" s="53"/>
      <c r="CA2401" s="53"/>
      <c r="CB2401" s="53"/>
      <c r="CC2401" s="53"/>
      <c r="CD2401" s="53"/>
      <c r="CE2401" s="53"/>
      <c r="CF2401" s="53"/>
      <c r="CG2401" s="53"/>
      <c r="CH2401" s="53"/>
      <c r="CI2401" s="53"/>
      <c r="CJ2401" s="53"/>
      <c r="CK2401" s="53"/>
    </row>
    <row r="2402" spans="10:89" x14ac:dyDescent="0.2">
      <c r="J2402" s="53"/>
      <c r="K2402" s="53"/>
      <c r="L2402" s="53"/>
      <c r="M2402" s="53"/>
      <c r="N2402" s="53"/>
      <c r="O2402" s="53"/>
      <c r="P2402" s="53"/>
      <c r="Q2402" s="53"/>
      <c r="R2402" s="53"/>
      <c r="S2402" s="53"/>
      <c r="T2402" s="53"/>
      <c r="U2402" s="53"/>
      <c r="V2402" s="53"/>
      <c r="W2402" s="53"/>
      <c r="X2402" s="53"/>
      <c r="Y2402" s="53"/>
      <c r="Z2402" s="53"/>
      <c r="AA2402" s="53"/>
      <c r="AB2402" s="53"/>
      <c r="AC2402" s="53"/>
      <c r="AD2402" s="53"/>
      <c r="AE2402" s="53"/>
      <c r="AF2402" s="53"/>
      <c r="AG2402" s="53"/>
      <c r="AH2402" s="53"/>
      <c r="AI2402" s="53"/>
      <c r="AJ2402" s="53"/>
      <c r="AK2402" s="53"/>
      <c r="AL2402" s="53"/>
      <c r="AM2402" s="53"/>
      <c r="AN2402" s="53"/>
      <c r="AO2402" s="53"/>
      <c r="AP2402" s="53"/>
      <c r="AQ2402" s="53"/>
      <c r="AR2402" s="53"/>
      <c r="AS2402" s="53"/>
      <c r="AT2402" s="53"/>
      <c r="AU2402" s="53"/>
      <c r="AV2402" s="53"/>
      <c r="AW2402" s="53"/>
      <c r="AX2402" s="53"/>
      <c r="AY2402" s="53"/>
      <c r="AZ2402" s="53"/>
      <c r="BA2402" s="53"/>
      <c r="BB2402" s="53"/>
      <c r="BC2402" s="53"/>
      <c r="BD2402" s="53"/>
      <c r="BE2402" s="53"/>
      <c r="BF2402" s="53"/>
      <c r="BG2402" s="53"/>
      <c r="BH2402" s="53"/>
      <c r="BI2402" s="53"/>
      <c r="BJ2402" s="53"/>
      <c r="BK2402" s="53"/>
      <c r="BL2402" s="53"/>
      <c r="BM2402" s="53"/>
      <c r="BN2402" s="53"/>
      <c r="BO2402" s="53"/>
      <c r="BP2402" s="53"/>
      <c r="BQ2402" s="53"/>
      <c r="BR2402" s="53"/>
      <c r="BS2402" s="53"/>
      <c r="BT2402" s="53"/>
      <c r="BU2402" s="53"/>
      <c r="BV2402" s="53"/>
      <c r="BW2402" s="53"/>
      <c r="BX2402" s="53"/>
      <c r="BY2402" s="53"/>
      <c r="BZ2402" s="53"/>
      <c r="CA2402" s="53"/>
      <c r="CB2402" s="53"/>
      <c r="CC2402" s="53"/>
      <c r="CD2402" s="53"/>
      <c r="CE2402" s="53"/>
      <c r="CF2402" s="53"/>
      <c r="CG2402" s="53"/>
      <c r="CH2402" s="53"/>
      <c r="CI2402" s="53"/>
      <c r="CJ2402" s="53"/>
      <c r="CK2402" s="53"/>
    </row>
    <row r="2403" spans="10:89" x14ac:dyDescent="0.2">
      <c r="J2403" s="53"/>
      <c r="K2403" s="53"/>
      <c r="L2403" s="53"/>
      <c r="M2403" s="53"/>
      <c r="N2403" s="53"/>
      <c r="O2403" s="53"/>
      <c r="P2403" s="53"/>
      <c r="Q2403" s="53"/>
      <c r="R2403" s="53"/>
      <c r="S2403" s="53"/>
      <c r="T2403" s="53"/>
      <c r="U2403" s="53"/>
      <c r="V2403" s="53"/>
      <c r="W2403" s="53"/>
      <c r="X2403" s="53"/>
      <c r="Y2403" s="53"/>
      <c r="Z2403" s="53"/>
      <c r="AA2403" s="53"/>
      <c r="AB2403" s="53"/>
      <c r="AC2403" s="53"/>
      <c r="AD2403" s="53"/>
      <c r="AE2403" s="53"/>
      <c r="AF2403" s="53"/>
      <c r="AG2403" s="53"/>
      <c r="AH2403" s="53"/>
      <c r="AI2403" s="53"/>
      <c r="AJ2403" s="53"/>
      <c r="AK2403" s="53"/>
      <c r="AL2403" s="53"/>
      <c r="AM2403" s="53"/>
      <c r="AN2403" s="53"/>
      <c r="AO2403" s="53"/>
      <c r="AP2403" s="53"/>
      <c r="AQ2403" s="53"/>
      <c r="AR2403" s="53"/>
      <c r="AS2403" s="53"/>
      <c r="AT2403" s="53"/>
      <c r="AU2403" s="53"/>
      <c r="AV2403" s="53"/>
      <c r="AW2403" s="53"/>
      <c r="AX2403" s="53"/>
      <c r="AY2403" s="53"/>
      <c r="AZ2403" s="53"/>
      <c r="BA2403" s="53"/>
      <c r="BB2403" s="53"/>
      <c r="BC2403" s="53"/>
      <c r="BD2403" s="53"/>
      <c r="BE2403" s="53"/>
      <c r="BF2403" s="53"/>
      <c r="BG2403" s="53"/>
      <c r="BH2403" s="53"/>
      <c r="BI2403" s="53"/>
      <c r="BJ2403" s="53"/>
      <c r="BK2403" s="53"/>
      <c r="BL2403" s="53"/>
      <c r="BM2403" s="53"/>
      <c r="BN2403" s="53"/>
      <c r="BO2403" s="53"/>
      <c r="BP2403" s="53"/>
      <c r="BQ2403" s="53"/>
      <c r="BR2403" s="53"/>
      <c r="BS2403" s="53"/>
      <c r="BT2403" s="53"/>
      <c r="BU2403" s="53"/>
      <c r="BV2403" s="53"/>
      <c r="BW2403" s="53"/>
      <c r="BX2403" s="53"/>
      <c r="BY2403" s="53"/>
      <c r="BZ2403" s="53"/>
      <c r="CA2403" s="53"/>
      <c r="CB2403" s="53"/>
      <c r="CC2403" s="53"/>
      <c r="CD2403" s="53"/>
      <c r="CE2403" s="53"/>
      <c r="CF2403" s="53"/>
      <c r="CG2403" s="53"/>
      <c r="CH2403" s="53"/>
      <c r="CI2403" s="53"/>
      <c r="CJ2403" s="53"/>
      <c r="CK2403" s="53"/>
    </row>
    <row r="2404" spans="10:89" x14ac:dyDescent="0.2">
      <c r="J2404" s="53"/>
      <c r="K2404" s="53"/>
      <c r="L2404" s="53"/>
      <c r="M2404" s="53"/>
      <c r="N2404" s="53"/>
      <c r="O2404" s="53"/>
      <c r="P2404" s="53"/>
      <c r="Q2404" s="53"/>
      <c r="R2404" s="53"/>
      <c r="S2404" s="53"/>
      <c r="T2404" s="53"/>
      <c r="U2404" s="53"/>
      <c r="V2404" s="53"/>
      <c r="W2404" s="53"/>
      <c r="X2404" s="53"/>
      <c r="Y2404" s="53"/>
      <c r="Z2404" s="53"/>
      <c r="AA2404" s="53"/>
      <c r="AB2404" s="53"/>
      <c r="AC2404" s="53"/>
      <c r="AD2404" s="53"/>
      <c r="AE2404" s="53"/>
      <c r="AF2404" s="53"/>
      <c r="AG2404" s="53"/>
      <c r="AH2404" s="53"/>
      <c r="AI2404" s="53"/>
      <c r="AJ2404" s="53"/>
      <c r="AK2404" s="53"/>
      <c r="AL2404" s="53"/>
      <c r="AM2404" s="53"/>
      <c r="AN2404" s="53"/>
      <c r="AO2404" s="53"/>
      <c r="AP2404" s="53"/>
      <c r="AQ2404" s="53"/>
      <c r="AR2404" s="53"/>
      <c r="AS2404" s="53"/>
      <c r="AT2404" s="53"/>
      <c r="AU2404" s="53"/>
      <c r="AV2404" s="53"/>
      <c r="AW2404" s="53"/>
      <c r="AX2404" s="53"/>
      <c r="AY2404" s="53"/>
      <c r="AZ2404" s="53"/>
      <c r="BA2404" s="53"/>
      <c r="BB2404" s="53"/>
      <c r="BC2404" s="53"/>
      <c r="BD2404" s="53"/>
      <c r="BE2404" s="53"/>
      <c r="BF2404" s="53"/>
      <c r="BG2404" s="53"/>
      <c r="BH2404" s="53"/>
      <c r="BI2404" s="53"/>
      <c r="BJ2404" s="53"/>
      <c r="BK2404" s="53"/>
      <c r="BL2404" s="53"/>
      <c r="BM2404" s="53"/>
      <c r="BN2404" s="53"/>
      <c r="BO2404" s="53"/>
      <c r="BP2404" s="53"/>
      <c r="BQ2404" s="53"/>
      <c r="BR2404" s="53"/>
      <c r="BS2404" s="53"/>
      <c r="BT2404" s="53"/>
      <c r="BU2404" s="53"/>
      <c r="BV2404" s="53"/>
      <c r="BW2404" s="53"/>
      <c r="BX2404" s="53"/>
      <c r="BY2404" s="53"/>
      <c r="BZ2404" s="53"/>
      <c r="CA2404" s="53"/>
      <c r="CB2404" s="53"/>
      <c r="CC2404" s="53"/>
      <c r="CD2404" s="53"/>
      <c r="CE2404" s="53"/>
      <c r="CF2404" s="53"/>
      <c r="CG2404" s="53"/>
      <c r="CH2404" s="53"/>
      <c r="CI2404" s="53"/>
      <c r="CJ2404" s="53"/>
      <c r="CK2404" s="53"/>
    </row>
    <row r="2405" spans="10:89" x14ac:dyDescent="0.2">
      <c r="J2405" s="53"/>
      <c r="K2405" s="53"/>
      <c r="L2405" s="53"/>
      <c r="M2405" s="53"/>
      <c r="N2405" s="53"/>
      <c r="O2405" s="53"/>
      <c r="P2405" s="53"/>
      <c r="Q2405" s="53"/>
      <c r="R2405" s="53"/>
      <c r="S2405" s="53"/>
      <c r="T2405" s="53"/>
      <c r="U2405" s="53"/>
      <c r="V2405" s="53"/>
      <c r="W2405" s="53"/>
      <c r="X2405" s="53"/>
      <c r="Y2405" s="53"/>
      <c r="Z2405" s="53"/>
      <c r="AA2405" s="53"/>
      <c r="AB2405" s="53"/>
      <c r="AC2405" s="53"/>
      <c r="AD2405" s="53"/>
      <c r="AE2405" s="53"/>
      <c r="AF2405" s="53"/>
      <c r="AG2405" s="53"/>
      <c r="AH2405" s="53"/>
      <c r="AI2405" s="53"/>
      <c r="AJ2405" s="53"/>
      <c r="AK2405" s="53"/>
      <c r="AL2405" s="53"/>
      <c r="AM2405" s="53"/>
      <c r="AN2405" s="53"/>
      <c r="AO2405" s="53"/>
      <c r="AP2405" s="53"/>
      <c r="AQ2405" s="53"/>
      <c r="AR2405" s="53"/>
      <c r="AS2405" s="53"/>
      <c r="AT2405" s="53"/>
      <c r="AU2405" s="53"/>
      <c r="AV2405" s="53"/>
      <c r="AW2405" s="53"/>
      <c r="AX2405" s="53"/>
      <c r="AY2405" s="53"/>
      <c r="AZ2405" s="53"/>
      <c r="BA2405" s="53"/>
      <c r="BB2405" s="53"/>
      <c r="BC2405" s="53"/>
      <c r="BD2405" s="53"/>
      <c r="BE2405" s="53"/>
      <c r="BF2405" s="53"/>
      <c r="BG2405" s="53"/>
      <c r="BH2405" s="53"/>
      <c r="BI2405" s="53"/>
      <c r="BJ2405" s="53"/>
      <c r="BK2405" s="53"/>
      <c r="BL2405" s="53"/>
      <c r="BM2405" s="53"/>
      <c r="BN2405" s="53"/>
      <c r="BO2405" s="53"/>
      <c r="BP2405" s="53"/>
      <c r="BQ2405" s="53"/>
      <c r="BR2405" s="53"/>
      <c r="BS2405" s="53"/>
      <c r="BT2405" s="53"/>
      <c r="BU2405" s="53"/>
      <c r="BV2405" s="53"/>
      <c r="BW2405" s="53"/>
      <c r="BX2405" s="53"/>
      <c r="BY2405" s="53"/>
      <c r="BZ2405" s="53"/>
      <c r="CA2405" s="53"/>
      <c r="CB2405" s="53"/>
      <c r="CC2405" s="53"/>
      <c r="CD2405" s="53"/>
      <c r="CE2405" s="53"/>
      <c r="CF2405" s="53"/>
      <c r="CG2405" s="53"/>
      <c r="CH2405" s="53"/>
      <c r="CI2405" s="53"/>
      <c r="CJ2405" s="53"/>
      <c r="CK2405" s="53"/>
    </row>
    <row r="2406" spans="10:89" x14ac:dyDescent="0.2">
      <c r="J2406" s="53"/>
      <c r="K2406" s="53"/>
      <c r="L2406" s="53"/>
      <c r="M2406" s="53"/>
      <c r="N2406" s="53"/>
      <c r="O2406" s="53"/>
      <c r="P2406" s="53"/>
      <c r="Q2406" s="53"/>
      <c r="R2406" s="53"/>
      <c r="S2406" s="53"/>
      <c r="T2406" s="53"/>
      <c r="U2406" s="53"/>
      <c r="V2406" s="53"/>
      <c r="W2406" s="53"/>
      <c r="X2406" s="53"/>
      <c r="Y2406" s="53"/>
      <c r="Z2406" s="53"/>
      <c r="AA2406" s="53"/>
      <c r="AB2406" s="53"/>
      <c r="AC2406" s="53"/>
      <c r="AD2406" s="53"/>
      <c r="AE2406" s="53"/>
      <c r="AF2406" s="53"/>
      <c r="AG2406" s="53"/>
      <c r="AH2406" s="53"/>
      <c r="AI2406" s="53"/>
      <c r="AJ2406" s="53"/>
      <c r="AK2406" s="53"/>
      <c r="AL2406" s="53"/>
      <c r="AM2406" s="53"/>
      <c r="AN2406" s="53"/>
      <c r="AO2406" s="53"/>
      <c r="AP2406" s="53"/>
      <c r="AQ2406" s="53"/>
      <c r="AR2406" s="53"/>
      <c r="AS2406" s="53"/>
      <c r="AT2406" s="53"/>
      <c r="AU2406" s="53"/>
      <c r="AV2406" s="53"/>
      <c r="AW2406" s="53"/>
      <c r="AX2406" s="53"/>
      <c r="AY2406" s="53"/>
      <c r="AZ2406" s="53"/>
      <c r="BA2406" s="53"/>
      <c r="BB2406" s="53"/>
      <c r="BC2406" s="53"/>
      <c r="BD2406" s="53"/>
      <c r="BE2406" s="53"/>
      <c r="BF2406" s="53"/>
      <c r="BG2406" s="53"/>
      <c r="BH2406" s="53"/>
      <c r="BI2406" s="53"/>
      <c r="BJ2406" s="53"/>
      <c r="BK2406" s="53"/>
      <c r="BL2406" s="53"/>
      <c r="BM2406" s="53"/>
      <c r="BN2406" s="53"/>
      <c r="BO2406" s="53"/>
      <c r="BP2406" s="53"/>
      <c r="BQ2406" s="53"/>
      <c r="BR2406" s="53"/>
      <c r="BS2406" s="53"/>
      <c r="BT2406" s="53"/>
      <c r="BU2406" s="53"/>
      <c r="BV2406" s="53"/>
      <c r="BW2406" s="53"/>
      <c r="BX2406" s="53"/>
      <c r="BY2406" s="53"/>
      <c r="BZ2406" s="53"/>
      <c r="CA2406" s="53"/>
      <c r="CB2406" s="53"/>
      <c r="CC2406" s="53"/>
      <c r="CD2406" s="53"/>
      <c r="CE2406" s="53"/>
      <c r="CF2406" s="53"/>
      <c r="CG2406" s="53"/>
      <c r="CH2406" s="53"/>
      <c r="CI2406" s="53"/>
      <c r="CJ2406" s="53"/>
      <c r="CK2406" s="53"/>
    </row>
    <row r="2407" spans="10:89" x14ac:dyDescent="0.2">
      <c r="J2407" s="53"/>
      <c r="K2407" s="53"/>
      <c r="L2407" s="53"/>
      <c r="M2407" s="53"/>
      <c r="N2407" s="53"/>
      <c r="O2407" s="53"/>
      <c r="P2407" s="53"/>
      <c r="Q2407" s="53"/>
      <c r="R2407" s="53"/>
      <c r="S2407" s="53"/>
      <c r="T2407" s="53"/>
      <c r="U2407" s="53"/>
      <c r="V2407" s="53"/>
      <c r="W2407" s="53"/>
      <c r="X2407" s="53"/>
      <c r="Y2407" s="53"/>
      <c r="Z2407" s="53"/>
      <c r="AA2407" s="53"/>
      <c r="AB2407" s="53"/>
      <c r="AC2407" s="53"/>
      <c r="AD2407" s="53"/>
      <c r="AE2407" s="53"/>
      <c r="AF2407" s="53"/>
      <c r="AG2407" s="53"/>
      <c r="AH2407" s="53"/>
      <c r="AI2407" s="53"/>
      <c r="AJ2407" s="53"/>
      <c r="AK2407" s="53"/>
      <c r="AL2407" s="53"/>
      <c r="AM2407" s="53"/>
      <c r="AN2407" s="53"/>
      <c r="AO2407" s="53"/>
      <c r="AP2407" s="53"/>
      <c r="AQ2407" s="53"/>
      <c r="AR2407" s="53"/>
      <c r="AS2407" s="53"/>
      <c r="AT2407" s="53"/>
      <c r="AU2407" s="53"/>
      <c r="AV2407" s="53"/>
      <c r="AW2407" s="53"/>
      <c r="AX2407" s="53"/>
      <c r="AY2407" s="53"/>
      <c r="AZ2407" s="53"/>
      <c r="BA2407" s="53"/>
      <c r="BB2407" s="53"/>
      <c r="BC2407" s="53"/>
      <c r="BD2407" s="53"/>
      <c r="BE2407" s="53"/>
      <c r="BF2407" s="53"/>
      <c r="BG2407" s="53"/>
      <c r="BH2407" s="53"/>
      <c r="BI2407" s="53"/>
      <c r="BJ2407" s="53"/>
      <c r="BK2407" s="53"/>
      <c r="BL2407" s="53"/>
      <c r="BM2407" s="53"/>
      <c r="BN2407" s="53"/>
      <c r="BO2407" s="53"/>
      <c r="BP2407" s="53"/>
      <c r="BQ2407" s="53"/>
      <c r="BR2407" s="53"/>
      <c r="BS2407" s="53"/>
      <c r="BT2407" s="53"/>
      <c r="BU2407" s="53"/>
      <c r="BV2407" s="53"/>
      <c r="BW2407" s="53"/>
      <c r="BX2407" s="53"/>
      <c r="BY2407" s="53"/>
      <c r="BZ2407" s="53"/>
      <c r="CA2407" s="53"/>
      <c r="CB2407" s="53"/>
      <c r="CC2407" s="53"/>
      <c r="CD2407" s="53"/>
      <c r="CE2407" s="53"/>
      <c r="CF2407" s="53"/>
      <c r="CG2407" s="53"/>
      <c r="CH2407" s="53"/>
      <c r="CI2407" s="53"/>
      <c r="CJ2407" s="53"/>
      <c r="CK2407" s="53"/>
    </row>
    <row r="2408" spans="10:89" x14ac:dyDescent="0.2">
      <c r="J2408" s="53"/>
      <c r="K2408" s="53"/>
      <c r="L2408" s="53"/>
      <c r="M2408" s="53"/>
      <c r="N2408" s="53"/>
      <c r="O2408" s="53"/>
      <c r="P2408" s="53"/>
      <c r="Q2408" s="53"/>
      <c r="R2408" s="53"/>
      <c r="S2408" s="53"/>
      <c r="T2408" s="53"/>
      <c r="U2408" s="53"/>
      <c r="V2408" s="53"/>
      <c r="W2408" s="53"/>
      <c r="X2408" s="53"/>
      <c r="Y2408" s="53"/>
      <c r="Z2408" s="53"/>
      <c r="AA2408" s="53"/>
      <c r="AB2408" s="53"/>
      <c r="AC2408" s="53"/>
      <c r="AD2408" s="53"/>
      <c r="AE2408" s="53"/>
      <c r="AF2408" s="53"/>
      <c r="AG2408" s="53"/>
      <c r="AH2408" s="53"/>
      <c r="AI2408" s="53"/>
      <c r="AJ2408" s="53"/>
      <c r="AK2408" s="53"/>
      <c r="AL2408" s="53"/>
      <c r="AM2408" s="53"/>
      <c r="AN2408" s="53"/>
      <c r="AO2408" s="53"/>
      <c r="AP2408" s="53"/>
      <c r="AQ2408" s="53"/>
      <c r="AR2408" s="53"/>
      <c r="AS2408" s="53"/>
      <c r="AT2408" s="53"/>
      <c r="AU2408" s="53"/>
      <c r="AV2408" s="53"/>
      <c r="AW2408" s="53"/>
      <c r="AX2408" s="53"/>
      <c r="AY2408" s="53"/>
      <c r="AZ2408" s="53"/>
      <c r="BA2408" s="53"/>
      <c r="BB2408" s="53"/>
      <c r="BC2408" s="53"/>
      <c r="BD2408" s="53"/>
      <c r="BE2408" s="53"/>
      <c r="BF2408" s="53"/>
      <c r="BG2408" s="53"/>
      <c r="BH2408" s="53"/>
      <c r="BI2408" s="53"/>
      <c r="BJ2408" s="53"/>
      <c r="BK2408" s="53"/>
      <c r="BL2408" s="53"/>
      <c r="BM2408" s="53"/>
      <c r="BN2408" s="53"/>
      <c r="BO2408" s="53"/>
      <c r="BP2408" s="53"/>
      <c r="BQ2408" s="53"/>
      <c r="BR2408" s="53"/>
      <c r="BS2408" s="53"/>
      <c r="BT2408" s="53"/>
      <c r="BU2408" s="53"/>
      <c r="BV2408" s="53"/>
      <c r="BW2408" s="53"/>
      <c r="BX2408" s="53"/>
      <c r="BY2408" s="53"/>
      <c r="BZ2408" s="53"/>
      <c r="CA2408" s="53"/>
      <c r="CB2408" s="53"/>
      <c r="CC2408" s="53"/>
      <c r="CD2408" s="53"/>
      <c r="CE2408" s="53"/>
      <c r="CF2408" s="53"/>
      <c r="CG2408" s="53"/>
      <c r="CH2408" s="53"/>
      <c r="CI2408" s="53"/>
      <c r="CJ2408" s="53"/>
      <c r="CK2408" s="53"/>
    </row>
    <row r="2409" spans="10:89" x14ac:dyDescent="0.2">
      <c r="J2409" s="53"/>
      <c r="K2409" s="53"/>
      <c r="L2409" s="53"/>
      <c r="M2409" s="53"/>
      <c r="N2409" s="53"/>
      <c r="O2409" s="53"/>
      <c r="P2409" s="53"/>
      <c r="Q2409" s="53"/>
      <c r="R2409" s="53"/>
      <c r="S2409" s="53"/>
      <c r="T2409" s="53"/>
      <c r="U2409" s="53"/>
      <c r="V2409" s="53"/>
      <c r="W2409" s="53"/>
      <c r="X2409" s="53"/>
      <c r="Y2409" s="53"/>
      <c r="Z2409" s="53"/>
      <c r="AA2409" s="53"/>
      <c r="AB2409" s="53"/>
      <c r="AC2409" s="53"/>
      <c r="AD2409" s="53"/>
      <c r="AE2409" s="53"/>
      <c r="AF2409" s="53"/>
      <c r="AG2409" s="53"/>
      <c r="AH2409" s="53"/>
      <c r="AI2409" s="53"/>
      <c r="AJ2409" s="53"/>
      <c r="AK2409" s="53"/>
      <c r="AL2409" s="53"/>
      <c r="AM2409" s="53"/>
      <c r="AN2409" s="53"/>
      <c r="AO2409" s="53"/>
      <c r="AP2409" s="53"/>
      <c r="AQ2409" s="53"/>
      <c r="AR2409" s="53"/>
      <c r="AS2409" s="53"/>
      <c r="AT2409" s="53"/>
      <c r="AU2409" s="53"/>
      <c r="AV2409" s="53"/>
      <c r="AW2409" s="53"/>
      <c r="AX2409" s="53"/>
      <c r="AY2409" s="53"/>
      <c r="AZ2409" s="53"/>
      <c r="BA2409" s="53"/>
      <c r="BB2409" s="53"/>
      <c r="BC2409" s="53"/>
      <c r="BD2409" s="53"/>
      <c r="BE2409" s="53"/>
      <c r="BF2409" s="53"/>
      <c r="BG2409" s="53"/>
      <c r="BH2409" s="53"/>
      <c r="BI2409" s="53"/>
      <c r="BJ2409" s="53"/>
      <c r="BK2409" s="53"/>
      <c r="BL2409" s="53"/>
      <c r="BM2409" s="53"/>
      <c r="BN2409" s="53"/>
      <c r="BO2409" s="53"/>
      <c r="BP2409" s="53"/>
      <c r="BQ2409" s="53"/>
      <c r="BR2409" s="53"/>
      <c r="BS2409" s="53"/>
      <c r="BT2409" s="53"/>
      <c r="BU2409" s="53"/>
      <c r="BV2409" s="53"/>
      <c r="BW2409" s="53"/>
      <c r="BX2409" s="53"/>
      <c r="BY2409" s="53"/>
      <c r="BZ2409" s="53"/>
      <c r="CA2409" s="53"/>
      <c r="CB2409" s="53"/>
      <c r="CC2409" s="53"/>
      <c r="CD2409" s="53"/>
      <c r="CE2409" s="53"/>
      <c r="CF2409" s="53"/>
      <c r="CG2409" s="53"/>
      <c r="CH2409" s="53"/>
      <c r="CI2409" s="53"/>
      <c r="CJ2409" s="53"/>
      <c r="CK2409" s="53"/>
    </row>
    <row r="2410" spans="10:89" x14ac:dyDescent="0.2">
      <c r="J2410" s="53"/>
      <c r="K2410" s="53"/>
      <c r="L2410" s="53"/>
      <c r="M2410" s="53"/>
      <c r="N2410" s="53"/>
      <c r="O2410" s="53"/>
      <c r="P2410" s="53"/>
      <c r="Q2410" s="53"/>
      <c r="R2410" s="53"/>
      <c r="S2410" s="53"/>
      <c r="T2410" s="53"/>
      <c r="U2410" s="53"/>
      <c r="V2410" s="53"/>
      <c r="W2410" s="53"/>
      <c r="X2410" s="53"/>
      <c r="Y2410" s="53"/>
      <c r="Z2410" s="53"/>
      <c r="AA2410" s="53"/>
      <c r="AB2410" s="53"/>
      <c r="AC2410" s="53"/>
      <c r="AD2410" s="53"/>
      <c r="AE2410" s="53"/>
      <c r="AF2410" s="53"/>
      <c r="AG2410" s="53"/>
      <c r="AH2410" s="53"/>
      <c r="AI2410" s="53"/>
      <c r="AJ2410" s="53"/>
      <c r="AK2410" s="53"/>
      <c r="AL2410" s="53"/>
      <c r="AM2410" s="53"/>
      <c r="AN2410" s="53"/>
      <c r="AO2410" s="53"/>
      <c r="AP2410" s="53"/>
      <c r="AQ2410" s="53"/>
      <c r="AR2410" s="53"/>
      <c r="AS2410" s="53"/>
      <c r="AT2410" s="53"/>
      <c r="AU2410" s="53"/>
      <c r="AV2410" s="53"/>
      <c r="AW2410" s="53"/>
      <c r="AX2410" s="53"/>
      <c r="AY2410" s="53"/>
      <c r="AZ2410" s="53"/>
      <c r="BA2410" s="53"/>
      <c r="BB2410" s="53"/>
      <c r="BC2410" s="53"/>
      <c r="BD2410" s="53"/>
      <c r="BE2410" s="53"/>
      <c r="BF2410" s="53"/>
      <c r="BG2410" s="53"/>
      <c r="BH2410" s="53"/>
      <c r="BI2410" s="53"/>
      <c r="BJ2410" s="53"/>
      <c r="BK2410" s="53"/>
      <c r="BL2410" s="53"/>
      <c r="BM2410" s="53"/>
      <c r="BN2410" s="53"/>
      <c r="BO2410" s="53"/>
      <c r="BP2410" s="53"/>
      <c r="BQ2410" s="53"/>
      <c r="BR2410" s="53"/>
      <c r="BS2410" s="53"/>
      <c r="BT2410" s="53"/>
      <c r="BU2410" s="53"/>
      <c r="BV2410" s="53"/>
      <c r="BW2410" s="53"/>
      <c r="BX2410" s="53"/>
      <c r="BY2410" s="53"/>
      <c r="BZ2410" s="53"/>
      <c r="CA2410" s="53"/>
      <c r="CB2410" s="53"/>
      <c r="CC2410" s="53"/>
      <c r="CD2410" s="53"/>
      <c r="CE2410" s="53"/>
      <c r="CF2410" s="53"/>
      <c r="CG2410" s="53"/>
      <c r="CH2410" s="53"/>
      <c r="CI2410" s="53"/>
      <c r="CJ2410" s="53"/>
      <c r="CK2410" s="53"/>
    </row>
    <row r="2411" spans="10:89" x14ac:dyDescent="0.2">
      <c r="J2411" s="53"/>
      <c r="K2411" s="53"/>
      <c r="L2411" s="53"/>
      <c r="M2411" s="53"/>
      <c r="N2411" s="53"/>
      <c r="O2411" s="53"/>
      <c r="P2411" s="53"/>
      <c r="Q2411" s="53"/>
      <c r="R2411" s="53"/>
      <c r="S2411" s="53"/>
      <c r="T2411" s="53"/>
      <c r="U2411" s="53"/>
      <c r="V2411" s="53"/>
      <c r="W2411" s="53"/>
      <c r="X2411" s="53"/>
      <c r="Y2411" s="53"/>
      <c r="Z2411" s="53"/>
      <c r="AA2411" s="53"/>
      <c r="AB2411" s="53"/>
      <c r="AC2411" s="53"/>
      <c r="AD2411" s="53"/>
      <c r="AE2411" s="53"/>
      <c r="AF2411" s="53"/>
      <c r="AG2411" s="53"/>
      <c r="AH2411" s="53"/>
      <c r="AI2411" s="53"/>
      <c r="AJ2411" s="53"/>
      <c r="AK2411" s="53"/>
      <c r="AL2411" s="53"/>
      <c r="AM2411" s="53"/>
      <c r="AN2411" s="53"/>
      <c r="AO2411" s="53"/>
      <c r="AP2411" s="53"/>
      <c r="AQ2411" s="53"/>
      <c r="AR2411" s="53"/>
      <c r="AS2411" s="53"/>
      <c r="AT2411" s="53"/>
      <c r="AU2411" s="53"/>
      <c r="AV2411" s="53"/>
      <c r="AW2411" s="53"/>
      <c r="AX2411" s="53"/>
      <c r="AY2411" s="53"/>
      <c r="AZ2411" s="53"/>
      <c r="BA2411" s="53"/>
      <c r="BB2411" s="53"/>
      <c r="BC2411" s="53"/>
      <c r="BD2411" s="53"/>
      <c r="BE2411" s="53"/>
      <c r="BF2411" s="53"/>
      <c r="BG2411" s="53"/>
      <c r="BH2411" s="53"/>
      <c r="BI2411" s="53"/>
      <c r="BJ2411" s="53"/>
      <c r="BK2411" s="53"/>
      <c r="BL2411" s="53"/>
      <c r="BM2411" s="53"/>
      <c r="BN2411" s="53"/>
      <c r="BO2411" s="53"/>
      <c r="BP2411" s="53"/>
      <c r="BQ2411" s="53"/>
      <c r="BR2411" s="53"/>
      <c r="BS2411" s="53"/>
      <c r="BT2411" s="53"/>
      <c r="BU2411" s="53"/>
      <c r="BV2411" s="53"/>
      <c r="BW2411" s="53"/>
      <c r="BX2411" s="53"/>
      <c r="BY2411" s="53"/>
      <c r="BZ2411" s="53"/>
      <c r="CA2411" s="53"/>
      <c r="CB2411" s="53"/>
      <c r="CC2411" s="53"/>
      <c r="CD2411" s="53"/>
      <c r="CE2411" s="53"/>
      <c r="CF2411" s="53"/>
      <c r="CG2411" s="53"/>
      <c r="CH2411" s="53"/>
      <c r="CI2411" s="53"/>
      <c r="CJ2411" s="53"/>
      <c r="CK2411" s="53"/>
    </row>
    <row r="2412" spans="10:89" x14ac:dyDescent="0.2">
      <c r="J2412" s="53"/>
      <c r="K2412" s="53"/>
      <c r="L2412" s="53"/>
      <c r="M2412" s="53"/>
      <c r="N2412" s="53"/>
      <c r="O2412" s="53"/>
      <c r="P2412" s="53"/>
      <c r="Q2412" s="53"/>
      <c r="R2412" s="53"/>
      <c r="S2412" s="53"/>
      <c r="T2412" s="53"/>
      <c r="U2412" s="53"/>
      <c r="V2412" s="53"/>
      <c r="W2412" s="53"/>
      <c r="X2412" s="53"/>
      <c r="Y2412" s="53"/>
      <c r="Z2412" s="53"/>
      <c r="AA2412" s="53"/>
      <c r="AB2412" s="53"/>
      <c r="AC2412" s="53"/>
      <c r="AD2412" s="53"/>
      <c r="AE2412" s="53"/>
      <c r="AF2412" s="53"/>
      <c r="AG2412" s="53"/>
      <c r="AH2412" s="53"/>
      <c r="AI2412" s="53"/>
      <c r="AJ2412" s="53"/>
      <c r="AK2412" s="53"/>
      <c r="AL2412" s="53"/>
      <c r="AM2412" s="53"/>
      <c r="AN2412" s="53"/>
      <c r="AO2412" s="53"/>
      <c r="AP2412" s="53"/>
      <c r="AQ2412" s="53"/>
      <c r="AR2412" s="53"/>
      <c r="AS2412" s="53"/>
      <c r="AT2412" s="53"/>
      <c r="AU2412" s="53"/>
      <c r="AV2412" s="53"/>
      <c r="AW2412" s="53"/>
      <c r="AX2412" s="53"/>
      <c r="AY2412" s="53"/>
      <c r="AZ2412" s="53"/>
      <c r="BA2412" s="53"/>
      <c r="BB2412" s="53"/>
      <c r="BC2412" s="53"/>
      <c r="BD2412" s="53"/>
      <c r="BE2412" s="53"/>
      <c r="BF2412" s="53"/>
      <c r="BG2412" s="53"/>
      <c r="BH2412" s="53"/>
      <c r="BI2412" s="53"/>
      <c r="BJ2412" s="53"/>
      <c r="BK2412" s="53"/>
      <c r="BL2412" s="53"/>
      <c r="BM2412" s="53"/>
      <c r="BN2412" s="53"/>
      <c r="BO2412" s="53"/>
      <c r="BP2412" s="53"/>
      <c r="BQ2412" s="53"/>
      <c r="BR2412" s="53"/>
      <c r="BS2412" s="53"/>
      <c r="BT2412" s="53"/>
      <c r="BU2412" s="53"/>
      <c r="BV2412" s="53"/>
      <c r="BW2412" s="53"/>
      <c r="BX2412" s="53"/>
      <c r="BY2412" s="53"/>
      <c r="BZ2412" s="53"/>
      <c r="CA2412" s="53"/>
      <c r="CB2412" s="53"/>
      <c r="CC2412" s="53"/>
      <c r="CD2412" s="53"/>
      <c r="CE2412" s="53"/>
      <c r="CF2412" s="53"/>
      <c r="CG2412" s="53"/>
      <c r="CH2412" s="53"/>
      <c r="CI2412" s="53"/>
      <c r="CJ2412" s="53"/>
      <c r="CK2412" s="53"/>
    </row>
    <row r="2413" spans="10:89" x14ac:dyDescent="0.2">
      <c r="J2413" s="53"/>
      <c r="K2413" s="53"/>
      <c r="L2413" s="53"/>
      <c r="M2413" s="53"/>
      <c r="N2413" s="53"/>
      <c r="O2413" s="53"/>
      <c r="P2413" s="53"/>
      <c r="Q2413" s="53"/>
      <c r="R2413" s="53"/>
      <c r="S2413" s="53"/>
      <c r="T2413" s="53"/>
      <c r="U2413" s="53"/>
      <c r="V2413" s="53"/>
      <c r="W2413" s="53"/>
      <c r="X2413" s="53"/>
      <c r="Y2413" s="53"/>
      <c r="Z2413" s="53"/>
      <c r="AA2413" s="53"/>
      <c r="AB2413" s="53"/>
      <c r="AC2413" s="53"/>
      <c r="AD2413" s="53"/>
      <c r="AE2413" s="53"/>
      <c r="AF2413" s="53"/>
      <c r="AG2413" s="53"/>
      <c r="AH2413" s="53"/>
      <c r="AI2413" s="53"/>
      <c r="AJ2413" s="53"/>
      <c r="AK2413" s="53"/>
      <c r="AL2413" s="53"/>
      <c r="AM2413" s="53"/>
      <c r="AN2413" s="53"/>
      <c r="AO2413" s="53"/>
      <c r="AP2413" s="53"/>
      <c r="AQ2413" s="53"/>
      <c r="AR2413" s="53"/>
      <c r="AS2413" s="53"/>
      <c r="AT2413" s="53"/>
      <c r="AU2413" s="53"/>
      <c r="AV2413" s="53"/>
      <c r="AW2413" s="53"/>
      <c r="AX2413" s="53"/>
      <c r="AY2413" s="53"/>
      <c r="AZ2413" s="53"/>
      <c r="BA2413" s="53"/>
      <c r="BB2413" s="53"/>
      <c r="BC2413" s="53"/>
      <c r="BD2413" s="53"/>
      <c r="BE2413" s="53"/>
      <c r="BF2413" s="53"/>
      <c r="BG2413" s="53"/>
      <c r="BH2413" s="53"/>
      <c r="BI2413" s="53"/>
      <c r="BJ2413" s="53"/>
      <c r="BK2413" s="53"/>
      <c r="BL2413" s="53"/>
      <c r="BM2413" s="53"/>
      <c r="BN2413" s="53"/>
      <c r="BO2413" s="53"/>
      <c r="BP2413" s="53"/>
      <c r="BQ2413" s="53"/>
      <c r="BR2413" s="53"/>
      <c r="BS2413" s="53"/>
      <c r="BT2413" s="53"/>
      <c r="BU2413" s="53"/>
      <c r="BV2413" s="53"/>
      <c r="BW2413" s="53"/>
      <c r="BX2413" s="53"/>
      <c r="BY2413" s="53"/>
      <c r="BZ2413" s="53"/>
      <c r="CA2413" s="53"/>
      <c r="CB2413" s="53"/>
      <c r="CC2413" s="53"/>
      <c r="CD2413" s="53"/>
      <c r="CE2413" s="53"/>
      <c r="CF2413" s="53"/>
      <c r="CG2413" s="53"/>
      <c r="CH2413" s="53"/>
      <c r="CI2413" s="53"/>
      <c r="CJ2413" s="53"/>
      <c r="CK2413" s="53"/>
    </row>
    <row r="2414" spans="10:89" x14ac:dyDescent="0.2">
      <c r="J2414" s="53"/>
      <c r="K2414" s="53"/>
      <c r="L2414" s="53"/>
      <c r="M2414" s="53"/>
      <c r="N2414" s="53"/>
      <c r="O2414" s="53"/>
      <c r="P2414" s="53"/>
      <c r="Q2414" s="53"/>
      <c r="R2414" s="53"/>
      <c r="S2414" s="53"/>
      <c r="T2414" s="53"/>
      <c r="U2414" s="53"/>
      <c r="V2414" s="53"/>
      <c r="W2414" s="53"/>
      <c r="X2414" s="53"/>
      <c r="Y2414" s="53"/>
      <c r="Z2414" s="53"/>
      <c r="AA2414" s="53"/>
      <c r="AB2414" s="53"/>
      <c r="AC2414" s="53"/>
      <c r="AD2414" s="53"/>
      <c r="AE2414" s="53"/>
      <c r="AF2414" s="53"/>
      <c r="AG2414" s="53"/>
      <c r="AH2414" s="53"/>
      <c r="AI2414" s="53"/>
      <c r="AJ2414" s="53"/>
      <c r="AK2414" s="53"/>
      <c r="AL2414" s="53"/>
      <c r="AM2414" s="53"/>
      <c r="AN2414" s="53"/>
      <c r="AO2414" s="53"/>
      <c r="AP2414" s="53"/>
      <c r="AQ2414" s="53"/>
      <c r="AR2414" s="53"/>
      <c r="AS2414" s="53"/>
      <c r="AT2414" s="53"/>
      <c r="AU2414" s="53"/>
      <c r="AV2414" s="53"/>
      <c r="AW2414" s="53"/>
      <c r="AX2414" s="53"/>
      <c r="AY2414" s="53"/>
      <c r="AZ2414" s="53"/>
      <c r="BA2414" s="53"/>
      <c r="BB2414" s="53"/>
      <c r="BC2414" s="53"/>
      <c r="BD2414" s="53"/>
      <c r="BE2414" s="53"/>
      <c r="BF2414" s="53"/>
      <c r="BG2414" s="53"/>
      <c r="BH2414" s="53"/>
      <c r="BI2414" s="53"/>
      <c r="BJ2414" s="53"/>
      <c r="BK2414" s="53"/>
      <c r="BL2414" s="53"/>
      <c r="BM2414" s="53"/>
      <c r="BN2414" s="53"/>
      <c r="BO2414" s="53"/>
      <c r="BP2414" s="53"/>
      <c r="BQ2414" s="53"/>
      <c r="BR2414" s="53"/>
      <c r="BS2414" s="53"/>
      <c r="BT2414" s="53"/>
      <c r="BU2414" s="53"/>
      <c r="BV2414" s="53"/>
      <c r="BW2414" s="53"/>
      <c r="BX2414" s="53"/>
      <c r="BY2414" s="53"/>
      <c r="BZ2414" s="53"/>
      <c r="CA2414" s="53"/>
      <c r="CB2414" s="53"/>
      <c r="CC2414" s="53"/>
      <c r="CD2414" s="53"/>
      <c r="CE2414" s="53"/>
      <c r="CF2414" s="53"/>
      <c r="CG2414" s="53"/>
      <c r="CH2414" s="53"/>
      <c r="CI2414" s="53"/>
      <c r="CJ2414" s="53"/>
      <c r="CK2414" s="53"/>
    </row>
    <row r="2415" spans="10:89" x14ac:dyDescent="0.2">
      <c r="J2415" s="53"/>
      <c r="K2415" s="53"/>
      <c r="L2415" s="53"/>
      <c r="M2415" s="53"/>
      <c r="N2415" s="53"/>
      <c r="O2415" s="53"/>
      <c r="P2415" s="53"/>
      <c r="Q2415" s="53"/>
      <c r="R2415" s="53"/>
      <c r="S2415" s="53"/>
      <c r="T2415" s="53"/>
      <c r="U2415" s="53"/>
      <c r="V2415" s="53"/>
      <c r="W2415" s="53"/>
      <c r="X2415" s="53"/>
      <c r="Y2415" s="53"/>
      <c r="Z2415" s="53"/>
      <c r="AA2415" s="53"/>
      <c r="AB2415" s="53"/>
      <c r="AC2415" s="53"/>
      <c r="AD2415" s="53"/>
      <c r="AE2415" s="53"/>
      <c r="AF2415" s="53"/>
      <c r="AG2415" s="53"/>
      <c r="AH2415" s="53"/>
      <c r="AI2415" s="53"/>
      <c r="AJ2415" s="53"/>
      <c r="AK2415" s="53"/>
      <c r="AL2415" s="53"/>
      <c r="AM2415" s="53"/>
      <c r="AN2415" s="53"/>
      <c r="AO2415" s="53"/>
      <c r="AP2415" s="53"/>
      <c r="AQ2415" s="53"/>
      <c r="AR2415" s="53"/>
      <c r="AS2415" s="53"/>
      <c r="AT2415" s="53"/>
      <c r="AU2415" s="53"/>
      <c r="AV2415" s="53"/>
      <c r="AW2415" s="53"/>
      <c r="AX2415" s="53"/>
      <c r="AY2415" s="53"/>
      <c r="AZ2415" s="53"/>
      <c r="BA2415" s="53"/>
      <c r="BB2415" s="53"/>
      <c r="BC2415" s="53"/>
      <c r="BD2415" s="53"/>
      <c r="BE2415" s="53"/>
      <c r="BF2415" s="53"/>
      <c r="BG2415" s="53"/>
      <c r="BH2415" s="53"/>
      <c r="BI2415" s="53"/>
      <c r="BJ2415" s="53"/>
      <c r="BK2415" s="53"/>
      <c r="BL2415" s="53"/>
      <c r="BM2415" s="53"/>
      <c r="BN2415" s="53"/>
      <c r="BO2415" s="53"/>
      <c r="BP2415" s="53"/>
      <c r="BQ2415" s="53"/>
      <c r="BR2415" s="53"/>
      <c r="BS2415" s="53"/>
      <c r="BT2415" s="53"/>
      <c r="BU2415" s="53"/>
      <c r="BV2415" s="53"/>
      <c r="BW2415" s="53"/>
      <c r="BX2415" s="53"/>
      <c r="BY2415" s="53"/>
      <c r="BZ2415" s="53"/>
      <c r="CA2415" s="53"/>
      <c r="CB2415" s="53"/>
      <c r="CC2415" s="53"/>
      <c r="CD2415" s="53"/>
      <c r="CE2415" s="53"/>
      <c r="CF2415" s="53"/>
      <c r="CG2415" s="53"/>
      <c r="CH2415" s="53"/>
      <c r="CI2415" s="53"/>
      <c r="CJ2415" s="53"/>
      <c r="CK2415" s="53"/>
    </row>
    <row r="2416" spans="10:89" x14ac:dyDescent="0.2">
      <c r="J2416" s="53"/>
      <c r="K2416" s="53"/>
      <c r="L2416" s="53"/>
      <c r="M2416" s="53"/>
      <c r="N2416" s="53"/>
      <c r="O2416" s="53"/>
      <c r="P2416" s="53"/>
      <c r="Q2416" s="53"/>
      <c r="R2416" s="53"/>
      <c r="S2416" s="53"/>
      <c r="T2416" s="53"/>
      <c r="U2416" s="53"/>
      <c r="V2416" s="53"/>
      <c r="W2416" s="53"/>
      <c r="X2416" s="53"/>
      <c r="Y2416" s="53"/>
      <c r="Z2416" s="53"/>
      <c r="AA2416" s="53"/>
      <c r="AB2416" s="53"/>
      <c r="AC2416" s="53"/>
      <c r="AD2416" s="53"/>
      <c r="AE2416" s="53"/>
      <c r="AF2416" s="53"/>
      <c r="AG2416" s="53"/>
      <c r="AH2416" s="53"/>
      <c r="AI2416" s="53"/>
      <c r="AJ2416" s="53"/>
      <c r="AK2416" s="53"/>
      <c r="AL2416" s="53"/>
      <c r="AM2416" s="53"/>
      <c r="AN2416" s="53"/>
      <c r="AO2416" s="53"/>
      <c r="AP2416" s="53"/>
      <c r="AQ2416" s="53"/>
      <c r="AR2416" s="53"/>
      <c r="AS2416" s="53"/>
      <c r="AT2416" s="53"/>
      <c r="AU2416" s="53"/>
      <c r="AV2416" s="53"/>
      <c r="AW2416" s="53"/>
      <c r="AX2416" s="53"/>
      <c r="AY2416" s="53"/>
      <c r="AZ2416" s="53"/>
      <c r="BA2416" s="53"/>
      <c r="BB2416" s="53"/>
      <c r="BC2416" s="53"/>
      <c r="BD2416" s="53"/>
      <c r="BE2416" s="53"/>
      <c r="BF2416" s="53"/>
      <c r="BG2416" s="53"/>
      <c r="BH2416" s="53"/>
      <c r="BI2416" s="53"/>
      <c r="BJ2416" s="53"/>
      <c r="BK2416" s="53"/>
      <c r="BL2416" s="53"/>
      <c r="BM2416" s="53"/>
      <c r="BN2416" s="53"/>
      <c r="BO2416" s="53"/>
      <c r="BP2416" s="53"/>
      <c r="BQ2416" s="53"/>
      <c r="BR2416" s="53"/>
      <c r="BS2416" s="53"/>
      <c r="BT2416" s="53"/>
      <c r="BU2416" s="53"/>
      <c r="BV2416" s="53"/>
      <c r="BW2416" s="53"/>
      <c r="BX2416" s="53"/>
      <c r="BY2416" s="53"/>
      <c r="BZ2416" s="53"/>
      <c r="CA2416" s="53"/>
      <c r="CB2416" s="53"/>
      <c r="CC2416" s="53"/>
      <c r="CD2416" s="53"/>
      <c r="CE2416" s="53"/>
      <c r="CF2416" s="53"/>
      <c r="CG2416" s="53"/>
      <c r="CH2416" s="53"/>
      <c r="CI2416" s="53"/>
      <c r="CJ2416" s="53"/>
      <c r="CK2416" s="53"/>
    </row>
    <row r="2417" spans="10:89" x14ac:dyDescent="0.2">
      <c r="J2417" s="53"/>
      <c r="K2417" s="53"/>
      <c r="L2417" s="53"/>
      <c r="M2417" s="53"/>
      <c r="N2417" s="53"/>
      <c r="O2417" s="53"/>
      <c r="P2417" s="53"/>
      <c r="Q2417" s="53"/>
      <c r="R2417" s="53"/>
      <c r="S2417" s="53"/>
      <c r="T2417" s="53"/>
      <c r="U2417" s="53"/>
      <c r="V2417" s="53"/>
      <c r="W2417" s="53"/>
      <c r="X2417" s="53"/>
      <c r="Y2417" s="53"/>
      <c r="Z2417" s="53"/>
      <c r="AA2417" s="53"/>
      <c r="AB2417" s="53"/>
      <c r="AC2417" s="53"/>
      <c r="AD2417" s="53"/>
      <c r="AE2417" s="53"/>
      <c r="AF2417" s="53"/>
      <c r="AG2417" s="53"/>
      <c r="AH2417" s="53"/>
      <c r="AI2417" s="53"/>
      <c r="AJ2417" s="53"/>
      <c r="AK2417" s="53"/>
      <c r="AL2417" s="53"/>
      <c r="AM2417" s="53"/>
      <c r="AN2417" s="53"/>
      <c r="AO2417" s="53"/>
      <c r="AP2417" s="53"/>
      <c r="AQ2417" s="53"/>
      <c r="AR2417" s="53"/>
      <c r="AS2417" s="53"/>
      <c r="AT2417" s="53"/>
      <c r="AU2417" s="53"/>
      <c r="AV2417" s="53"/>
      <c r="AW2417" s="53"/>
      <c r="AX2417" s="53"/>
      <c r="AY2417" s="53"/>
      <c r="AZ2417" s="53"/>
      <c r="BA2417" s="53"/>
      <c r="BB2417" s="53"/>
      <c r="BC2417" s="53"/>
      <c r="BD2417" s="53"/>
      <c r="BE2417" s="53"/>
      <c r="BF2417" s="53"/>
      <c r="BG2417" s="53"/>
      <c r="BH2417" s="53"/>
      <c r="BI2417" s="53"/>
      <c r="BJ2417" s="53"/>
      <c r="BK2417" s="53"/>
      <c r="BL2417" s="53"/>
      <c r="BM2417" s="53"/>
      <c r="BN2417" s="53"/>
      <c r="BO2417" s="53"/>
      <c r="BP2417" s="53"/>
      <c r="BQ2417" s="53"/>
      <c r="BR2417" s="53"/>
      <c r="BS2417" s="53"/>
      <c r="BT2417" s="53"/>
      <c r="BU2417" s="53"/>
      <c r="BV2417" s="53"/>
      <c r="BW2417" s="53"/>
      <c r="BX2417" s="53"/>
      <c r="BY2417" s="53"/>
      <c r="BZ2417" s="53"/>
      <c r="CA2417" s="53"/>
      <c r="CB2417" s="53"/>
      <c r="CC2417" s="53"/>
      <c r="CD2417" s="53"/>
      <c r="CE2417" s="53"/>
      <c r="CF2417" s="53"/>
      <c r="CG2417" s="53"/>
      <c r="CH2417" s="53"/>
      <c r="CI2417" s="53"/>
      <c r="CJ2417" s="53"/>
      <c r="CK2417" s="53"/>
    </row>
    <row r="2418" spans="10:89" x14ac:dyDescent="0.2">
      <c r="J2418" s="53"/>
      <c r="K2418" s="53"/>
      <c r="L2418" s="53"/>
      <c r="M2418" s="53"/>
      <c r="N2418" s="53"/>
      <c r="O2418" s="53"/>
      <c r="P2418" s="53"/>
      <c r="Q2418" s="53"/>
      <c r="R2418" s="53"/>
      <c r="S2418" s="53"/>
      <c r="T2418" s="53"/>
      <c r="U2418" s="53"/>
      <c r="V2418" s="53"/>
      <c r="W2418" s="53"/>
      <c r="X2418" s="53"/>
      <c r="Y2418" s="53"/>
      <c r="Z2418" s="53"/>
      <c r="AA2418" s="53"/>
      <c r="AB2418" s="53"/>
      <c r="AC2418" s="53"/>
      <c r="AD2418" s="53"/>
      <c r="AE2418" s="53"/>
      <c r="AF2418" s="53"/>
      <c r="AG2418" s="53"/>
      <c r="AH2418" s="53"/>
      <c r="AI2418" s="53"/>
      <c r="AJ2418" s="53"/>
      <c r="AK2418" s="53"/>
      <c r="AL2418" s="53"/>
      <c r="AM2418" s="53"/>
      <c r="AN2418" s="53"/>
      <c r="AO2418" s="53"/>
      <c r="AP2418" s="53"/>
      <c r="AQ2418" s="53"/>
      <c r="AR2418" s="53"/>
      <c r="AS2418" s="53"/>
      <c r="AT2418" s="53"/>
      <c r="AU2418" s="53"/>
      <c r="AV2418" s="53"/>
      <c r="AW2418" s="53"/>
      <c r="AX2418" s="53"/>
      <c r="AY2418" s="53"/>
      <c r="AZ2418" s="53"/>
      <c r="BA2418" s="53"/>
      <c r="BB2418" s="53"/>
      <c r="BC2418" s="53"/>
      <c r="BD2418" s="53"/>
      <c r="BE2418" s="53"/>
      <c r="BF2418" s="53"/>
      <c r="BG2418" s="53"/>
      <c r="BH2418" s="53"/>
      <c r="BI2418" s="53"/>
      <c r="BJ2418" s="53"/>
      <c r="BK2418" s="53"/>
      <c r="BL2418" s="53"/>
      <c r="BM2418" s="53"/>
      <c r="BN2418" s="53"/>
      <c r="BO2418" s="53"/>
      <c r="BP2418" s="53"/>
      <c r="BQ2418" s="53"/>
      <c r="BR2418" s="53"/>
      <c r="BS2418" s="53"/>
      <c r="BT2418" s="53"/>
      <c r="BU2418" s="53"/>
      <c r="BV2418" s="53"/>
      <c r="BW2418" s="53"/>
      <c r="BX2418" s="53"/>
      <c r="BY2418" s="53"/>
      <c r="BZ2418" s="53"/>
      <c r="CA2418" s="53"/>
      <c r="CB2418" s="53"/>
      <c r="CC2418" s="53"/>
      <c r="CD2418" s="53"/>
      <c r="CE2418" s="53"/>
      <c r="CF2418" s="53"/>
      <c r="CG2418" s="53"/>
      <c r="CH2418" s="53"/>
      <c r="CI2418" s="53"/>
      <c r="CJ2418" s="53"/>
      <c r="CK2418" s="53"/>
    </row>
    <row r="2419" spans="10:89" x14ac:dyDescent="0.2">
      <c r="J2419" s="53"/>
      <c r="K2419" s="53"/>
      <c r="L2419" s="53"/>
      <c r="M2419" s="53"/>
      <c r="N2419" s="53"/>
      <c r="O2419" s="53"/>
      <c r="P2419" s="53"/>
      <c r="Q2419" s="53"/>
      <c r="R2419" s="53"/>
      <c r="S2419" s="53"/>
      <c r="T2419" s="53"/>
      <c r="U2419" s="53"/>
      <c r="V2419" s="53"/>
      <c r="W2419" s="53"/>
      <c r="X2419" s="53"/>
      <c r="Y2419" s="53"/>
      <c r="Z2419" s="53"/>
      <c r="AA2419" s="53"/>
      <c r="AB2419" s="53"/>
      <c r="AC2419" s="53"/>
      <c r="AD2419" s="53"/>
      <c r="AE2419" s="53"/>
      <c r="AF2419" s="53"/>
      <c r="AG2419" s="53"/>
      <c r="AH2419" s="53"/>
      <c r="AI2419" s="53"/>
      <c r="AJ2419" s="53"/>
      <c r="AK2419" s="53"/>
      <c r="AL2419" s="53"/>
      <c r="AM2419" s="53"/>
      <c r="AN2419" s="53"/>
      <c r="AO2419" s="53"/>
      <c r="AP2419" s="53"/>
      <c r="AQ2419" s="53"/>
      <c r="AR2419" s="53"/>
      <c r="AS2419" s="53"/>
      <c r="AT2419" s="53"/>
      <c r="AU2419" s="53"/>
      <c r="AV2419" s="53"/>
      <c r="AW2419" s="53"/>
      <c r="AX2419" s="53"/>
      <c r="AY2419" s="53"/>
      <c r="AZ2419" s="53"/>
      <c r="BA2419" s="53"/>
      <c r="BB2419" s="53"/>
      <c r="BC2419" s="53"/>
      <c r="BD2419" s="53"/>
      <c r="BE2419" s="53"/>
      <c r="BF2419" s="53"/>
      <c r="BG2419" s="53"/>
      <c r="BH2419" s="53"/>
      <c r="BI2419" s="53"/>
      <c r="BJ2419" s="53"/>
      <c r="BK2419" s="53"/>
      <c r="BL2419" s="53"/>
      <c r="BM2419" s="53"/>
      <c r="BN2419" s="53"/>
      <c r="BO2419" s="53"/>
      <c r="BP2419" s="53"/>
      <c r="BQ2419" s="53"/>
      <c r="BR2419" s="53"/>
      <c r="BS2419" s="53"/>
      <c r="BT2419" s="53"/>
      <c r="BU2419" s="53"/>
      <c r="BV2419" s="53"/>
      <c r="BW2419" s="53"/>
      <c r="BX2419" s="53"/>
      <c r="BY2419" s="53"/>
      <c r="BZ2419" s="53"/>
      <c r="CA2419" s="53"/>
      <c r="CB2419" s="53"/>
      <c r="CC2419" s="53"/>
      <c r="CD2419" s="53"/>
      <c r="CE2419" s="53"/>
      <c r="CF2419" s="53"/>
      <c r="CG2419" s="53"/>
      <c r="CH2419" s="53"/>
      <c r="CI2419" s="53"/>
      <c r="CJ2419" s="53"/>
      <c r="CK2419" s="53"/>
    </row>
    <row r="2420" spans="10:89" x14ac:dyDescent="0.2">
      <c r="J2420" s="53"/>
      <c r="K2420" s="53"/>
      <c r="L2420" s="53"/>
      <c r="M2420" s="53"/>
      <c r="N2420" s="53"/>
      <c r="O2420" s="53"/>
      <c r="P2420" s="53"/>
      <c r="Q2420" s="53"/>
      <c r="R2420" s="53"/>
      <c r="S2420" s="53"/>
      <c r="T2420" s="53"/>
      <c r="U2420" s="53"/>
      <c r="V2420" s="53"/>
      <c r="W2420" s="53"/>
      <c r="X2420" s="53"/>
      <c r="Y2420" s="53"/>
      <c r="Z2420" s="53"/>
      <c r="AA2420" s="53"/>
      <c r="AB2420" s="53"/>
      <c r="AC2420" s="53"/>
      <c r="AD2420" s="53"/>
      <c r="AE2420" s="53"/>
      <c r="AF2420" s="53"/>
      <c r="AG2420" s="53"/>
      <c r="AH2420" s="53"/>
      <c r="AI2420" s="53"/>
      <c r="AJ2420" s="53"/>
      <c r="AK2420" s="53"/>
      <c r="AL2420" s="53"/>
      <c r="AM2420" s="53"/>
      <c r="AN2420" s="53"/>
      <c r="AO2420" s="53"/>
      <c r="AP2420" s="53"/>
      <c r="AQ2420" s="53"/>
      <c r="AR2420" s="53"/>
      <c r="AS2420" s="53"/>
      <c r="AT2420" s="53"/>
      <c r="AU2420" s="53"/>
      <c r="AV2420" s="53"/>
      <c r="AW2420" s="53"/>
      <c r="AX2420" s="53"/>
      <c r="AY2420" s="53"/>
      <c r="AZ2420" s="53"/>
      <c r="BA2420" s="53"/>
      <c r="BB2420" s="53"/>
      <c r="BC2420" s="53"/>
      <c r="BD2420" s="53"/>
      <c r="BE2420" s="53"/>
      <c r="BF2420" s="53"/>
      <c r="BG2420" s="53"/>
      <c r="BH2420" s="53"/>
      <c r="BI2420" s="53"/>
      <c r="BJ2420" s="53"/>
      <c r="BK2420" s="53"/>
      <c r="BL2420" s="53"/>
      <c r="BM2420" s="53"/>
      <c r="BN2420" s="53"/>
      <c r="BO2420" s="53"/>
      <c r="BP2420" s="53"/>
      <c r="BQ2420" s="53"/>
      <c r="BR2420" s="53"/>
      <c r="BS2420" s="53"/>
      <c r="BT2420" s="53"/>
      <c r="BU2420" s="53"/>
      <c r="BV2420" s="53"/>
      <c r="BW2420" s="53"/>
      <c r="BX2420" s="53"/>
      <c r="BY2420" s="53"/>
      <c r="BZ2420" s="53"/>
      <c r="CA2420" s="53"/>
      <c r="CB2420" s="53"/>
      <c r="CC2420" s="53"/>
      <c r="CD2420" s="53"/>
      <c r="CE2420" s="53"/>
      <c r="CF2420" s="53"/>
      <c r="CG2420" s="53"/>
      <c r="CH2420" s="53"/>
      <c r="CI2420" s="53"/>
      <c r="CJ2420" s="53"/>
      <c r="CK2420" s="53"/>
    </row>
    <row r="2421" spans="10:89" x14ac:dyDescent="0.2">
      <c r="J2421" s="53"/>
      <c r="K2421" s="53"/>
      <c r="L2421" s="53"/>
      <c r="M2421" s="53"/>
      <c r="N2421" s="53"/>
      <c r="O2421" s="53"/>
      <c r="P2421" s="53"/>
      <c r="Q2421" s="53"/>
      <c r="R2421" s="53"/>
      <c r="S2421" s="53"/>
      <c r="T2421" s="53"/>
      <c r="U2421" s="53"/>
      <c r="V2421" s="53"/>
      <c r="W2421" s="53"/>
      <c r="X2421" s="53"/>
      <c r="Y2421" s="53"/>
      <c r="Z2421" s="53"/>
      <c r="AA2421" s="53"/>
      <c r="AB2421" s="53"/>
      <c r="AC2421" s="53"/>
      <c r="AD2421" s="53"/>
      <c r="AE2421" s="53"/>
      <c r="AF2421" s="53"/>
      <c r="AG2421" s="53"/>
      <c r="AH2421" s="53"/>
      <c r="AI2421" s="53"/>
      <c r="AJ2421" s="53"/>
      <c r="AK2421" s="53"/>
      <c r="AL2421" s="53"/>
      <c r="AM2421" s="53"/>
      <c r="AN2421" s="53"/>
      <c r="AO2421" s="53"/>
      <c r="AP2421" s="53"/>
      <c r="AQ2421" s="53"/>
      <c r="AR2421" s="53"/>
      <c r="AS2421" s="53"/>
      <c r="AT2421" s="53"/>
      <c r="AU2421" s="53"/>
      <c r="AV2421" s="53"/>
      <c r="AW2421" s="53"/>
      <c r="AX2421" s="53"/>
      <c r="AY2421" s="53"/>
      <c r="AZ2421" s="53"/>
      <c r="BA2421" s="53"/>
      <c r="BB2421" s="53"/>
      <c r="BC2421" s="53"/>
      <c r="BD2421" s="53"/>
      <c r="BE2421" s="53"/>
      <c r="BF2421" s="53"/>
      <c r="BG2421" s="53"/>
      <c r="BH2421" s="53"/>
      <c r="BI2421" s="53"/>
      <c r="BJ2421" s="53"/>
      <c r="BK2421" s="53"/>
      <c r="BL2421" s="53"/>
      <c r="BM2421" s="53"/>
      <c r="BN2421" s="53"/>
      <c r="BO2421" s="53"/>
      <c r="BP2421" s="53"/>
      <c r="BQ2421" s="53"/>
      <c r="BR2421" s="53"/>
      <c r="BS2421" s="53"/>
      <c r="BT2421" s="53"/>
      <c r="BU2421" s="53"/>
      <c r="BV2421" s="53"/>
      <c r="BW2421" s="53"/>
      <c r="BX2421" s="53"/>
      <c r="BY2421" s="53"/>
      <c r="BZ2421" s="53"/>
      <c r="CA2421" s="53"/>
      <c r="CB2421" s="53"/>
      <c r="CC2421" s="53"/>
      <c r="CD2421" s="53"/>
      <c r="CE2421" s="53"/>
      <c r="CF2421" s="53"/>
      <c r="CG2421" s="53"/>
      <c r="CH2421" s="53"/>
      <c r="CI2421" s="53"/>
      <c r="CJ2421" s="53"/>
      <c r="CK2421" s="53"/>
    </row>
    <row r="2422" spans="10:89" x14ac:dyDescent="0.2">
      <c r="J2422" s="53"/>
      <c r="K2422" s="53"/>
      <c r="L2422" s="53"/>
      <c r="M2422" s="53"/>
      <c r="N2422" s="53"/>
      <c r="O2422" s="53"/>
      <c r="P2422" s="53"/>
      <c r="Q2422" s="53"/>
      <c r="R2422" s="53"/>
      <c r="S2422" s="53"/>
      <c r="T2422" s="53"/>
      <c r="U2422" s="53"/>
      <c r="V2422" s="53"/>
      <c r="W2422" s="53"/>
      <c r="X2422" s="53"/>
      <c r="Y2422" s="53"/>
      <c r="Z2422" s="53"/>
      <c r="AA2422" s="53"/>
      <c r="AB2422" s="53"/>
      <c r="AC2422" s="53"/>
      <c r="AD2422" s="53"/>
      <c r="AE2422" s="53"/>
      <c r="AF2422" s="53"/>
      <c r="AG2422" s="53"/>
      <c r="AH2422" s="53"/>
      <c r="AI2422" s="53"/>
      <c r="AJ2422" s="53"/>
      <c r="AK2422" s="53"/>
      <c r="AL2422" s="53"/>
      <c r="AM2422" s="53"/>
      <c r="AN2422" s="53"/>
      <c r="AO2422" s="53"/>
      <c r="AP2422" s="53"/>
      <c r="AQ2422" s="53"/>
      <c r="AR2422" s="53"/>
      <c r="AS2422" s="53"/>
      <c r="AT2422" s="53"/>
      <c r="AU2422" s="53"/>
      <c r="AV2422" s="53"/>
      <c r="AW2422" s="53"/>
      <c r="AX2422" s="53"/>
      <c r="AY2422" s="53"/>
      <c r="AZ2422" s="53"/>
      <c r="BA2422" s="53"/>
      <c r="BB2422" s="53"/>
      <c r="BC2422" s="53"/>
      <c r="BD2422" s="53"/>
      <c r="BE2422" s="53"/>
      <c r="BF2422" s="53"/>
      <c r="BG2422" s="53"/>
      <c r="BH2422" s="53"/>
      <c r="BI2422" s="53"/>
      <c r="BJ2422" s="53"/>
      <c r="BK2422" s="53"/>
      <c r="BL2422" s="53"/>
      <c r="BM2422" s="53"/>
      <c r="BN2422" s="53"/>
      <c r="BO2422" s="53"/>
      <c r="BP2422" s="53"/>
      <c r="BQ2422" s="53"/>
      <c r="BR2422" s="53"/>
      <c r="BS2422" s="53"/>
      <c r="BT2422" s="53"/>
      <c r="BU2422" s="53"/>
      <c r="BV2422" s="53"/>
      <c r="BW2422" s="53"/>
      <c r="BX2422" s="53"/>
      <c r="BY2422" s="53"/>
      <c r="BZ2422" s="53"/>
      <c r="CA2422" s="53"/>
      <c r="CB2422" s="53"/>
      <c r="CC2422" s="53"/>
      <c r="CD2422" s="53"/>
      <c r="CE2422" s="53"/>
      <c r="CF2422" s="53"/>
      <c r="CG2422" s="53"/>
      <c r="CH2422" s="53"/>
      <c r="CI2422" s="53"/>
      <c r="CJ2422" s="53"/>
      <c r="CK2422" s="53"/>
    </row>
    <row r="2423" spans="10:89" x14ac:dyDescent="0.2">
      <c r="J2423" s="53"/>
      <c r="K2423" s="53"/>
      <c r="L2423" s="53"/>
      <c r="M2423" s="53"/>
      <c r="N2423" s="53"/>
      <c r="O2423" s="53"/>
      <c r="P2423" s="53"/>
      <c r="Q2423" s="53"/>
      <c r="R2423" s="53"/>
      <c r="S2423" s="53"/>
      <c r="T2423" s="53"/>
      <c r="U2423" s="53"/>
      <c r="V2423" s="53"/>
      <c r="W2423" s="53"/>
      <c r="X2423" s="53"/>
      <c r="Y2423" s="53"/>
      <c r="Z2423" s="53"/>
      <c r="AA2423" s="53"/>
      <c r="AB2423" s="53"/>
      <c r="AC2423" s="53"/>
      <c r="AD2423" s="53"/>
      <c r="AE2423" s="53"/>
      <c r="AF2423" s="53"/>
      <c r="AG2423" s="53"/>
      <c r="AH2423" s="53"/>
      <c r="AI2423" s="53"/>
      <c r="AJ2423" s="53"/>
      <c r="AK2423" s="53"/>
      <c r="AL2423" s="53"/>
      <c r="AM2423" s="53"/>
      <c r="AN2423" s="53"/>
      <c r="AO2423" s="53"/>
      <c r="AP2423" s="53"/>
      <c r="AQ2423" s="53"/>
      <c r="AR2423" s="53"/>
      <c r="AS2423" s="53"/>
      <c r="AT2423" s="53"/>
      <c r="AU2423" s="53"/>
      <c r="AV2423" s="53"/>
      <c r="AW2423" s="53"/>
      <c r="AX2423" s="53"/>
      <c r="AY2423" s="53"/>
      <c r="AZ2423" s="53"/>
      <c r="BA2423" s="53"/>
      <c r="BB2423" s="53"/>
      <c r="BC2423" s="53"/>
      <c r="BD2423" s="53"/>
      <c r="BE2423" s="53"/>
      <c r="BF2423" s="53"/>
      <c r="BG2423" s="53"/>
      <c r="BH2423" s="53"/>
      <c r="BI2423" s="53"/>
      <c r="BJ2423" s="53"/>
      <c r="BK2423" s="53"/>
      <c r="BL2423" s="53"/>
      <c r="BM2423" s="53"/>
      <c r="BN2423" s="53"/>
      <c r="BO2423" s="53"/>
      <c r="BP2423" s="53"/>
      <c r="BQ2423" s="53"/>
      <c r="BR2423" s="53"/>
      <c r="BS2423" s="53"/>
      <c r="BT2423" s="53"/>
      <c r="BU2423" s="53"/>
      <c r="BV2423" s="53"/>
      <c r="BW2423" s="53"/>
      <c r="BX2423" s="53"/>
      <c r="BY2423" s="53"/>
      <c r="BZ2423" s="53"/>
      <c r="CA2423" s="53"/>
      <c r="CB2423" s="53"/>
      <c r="CC2423" s="53"/>
      <c r="CD2423" s="53"/>
      <c r="CE2423" s="53"/>
      <c r="CF2423" s="53"/>
      <c r="CG2423" s="53"/>
      <c r="CH2423" s="53"/>
      <c r="CI2423" s="53"/>
      <c r="CJ2423" s="53"/>
      <c r="CK2423" s="53"/>
    </row>
    <row r="2424" spans="10:89" x14ac:dyDescent="0.2">
      <c r="J2424" s="53"/>
      <c r="K2424" s="53"/>
      <c r="L2424" s="53"/>
      <c r="M2424" s="53"/>
      <c r="N2424" s="53"/>
      <c r="O2424" s="53"/>
      <c r="P2424" s="53"/>
      <c r="Q2424" s="53"/>
      <c r="R2424" s="53"/>
      <c r="S2424" s="53"/>
      <c r="T2424" s="53"/>
      <c r="U2424" s="53"/>
      <c r="V2424" s="53"/>
      <c r="W2424" s="53"/>
      <c r="X2424" s="53"/>
      <c r="Y2424" s="53"/>
      <c r="Z2424" s="53"/>
      <c r="AA2424" s="53"/>
      <c r="AB2424" s="53"/>
      <c r="AC2424" s="53"/>
      <c r="AD2424" s="53"/>
      <c r="AE2424" s="53"/>
      <c r="AF2424" s="53"/>
      <c r="AG2424" s="53"/>
      <c r="AH2424" s="53"/>
      <c r="AI2424" s="53"/>
      <c r="AJ2424" s="53"/>
      <c r="AK2424" s="53"/>
      <c r="AL2424" s="53"/>
      <c r="AM2424" s="53"/>
      <c r="AN2424" s="53"/>
      <c r="AO2424" s="53"/>
      <c r="AP2424" s="53"/>
      <c r="AQ2424" s="53"/>
      <c r="AR2424" s="53"/>
      <c r="AS2424" s="53"/>
      <c r="AT2424" s="53"/>
      <c r="AU2424" s="53"/>
      <c r="AV2424" s="53"/>
      <c r="AW2424" s="53"/>
      <c r="AX2424" s="53"/>
      <c r="AY2424" s="53"/>
      <c r="AZ2424" s="53"/>
      <c r="BA2424" s="53"/>
      <c r="BB2424" s="53"/>
      <c r="BC2424" s="53"/>
      <c r="BD2424" s="53"/>
      <c r="BE2424" s="53"/>
      <c r="BF2424" s="53"/>
      <c r="BG2424" s="53"/>
      <c r="BH2424" s="53"/>
      <c r="BI2424" s="53"/>
      <c r="BJ2424" s="53"/>
      <c r="BK2424" s="53"/>
      <c r="BL2424" s="53"/>
      <c r="BM2424" s="53"/>
      <c r="BN2424" s="53"/>
      <c r="BO2424" s="53"/>
      <c r="BP2424" s="53"/>
      <c r="BQ2424" s="53"/>
      <c r="BR2424" s="53"/>
      <c r="BS2424" s="53"/>
      <c r="BT2424" s="53"/>
      <c r="BU2424" s="53"/>
      <c r="BV2424" s="53"/>
      <c r="BW2424" s="53"/>
      <c r="BX2424" s="53"/>
      <c r="BY2424" s="53"/>
      <c r="BZ2424" s="53"/>
      <c r="CA2424" s="53"/>
      <c r="CB2424" s="53"/>
      <c r="CC2424" s="53"/>
      <c r="CD2424" s="53"/>
      <c r="CE2424" s="53"/>
      <c r="CF2424" s="53"/>
      <c r="CG2424" s="53"/>
      <c r="CH2424" s="53"/>
      <c r="CI2424" s="53"/>
      <c r="CJ2424" s="53"/>
      <c r="CK2424" s="53"/>
    </row>
    <row r="2425" spans="10:89" x14ac:dyDescent="0.2">
      <c r="J2425" s="53"/>
      <c r="K2425" s="53"/>
      <c r="L2425" s="53"/>
      <c r="M2425" s="53"/>
      <c r="N2425" s="53"/>
      <c r="O2425" s="53"/>
      <c r="P2425" s="53"/>
      <c r="Q2425" s="53"/>
      <c r="R2425" s="53"/>
      <c r="S2425" s="53"/>
      <c r="T2425" s="53"/>
      <c r="U2425" s="53"/>
      <c r="V2425" s="53"/>
      <c r="W2425" s="53"/>
      <c r="X2425" s="53"/>
      <c r="Y2425" s="53"/>
      <c r="Z2425" s="53"/>
      <c r="AA2425" s="53"/>
      <c r="AB2425" s="53"/>
      <c r="AC2425" s="53"/>
      <c r="AD2425" s="53"/>
      <c r="AE2425" s="53"/>
      <c r="AF2425" s="53"/>
      <c r="AG2425" s="53"/>
      <c r="AH2425" s="53"/>
      <c r="AI2425" s="53"/>
      <c r="AJ2425" s="53"/>
      <c r="AK2425" s="53"/>
      <c r="AL2425" s="53"/>
      <c r="AM2425" s="53"/>
      <c r="AN2425" s="53"/>
      <c r="AO2425" s="53"/>
      <c r="AP2425" s="53"/>
      <c r="AQ2425" s="53"/>
      <c r="AR2425" s="53"/>
      <c r="AS2425" s="53"/>
      <c r="AT2425" s="53"/>
      <c r="AU2425" s="53"/>
      <c r="AV2425" s="53"/>
      <c r="AW2425" s="53"/>
      <c r="AX2425" s="53"/>
      <c r="AY2425" s="53"/>
      <c r="AZ2425" s="53"/>
      <c r="BA2425" s="53"/>
      <c r="BB2425" s="53"/>
      <c r="BC2425" s="53"/>
      <c r="BD2425" s="53"/>
      <c r="BE2425" s="53"/>
      <c r="BF2425" s="53"/>
      <c r="BG2425" s="53"/>
      <c r="BH2425" s="53"/>
      <c r="BI2425" s="53"/>
      <c r="BJ2425" s="53"/>
      <c r="BK2425" s="53"/>
      <c r="BL2425" s="53"/>
      <c r="BM2425" s="53"/>
      <c r="BN2425" s="53"/>
      <c r="BO2425" s="53"/>
      <c r="BP2425" s="53"/>
      <c r="BQ2425" s="53"/>
      <c r="BR2425" s="53"/>
      <c r="BS2425" s="53"/>
      <c r="BT2425" s="53"/>
      <c r="BU2425" s="53"/>
      <c r="BV2425" s="53"/>
      <c r="BW2425" s="53"/>
      <c r="BX2425" s="53"/>
      <c r="BY2425" s="53"/>
      <c r="BZ2425" s="53"/>
      <c r="CA2425" s="53"/>
      <c r="CB2425" s="53"/>
      <c r="CC2425" s="53"/>
      <c r="CD2425" s="53"/>
      <c r="CE2425" s="53"/>
      <c r="CF2425" s="53"/>
      <c r="CG2425" s="53"/>
      <c r="CH2425" s="53"/>
      <c r="CI2425" s="53"/>
      <c r="CJ2425" s="53"/>
      <c r="CK2425" s="53"/>
    </row>
    <row r="2426" spans="10:89" x14ac:dyDescent="0.2">
      <c r="J2426" s="53"/>
      <c r="K2426" s="53"/>
      <c r="L2426" s="53"/>
      <c r="M2426" s="53"/>
      <c r="N2426" s="53"/>
      <c r="O2426" s="53"/>
      <c r="P2426" s="53"/>
      <c r="Q2426" s="53"/>
      <c r="R2426" s="53"/>
      <c r="S2426" s="53"/>
      <c r="T2426" s="53"/>
      <c r="U2426" s="53"/>
      <c r="V2426" s="53"/>
      <c r="W2426" s="53"/>
      <c r="X2426" s="53"/>
      <c r="Y2426" s="53"/>
      <c r="Z2426" s="53"/>
      <c r="AA2426" s="53"/>
      <c r="AB2426" s="53"/>
      <c r="AC2426" s="53"/>
      <c r="AD2426" s="53"/>
      <c r="AE2426" s="53"/>
      <c r="AF2426" s="53"/>
      <c r="AG2426" s="53"/>
      <c r="AH2426" s="53"/>
      <c r="AI2426" s="53"/>
      <c r="AJ2426" s="53"/>
      <c r="AK2426" s="53"/>
      <c r="AL2426" s="53"/>
      <c r="AM2426" s="53"/>
      <c r="AN2426" s="53"/>
      <c r="AO2426" s="53"/>
      <c r="AP2426" s="53"/>
      <c r="AQ2426" s="53"/>
      <c r="AR2426" s="53"/>
      <c r="AS2426" s="53"/>
      <c r="AT2426" s="53"/>
      <c r="AU2426" s="53"/>
      <c r="AV2426" s="53"/>
      <c r="AW2426" s="53"/>
      <c r="AX2426" s="53"/>
      <c r="AY2426" s="53"/>
      <c r="AZ2426" s="53"/>
      <c r="BA2426" s="53"/>
      <c r="BB2426" s="53"/>
      <c r="BC2426" s="53"/>
      <c r="BD2426" s="53"/>
      <c r="BE2426" s="53"/>
      <c r="BF2426" s="53"/>
      <c r="BG2426" s="53"/>
      <c r="BH2426" s="53"/>
      <c r="BI2426" s="53"/>
      <c r="BJ2426" s="53"/>
      <c r="BK2426" s="53"/>
      <c r="BL2426" s="53"/>
      <c r="BM2426" s="53"/>
      <c r="BN2426" s="53"/>
      <c r="BO2426" s="53"/>
      <c r="BP2426" s="53"/>
      <c r="BQ2426" s="53"/>
      <c r="BR2426" s="53"/>
      <c r="BS2426" s="53"/>
      <c r="BT2426" s="53"/>
      <c r="BU2426" s="53"/>
      <c r="BV2426" s="53"/>
      <c r="BW2426" s="53"/>
      <c r="BX2426" s="53"/>
      <c r="BY2426" s="53"/>
      <c r="BZ2426" s="53"/>
      <c r="CA2426" s="53"/>
      <c r="CB2426" s="53"/>
      <c r="CC2426" s="53"/>
      <c r="CD2426" s="53"/>
      <c r="CE2426" s="53"/>
      <c r="CF2426" s="53"/>
      <c r="CG2426" s="53"/>
      <c r="CH2426" s="53"/>
      <c r="CI2426" s="53"/>
      <c r="CJ2426" s="53"/>
      <c r="CK2426" s="53"/>
    </row>
    <row r="2427" spans="10:89" x14ac:dyDescent="0.2">
      <c r="J2427" s="53"/>
      <c r="K2427" s="53"/>
      <c r="L2427" s="53"/>
      <c r="M2427" s="53"/>
      <c r="N2427" s="53"/>
      <c r="O2427" s="53"/>
      <c r="P2427" s="53"/>
      <c r="Q2427" s="53"/>
      <c r="R2427" s="53"/>
      <c r="S2427" s="53"/>
      <c r="T2427" s="53"/>
      <c r="U2427" s="53"/>
      <c r="V2427" s="53"/>
      <c r="W2427" s="53"/>
      <c r="X2427" s="53"/>
      <c r="Y2427" s="53"/>
      <c r="Z2427" s="53"/>
      <c r="AA2427" s="53"/>
      <c r="AB2427" s="53"/>
      <c r="AC2427" s="53"/>
      <c r="AD2427" s="53"/>
      <c r="AE2427" s="53"/>
      <c r="AF2427" s="53"/>
      <c r="AG2427" s="53"/>
      <c r="AH2427" s="53"/>
      <c r="AI2427" s="53"/>
      <c r="AJ2427" s="53"/>
      <c r="AK2427" s="53"/>
      <c r="AL2427" s="53"/>
      <c r="AM2427" s="53"/>
      <c r="AN2427" s="53"/>
      <c r="AO2427" s="53"/>
      <c r="AP2427" s="53"/>
      <c r="AQ2427" s="53"/>
      <c r="AR2427" s="53"/>
      <c r="AS2427" s="53"/>
      <c r="AT2427" s="53"/>
      <c r="AU2427" s="53"/>
      <c r="AV2427" s="53"/>
      <c r="AW2427" s="53"/>
      <c r="AX2427" s="53"/>
      <c r="AY2427" s="53"/>
      <c r="AZ2427" s="53"/>
      <c r="BA2427" s="53"/>
      <c r="BB2427" s="53"/>
      <c r="BC2427" s="53"/>
      <c r="BD2427" s="53"/>
      <c r="BE2427" s="53"/>
      <c r="BF2427" s="53"/>
      <c r="BG2427" s="53"/>
      <c r="BH2427" s="53"/>
      <c r="BI2427" s="53"/>
      <c r="BJ2427" s="53"/>
      <c r="BK2427" s="53"/>
      <c r="BL2427" s="53"/>
      <c r="BM2427" s="53"/>
      <c r="BN2427" s="53"/>
      <c r="BO2427" s="53"/>
      <c r="BP2427" s="53"/>
      <c r="BQ2427" s="53"/>
      <c r="BR2427" s="53"/>
      <c r="BS2427" s="53"/>
      <c r="BT2427" s="53"/>
      <c r="BU2427" s="53"/>
      <c r="BV2427" s="53"/>
      <c r="BW2427" s="53"/>
      <c r="BX2427" s="53"/>
      <c r="BY2427" s="53"/>
      <c r="BZ2427" s="53"/>
      <c r="CA2427" s="53"/>
      <c r="CB2427" s="53"/>
      <c r="CC2427" s="53"/>
      <c r="CD2427" s="53"/>
      <c r="CE2427" s="53"/>
      <c r="CF2427" s="53"/>
      <c r="CG2427" s="53"/>
      <c r="CH2427" s="53"/>
      <c r="CI2427" s="53"/>
      <c r="CJ2427" s="53"/>
      <c r="CK2427" s="53"/>
    </row>
    <row r="2428" spans="10:89" x14ac:dyDescent="0.2">
      <c r="J2428" s="53"/>
      <c r="K2428" s="53"/>
      <c r="L2428" s="53"/>
      <c r="M2428" s="53"/>
      <c r="N2428" s="53"/>
      <c r="O2428" s="53"/>
      <c r="P2428" s="53"/>
      <c r="Q2428" s="53"/>
      <c r="R2428" s="53"/>
      <c r="S2428" s="53"/>
      <c r="T2428" s="53"/>
      <c r="U2428" s="53"/>
      <c r="V2428" s="53"/>
      <c r="W2428" s="53"/>
      <c r="X2428" s="53"/>
      <c r="Y2428" s="53"/>
      <c r="Z2428" s="53"/>
      <c r="AA2428" s="53"/>
      <c r="AB2428" s="53"/>
      <c r="AC2428" s="53"/>
      <c r="AD2428" s="53"/>
      <c r="AE2428" s="53"/>
      <c r="AF2428" s="53"/>
      <c r="AG2428" s="53"/>
      <c r="AH2428" s="53"/>
      <c r="AI2428" s="53"/>
      <c r="AJ2428" s="53"/>
      <c r="AK2428" s="53"/>
      <c r="AL2428" s="53"/>
      <c r="AM2428" s="53"/>
      <c r="AN2428" s="53"/>
      <c r="AO2428" s="53"/>
      <c r="AP2428" s="53"/>
      <c r="AQ2428" s="53"/>
      <c r="AR2428" s="53"/>
      <c r="AS2428" s="53"/>
      <c r="AT2428" s="53"/>
      <c r="AU2428" s="53"/>
      <c r="AV2428" s="53"/>
      <c r="AW2428" s="53"/>
      <c r="AX2428" s="53"/>
      <c r="AY2428" s="53"/>
      <c r="AZ2428" s="53"/>
      <c r="BA2428" s="53"/>
      <c r="BB2428" s="53"/>
      <c r="BC2428" s="53"/>
      <c r="BD2428" s="53"/>
      <c r="BE2428" s="53"/>
      <c r="BF2428" s="53"/>
      <c r="BG2428" s="53"/>
      <c r="BH2428" s="53"/>
      <c r="BI2428" s="53"/>
      <c r="BJ2428" s="53"/>
      <c r="BK2428" s="53"/>
      <c r="BL2428" s="53"/>
      <c r="BM2428" s="53"/>
      <c r="BN2428" s="53"/>
      <c r="BO2428" s="53"/>
      <c r="BP2428" s="53"/>
      <c r="BQ2428" s="53"/>
      <c r="BR2428" s="53"/>
      <c r="BS2428" s="53"/>
      <c r="BT2428" s="53"/>
      <c r="BU2428" s="53"/>
      <c r="BV2428" s="53"/>
      <c r="BW2428" s="53"/>
      <c r="BX2428" s="53"/>
      <c r="BY2428" s="53"/>
      <c r="BZ2428" s="53"/>
      <c r="CA2428" s="53"/>
      <c r="CB2428" s="53"/>
      <c r="CC2428" s="53"/>
      <c r="CD2428" s="53"/>
      <c r="CE2428" s="53"/>
      <c r="CF2428" s="53"/>
      <c r="CG2428" s="53"/>
      <c r="CH2428" s="53"/>
      <c r="CI2428" s="53"/>
      <c r="CJ2428" s="53"/>
      <c r="CK2428" s="53"/>
    </row>
    <row r="2429" spans="10:89" x14ac:dyDescent="0.2">
      <c r="J2429" s="53"/>
      <c r="K2429" s="53"/>
      <c r="L2429" s="53"/>
      <c r="M2429" s="53"/>
      <c r="N2429" s="53"/>
      <c r="O2429" s="53"/>
      <c r="P2429" s="53"/>
      <c r="Q2429" s="53"/>
      <c r="R2429" s="53"/>
      <c r="S2429" s="53"/>
      <c r="T2429" s="53"/>
      <c r="U2429" s="53"/>
      <c r="V2429" s="53"/>
      <c r="W2429" s="53"/>
      <c r="X2429" s="53"/>
      <c r="Y2429" s="53"/>
      <c r="Z2429" s="53"/>
      <c r="AA2429" s="53"/>
      <c r="AB2429" s="53"/>
      <c r="AC2429" s="53"/>
      <c r="AD2429" s="53"/>
      <c r="AE2429" s="53"/>
      <c r="AF2429" s="53"/>
      <c r="AG2429" s="53"/>
      <c r="AH2429" s="53"/>
      <c r="AI2429" s="53"/>
      <c r="AJ2429" s="53"/>
      <c r="AK2429" s="53"/>
      <c r="AL2429" s="53"/>
      <c r="AM2429" s="53"/>
      <c r="AN2429" s="53"/>
      <c r="AO2429" s="53"/>
      <c r="AP2429" s="53"/>
      <c r="AQ2429" s="53"/>
      <c r="AR2429" s="53"/>
      <c r="AS2429" s="53"/>
      <c r="AT2429" s="53"/>
      <c r="AU2429" s="53"/>
      <c r="AV2429" s="53"/>
      <c r="AW2429" s="53"/>
      <c r="AX2429" s="53"/>
      <c r="AY2429" s="53"/>
      <c r="AZ2429" s="53"/>
      <c r="BA2429" s="53"/>
      <c r="BB2429" s="53"/>
      <c r="BC2429" s="53"/>
      <c r="BD2429" s="53"/>
      <c r="BE2429" s="53"/>
      <c r="BF2429" s="53"/>
      <c r="BG2429" s="53"/>
      <c r="BH2429" s="53"/>
      <c r="BI2429" s="53"/>
      <c r="BJ2429" s="53"/>
      <c r="BK2429" s="53"/>
      <c r="BL2429" s="53"/>
      <c r="BM2429" s="53"/>
      <c r="BN2429" s="53"/>
      <c r="BO2429" s="53"/>
      <c r="BP2429" s="53"/>
      <c r="BQ2429" s="53"/>
      <c r="BR2429" s="53"/>
      <c r="BS2429" s="53"/>
      <c r="BT2429" s="53"/>
      <c r="BU2429" s="53"/>
      <c r="BV2429" s="53"/>
      <c r="BW2429" s="53"/>
      <c r="BX2429" s="53"/>
      <c r="BY2429" s="53"/>
      <c r="BZ2429" s="53"/>
      <c r="CA2429" s="53"/>
      <c r="CB2429" s="53"/>
      <c r="CC2429" s="53"/>
      <c r="CD2429" s="53"/>
      <c r="CE2429" s="53"/>
      <c r="CF2429" s="53"/>
      <c r="CG2429" s="53"/>
      <c r="CH2429" s="53"/>
      <c r="CI2429" s="53"/>
      <c r="CJ2429" s="53"/>
      <c r="CK2429" s="53"/>
    </row>
    <row r="2430" spans="10:89" x14ac:dyDescent="0.2">
      <c r="J2430" s="53"/>
      <c r="K2430" s="53"/>
      <c r="L2430" s="53"/>
      <c r="M2430" s="53"/>
      <c r="N2430" s="53"/>
      <c r="O2430" s="53"/>
      <c r="P2430" s="53"/>
      <c r="Q2430" s="53"/>
      <c r="R2430" s="53"/>
      <c r="S2430" s="53"/>
      <c r="T2430" s="53"/>
      <c r="U2430" s="53"/>
      <c r="V2430" s="53"/>
      <c r="W2430" s="53"/>
      <c r="X2430" s="53"/>
      <c r="Y2430" s="53"/>
      <c r="Z2430" s="53"/>
      <c r="AA2430" s="53"/>
      <c r="AB2430" s="53"/>
      <c r="AC2430" s="53"/>
      <c r="AD2430" s="53"/>
      <c r="AE2430" s="53"/>
      <c r="AF2430" s="53"/>
      <c r="AG2430" s="53"/>
      <c r="AH2430" s="53"/>
      <c r="AI2430" s="53"/>
      <c r="AJ2430" s="53"/>
      <c r="AK2430" s="53"/>
      <c r="AL2430" s="53"/>
      <c r="AM2430" s="53"/>
      <c r="AN2430" s="53"/>
      <c r="AO2430" s="53"/>
      <c r="AP2430" s="53"/>
      <c r="AQ2430" s="53"/>
      <c r="AR2430" s="53"/>
      <c r="AS2430" s="53"/>
      <c r="AT2430" s="53"/>
      <c r="AU2430" s="53"/>
      <c r="AV2430" s="53"/>
      <c r="AW2430" s="53"/>
      <c r="AX2430" s="53"/>
      <c r="AY2430" s="53"/>
      <c r="AZ2430" s="53"/>
      <c r="BA2430" s="53"/>
      <c r="BB2430" s="53"/>
      <c r="BC2430" s="53"/>
      <c r="BD2430" s="53"/>
      <c r="BE2430" s="53"/>
      <c r="BF2430" s="53"/>
      <c r="BG2430" s="53"/>
      <c r="BH2430" s="53"/>
      <c r="BI2430" s="53"/>
      <c r="BJ2430" s="53"/>
      <c r="BK2430" s="53"/>
      <c r="BL2430" s="53"/>
      <c r="BM2430" s="53"/>
      <c r="BN2430" s="53"/>
      <c r="BO2430" s="53"/>
      <c r="BP2430" s="53"/>
      <c r="BQ2430" s="53"/>
      <c r="BR2430" s="53"/>
      <c r="BS2430" s="53"/>
      <c r="BT2430" s="53"/>
      <c r="BU2430" s="53"/>
      <c r="BV2430" s="53"/>
      <c r="BW2430" s="53"/>
      <c r="BX2430" s="53"/>
      <c r="BY2430" s="53"/>
      <c r="BZ2430" s="53"/>
      <c r="CA2430" s="53"/>
      <c r="CB2430" s="53"/>
      <c r="CC2430" s="53"/>
      <c r="CD2430" s="53"/>
      <c r="CE2430" s="53"/>
      <c r="CF2430" s="53"/>
      <c r="CG2430" s="53"/>
      <c r="CH2430" s="53"/>
      <c r="CI2430" s="53"/>
      <c r="CJ2430" s="53"/>
      <c r="CK2430" s="53"/>
    </row>
    <row r="2431" spans="10:89" x14ac:dyDescent="0.2">
      <c r="J2431" s="53"/>
      <c r="K2431" s="53"/>
      <c r="L2431" s="53"/>
      <c r="M2431" s="53"/>
      <c r="N2431" s="53"/>
      <c r="O2431" s="53"/>
      <c r="P2431" s="53"/>
      <c r="Q2431" s="53"/>
      <c r="R2431" s="53"/>
      <c r="S2431" s="53"/>
      <c r="T2431" s="53"/>
      <c r="U2431" s="53"/>
      <c r="V2431" s="53"/>
      <c r="W2431" s="53"/>
      <c r="X2431" s="53"/>
      <c r="Y2431" s="53"/>
      <c r="Z2431" s="53"/>
      <c r="AA2431" s="53"/>
      <c r="AB2431" s="53"/>
      <c r="AC2431" s="53"/>
      <c r="AD2431" s="53"/>
      <c r="AE2431" s="53"/>
      <c r="AF2431" s="53"/>
      <c r="AG2431" s="53"/>
      <c r="AH2431" s="53"/>
      <c r="AI2431" s="53"/>
      <c r="AJ2431" s="53"/>
      <c r="AK2431" s="53"/>
      <c r="AL2431" s="53"/>
      <c r="AM2431" s="53"/>
      <c r="AN2431" s="53"/>
      <c r="AO2431" s="53"/>
      <c r="AP2431" s="53"/>
      <c r="AQ2431" s="53"/>
      <c r="AR2431" s="53"/>
      <c r="AS2431" s="53"/>
      <c r="AT2431" s="53"/>
      <c r="AU2431" s="53"/>
      <c r="AV2431" s="53"/>
      <c r="AW2431" s="53"/>
      <c r="AX2431" s="53"/>
      <c r="AY2431" s="53"/>
      <c r="AZ2431" s="53"/>
      <c r="BA2431" s="53"/>
      <c r="BB2431" s="53"/>
      <c r="BC2431" s="53"/>
      <c r="BD2431" s="53"/>
      <c r="BE2431" s="53"/>
      <c r="BF2431" s="53"/>
      <c r="BG2431" s="53"/>
      <c r="BH2431" s="53"/>
      <c r="BI2431" s="53"/>
      <c r="BJ2431" s="53"/>
      <c r="BK2431" s="53"/>
      <c r="BL2431" s="53"/>
      <c r="BM2431" s="53"/>
      <c r="BN2431" s="53"/>
      <c r="BO2431" s="53"/>
      <c r="BP2431" s="53"/>
      <c r="BQ2431" s="53"/>
      <c r="BR2431" s="53"/>
      <c r="BS2431" s="53"/>
      <c r="BT2431" s="53"/>
      <c r="BU2431" s="53"/>
      <c r="BV2431" s="53"/>
      <c r="BW2431" s="53"/>
      <c r="BX2431" s="53"/>
      <c r="BY2431" s="53"/>
      <c r="BZ2431" s="53"/>
      <c r="CA2431" s="53"/>
      <c r="CB2431" s="53"/>
      <c r="CC2431" s="53"/>
      <c r="CD2431" s="53"/>
      <c r="CE2431" s="53"/>
      <c r="CF2431" s="53"/>
      <c r="CG2431" s="53"/>
      <c r="CH2431" s="53"/>
      <c r="CI2431" s="53"/>
      <c r="CJ2431" s="53"/>
      <c r="CK2431" s="53"/>
    </row>
    <row r="2432" spans="10:89" x14ac:dyDescent="0.2">
      <c r="J2432" s="53"/>
      <c r="K2432" s="53"/>
      <c r="L2432" s="53"/>
      <c r="M2432" s="53"/>
      <c r="N2432" s="53"/>
      <c r="O2432" s="53"/>
      <c r="P2432" s="53"/>
      <c r="Q2432" s="53"/>
      <c r="R2432" s="53"/>
      <c r="S2432" s="53"/>
      <c r="T2432" s="53"/>
      <c r="U2432" s="53"/>
      <c r="V2432" s="53"/>
      <c r="W2432" s="53"/>
      <c r="X2432" s="53"/>
      <c r="Y2432" s="53"/>
      <c r="Z2432" s="53"/>
      <c r="AA2432" s="53"/>
      <c r="AB2432" s="53"/>
      <c r="AC2432" s="53"/>
      <c r="AD2432" s="53"/>
      <c r="AE2432" s="53"/>
      <c r="AF2432" s="53"/>
      <c r="AG2432" s="53"/>
      <c r="AH2432" s="53"/>
      <c r="AI2432" s="53"/>
      <c r="AJ2432" s="53"/>
      <c r="AK2432" s="53"/>
      <c r="AL2432" s="53"/>
      <c r="AM2432" s="53"/>
      <c r="AN2432" s="53"/>
      <c r="AO2432" s="53"/>
      <c r="AP2432" s="53"/>
      <c r="AQ2432" s="53"/>
      <c r="AR2432" s="53"/>
      <c r="AS2432" s="53"/>
      <c r="AT2432" s="53"/>
      <c r="AU2432" s="53"/>
      <c r="AV2432" s="53"/>
      <c r="AW2432" s="53"/>
      <c r="AX2432" s="53"/>
      <c r="AY2432" s="53"/>
      <c r="AZ2432" s="53"/>
      <c r="BA2432" s="53"/>
      <c r="BB2432" s="53"/>
      <c r="BC2432" s="53"/>
      <c r="BD2432" s="53"/>
      <c r="BE2432" s="53"/>
      <c r="BF2432" s="53"/>
      <c r="BG2432" s="53"/>
      <c r="BH2432" s="53"/>
      <c r="BI2432" s="53"/>
      <c r="BJ2432" s="53"/>
      <c r="BK2432" s="53"/>
      <c r="BL2432" s="53"/>
      <c r="BM2432" s="53"/>
      <c r="BN2432" s="53"/>
      <c r="BO2432" s="53"/>
      <c r="BP2432" s="53"/>
      <c r="BQ2432" s="53"/>
      <c r="BR2432" s="53"/>
      <c r="BS2432" s="53"/>
      <c r="BT2432" s="53"/>
      <c r="BU2432" s="53"/>
      <c r="BV2432" s="53"/>
      <c r="BW2432" s="53"/>
      <c r="BX2432" s="53"/>
      <c r="BY2432" s="53"/>
      <c r="BZ2432" s="53"/>
      <c r="CA2432" s="53"/>
      <c r="CB2432" s="53"/>
      <c r="CC2432" s="53"/>
      <c r="CD2432" s="53"/>
      <c r="CE2432" s="53"/>
      <c r="CF2432" s="53"/>
      <c r="CG2432" s="53"/>
      <c r="CH2432" s="53"/>
      <c r="CI2432" s="53"/>
      <c r="CJ2432" s="53"/>
      <c r="CK2432" s="53"/>
    </row>
    <row r="2433" spans="10:89" x14ac:dyDescent="0.2">
      <c r="J2433" s="53"/>
      <c r="K2433" s="53"/>
      <c r="L2433" s="53"/>
      <c r="M2433" s="53"/>
      <c r="N2433" s="53"/>
      <c r="O2433" s="53"/>
      <c r="P2433" s="53"/>
      <c r="Q2433" s="53"/>
      <c r="R2433" s="53"/>
      <c r="S2433" s="53"/>
      <c r="T2433" s="53"/>
      <c r="U2433" s="53"/>
      <c r="V2433" s="53"/>
      <c r="W2433" s="53"/>
      <c r="X2433" s="53"/>
      <c r="Y2433" s="53"/>
      <c r="Z2433" s="53"/>
      <c r="AA2433" s="53"/>
      <c r="AB2433" s="53"/>
      <c r="AC2433" s="53"/>
      <c r="AD2433" s="53"/>
      <c r="AE2433" s="53"/>
      <c r="AF2433" s="53"/>
      <c r="AG2433" s="53"/>
      <c r="AH2433" s="53"/>
      <c r="AI2433" s="53"/>
      <c r="AJ2433" s="53"/>
      <c r="AK2433" s="53"/>
      <c r="AL2433" s="53"/>
      <c r="AM2433" s="53"/>
      <c r="AN2433" s="53"/>
      <c r="AO2433" s="53"/>
      <c r="AP2433" s="53"/>
      <c r="AQ2433" s="53"/>
      <c r="AR2433" s="53"/>
      <c r="AS2433" s="53"/>
      <c r="AT2433" s="53"/>
      <c r="AU2433" s="53"/>
      <c r="AV2433" s="53"/>
      <c r="AW2433" s="53"/>
      <c r="AX2433" s="53"/>
      <c r="AY2433" s="53"/>
      <c r="AZ2433" s="53"/>
      <c r="BA2433" s="53"/>
      <c r="BB2433" s="53"/>
      <c r="BC2433" s="53"/>
      <c r="BD2433" s="53"/>
      <c r="BE2433" s="53"/>
      <c r="BF2433" s="53"/>
      <c r="BG2433" s="53"/>
      <c r="BH2433" s="53"/>
      <c r="BI2433" s="53"/>
      <c r="BJ2433" s="53"/>
      <c r="BK2433" s="53"/>
      <c r="BL2433" s="53"/>
      <c r="BM2433" s="53"/>
      <c r="BN2433" s="53"/>
      <c r="BO2433" s="53"/>
      <c r="BP2433" s="53"/>
      <c r="BQ2433" s="53"/>
      <c r="BR2433" s="53"/>
      <c r="BS2433" s="53"/>
      <c r="BT2433" s="53"/>
      <c r="BU2433" s="53"/>
      <c r="BV2433" s="53"/>
      <c r="BW2433" s="53"/>
      <c r="BX2433" s="53"/>
      <c r="BY2433" s="53"/>
      <c r="BZ2433" s="53"/>
      <c r="CA2433" s="53"/>
      <c r="CB2433" s="53"/>
      <c r="CC2433" s="53"/>
      <c r="CD2433" s="53"/>
      <c r="CE2433" s="53"/>
      <c r="CF2433" s="53"/>
      <c r="CG2433" s="53"/>
      <c r="CH2433" s="53"/>
      <c r="CI2433" s="53"/>
      <c r="CJ2433" s="53"/>
      <c r="CK2433" s="53"/>
    </row>
    <row r="2434" spans="10:89" x14ac:dyDescent="0.2">
      <c r="J2434" s="53"/>
      <c r="K2434" s="53"/>
      <c r="L2434" s="53"/>
      <c r="M2434" s="53"/>
      <c r="N2434" s="53"/>
      <c r="O2434" s="53"/>
      <c r="P2434" s="53"/>
      <c r="Q2434" s="53"/>
      <c r="R2434" s="53"/>
      <c r="S2434" s="53"/>
      <c r="T2434" s="53"/>
      <c r="U2434" s="53"/>
      <c r="V2434" s="53"/>
      <c r="W2434" s="53"/>
      <c r="X2434" s="53"/>
      <c r="Y2434" s="53"/>
      <c r="Z2434" s="53"/>
      <c r="AA2434" s="53"/>
      <c r="AB2434" s="53"/>
      <c r="AC2434" s="53"/>
      <c r="AD2434" s="53"/>
      <c r="AE2434" s="53"/>
      <c r="AF2434" s="53"/>
      <c r="AG2434" s="53"/>
      <c r="AH2434" s="53"/>
      <c r="AI2434" s="53"/>
      <c r="AJ2434" s="53"/>
      <c r="AK2434" s="53"/>
      <c r="AL2434" s="53"/>
      <c r="AM2434" s="53"/>
      <c r="AN2434" s="53"/>
      <c r="AO2434" s="53"/>
      <c r="AP2434" s="53"/>
      <c r="AQ2434" s="53"/>
      <c r="AR2434" s="53"/>
      <c r="AS2434" s="53"/>
      <c r="AT2434" s="53"/>
      <c r="AU2434" s="53"/>
      <c r="AV2434" s="53"/>
      <c r="AW2434" s="53"/>
      <c r="AX2434" s="53"/>
      <c r="AY2434" s="53"/>
      <c r="AZ2434" s="53"/>
      <c r="BA2434" s="53"/>
      <c r="BB2434" s="53"/>
      <c r="BC2434" s="53"/>
      <c r="BD2434" s="53"/>
      <c r="BE2434" s="53"/>
      <c r="BF2434" s="53"/>
      <c r="BG2434" s="53"/>
      <c r="BH2434" s="53"/>
      <c r="BI2434" s="53"/>
      <c r="BJ2434" s="53"/>
      <c r="BK2434" s="53"/>
      <c r="BL2434" s="53"/>
      <c r="BM2434" s="53"/>
      <c r="BN2434" s="53"/>
      <c r="BO2434" s="53"/>
      <c r="BP2434" s="53"/>
      <c r="BQ2434" s="53"/>
      <c r="BR2434" s="53"/>
      <c r="BS2434" s="53"/>
      <c r="BT2434" s="53"/>
      <c r="BU2434" s="53"/>
      <c r="BV2434" s="53"/>
      <c r="BW2434" s="53"/>
      <c r="BX2434" s="53"/>
      <c r="BY2434" s="53"/>
      <c r="BZ2434" s="53"/>
      <c r="CA2434" s="53"/>
      <c r="CB2434" s="53"/>
      <c r="CC2434" s="53"/>
      <c r="CD2434" s="53"/>
      <c r="CE2434" s="53"/>
      <c r="CF2434" s="53"/>
      <c r="CG2434" s="53"/>
      <c r="CH2434" s="53"/>
      <c r="CI2434" s="53"/>
      <c r="CJ2434" s="53"/>
      <c r="CK2434" s="53"/>
    </row>
    <row r="2435" spans="10:89" x14ac:dyDescent="0.2">
      <c r="J2435" s="53"/>
      <c r="K2435" s="53"/>
      <c r="L2435" s="53"/>
      <c r="M2435" s="53"/>
      <c r="N2435" s="53"/>
      <c r="O2435" s="53"/>
      <c r="P2435" s="53"/>
      <c r="Q2435" s="53"/>
      <c r="R2435" s="53"/>
      <c r="S2435" s="53"/>
      <c r="T2435" s="53"/>
      <c r="U2435" s="53"/>
      <c r="V2435" s="53"/>
      <c r="W2435" s="53"/>
      <c r="X2435" s="53"/>
      <c r="Y2435" s="53"/>
      <c r="Z2435" s="53"/>
      <c r="AA2435" s="53"/>
      <c r="AB2435" s="53"/>
      <c r="AC2435" s="53"/>
      <c r="AD2435" s="53"/>
      <c r="AE2435" s="53"/>
      <c r="AF2435" s="53"/>
      <c r="AG2435" s="53"/>
      <c r="AH2435" s="53"/>
      <c r="AI2435" s="53"/>
      <c r="AJ2435" s="53"/>
      <c r="AK2435" s="53"/>
      <c r="AL2435" s="53"/>
      <c r="AM2435" s="53"/>
      <c r="AN2435" s="53"/>
      <c r="AO2435" s="53"/>
      <c r="AP2435" s="53"/>
      <c r="AQ2435" s="53"/>
      <c r="AR2435" s="53"/>
      <c r="AS2435" s="53"/>
      <c r="AT2435" s="53"/>
      <c r="AU2435" s="53"/>
      <c r="AV2435" s="53"/>
      <c r="AW2435" s="53"/>
      <c r="AX2435" s="53"/>
      <c r="AY2435" s="53"/>
      <c r="AZ2435" s="53"/>
      <c r="BA2435" s="53"/>
      <c r="BB2435" s="53"/>
      <c r="BC2435" s="53"/>
      <c r="BD2435" s="53"/>
      <c r="BE2435" s="53"/>
      <c r="BF2435" s="53"/>
      <c r="BG2435" s="53"/>
      <c r="BH2435" s="53"/>
      <c r="BI2435" s="53"/>
      <c r="BJ2435" s="53"/>
      <c r="BK2435" s="53"/>
      <c r="BL2435" s="53"/>
      <c r="BM2435" s="53"/>
      <c r="BN2435" s="53"/>
      <c r="BO2435" s="53"/>
      <c r="BP2435" s="53"/>
      <c r="BQ2435" s="53"/>
      <c r="BR2435" s="53"/>
      <c r="BS2435" s="53"/>
      <c r="BT2435" s="53"/>
      <c r="BU2435" s="53"/>
      <c r="BV2435" s="53"/>
      <c r="BW2435" s="53"/>
      <c r="BX2435" s="53"/>
      <c r="BY2435" s="53"/>
      <c r="BZ2435" s="53"/>
      <c r="CA2435" s="53"/>
      <c r="CB2435" s="53"/>
      <c r="CC2435" s="53"/>
      <c r="CD2435" s="53"/>
      <c r="CE2435" s="53"/>
      <c r="CF2435" s="53"/>
      <c r="CG2435" s="53"/>
      <c r="CH2435" s="53"/>
      <c r="CI2435" s="53"/>
      <c r="CJ2435" s="53"/>
      <c r="CK2435" s="53"/>
    </row>
    <row r="2436" spans="10:89" x14ac:dyDescent="0.2">
      <c r="J2436" s="53"/>
      <c r="K2436" s="53"/>
      <c r="L2436" s="53"/>
      <c r="M2436" s="53"/>
      <c r="N2436" s="53"/>
      <c r="O2436" s="53"/>
      <c r="P2436" s="53"/>
      <c r="Q2436" s="53"/>
      <c r="R2436" s="53"/>
      <c r="S2436" s="53"/>
      <c r="T2436" s="53"/>
      <c r="U2436" s="53"/>
      <c r="V2436" s="53"/>
      <c r="W2436" s="53"/>
      <c r="X2436" s="53"/>
      <c r="Y2436" s="53"/>
      <c r="Z2436" s="53"/>
      <c r="AA2436" s="53"/>
      <c r="AB2436" s="53"/>
      <c r="AC2436" s="53"/>
      <c r="AD2436" s="53"/>
      <c r="AE2436" s="53"/>
      <c r="AF2436" s="53"/>
      <c r="AG2436" s="53"/>
      <c r="AH2436" s="53"/>
      <c r="AI2436" s="53"/>
      <c r="AJ2436" s="53"/>
      <c r="AK2436" s="53"/>
      <c r="AL2436" s="53"/>
      <c r="AM2436" s="53"/>
      <c r="AN2436" s="53"/>
      <c r="AO2436" s="53"/>
      <c r="AP2436" s="53"/>
      <c r="AQ2436" s="53"/>
      <c r="AR2436" s="53"/>
      <c r="AS2436" s="53"/>
      <c r="AT2436" s="53"/>
      <c r="AU2436" s="53"/>
      <c r="AV2436" s="53"/>
      <c r="AW2436" s="53"/>
      <c r="AX2436" s="53"/>
      <c r="AY2436" s="53"/>
      <c r="AZ2436" s="53"/>
      <c r="BA2436" s="53"/>
      <c r="BB2436" s="53"/>
      <c r="BC2436" s="53"/>
      <c r="BD2436" s="53"/>
      <c r="BE2436" s="53"/>
      <c r="BF2436" s="53"/>
      <c r="BG2436" s="53"/>
      <c r="BH2436" s="53"/>
      <c r="BI2436" s="53"/>
      <c r="BJ2436" s="53"/>
      <c r="BK2436" s="53"/>
      <c r="BL2436" s="53"/>
      <c r="BM2436" s="53"/>
      <c r="BN2436" s="53"/>
      <c r="BO2436" s="53"/>
      <c r="BP2436" s="53"/>
      <c r="BQ2436" s="53"/>
      <c r="BR2436" s="53"/>
      <c r="BS2436" s="53"/>
      <c r="BT2436" s="53"/>
      <c r="BU2436" s="53"/>
      <c r="BV2436" s="53"/>
      <c r="BW2436" s="53"/>
      <c r="BX2436" s="53"/>
      <c r="BY2436" s="53"/>
      <c r="BZ2436" s="53"/>
      <c r="CA2436" s="53"/>
      <c r="CB2436" s="53"/>
      <c r="CC2436" s="53"/>
      <c r="CD2436" s="53"/>
      <c r="CE2436" s="53"/>
      <c r="CF2436" s="53"/>
      <c r="CG2436" s="53"/>
      <c r="CH2436" s="53"/>
      <c r="CI2436" s="53"/>
      <c r="CJ2436" s="53"/>
      <c r="CK2436" s="53"/>
    </row>
    <row r="2437" spans="10:89" x14ac:dyDescent="0.2">
      <c r="J2437" s="53"/>
      <c r="K2437" s="53"/>
      <c r="L2437" s="53"/>
      <c r="M2437" s="53"/>
      <c r="N2437" s="53"/>
      <c r="O2437" s="53"/>
      <c r="P2437" s="53"/>
      <c r="Q2437" s="53"/>
      <c r="R2437" s="53"/>
      <c r="S2437" s="53"/>
      <c r="T2437" s="53"/>
      <c r="U2437" s="53"/>
      <c r="V2437" s="53"/>
      <c r="W2437" s="53"/>
      <c r="X2437" s="53"/>
      <c r="Y2437" s="53"/>
      <c r="Z2437" s="53"/>
      <c r="AA2437" s="53"/>
      <c r="AB2437" s="53"/>
      <c r="AC2437" s="53"/>
      <c r="AD2437" s="53"/>
      <c r="AE2437" s="53"/>
      <c r="AF2437" s="53"/>
      <c r="AG2437" s="53"/>
      <c r="AH2437" s="53"/>
      <c r="AI2437" s="53"/>
      <c r="AJ2437" s="53"/>
      <c r="AK2437" s="53"/>
      <c r="AL2437" s="53"/>
      <c r="AM2437" s="53"/>
      <c r="AN2437" s="53"/>
      <c r="AO2437" s="53"/>
      <c r="AP2437" s="53"/>
      <c r="AQ2437" s="53"/>
      <c r="AR2437" s="53"/>
      <c r="AS2437" s="53"/>
      <c r="AT2437" s="53"/>
      <c r="AU2437" s="53"/>
      <c r="AV2437" s="53"/>
      <c r="AW2437" s="53"/>
      <c r="AX2437" s="53"/>
      <c r="AY2437" s="53"/>
      <c r="AZ2437" s="53"/>
      <c r="BA2437" s="53"/>
      <c r="BB2437" s="53"/>
      <c r="BC2437" s="53"/>
      <c r="BD2437" s="53"/>
      <c r="BE2437" s="53"/>
      <c r="BF2437" s="53"/>
      <c r="BG2437" s="53"/>
      <c r="BH2437" s="53"/>
      <c r="BI2437" s="53"/>
      <c r="BJ2437" s="53"/>
      <c r="BK2437" s="53"/>
      <c r="BL2437" s="53"/>
      <c r="BM2437" s="53"/>
      <c r="BN2437" s="53"/>
      <c r="BO2437" s="53"/>
      <c r="BP2437" s="53"/>
      <c r="BQ2437" s="53"/>
      <c r="BR2437" s="53"/>
      <c r="BS2437" s="53"/>
      <c r="BT2437" s="53"/>
      <c r="BU2437" s="53"/>
      <c r="BV2437" s="53"/>
      <c r="BW2437" s="53"/>
      <c r="BX2437" s="53"/>
      <c r="BY2437" s="53"/>
      <c r="BZ2437" s="53"/>
      <c r="CA2437" s="53"/>
      <c r="CB2437" s="53"/>
      <c r="CC2437" s="53"/>
      <c r="CD2437" s="53"/>
      <c r="CE2437" s="53"/>
      <c r="CF2437" s="53"/>
      <c r="CG2437" s="53"/>
      <c r="CH2437" s="53"/>
      <c r="CI2437" s="53"/>
      <c r="CJ2437" s="53"/>
      <c r="CK2437" s="53"/>
    </row>
    <row r="2438" spans="10:89" x14ac:dyDescent="0.2">
      <c r="J2438" s="53"/>
      <c r="K2438" s="53"/>
      <c r="L2438" s="53"/>
      <c r="M2438" s="53"/>
      <c r="N2438" s="53"/>
      <c r="O2438" s="53"/>
      <c r="P2438" s="53"/>
      <c r="Q2438" s="53"/>
      <c r="R2438" s="53"/>
      <c r="S2438" s="53"/>
      <c r="T2438" s="53"/>
      <c r="U2438" s="53"/>
      <c r="V2438" s="53"/>
      <c r="W2438" s="53"/>
      <c r="X2438" s="53"/>
      <c r="Y2438" s="53"/>
      <c r="Z2438" s="53"/>
      <c r="AA2438" s="53"/>
      <c r="AB2438" s="53"/>
      <c r="AC2438" s="53"/>
      <c r="AD2438" s="53"/>
      <c r="AE2438" s="53"/>
      <c r="AF2438" s="53"/>
      <c r="AG2438" s="53"/>
      <c r="AH2438" s="53"/>
      <c r="AI2438" s="53"/>
      <c r="AJ2438" s="53"/>
      <c r="AK2438" s="53"/>
      <c r="AL2438" s="53"/>
      <c r="AM2438" s="53"/>
      <c r="AN2438" s="53"/>
      <c r="AO2438" s="53"/>
      <c r="AP2438" s="53"/>
      <c r="AQ2438" s="53"/>
      <c r="AR2438" s="53"/>
      <c r="AS2438" s="53"/>
      <c r="AT2438" s="53"/>
      <c r="AU2438" s="53"/>
      <c r="AV2438" s="53"/>
      <c r="AW2438" s="53"/>
      <c r="AX2438" s="53"/>
      <c r="AY2438" s="53"/>
      <c r="AZ2438" s="53"/>
      <c r="BA2438" s="53"/>
      <c r="BB2438" s="53"/>
      <c r="BC2438" s="53"/>
      <c r="BD2438" s="53"/>
      <c r="BE2438" s="53"/>
      <c r="BF2438" s="53"/>
      <c r="BG2438" s="53"/>
      <c r="BH2438" s="53"/>
      <c r="BI2438" s="53"/>
      <c r="BJ2438" s="53"/>
      <c r="BK2438" s="53"/>
      <c r="BL2438" s="53"/>
      <c r="BM2438" s="53"/>
      <c r="BN2438" s="53"/>
      <c r="BO2438" s="53"/>
      <c r="BP2438" s="53"/>
      <c r="BQ2438" s="53"/>
      <c r="BR2438" s="53"/>
      <c r="BS2438" s="53"/>
      <c r="BT2438" s="53"/>
      <c r="BU2438" s="53"/>
      <c r="BV2438" s="53"/>
      <c r="BW2438" s="53"/>
      <c r="BX2438" s="53"/>
      <c r="BY2438" s="53"/>
      <c r="BZ2438" s="53"/>
      <c r="CA2438" s="53"/>
      <c r="CB2438" s="53"/>
      <c r="CC2438" s="53"/>
      <c r="CD2438" s="53"/>
      <c r="CE2438" s="53"/>
      <c r="CF2438" s="53"/>
      <c r="CG2438" s="53"/>
      <c r="CH2438" s="53"/>
      <c r="CI2438" s="53"/>
      <c r="CJ2438" s="53"/>
      <c r="CK2438" s="53"/>
    </row>
    <row r="2439" spans="10:89" x14ac:dyDescent="0.2">
      <c r="J2439" s="53"/>
      <c r="K2439" s="53"/>
      <c r="L2439" s="53"/>
      <c r="M2439" s="53"/>
      <c r="N2439" s="53"/>
      <c r="O2439" s="53"/>
      <c r="P2439" s="53"/>
      <c r="Q2439" s="53"/>
      <c r="R2439" s="53"/>
      <c r="S2439" s="53"/>
      <c r="T2439" s="53"/>
      <c r="U2439" s="53"/>
      <c r="V2439" s="53"/>
      <c r="W2439" s="53"/>
      <c r="X2439" s="53"/>
      <c r="Y2439" s="53"/>
      <c r="Z2439" s="53"/>
      <c r="AA2439" s="53"/>
      <c r="AB2439" s="53"/>
      <c r="AC2439" s="53"/>
      <c r="AD2439" s="53"/>
      <c r="AE2439" s="53"/>
      <c r="AF2439" s="53"/>
      <c r="AG2439" s="53"/>
      <c r="AH2439" s="53"/>
      <c r="AI2439" s="53"/>
      <c r="AJ2439" s="53"/>
      <c r="AK2439" s="53"/>
      <c r="AL2439" s="53"/>
      <c r="AM2439" s="53"/>
      <c r="AN2439" s="53"/>
      <c r="AO2439" s="53"/>
      <c r="AP2439" s="53"/>
      <c r="AQ2439" s="53"/>
      <c r="AR2439" s="53"/>
      <c r="AS2439" s="53"/>
      <c r="AT2439" s="53"/>
      <c r="AU2439" s="53"/>
      <c r="AV2439" s="53"/>
      <c r="AW2439" s="53"/>
      <c r="AX2439" s="53"/>
      <c r="AY2439" s="53"/>
      <c r="AZ2439" s="53"/>
      <c r="BA2439" s="53"/>
      <c r="BB2439" s="53"/>
      <c r="BC2439" s="53"/>
      <c r="BD2439" s="53"/>
      <c r="BE2439" s="53"/>
      <c r="BF2439" s="53"/>
      <c r="BG2439" s="53"/>
      <c r="BH2439" s="53"/>
      <c r="BI2439" s="53"/>
      <c r="BJ2439" s="53"/>
      <c r="BK2439" s="53"/>
      <c r="BL2439" s="53"/>
      <c r="BM2439" s="53"/>
      <c r="BN2439" s="53"/>
      <c r="BO2439" s="53"/>
      <c r="BP2439" s="53"/>
      <c r="BQ2439" s="53"/>
      <c r="BR2439" s="53"/>
      <c r="BS2439" s="53"/>
      <c r="BT2439" s="53"/>
      <c r="BU2439" s="53"/>
      <c r="BV2439" s="53"/>
      <c r="BW2439" s="53"/>
      <c r="BX2439" s="53"/>
      <c r="BY2439" s="53"/>
      <c r="BZ2439" s="53"/>
      <c r="CA2439" s="53"/>
      <c r="CB2439" s="53"/>
      <c r="CC2439" s="53"/>
      <c r="CD2439" s="53"/>
      <c r="CE2439" s="53"/>
      <c r="CF2439" s="53"/>
      <c r="CG2439" s="53"/>
      <c r="CH2439" s="53"/>
      <c r="CI2439" s="53"/>
      <c r="CJ2439" s="53"/>
      <c r="CK2439" s="53"/>
    </row>
    <row r="2440" spans="10:89" x14ac:dyDescent="0.2">
      <c r="J2440" s="53"/>
      <c r="K2440" s="53"/>
      <c r="L2440" s="53"/>
      <c r="M2440" s="53"/>
      <c r="N2440" s="53"/>
      <c r="O2440" s="53"/>
      <c r="P2440" s="53"/>
      <c r="Q2440" s="53"/>
      <c r="R2440" s="53"/>
      <c r="S2440" s="53"/>
      <c r="T2440" s="53"/>
      <c r="U2440" s="53"/>
      <c r="V2440" s="53"/>
      <c r="W2440" s="53"/>
      <c r="X2440" s="53"/>
      <c r="Y2440" s="53"/>
      <c r="Z2440" s="53"/>
      <c r="AA2440" s="53"/>
      <c r="AB2440" s="53"/>
      <c r="AC2440" s="53"/>
      <c r="AD2440" s="53"/>
      <c r="AE2440" s="53"/>
      <c r="AF2440" s="53"/>
      <c r="AG2440" s="53"/>
      <c r="AH2440" s="53"/>
      <c r="AI2440" s="53"/>
      <c r="AJ2440" s="53"/>
      <c r="AK2440" s="53"/>
      <c r="AL2440" s="53"/>
      <c r="AM2440" s="53"/>
      <c r="AN2440" s="53"/>
      <c r="AO2440" s="53"/>
      <c r="AP2440" s="53"/>
      <c r="AQ2440" s="53"/>
      <c r="AR2440" s="53"/>
      <c r="AS2440" s="53"/>
      <c r="AT2440" s="53"/>
      <c r="AU2440" s="53"/>
      <c r="AV2440" s="53"/>
      <c r="AW2440" s="53"/>
      <c r="AX2440" s="53"/>
      <c r="AY2440" s="53"/>
      <c r="AZ2440" s="53"/>
      <c r="BA2440" s="53"/>
      <c r="BB2440" s="53"/>
      <c r="BC2440" s="53"/>
      <c r="BD2440" s="53"/>
      <c r="BE2440" s="53"/>
      <c r="BF2440" s="53"/>
      <c r="BG2440" s="53"/>
      <c r="BH2440" s="53"/>
      <c r="BI2440" s="53"/>
      <c r="BJ2440" s="53"/>
      <c r="BK2440" s="53"/>
      <c r="BL2440" s="53"/>
      <c r="BM2440" s="53"/>
      <c r="BN2440" s="53"/>
      <c r="BO2440" s="53"/>
      <c r="BP2440" s="53"/>
      <c r="BQ2440" s="53"/>
      <c r="BR2440" s="53"/>
      <c r="BS2440" s="53"/>
      <c r="BT2440" s="53"/>
      <c r="BU2440" s="53"/>
      <c r="BV2440" s="53"/>
      <c r="BW2440" s="53"/>
      <c r="BX2440" s="53"/>
      <c r="BY2440" s="53"/>
      <c r="BZ2440" s="53"/>
      <c r="CA2440" s="53"/>
      <c r="CB2440" s="53"/>
      <c r="CC2440" s="53"/>
      <c r="CD2440" s="53"/>
      <c r="CE2440" s="53"/>
      <c r="CF2440" s="53"/>
      <c r="CG2440" s="53"/>
      <c r="CH2440" s="53"/>
      <c r="CI2440" s="53"/>
      <c r="CJ2440" s="53"/>
      <c r="CK2440" s="53"/>
    </row>
    <row r="2441" spans="10:89" x14ac:dyDescent="0.2">
      <c r="J2441" s="53"/>
      <c r="K2441" s="53"/>
      <c r="L2441" s="53"/>
      <c r="M2441" s="53"/>
      <c r="N2441" s="53"/>
      <c r="O2441" s="53"/>
      <c r="P2441" s="53"/>
      <c r="Q2441" s="53"/>
      <c r="R2441" s="53"/>
      <c r="S2441" s="53"/>
      <c r="T2441" s="53"/>
      <c r="U2441" s="53"/>
      <c r="V2441" s="53"/>
      <c r="W2441" s="53"/>
      <c r="X2441" s="53"/>
      <c r="Y2441" s="53"/>
      <c r="Z2441" s="53"/>
      <c r="AA2441" s="53"/>
      <c r="AB2441" s="53"/>
      <c r="AC2441" s="53"/>
      <c r="AD2441" s="53"/>
      <c r="AE2441" s="53"/>
      <c r="AF2441" s="53"/>
      <c r="AG2441" s="53"/>
      <c r="AH2441" s="53"/>
      <c r="AI2441" s="53"/>
      <c r="AJ2441" s="53"/>
      <c r="AK2441" s="53"/>
      <c r="AL2441" s="53"/>
      <c r="AM2441" s="53"/>
      <c r="AN2441" s="53"/>
      <c r="AO2441" s="53"/>
      <c r="AP2441" s="53"/>
      <c r="AQ2441" s="53"/>
      <c r="AR2441" s="53"/>
      <c r="AS2441" s="53"/>
      <c r="AT2441" s="53"/>
      <c r="AU2441" s="53"/>
      <c r="AV2441" s="53"/>
      <c r="AW2441" s="53"/>
      <c r="AX2441" s="53"/>
      <c r="AY2441" s="53"/>
      <c r="AZ2441" s="53"/>
      <c r="BA2441" s="53"/>
      <c r="BB2441" s="53"/>
      <c r="BC2441" s="53"/>
      <c r="BD2441" s="53"/>
      <c r="BE2441" s="53"/>
      <c r="BF2441" s="53"/>
      <c r="BG2441" s="53"/>
      <c r="BH2441" s="53"/>
      <c r="BI2441" s="53"/>
      <c r="BJ2441" s="53"/>
      <c r="BK2441" s="53"/>
      <c r="BL2441" s="53"/>
      <c r="BM2441" s="53"/>
      <c r="BN2441" s="53"/>
      <c r="BO2441" s="53"/>
      <c r="BP2441" s="53"/>
      <c r="BQ2441" s="53"/>
      <c r="BR2441" s="53"/>
      <c r="BS2441" s="53"/>
      <c r="BT2441" s="53"/>
      <c r="BU2441" s="53"/>
      <c r="BV2441" s="53"/>
      <c r="BW2441" s="53"/>
      <c r="BX2441" s="53"/>
      <c r="BY2441" s="53"/>
      <c r="BZ2441" s="53"/>
      <c r="CA2441" s="53"/>
      <c r="CB2441" s="53"/>
      <c r="CC2441" s="53"/>
      <c r="CD2441" s="53"/>
      <c r="CE2441" s="53"/>
      <c r="CF2441" s="53"/>
      <c r="CG2441" s="53"/>
      <c r="CH2441" s="53"/>
      <c r="CI2441" s="53"/>
      <c r="CJ2441" s="53"/>
      <c r="CK2441" s="53"/>
    </row>
    <row r="2442" spans="10:89" x14ac:dyDescent="0.2">
      <c r="J2442" s="53"/>
      <c r="K2442" s="53"/>
      <c r="L2442" s="53"/>
      <c r="M2442" s="53"/>
      <c r="N2442" s="53"/>
      <c r="O2442" s="53"/>
      <c r="P2442" s="53"/>
      <c r="Q2442" s="53"/>
      <c r="R2442" s="53"/>
      <c r="S2442" s="53"/>
      <c r="T2442" s="53"/>
      <c r="U2442" s="53"/>
      <c r="V2442" s="53"/>
      <c r="W2442" s="53"/>
      <c r="X2442" s="53"/>
      <c r="Y2442" s="53"/>
      <c r="Z2442" s="53"/>
      <c r="AA2442" s="53"/>
      <c r="AB2442" s="53"/>
      <c r="AC2442" s="53"/>
      <c r="AD2442" s="53"/>
      <c r="AE2442" s="53"/>
      <c r="AF2442" s="53"/>
      <c r="AG2442" s="53"/>
      <c r="AH2442" s="53"/>
      <c r="AI2442" s="53"/>
      <c r="AJ2442" s="53"/>
      <c r="AK2442" s="53"/>
      <c r="AL2442" s="53"/>
      <c r="AM2442" s="53"/>
      <c r="AN2442" s="53"/>
      <c r="AO2442" s="53"/>
      <c r="AP2442" s="53"/>
      <c r="AQ2442" s="53"/>
      <c r="AR2442" s="53"/>
      <c r="AS2442" s="53"/>
      <c r="AT2442" s="53"/>
      <c r="AU2442" s="53"/>
      <c r="AV2442" s="53"/>
      <c r="AW2442" s="53"/>
      <c r="AX2442" s="53"/>
      <c r="AY2442" s="53"/>
      <c r="AZ2442" s="53"/>
      <c r="BA2442" s="53"/>
      <c r="BB2442" s="53"/>
      <c r="BC2442" s="53"/>
      <c r="BD2442" s="53"/>
      <c r="BE2442" s="53"/>
      <c r="BF2442" s="53"/>
      <c r="BG2442" s="53"/>
      <c r="BH2442" s="53"/>
      <c r="BI2442" s="53"/>
      <c r="BJ2442" s="53"/>
      <c r="BK2442" s="53"/>
      <c r="BL2442" s="53"/>
      <c r="BM2442" s="53"/>
      <c r="BN2442" s="53"/>
      <c r="BO2442" s="53"/>
      <c r="BP2442" s="53"/>
      <c r="BQ2442" s="53"/>
      <c r="BR2442" s="53"/>
      <c r="BS2442" s="53"/>
      <c r="BT2442" s="53"/>
      <c r="BU2442" s="53"/>
      <c r="BV2442" s="53"/>
      <c r="BW2442" s="53"/>
      <c r="BX2442" s="53"/>
      <c r="BY2442" s="53"/>
      <c r="BZ2442" s="53"/>
      <c r="CA2442" s="53"/>
      <c r="CB2442" s="53"/>
      <c r="CC2442" s="53"/>
      <c r="CD2442" s="53"/>
      <c r="CE2442" s="53"/>
      <c r="CF2442" s="53"/>
      <c r="CG2442" s="53"/>
      <c r="CH2442" s="53"/>
      <c r="CI2442" s="53"/>
      <c r="CJ2442" s="53"/>
      <c r="CK2442" s="53"/>
    </row>
    <row r="2443" spans="10:89" x14ac:dyDescent="0.2">
      <c r="J2443" s="53"/>
      <c r="K2443" s="53"/>
      <c r="L2443" s="53"/>
      <c r="M2443" s="53"/>
      <c r="N2443" s="53"/>
      <c r="O2443" s="53"/>
      <c r="P2443" s="53"/>
      <c r="Q2443" s="53"/>
      <c r="R2443" s="53"/>
      <c r="S2443" s="53"/>
      <c r="T2443" s="53"/>
      <c r="U2443" s="53"/>
      <c r="V2443" s="53"/>
      <c r="W2443" s="53"/>
      <c r="X2443" s="53"/>
      <c r="Y2443" s="53"/>
      <c r="Z2443" s="53"/>
      <c r="AA2443" s="53"/>
      <c r="AB2443" s="53"/>
      <c r="AC2443" s="53"/>
      <c r="AD2443" s="53"/>
      <c r="AE2443" s="53"/>
      <c r="AF2443" s="53"/>
      <c r="AG2443" s="53"/>
      <c r="AH2443" s="53"/>
      <c r="AI2443" s="53"/>
      <c r="AJ2443" s="53"/>
      <c r="AK2443" s="53"/>
      <c r="AL2443" s="53"/>
      <c r="AM2443" s="53"/>
      <c r="AN2443" s="53"/>
      <c r="AO2443" s="53"/>
      <c r="AP2443" s="53"/>
      <c r="AQ2443" s="53"/>
      <c r="AR2443" s="53"/>
      <c r="AS2443" s="53"/>
      <c r="AT2443" s="53"/>
      <c r="AU2443" s="53"/>
      <c r="AV2443" s="53"/>
      <c r="AW2443" s="53"/>
      <c r="AX2443" s="53"/>
      <c r="AY2443" s="53"/>
      <c r="AZ2443" s="53"/>
      <c r="BA2443" s="53"/>
      <c r="BB2443" s="53"/>
      <c r="BC2443" s="53"/>
      <c r="BD2443" s="53"/>
      <c r="BE2443" s="53"/>
      <c r="BF2443" s="53"/>
      <c r="BG2443" s="53"/>
      <c r="BH2443" s="53"/>
      <c r="BI2443" s="53"/>
      <c r="BJ2443" s="53"/>
      <c r="BK2443" s="53"/>
      <c r="BL2443" s="53"/>
      <c r="BM2443" s="53"/>
      <c r="BN2443" s="53"/>
      <c r="BO2443" s="53"/>
      <c r="BP2443" s="53"/>
      <c r="BQ2443" s="53"/>
      <c r="BR2443" s="53"/>
      <c r="BS2443" s="53"/>
      <c r="BT2443" s="53"/>
      <c r="BU2443" s="53"/>
      <c r="BV2443" s="53"/>
      <c r="BW2443" s="53"/>
      <c r="BX2443" s="53"/>
      <c r="BY2443" s="53"/>
      <c r="BZ2443" s="53"/>
      <c r="CA2443" s="53"/>
      <c r="CB2443" s="53"/>
      <c r="CC2443" s="53"/>
      <c r="CD2443" s="53"/>
      <c r="CE2443" s="53"/>
      <c r="CF2443" s="53"/>
      <c r="CG2443" s="53"/>
      <c r="CH2443" s="53"/>
      <c r="CI2443" s="53"/>
      <c r="CJ2443" s="53"/>
      <c r="CK2443" s="53"/>
    </row>
    <row r="2444" spans="10:89" x14ac:dyDescent="0.2">
      <c r="J2444" s="53"/>
      <c r="K2444" s="53"/>
      <c r="L2444" s="53"/>
      <c r="M2444" s="53"/>
      <c r="N2444" s="53"/>
      <c r="O2444" s="53"/>
      <c r="P2444" s="53"/>
      <c r="Q2444" s="53"/>
      <c r="R2444" s="53"/>
      <c r="S2444" s="53"/>
      <c r="T2444" s="53"/>
      <c r="U2444" s="53"/>
      <c r="V2444" s="53"/>
      <c r="W2444" s="53"/>
      <c r="X2444" s="53"/>
      <c r="Y2444" s="53"/>
      <c r="Z2444" s="53"/>
      <c r="AA2444" s="53"/>
      <c r="AB2444" s="53"/>
      <c r="AC2444" s="53"/>
      <c r="AD2444" s="53"/>
      <c r="AE2444" s="53"/>
      <c r="AF2444" s="53"/>
      <c r="AG2444" s="53"/>
      <c r="AH2444" s="53"/>
      <c r="AI2444" s="53"/>
      <c r="AJ2444" s="53"/>
      <c r="AK2444" s="53"/>
      <c r="AL2444" s="53"/>
      <c r="AM2444" s="53"/>
      <c r="AN2444" s="53"/>
      <c r="AO2444" s="53"/>
      <c r="AP2444" s="53"/>
      <c r="AQ2444" s="53"/>
      <c r="AR2444" s="53"/>
      <c r="AS2444" s="53"/>
      <c r="AT2444" s="53"/>
      <c r="AU2444" s="53"/>
      <c r="AV2444" s="53"/>
      <c r="AW2444" s="53"/>
      <c r="AX2444" s="53"/>
      <c r="AY2444" s="53"/>
      <c r="AZ2444" s="53"/>
      <c r="BA2444" s="53"/>
      <c r="BB2444" s="53"/>
      <c r="BC2444" s="53"/>
      <c r="BD2444" s="53"/>
      <c r="BE2444" s="53"/>
      <c r="BF2444" s="53"/>
      <c r="BG2444" s="53"/>
      <c r="BH2444" s="53"/>
      <c r="BI2444" s="53"/>
      <c r="BJ2444" s="53"/>
      <c r="BK2444" s="53"/>
      <c r="BL2444" s="53"/>
      <c r="BM2444" s="53"/>
      <c r="BN2444" s="53"/>
      <c r="BO2444" s="53"/>
      <c r="BP2444" s="53"/>
      <c r="BQ2444" s="53"/>
      <c r="BR2444" s="53"/>
      <c r="BS2444" s="53"/>
      <c r="BT2444" s="53"/>
      <c r="BU2444" s="53"/>
      <c r="BV2444" s="53"/>
      <c r="BW2444" s="53"/>
      <c r="BX2444" s="53"/>
      <c r="BY2444" s="53"/>
      <c r="BZ2444" s="53"/>
      <c r="CA2444" s="53"/>
      <c r="CB2444" s="53"/>
      <c r="CC2444" s="53"/>
      <c r="CD2444" s="53"/>
      <c r="CE2444" s="53"/>
      <c r="CF2444" s="53"/>
      <c r="CG2444" s="53"/>
      <c r="CH2444" s="53"/>
      <c r="CI2444" s="53"/>
      <c r="CJ2444" s="53"/>
      <c r="CK2444" s="53"/>
    </row>
    <row r="2445" spans="10:89" x14ac:dyDescent="0.2">
      <c r="J2445" s="53"/>
      <c r="K2445" s="53"/>
      <c r="L2445" s="53"/>
      <c r="M2445" s="53"/>
      <c r="N2445" s="53"/>
      <c r="O2445" s="53"/>
      <c r="P2445" s="53"/>
      <c r="Q2445" s="53"/>
      <c r="R2445" s="53"/>
      <c r="S2445" s="53"/>
      <c r="T2445" s="53"/>
      <c r="U2445" s="53"/>
      <c r="V2445" s="53"/>
      <c r="W2445" s="53"/>
      <c r="X2445" s="53"/>
      <c r="Y2445" s="53"/>
      <c r="Z2445" s="53"/>
      <c r="AA2445" s="53"/>
      <c r="AB2445" s="53"/>
      <c r="AC2445" s="53"/>
      <c r="AD2445" s="53"/>
      <c r="AE2445" s="53"/>
      <c r="AF2445" s="53"/>
      <c r="AG2445" s="53"/>
      <c r="AH2445" s="53"/>
      <c r="AI2445" s="53"/>
      <c r="AJ2445" s="53"/>
      <c r="AK2445" s="53"/>
      <c r="AL2445" s="53"/>
      <c r="AM2445" s="53"/>
      <c r="AN2445" s="53"/>
      <c r="AO2445" s="53"/>
      <c r="AP2445" s="53"/>
      <c r="AQ2445" s="53"/>
      <c r="AR2445" s="53"/>
      <c r="AS2445" s="53"/>
      <c r="AT2445" s="53"/>
      <c r="AU2445" s="53"/>
      <c r="AV2445" s="53"/>
      <c r="AW2445" s="53"/>
      <c r="AX2445" s="53"/>
      <c r="AY2445" s="53"/>
      <c r="AZ2445" s="53"/>
      <c r="BA2445" s="53"/>
      <c r="BB2445" s="53"/>
      <c r="BC2445" s="53"/>
      <c r="BD2445" s="53"/>
      <c r="BE2445" s="53"/>
      <c r="BF2445" s="53"/>
      <c r="BG2445" s="53"/>
      <c r="BH2445" s="53"/>
      <c r="BI2445" s="53"/>
      <c r="BJ2445" s="53"/>
      <c r="BK2445" s="53"/>
      <c r="BL2445" s="53"/>
      <c r="BM2445" s="53"/>
      <c r="BN2445" s="53"/>
      <c r="BO2445" s="53"/>
      <c r="BP2445" s="53"/>
      <c r="BQ2445" s="53"/>
      <c r="BR2445" s="53"/>
      <c r="BS2445" s="53"/>
      <c r="BT2445" s="53"/>
      <c r="BU2445" s="53"/>
      <c r="BV2445" s="53"/>
      <c r="BW2445" s="53"/>
      <c r="BX2445" s="53"/>
      <c r="BY2445" s="53"/>
      <c r="BZ2445" s="53"/>
      <c r="CA2445" s="53"/>
      <c r="CB2445" s="53"/>
      <c r="CC2445" s="53"/>
      <c r="CD2445" s="53"/>
      <c r="CE2445" s="53"/>
      <c r="CF2445" s="53"/>
      <c r="CG2445" s="53"/>
      <c r="CH2445" s="53"/>
      <c r="CI2445" s="53"/>
      <c r="CJ2445" s="53"/>
      <c r="CK2445" s="53"/>
    </row>
    <row r="2446" spans="10:89" x14ac:dyDescent="0.2">
      <c r="J2446" s="53"/>
      <c r="K2446" s="53"/>
      <c r="L2446" s="53"/>
      <c r="M2446" s="53"/>
      <c r="N2446" s="53"/>
      <c r="O2446" s="53"/>
      <c r="P2446" s="53"/>
      <c r="Q2446" s="53"/>
      <c r="R2446" s="53"/>
      <c r="S2446" s="53"/>
      <c r="T2446" s="53"/>
      <c r="U2446" s="53"/>
      <c r="V2446" s="53"/>
      <c r="W2446" s="53"/>
      <c r="X2446" s="53"/>
      <c r="Y2446" s="53"/>
      <c r="Z2446" s="53"/>
      <c r="AA2446" s="53"/>
      <c r="AB2446" s="53"/>
      <c r="AC2446" s="53"/>
      <c r="AD2446" s="53"/>
      <c r="AE2446" s="53"/>
      <c r="AF2446" s="53"/>
      <c r="AG2446" s="53"/>
      <c r="AH2446" s="53"/>
      <c r="AI2446" s="53"/>
      <c r="AJ2446" s="53"/>
      <c r="AK2446" s="53"/>
      <c r="AL2446" s="53"/>
      <c r="AM2446" s="53"/>
      <c r="AN2446" s="53"/>
      <c r="AO2446" s="53"/>
      <c r="AP2446" s="53"/>
      <c r="AQ2446" s="53"/>
      <c r="AR2446" s="53"/>
      <c r="AS2446" s="53"/>
      <c r="AT2446" s="53"/>
      <c r="AU2446" s="53"/>
      <c r="AV2446" s="53"/>
      <c r="AW2446" s="53"/>
      <c r="AX2446" s="53"/>
      <c r="AY2446" s="53"/>
      <c r="AZ2446" s="53"/>
      <c r="BA2446" s="53"/>
      <c r="BB2446" s="53"/>
      <c r="BC2446" s="53"/>
      <c r="BD2446" s="53"/>
      <c r="BE2446" s="53"/>
      <c r="BF2446" s="53"/>
      <c r="BG2446" s="53"/>
      <c r="BH2446" s="53"/>
      <c r="BI2446" s="53"/>
      <c r="BJ2446" s="53"/>
      <c r="BK2446" s="53"/>
      <c r="BL2446" s="53"/>
      <c r="BM2446" s="53"/>
      <c r="BN2446" s="53"/>
      <c r="BO2446" s="53"/>
      <c r="BP2446" s="53"/>
      <c r="BQ2446" s="53"/>
      <c r="BR2446" s="53"/>
      <c r="BS2446" s="53"/>
      <c r="BT2446" s="53"/>
      <c r="BU2446" s="53"/>
      <c r="BV2446" s="53"/>
      <c r="BW2446" s="53"/>
      <c r="BX2446" s="53"/>
      <c r="BY2446" s="53"/>
      <c r="BZ2446" s="53"/>
      <c r="CA2446" s="53"/>
      <c r="CB2446" s="53"/>
      <c r="CC2446" s="53"/>
      <c r="CD2446" s="53"/>
      <c r="CE2446" s="53"/>
      <c r="CF2446" s="53"/>
      <c r="CG2446" s="53"/>
      <c r="CH2446" s="53"/>
      <c r="CI2446" s="53"/>
      <c r="CJ2446" s="53"/>
      <c r="CK2446" s="53"/>
    </row>
    <row r="2447" spans="10:89" x14ac:dyDescent="0.2">
      <c r="J2447" s="53"/>
      <c r="K2447" s="53"/>
      <c r="L2447" s="53"/>
      <c r="M2447" s="53"/>
      <c r="N2447" s="53"/>
      <c r="O2447" s="53"/>
      <c r="P2447" s="53"/>
      <c r="Q2447" s="53"/>
      <c r="R2447" s="53"/>
      <c r="S2447" s="53"/>
      <c r="T2447" s="53"/>
      <c r="U2447" s="53"/>
      <c r="V2447" s="53"/>
      <c r="W2447" s="53"/>
      <c r="X2447" s="53"/>
      <c r="Y2447" s="53"/>
      <c r="Z2447" s="53"/>
      <c r="AA2447" s="53"/>
      <c r="AB2447" s="53"/>
      <c r="AC2447" s="53"/>
      <c r="AD2447" s="53"/>
      <c r="AE2447" s="53"/>
      <c r="AF2447" s="53"/>
      <c r="AG2447" s="53"/>
      <c r="AH2447" s="53"/>
      <c r="AI2447" s="53"/>
      <c r="AJ2447" s="53"/>
      <c r="AK2447" s="53"/>
      <c r="AL2447" s="53"/>
      <c r="AM2447" s="53"/>
      <c r="AN2447" s="53"/>
      <c r="AO2447" s="53"/>
      <c r="AP2447" s="53"/>
      <c r="AQ2447" s="53"/>
      <c r="AR2447" s="53"/>
      <c r="AS2447" s="53"/>
      <c r="AT2447" s="53"/>
      <c r="AU2447" s="53"/>
      <c r="AV2447" s="53"/>
      <c r="AW2447" s="53"/>
      <c r="AX2447" s="53"/>
      <c r="AY2447" s="53"/>
      <c r="AZ2447" s="53"/>
      <c r="BA2447" s="53"/>
      <c r="BB2447" s="53"/>
      <c r="BC2447" s="53"/>
      <c r="BD2447" s="53"/>
      <c r="BE2447" s="53"/>
      <c r="BF2447" s="53"/>
      <c r="BG2447" s="53"/>
      <c r="BH2447" s="53"/>
      <c r="BI2447" s="53"/>
      <c r="BJ2447" s="53"/>
      <c r="BK2447" s="53"/>
      <c r="BL2447" s="53"/>
      <c r="BM2447" s="53"/>
      <c r="BN2447" s="53"/>
      <c r="BO2447" s="53"/>
      <c r="BP2447" s="53"/>
      <c r="BQ2447" s="53"/>
      <c r="BR2447" s="53"/>
      <c r="BS2447" s="53"/>
      <c r="BT2447" s="53"/>
      <c r="BU2447" s="53"/>
      <c r="BV2447" s="53"/>
      <c r="BW2447" s="53"/>
      <c r="BX2447" s="53"/>
      <c r="BY2447" s="53"/>
      <c r="BZ2447" s="53"/>
      <c r="CA2447" s="53"/>
      <c r="CB2447" s="53"/>
      <c r="CC2447" s="53"/>
      <c r="CD2447" s="53"/>
      <c r="CE2447" s="53"/>
      <c r="CF2447" s="53"/>
      <c r="CG2447" s="53"/>
      <c r="CH2447" s="53"/>
      <c r="CI2447" s="53"/>
      <c r="CJ2447" s="53"/>
      <c r="CK2447" s="53"/>
    </row>
    <row r="2448" spans="10:89" x14ac:dyDescent="0.2">
      <c r="J2448" s="53"/>
      <c r="K2448" s="53"/>
      <c r="L2448" s="53"/>
      <c r="M2448" s="53"/>
      <c r="N2448" s="53"/>
      <c r="O2448" s="53"/>
      <c r="P2448" s="53"/>
      <c r="Q2448" s="53"/>
      <c r="R2448" s="53"/>
      <c r="S2448" s="53"/>
      <c r="T2448" s="53"/>
      <c r="U2448" s="53"/>
      <c r="V2448" s="53"/>
      <c r="W2448" s="53"/>
      <c r="X2448" s="53"/>
      <c r="Y2448" s="53"/>
      <c r="Z2448" s="53"/>
      <c r="AA2448" s="53"/>
      <c r="AB2448" s="53"/>
      <c r="AC2448" s="53"/>
      <c r="AD2448" s="53"/>
      <c r="AE2448" s="53"/>
      <c r="AF2448" s="53"/>
      <c r="AG2448" s="53"/>
      <c r="AH2448" s="53"/>
      <c r="AI2448" s="53"/>
      <c r="AJ2448" s="53"/>
      <c r="AK2448" s="53"/>
      <c r="AL2448" s="53"/>
      <c r="AM2448" s="53"/>
      <c r="AN2448" s="53"/>
      <c r="AO2448" s="53"/>
      <c r="AP2448" s="53"/>
      <c r="AQ2448" s="53"/>
      <c r="AR2448" s="53"/>
      <c r="AS2448" s="53"/>
      <c r="AT2448" s="53"/>
      <c r="AU2448" s="53"/>
      <c r="AV2448" s="53"/>
      <c r="AW2448" s="53"/>
      <c r="AX2448" s="53"/>
      <c r="AY2448" s="53"/>
      <c r="AZ2448" s="53"/>
      <c r="BA2448" s="53"/>
      <c r="BB2448" s="53"/>
      <c r="BC2448" s="53"/>
      <c r="BD2448" s="53"/>
      <c r="BE2448" s="53"/>
      <c r="BF2448" s="53"/>
      <c r="BG2448" s="53"/>
      <c r="BH2448" s="53"/>
      <c r="BI2448" s="53"/>
      <c r="BJ2448" s="53"/>
      <c r="BK2448" s="53"/>
      <c r="BL2448" s="53"/>
      <c r="BM2448" s="53"/>
      <c r="BN2448" s="53"/>
      <c r="BO2448" s="53"/>
      <c r="BP2448" s="53"/>
      <c r="BQ2448" s="53"/>
      <c r="BR2448" s="53"/>
      <c r="BS2448" s="53"/>
      <c r="BT2448" s="53"/>
      <c r="BU2448" s="53"/>
      <c r="BV2448" s="53"/>
      <c r="BW2448" s="53"/>
      <c r="BX2448" s="53"/>
      <c r="BY2448" s="53"/>
      <c r="BZ2448" s="53"/>
      <c r="CA2448" s="53"/>
      <c r="CB2448" s="53"/>
      <c r="CC2448" s="53"/>
      <c r="CD2448" s="53"/>
      <c r="CE2448" s="53"/>
      <c r="CF2448" s="53"/>
      <c r="CG2448" s="53"/>
      <c r="CH2448" s="53"/>
      <c r="CI2448" s="53"/>
      <c r="CJ2448" s="53"/>
      <c r="CK2448" s="53"/>
    </row>
    <row r="2449" spans="10:89" x14ac:dyDescent="0.2">
      <c r="J2449" s="53"/>
      <c r="K2449" s="53"/>
      <c r="L2449" s="53"/>
      <c r="M2449" s="53"/>
      <c r="N2449" s="53"/>
      <c r="O2449" s="53"/>
      <c r="P2449" s="53"/>
      <c r="Q2449" s="53"/>
      <c r="R2449" s="53"/>
      <c r="S2449" s="53"/>
      <c r="T2449" s="53"/>
      <c r="U2449" s="53"/>
      <c r="V2449" s="53"/>
      <c r="W2449" s="53"/>
      <c r="X2449" s="53"/>
      <c r="Y2449" s="53"/>
      <c r="Z2449" s="53"/>
      <c r="AA2449" s="53"/>
      <c r="AB2449" s="53"/>
      <c r="AC2449" s="53"/>
      <c r="AD2449" s="53"/>
      <c r="AE2449" s="53"/>
      <c r="AF2449" s="53"/>
      <c r="AG2449" s="53"/>
      <c r="AH2449" s="53"/>
      <c r="AI2449" s="53"/>
      <c r="AJ2449" s="53"/>
      <c r="AK2449" s="53"/>
      <c r="AL2449" s="53"/>
      <c r="AM2449" s="53"/>
      <c r="AN2449" s="53"/>
      <c r="AO2449" s="53"/>
      <c r="AP2449" s="53"/>
      <c r="AQ2449" s="53"/>
      <c r="AR2449" s="53"/>
      <c r="AS2449" s="53"/>
      <c r="AT2449" s="53"/>
      <c r="AU2449" s="53"/>
      <c r="AV2449" s="53"/>
      <c r="AW2449" s="53"/>
      <c r="AX2449" s="53"/>
      <c r="AY2449" s="53"/>
      <c r="AZ2449" s="53"/>
      <c r="BA2449" s="53"/>
      <c r="BB2449" s="53"/>
      <c r="BC2449" s="53"/>
      <c r="BD2449" s="53"/>
      <c r="BE2449" s="53"/>
      <c r="BF2449" s="53"/>
      <c r="BG2449" s="53"/>
      <c r="BH2449" s="53"/>
      <c r="BI2449" s="53"/>
      <c r="BJ2449" s="53"/>
      <c r="BK2449" s="53"/>
      <c r="BL2449" s="53"/>
      <c r="BM2449" s="53"/>
      <c r="BN2449" s="53"/>
      <c r="BO2449" s="53"/>
      <c r="BP2449" s="53"/>
      <c r="BQ2449" s="53"/>
      <c r="BR2449" s="53"/>
      <c r="BS2449" s="53"/>
      <c r="BT2449" s="53"/>
      <c r="BU2449" s="53"/>
      <c r="BV2449" s="53"/>
      <c r="BW2449" s="53"/>
      <c r="BX2449" s="53"/>
      <c r="BY2449" s="53"/>
      <c r="BZ2449" s="53"/>
      <c r="CA2449" s="53"/>
      <c r="CB2449" s="53"/>
      <c r="CC2449" s="53"/>
      <c r="CD2449" s="53"/>
      <c r="CE2449" s="53"/>
      <c r="CF2449" s="53"/>
      <c r="CG2449" s="53"/>
      <c r="CH2449" s="53"/>
      <c r="CI2449" s="53"/>
      <c r="CJ2449" s="53"/>
      <c r="CK2449" s="53"/>
    </row>
    <row r="2450" spans="10:89" x14ac:dyDescent="0.2">
      <c r="J2450" s="53"/>
      <c r="K2450" s="53"/>
      <c r="L2450" s="53"/>
      <c r="M2450" s="53"/>
      <c r="N2450" s="53"/>
      <c r="O2450" s="53"/>
      <c r="P2450" s="53"/>
      <c r="Q2450" s="53"/>
      <c r="R2450" s="53"/>
      <c r="S2450" s="53"/>
      <c r="T2450" s="53"/>
      <c r="U2450" s="53"/>
      <c r="V2450" s="53"/>
      <c r="W2450" s="53"/>
      <c r="X2450" s="53"/>
      <c r="Y2450" s="53"/>
      <c r="Z2450" s="53"/>
      <c r="AA2450" s="53"/>
      <c r="AB2450" s="53"/>
      <c r="AC2450" s="53"/>
      <c r="AD2450" s="53"/>
      <c r="AE2450" s="53"/>
      <c r="AF2450" s="53"/>
      <c r="AG2450" s="53"/>
      <c r="AH2450" s="53"/>
      <c r="AI2450" s="53"/>
      <c r="AJ2450" s="53"/>
      <c r="AK2450" s="53"/>
      <c r="AL2450" s="53"/>
      <c r="AM2450" s="53"/>
      <c r="AN2450" s="53"/>
      <c r="AO2450" s="53"/>
      <c r="AP2450" s="53"/>
      <c r="AQ2450" s="53"/>
      <c r="AR2450" s="53"/>
      <c r="AS2450" s="53"/>
      <c r="AT2450" s="53"/>
      <c r="AU2450" s="53"/>
      <c r="AV2450" s="53"/>
      <c r="AW2450" s="53"/>
      <c r="AX2450" s="53"/>
      <c r="AY2450" s="53"/>
      <c r="AZ2450" s="53"/>
      <c r="BA2450" s="53"/>
      <c r="BB2450" s="53"/>
      <c r="BC2450" s="53"/>
      <c r="BD2450" s="53"/>
      <c r="BE2450" s="53"/>
      <c r="BF2450" s="53"/>
      <c r="BG2450" s="53"/>
      <c r="BH2450" s="53"/>
      <c r="BI2450" s="53"/>
      <c r="BJ2450" s="53"/>
      <c r="BK2450" s="53"/>
      <c r="BL2450" s="53"/>
      <c r="BM2450" s="53"/>
      <c r="BN2450" s="53"/>
      <c r="BO2450" s="53"/>
      <c r="BP2450" s="53"/>
      <c r="BQ2450" s="53"/>
      <c r="BR2450" s="53"/>
      <c r="BS2450" s="53"/>
      <c r="BT2450" s="53"/>
      <c r="BU2450" s="53"/>
      <c r="BV2450" s="53"/>
      <c r="BW2450" s="53"/>
      <c r="BX2450" s="53"/>
      <c r="BY2450" s="53"/>
      <c r="BZ2450" s="53"/>
      <c r="CA2450" s="53"/>
      <c r="CB2450" s="53"/>
      <c r="CC2450" s="53"/>
      <c r="CD2450" s="53"/>
      <c r="CE2450" s="53"/>
      <c r="CF2450" s="53"/>
      <c r="CG2450" s="53"/>
      <c r="CH2450" s="53"/>
      <c r="CI2450" s="53"/>
      <c r="CJ2450" s="53"/>
      <c r="CK2450" s="53"/>
    </row>
    <row r="2451" spans="10:89" x14ac:dyDescent="0.2">
      <c r="J2451" s="53"/>
      <c r="K2451" s="53"/>
      <c r="L2451" s="53"/>
      <c r="M2451" s="53"/>
      <c r="N2451" s="53"/>
      <c r="O2451" s="53"/>
      <c r="P2451" s="53"/>
      <c r="Q2451" s="53"/>
      <c r="R2451" s="53"/>
      <c r="S2451" s="53"/>
      <c r="T2451" s="53"/>
      <c r="U2451" s="53"/>
      <c r="V2451" s="53"/>
      <c r="W2451" s="53"/>
      <c r="X2451" s="53"/>
      <c r="Y2451" s="53"/>
      <c r="Z2451" s="53"/>
      <c r="AA2451" s="53"/>
      <c r="AB2451" s="53"/>
      <c r="AC2451" s="53"/>
      <c r="AD2451" s="53"/>
      <c r="AE2451" s="53"/>
      <c r="AF2451" s="53"/>
      <c r="AG2451" s="53"/>
      <c r="AH2451" s="53"/>
      <c r="AI2451" s="53"/>
      <c r="AJ2451" s="53"/>
      <c r="AK2451" s="53"/>
      <c r="AL2451" s="53"/>
      <c r="AM2451" s="53"/>
      <c r="AN2451" s="53"/>
      <c r="AO2451" s="53"/>
      <c r="AP2451" s="53"/>
      <c r="AQ2451" s="53"/>
      <c r="AR2451" s="53"/>
      <c r="AS2451" s="53"/>
      <c r="AT2451" s="53"/>
      <c r="AU2451" s="53"/>
      <c r="AV2451" s="53"/>
      <c r="AW2451" s="53"/>
      <c r="AX2451" s="53"/>
      <c r="AY2451" s="53"/>
      <c r="AZ2451" s="53"/>
      <c r="BA2451" s="53"/>
      <c r="BB2451" s="53"/>
      <c r="BC2451" s="53"/>
      <c r="BD2451" s="53"/>
      <c r="BE2451" s="53"/>
      <c r="BF2451" s="53"/>
      <c r="BG2451" s="53"/>
      <c r="BH2451" s="53"/>
      <c r="BI2451" s="53"/>
      <c r="BJ2451" s="53"/>
      <c r="BK2451" s="53"/>
      <c r="BL2451" s="53"/>
      <c r="BM2451" s="53"/>
      <c r="BN2451" s="53"/>
      <c r="BO2451" s="53"/>
      <c r="BP2451" s="53"/>
      <c r="BQ2451" s="53"/>
      <c r="BR2451" s="53"/>
      <c r="BS2451" s="53"/>
      <c r="BT2451" s="53"/>
      <c r="BU2451" s="53"/>
      <c r="BV2451" s="53"/>
      <c r="BW2451" s="53"/>
      <c r="BX2451" s="53"/>
      <c r="BY2451" s="53"/>
      <c r="BZ2451" s="53"/>
      <c r="CA2451" s="53"/>
      <c r="CB2451" s="53"/>
      <c r="CC2451" s="53"/>
      <c r="CD2451" s="53"/>
      <c r="CE2451" s="53"/>
      <c r="CF2451" s="53"/>
      <c r="CG2451" s="53"/>
      <c r="CH2451" s="53"/>
      <c r="CI2451" s="53"/>
      <c r="CJ2451" s="53"/>
      <c r="CK2451" s="53"/>
    </row>
    <row r="2452" spans="10:89" x14ac:dyDescent="0.2">
      <c r="J2452" s="53"/>
      <c r="K2452" s="53"/>
      <c r="L2452" s="53"/>
      <c r="M2452" s="53"/>
      <c r="N2452" s="53"/>
      <c r="O2452" s="53"/>
      <c r="P2452" s="53"/>
      <c r="Q2452" s="53"/>
      <c r="R2452" s="53"/>
      <c r="S2452" s="53"/>
      <c r="T2452" s="53"/>
      <c r="U2452" s="53"/>
      <c r="V2452" s="53"/>
      <c r="W2452" s="53"/>
      <c r="X2452" s="53"/>
      <c r="Y2452" s="53"/>
      <c r="Z2452" s="53"/>
      <c r="AA2452" s="53"/>
      <c r="AB2452" s="53"/>
      <c r="AC2452" s="53"/>
      <c r="AD2452" s="53"/>
      <c r="AE2452" s="53"/>
      <c r="AF2452" s="53"/>
      <c r="AG2452" s="53"/>
      <c r="AH2452" s="53"/>
      <c r="AI2452" s="53"/>
      <c r="AJ2452" s="53"/>
      <c r="AK2452" s="53"/>
      <c r="AL2452" s="53"/>
      <c r="AM2452" s="53"/>
      <c r="AN2452" s="53"/>
      <c r="AO2452" s="53"/>
      <c r="AP2452" s="53"/>
      <c r="AQ2452" s="53"/>
      <c r="AR2452" s="53"/>
      <c r="AS2452" s="53"/>
      <c r="AT2452" s="53"/>
      <c r="AU2452" s="53"/>
      <c r="AV2452" s="53"/>
      <c r="AW2452" s="53"/>
      <c r="AX2452" s="53"/>
      <c r="AY2452" s="53"/>
      <c r="AZ2452" s="53"/>
      <c r="BA2452" s="53"/>
      <c r="BB2452" s="53"/>
      <c r="BC2452" s="53"/>
      <c r="BD2452" s="53"/>
      <c r="BE2452" s="53"/>
      <c r="BF2452" s="53"/>
      <c r="BG2452" s="53"/>
      <c r="BH2452" s="53"/>
      <c r="BI2452" s="53"/>
      <c r="BJ2452" s="53"/>
      <c r="BK2452" s="53"/>
      <c r="BL2452" s="53"/>
      <c r="BM2452" s="53"/>
      <c r="BN2452" s="53"/>
      <c r="BO2452" s="53"/>
      <c r="BP2452" s="53"/>
      <c r="BQ2452" s="53"/>
      <c r="BR2452" s="53"/>
      <c r="BS2452" s="53"/>
      <c r="BT2452" s="53"/>
      <c r="BU2452" s="53"/>
      <c r="BV2452" s="53"/>
      <c r="BW2452" s="53"/>
      <c r="BX2452" s="53"/>
      <c r="BY2452" s="53"/>
      <c r="BZ2452" s="53"/>
      <c r="CA2452" s="53"/>
      <c r="CB2452" s="53"/>
      <c r="CC2452" s="53"/>
      <c r="CD2452" s="53"/>
      <c r="CE2452" s="53"/>
      <c r="CF2452" s="53"/>
      <c r="CG2452" s="53"/>
      <c r="CH2452" s="53"/>
      <c r="CI2452" s="53"/>
      <c r="CJ2452" s="53"/>
      <c r="CK2452" s="53"/>
    </row>
    <row r="2453" spans="10:89" x14ac:dyDescent="0.2">
      <c r="J2453" s="53"/>
      <c r="K2453" s="53"/>
      <c r="L2453" s="53"/>
      <c r="M2453" s="53"/>
      <c r="N2453" s="53"/>
      <c r="O2453" s="53"/>
      <c r="P2453" s="53"/>
      <c r="Q2453" s="53"/>
      <c r="R2453" s="53"/>
      <c r="S2453" s="53"/>
      <c r="T2453" s="53"/>
      <c r="U2453" s="53"/>
      <c r="V2453" s="53"/>
      <c r="W2453" s="53"/>
      <c r="X2453" s="53"/>
      <c r="Y2453" s="53"/>
      <c r="Z2453" s="53"/>
      <c r="AA2453" s="53"/>
      <c r="AB2453" s="53"/>
      <c r="AC2453" s="53"/>
      <c r="AD2453" s="53"/>
      <c r="AE2453" s="53"/>
      <c r="AF2453" s="53"/>
      <c r="AG2453" s="53"/>
      <c r="AH2453" s="53"/>
      <c r="AI2453" s="53"/>
      <c r="AJ2453" s="53"/>
      <c r="AK2453" s="53"/>
      <c r="AL2453" s="53"/>
      <c r="AM2453" s="53"/>
      <c r="AN2453" s="53"/>
      <c r="AO2453" s="53"/>
      <c r="AP2453" s="53"/>
      <c r="AQ2453" s="53"/>
      <c r="AR2453" s="53"/>
      <c r="AS2453" s="53"/>
      <c r="AT2453" s="53"/>
      <c r="AU2453" s="53"/>
      <c r="AV2453" s="53"/>
      <c r="AW2453" s="53"/>
      <c r="AX2453" s="53"/>
      <c r="AY2453" s="53"/>
      <c r="AZ2453" s="53"/>
      <c r="BA2453" s="53"/>
      <c r="BB2453" s="53"/>
      <c r="BC2453" s="53"/>
      <c r="BD2453" s="53"/>
      <c r="BE2453" s="53"/>
      <c r="BF2453" s="53"/>
      <c r="BG2453" s="53"/>
      <c r="BH2453" s="53"/>
      <c r="BI2453" s="53"/>
      <c r="BJ2453" s="53"/>
      <c r="BK2453" s="53"/>
      <c r="BL2453" s="53"/>
      <c r="BM2453" s="53"/>
      <c r="BN2453" s="53"/>
      <c r="BO2453" s="53"/>
      <c r="BP2453" s="53"/>
      <c r="BQ2453" s="53"/>
      <c r="BR2453" s="53"/>
      <c r="BS2453" s="53"/>
      <c r="BT2453" s="53"/>
      <c r="BU2453" s="53"/>
      <c r="BV2453" s="53"/>
      <c r="BW2453" s="53"/>
      <c r="BX2453" s="53"/>
      <c r="BY2453" s="53"/>
      <c r="BZ2453" s="53"/>
      <c r="CA2453" s="53"/>
      <c r="CB2453" s="53"/>
      <c r="CC2453" s="53"/>
      <c r="CD2453" s="53"/>
      <c r="CE2453" s="53"/>
      <c r="CF2453" s="53"/>
      <c r="CG2453" s="53"/>
      <c r="CH2453" s="53"/>
      <c r="CI2453" s="53"/>
      <c r="CJ2453" s="53"/>
      <c r="CK2453" s="53"/>
    </row>
    <row r="2454" spans="10:89" x14ac:dyDescent="0.2">
      <c r="J2454" s="53"/>
      <c r="K2454" s="53"/>
      <c r="L2454" s="53"/>
      <c r="M2454" s="53"/>
      <c r="N2454" s="53"/>
      <c r="O2454" s="53"/>
      <c r="P2454" s="53"/>
      <c r="Q2454" s="53"/>
      <c r="R2454" s="53"/>
      <c r="S2454" s="53"/>
      <c r="T2454" s="53"/>
      <c r="U2454" s="53"/>
      <c r="V2454" s="53"/>
      <c r="W2454" s="53"/>
      <c r="X2454" s="53"/>
      <c r="Y2454" s="53"/>
      <c r="Z2454" s="53"/>
      <c r="AA2454" s="53"/>
      <c r="AB2454" s="53"/>
      <c r="AC2454" s="53"/>
      <c r="AD2454" s="53"/>
      <c r="AE2454" s="53"/>
      <c r="AF2454" s="53"/>
      <c r="AG2454" s="53"/>
      <c r="AH2454" s="53"/>
      <c r="AI2454" s="53"/>
      <c r="AJ2454" s="53"/>
      <c r="AK2454" s="53"/>
      <c r="AL2454" s="53"/>
      <c r="AM2454" s="53"/>
      <c r="AN2454" s="53"/>
      <c r="AO2454" s="53"/>
      <c r="AP2454" s="53"/>
      <c r="AQ2454" s="53"/>
      <c r="AR2454" s="53"/>
      <c r="AS2454" s="53"/>
      <c r="AT2454" s="53"/>
      <c r="AU2454" s="53"/>
      <c r="AV2454" s="53"/>
      <c r="AW2454" s="53"/>
      <c r="AX2454" s="53"/>
      <c r="AY2454" s="53"/>
      <c r="AZ2454" s="53"/>
      <c r="BA2454" s="53"/>
      <c r="BB2454" s="53"/>
      <c r="BC2454" s="53"/>
      <c r="BD2454" s="53"/>
      <c r="BE2454" s="53"/>
      <c r="BF2454" s="53"/>
      <c r="BG2454" s="53"/>
      <c r="BH2454" s="53"/>
      <c r="BI2454" s="53"/>
      <c r="BJ2454" s="53"/>
      <c r="BK2454" s="53"/>
      <c r="BL2454" s="53"/>
      <c r="BM2454" s="53"/>
      <c r="BN2454" s="53"/>
      <c r="BO2454" s="53"/>
      <c r="BP2454" s="53"/>
      <c r="BQ2454" s="53"/>
      <c r="BR2454" s="53"/>
      <c r="BS2454" s="53"/>
      <c r="BT2454" s="53"/>
      <c r="BU2454" s="53"/>
      <c r="BV2454" s="53"/>
      <c r="BW2454" s="53"/>
      <c r="BX2454" s="53"/>
      <c r="BY2454" s="53"/>
      <c r="BZ2454" s="53"/>
      <c r="CA2454" s="53"/>
      <c r="CB2454" s="53"/>
      <c r="CC2454" s="53"/>
      <c r="CD2454" s="53"/>
      <c r="CE2454" s="53"/>
      <c r="CF2454" s="53"/>
      <c r="CG2454" s="53"/>
      <c r="CH2454" s="53"/>
      <c r="CI2454" s="53"/>
      <c r="CJ2454" s="53"/>
      <c r="CK2454" s="53"/>
    </row>
    <row r="2455" spans="10:89" x14ac:dyDescent="0.2">
      <c r="J2455" s="53"/>
      <c r="K2455" s="53"/>
      <c r="L2455" s="53"/>
      <c r="M2455" s="53"/>
      <c r="N2455" s="53"/>
      <c r="O2455" s="53"/>
      <c r="P2455" s="53"/>
      <c r="Q2455" s="53"/>
      <c r="R2455" s="53"/>
      <c r="S2455" s="53"/>
      <c r="T2455" s="53"/>
      <c r="U2455" s="53"/>
      <c r="V2455" s="53"/>
      <c r="W2455" s="53"/>
      <c r="X2455" s="53"/>
      <c r="Y2455" s="53"/>
      <c r="Z2455" s="53"/>
      <c r="AA2455" s="53"/>
      <c r="AB2455" s="53"/>
      <c r="AC2455" s="53"/>
      <c r="AD2455" s="53"/>
      <c r="AE2455" s="53"/>
      <c r="AF2455" s="53"/>
      <c r="AG2455" s="53"/>
      <c r="AH2455" s="53"/>
      <c r="AI2455" s="53"/>
      <c r="AJ2455" s="53"/>
      <c r="AK2455" s="53"/>
      <c r="AL2455" s="53"/>
      <c r="AM2455" s="53"/>
      <c r="AN2455" s="53"/>
      <c r="AO2455" s="53"/>
      <c r="AP2455" s="53"/>
      <c r="AQ2455" s="53"/>
      <c r="AR2455" s="53"/>
      <c r="AS2455" s="53"/>
      <c r="AT2455" s="53"/>
      <c r="AU2455" s="53"/>
      <c r="AV2455" s="53"/>
      <c r="AW2455" s="53"/>
      <c r="AX2455" s="53"/>
      <c r="AY2455" s="53"/>
      <c r="AZ2455" s="53"/>
      <c r="BA2455" s="53"/>
      <c r="BB2455" s="53"/>
      <c r="BC2455" s="53"/>
      <c r="BD2455" s="53"/>
      <c r="BE2455" s="53"/>
      <c r="BF2455" s="53"/>
      <c r="BG2455" s="53"/>
      <c r="BH2455" s="53"/>
      <c r="BI2455" s="53"/>
      <c r="BJ2455" s="53"/>
      <c r="BK2455" s="53"/>
      <c r="BL2455" s="53"/>
      <c r="BM2455" s="53"/>
      <c r="BN2455" s="53"/>
      <c r="BO2455" s="53"/>
      <c r="BP2455" s="53"/>
      <c r="BQ2455" s="53"/>
      <c r="BR2455" s="53"/>
      <c r="BS2455" s="53"/>
      <c r="BT2455" s="53"/>
      <c r="BU2455" s="53"/>
      <c r="BV2455" s="53"/>
      <c r="BW2455" s="53"/>
      <c r="BX2455" s="53"/>
      <c r="BY2455" s="53"/>
      <c r="BZ2455" s="53"/>
      <c r="CA2455" s="53"/>
      <c r="CB2455" s="53"/>
      <c r="CC2455" s="53"/>
      <c r="CD2455" s="53"/>
      <c r="CE2455" s="53"/>
      <c r="CF2455" s="53"/>
      <c r="CG2455" s="53"/>
      <c r="CH2455" s="53"/>
      <c r="CI2455" s="53"/>
      <c r="CJ2455" s="53"/>
      <c r="CK2455" s="53"/>
    </row>
    <row r="2456" spans="10:89" x14ac:dyDescent="0.2">
      <c r="J2456" s="53"/>
      <c r="K2456" s="53"/>
      <c r="L2456" s="53"/>
      <c r="M2456" s="53"/>
      <c r="N2456" s="53"/>
      <c r="O2456" s="53"/>
      <c r="P2456" s="53"/>
      <c r="Q2456" s="53"/>
      <c r="R2456" s="53"/>
      <c r="S2456" s="53"/>
      <c r="T2456" s="53"/>
      <c r="U2456" s="53"/>
      <c r="V2456" s="53"/>
      <c r="W2456" s="53"/>
      <c r="X2456" s="53"/>
      <c r="Y2456" s="53"/>
      <c r="Z2456" s="53"/>
      <c r="AA2456" s="53"/>
      <c r="AB2456" s="53"/>
      <c r="AC2456" s="53"/>
      <c r="AD2456" s="53"/>
      <c r="AE2456" s="53"/>
      <c r="AF2456" s="53"/>
      <c r="AG2456" s="53"/>
      <c r="AH2456" s="53"/>
      <c r="AI2456" s="53"/>
      <c r="AJ2456" s="53"/>
      <c r="AK2456" s="53"/>
      <c r="AL2456" s="53"/>
      <c r="AM2456" s="53"/>
      <c r="AN2456" s="53"/>
      <c r="AO2456" s="53"/>
      <c r="AP2456" s="53"/>
      <c r="AQ2456" s="53"/>
      <c r="AR2456" s="53"/>
      <c r="AS2456" s="53"/>
      <c r="AT2456" s="53"/>
      <c r="AU2456" s="53"/>
      <c r="AV2456" s="53"/>
      <c r="AW2456" s="53"/>
      <c r="AX2456" s="53"/>
      <c r="AY2456" s="53"/>
      <c r="AZ2456" s="53"/>
      <c r="BA2456" s="53"/>
      <c r="BB2456" s="53"/>
      <c r="BC2456" s="53"/>
      <c r="BD2456" s="53"/>
      <c r="BE2456" s="53"/>
      <c r="BF2456" s="53"/>
      <c r="BG2456" s="53"/>
      <c r="BH2456" s="53"/>
      <c r="BI2456" s="53"/>
      <c r="BJ2456" s="53"/>
      <c r="BK2456" s="53"/>
      <c r="BL2456" s="53"/>
      <c r="BM2456" s="53"/>
      <c r="BN2456" s="53"/>
      <c r="BO2456" s="53"/>
      <c r="BP2456" s="53"/>
      <c r="BQ2456" s="53"/>
      <c r="BR2456" s="53"/>
      <c r="BS2456" s="53"/>
      <c r="BT2456" s="53"/>
      <c r="BU2456" s="53"/>
      <c r="BV2456" s="53"/>
      <c r="BW2456" s="53"/>
      <c r="BX2456" s="53"/>
      <c r="BY2456" s="53"/>
      <c r="BZ2456" s="53"/>
      <c r="CA2456" s="53"/>
      <c r="CB2456" s="53"/>
      <c r="CC2456" s="53"/>
      <c r="CD2456" s="53"/>
      <c r="CE2456" s="53"/>
      <c r="CF2456" s="53"/>
      <c r="CG2456" s="53"/>
      <c r="CH2456" s="53"/>
      <c r="CI2456" s="53"/>
      <c r="CJ2456" s="53"/>
      <c r="CK2456" s="53"/>
    </row>
    <row r="2457" spans="10:89" x14ac:dyDescent="0.2">
      <c r="J2457" s="53"/>
      <c r="K2457" s="53"/>
      <c r="L2457" s="53"/>
      <c r="M2457" s="53"/>
      <c r="N2457" s="53"/>
      <c r="O2457" s="53"/>
      <c r="P2457" s="53"/>
      <c r="Q2457" s="53"/>
      <c r="R2457" s="53"/>
      <c r="S2457" s="53"/>
      <c r="T2457" s="53"/>
      <c r="U2457" s="53"/>
      <c r="V2457" s="53"/>
      <c r="W2457" s="53"/>
      <c r="X2457" s="53"/>
      <c r="Y2457" s="53"/>
      <c r="Z2457" s="53"/>
      <c r="AA2457" s="53"/>
      <c r="AB2457" s="53"/>
      <c r="AC2457" s="53"/>
      <c r="AD2457" s="53"/>
      <c r="AE2457" s="53"/>
      <c r="AF2457" s="53"/>
      <c r="AG2457" s="53"/>
      <c r="AH2457" s="53"/>
      <c r="AI2457" s="53"/>
      <c r="AJ2457" s="53"/>
      <c r="AK2457" s="53"/>
      <c r="AL2457" s="53"/>
      <c r="AM2457" s="53"/>
      <c r="AN2457" s="53"/>
      <c r="AO2457" s="53"/>
      <c r="AP2457" s="53"/>
      <c r="AQ2457" s="53"/>
      <c r="AR2457" s="53"/>
      <c r="AS2457" s="53"/>
      <c r="AT2457" s="53"/>
      <c r="AU2457" s="53"/>
      <c r="AV2457" s="53"/>
      <c r="AW2457" s="53"/>
      <c r="AX2457" s="53"/>
      <c r="AY2457" s="53"/>
      <c r="AZ2457" s="53"/>
      <c r="BA2457" s="53"/>
      <c r="BB2457" s="53"/>
      <c r="BC2457" s="53"/>
      <c r="BD2457" s="53"/>
      <c r="BE2457" s="53"/>
      <c r="BF2457" s="53"/>
      <c r="BG2457" s="53"/>
      <c r="BH2457" s="53"/>
      <c r="BI2457" s="53"/>
      <c r="BJ2457" s="53"/>
      <c r="BK2457" s="53"/>
      <c r="BL2457" s="53"/>
      <c r="BM2457" s="53"/>
      <c r="BN2457" s="53"/>
      <c r="BO2457" s="53"/>
      <c r="BP2457" s="53"/>
      <c r="BQ2457" s="53"/>
      <c r="BR2457" s="53"/>
      <c r="BS2457" s="53"/>
      <c r="BT2457" s="53"/>
      <c r="BU2457" s="53"/>
      <c r="BV2457" s="53"/>
      <c r="BW2457" s="53"/>
      <c r="BX2457" s="53"/>
      <c r="BY2457" s="53"/>
      <c r="BZ2457" s="53"/>
      <c r="CA2457" s="53"/>
      <c r="CB2457" s="53"/>
      <c r="CC2457" s="53"/>
      <c r="CD2457" s="53"/>
      <c r="CE2457" s="53"/>
      <c r="CF2457" s="53"/>
      <c r="CG2457" s="53"/>
      <c r="CH2457" s="53"/>
      <c r="CI2457" s="53"/>
      <c r="CJ2457" s="53"/>
      <c r="CK2457" s="53"/>
    </row>
    <row r="2458" spans="10:89" x14ac:dyDescent="0.2">
      <c r="J2458" s="53"/>
      <c r="K2458" s="53"/>
      <c r="L2458" s="53"/>
      <c r="M2458" s="53"/>
      <c r="N2458" s="53"/>
      <c r="O2458" s="53"/>
      <c r="P2458" s="53"/>
      <c r="Q2458" s="53"/>
      <c r="R2458" s="53"/>
      <c r="S2458" s="53"/>
      <c r="T2458" s="53"/>
      <c r="U2458" s="53"/>
      <c r="V2458" s="53"/>
      <c r="W2458" s="53"/>
      <c r="X2458" s="53"/>
      <c r="Y2458" s="53"/>
      <c r="Z2458" s="53"/>
      <c r="AA2458" s="53"/>
      <c r="AB2458" s="53"/>
      <c r="AC2458" s="53"/>
      <c r="AD2458" s="53"/>
      <c r="AE2458" s="53"/>
      <c r="AF2458" s="53"/>
      <c r="AG2458" s="53"/>
      <c r="AH2458" s="53"/>
      <c r="AI2458" s="53"/>
      <c r="AJ2458" s="53"/>
      <c r="AK2458" s="53"/>
      <c r="AL2458" s="53"/>
      <c r="AM2458" s="53"/>
      <c r="AN2458" s="53"/>
      <c r="AO2458" s="53"/>
      <c r="AP2458" s="53"/>
      <c r="AQ2458" s="53"/>
      <c r="AR2458" s="53"/>
      <c r="AS2458" s="53"/>
      <c r="AT2458" s="53"/>
      <c r="AU2458" s="53"/>
      <c r="AV2458" s="53"/>
      <c r="AW2458" s="53"/>
      <c r="AX2458" s="53"/>
      <c r="AY2458" s="53"/>
      <c r="AZ2458" s="53"/>
      <c r="BA2458" s="53"/>
      <c r="BB2458" s="53"/>
      <c r="BC2458" s="53"/>
      <c r="BD2458" s="53"/>
      <c r="BE2458" s="53"/>
      <c r="BF2458" s="53"/>
      <c r="BG2458" s="53"/>
      <c r="BH2458" s="53"/>
      <c r="BI2458" s="53"/>
      <c r="BJ2458" s="53"/>
      <c r="BK2458" s="53"/>
      <c r="BL2458" s="53"/>
      <c r="BM2458" s="53"/>
      <c r="BN2458" s="53"/>
      <c r="BO2458" s="53"/>
      <c r="BP2458" s="53"/>
      <c r="BQ2458" s="53"/>
      <c r="BR2458" s="53"/>
      <c r="BS2458" s="53"/>
      <c r="BT2458" s="53"/>
      <c r="BU2458" s="53"/>
      <c r="BV2458" s="53"/>
      <c r="BW2458" s="53"/>
      <c r="BX2458" s="53"/>
      <c r="BY2458" s="53"/>
      <c r="BZ2458" s="53"/>
      <c r="CA2458" s="53"/>
      <c r="CB2458" s="53"/>
      <c r="CC2458" s="53"/>
      <c r="CD2458" s="53"/>
      <c r="CE2458" s="53"/>
      <c r="CF2458" s="53"/>
      <c r="CG2458" s="53"/>
      <c r="CH2458" s="53"/>
      <c r="CI2458" s="53"/>
      <c r="CJ2458" s="53"/>
      <c r="CK2458" s="53"/>
    </row>
    <row r="2459" spans="10:89" x14ac:dyDescent="0.2">
      <c r="J2459" s="53"/>
      <c r="K2459" s="53"/>
      <c r="L2459" s="53"/>
      <c r="M2459" s="53"/>
      <c r="N2459" s="53"/>
      <c r="O2459" s="53"/>
      <c r="P2459" s="53"/>
      <c r="Q2459" s="53"/>
      <c r="R2459" s="53"/>
      <c r="S2459" s="53"/>
      <c r="T2459" s="53"/>
      <c r="U2459" s="53"/>
      <c r="V2459" s="53"/>
      <c r="W2459" s="53"/>
      <c r="X2459" s="53"/>
      <c r="Y2459" s="53"/>
      <c r="Z2459" s="53"/>
      <c r="AA2459" s="53"/>
      <c r="AB2459" s="53"/>
      <c r="AC2459" s="53"/>
      <c r="AD2459" s="53"/>
      <c r="AE2459" s="53"/>
      <c r="AF2459" s="53"/>
      <c r="AG2459" s="53"/>
      <c r="AH2459" s="53"/>
      <c r="AI2459" s="53"/>
      <c r="AJ2459" s="53"/>
      <c r="AK2459" s="53"/>
      <c r="AL2459" s="53"/>
      <c r="AM2459" s="53"/>
      <c r="AN2459" s="53"/>
      <c r="AO2459" s="53"/>
      <c r="AP2459" s="53"/>
      <c r="AQ2459" s="53"/>
      <c r="AR2459" s="53"/>
      <c r="AS2459" s="53"/>
      <c r="AT2459" s="53"/>
      <c r="AU2459" s="53"/>
      <c r="AV2459" s="53"/>
      <c r="AW2459" s="53"/>
      <c r="AX2459" s="53"/>
      <c r="AY2459" s="53"/>
      <c r="AZ2459" s="53"/>
      <c r="BA2459" s="53"/>
      <c r="BB2459" s="53"/>
      <c r="BC2459" s="53"/>
      <c r="BD2459" s="53"/>
      <c r="BE2459" s="53"/>
      <c r="BF2459" s="53"/>
      <c r="BG2459" s="53"/>
      <c r="BH2459" s="53"/>
      <c r="BI2459" s="53"/>
      <c r="BJ2459" s="53"/>
      <c r="BK2459" s="53"/>
      <c r="BL2459" s="53"/>
      <c r="BM2459" s="53"/>
      <c r="BN2459" s="53"/>
      <c r="BO2459" s="53"/>
      <c r="BP2459" s="53"/>
      <c r="BQ2459" s="53"/>
      <c r="BR2459" s="53"/>
      <c r="BS2459" s="53"/>
      <c r="BT2459" s="53"/>
      <c r="BU2459" s="53"/>
      <c r="BV2459" s="53"/>
      <c r="BW2459" s="53"/>
      <c r="BX2459" s="53"/>
      <c r="BY2459" s="53"/>
      <c r="BZ2459" s="53"/>
      <c r="CA2459" s="53"/>
      <c r="CB2459" s="53"/>
      <c r="CC2459" s="53"/>
      <c r="CD2459" s="53"/>
      <c r="CE2459" s="53"/>
      <c r="CF2459" s="53"/>
      <c r="CG2459" s="53"/>
      <c r="CH2459" s="53"/>
      <c r="CI2459" s="53"/>
      <c r="CJ2459" s="53"/>
      <c r="CK2459" s="53"/>
    </row>
    <row r="2460" spans="10:89" x14ac:dyDescent="0.2">
      <c r="J2460" s="53"/>
      <c r="K2460" s="53"/>
      <c r="L2460" s="53"/>
      <c r="M2460" s="53"/>
      <c r="N2460" s="53"/>
      <c r="O2460" s="53"/>
      <c r="P2460" s="53"/>
      <c r="Q2460" s="53"/>
      <c r="R2460" s="53"/>
      <c r="S2460" s="53"/>
      <c r="T2460" s="53"/>
      <c r="U2460" s="53"/>
      <c r="V2460" s="53"/>
      <c r="W2460" s="53"/>
      <c r="X2460" s="53"/>
      <c r="Y2460" s="53"/>
      <c r="Z2460" s="53"/>
      <c r="AA2460" s="53"/>
      <c r="AB2460" s="53"/>
      <c r="AC2460" s="53"/>
      <c r="AD2460" s="53"/>
      <c r="AE2460" s="53"/>
      <c r="AF2460" s="53"/>
      <c r="AG2460" s="53"/>
      <c r="AH2460" s="53"/>
      <c r="AI2460" s="53"/>
      <c r="AJ2460" s="53"/>
      <c r="AK2460" s="53"/>
      <c r="AL2460" s="53"/>
      <c r="AM2460" s="53"/>
      <c r="AN2460" s="53"/>
      <c r="AO2460" s="53"/>
      <c r="AP2460" s="53"/>
      <c r="AQ2460" s="53"/>
      <c r="AR2460" s="53"/>
      <c r="AS2460" s="53"/>
      <c r="AT2460" s="53"/>
      <c r="AU2460" s="53"/>
      <c r="AV2460" s="53"/>
      <c r="AW2460" s="53"/>
      <c r="AX2460" s="53"/>
      <c r="AY2460" s="53"/>
      <c r="AZ2460" s="53"/>
      <c r="BA2460" s="53"/>
      <c r="BB2460" s="53"/>
      <c r="BC2460" s="53"/>
      <c r="BD2460" s="53"/>
      <c r="BE2460" s="53"/>
      <c r="BF2460" s="53"/>
      <c r="BG2460" s="53"/>
      <c r="BH2460" s="53"/>
      <c r="BI2460" s="53"/>
      <c r="BJ2460" s="53"/>
      <c r="BK2460" s="53"/>
      <c r="BL2460" s="53"/>
      <c r="BM2460" s="53"/>
      <c r="BN2460" s="53"/>
      <c r="BO2460" s="53"/>
      <c r="BP2460" s="53"/>
      <c r="BQ2460" s="53"/>
      <c r="BR2460" s="53"/>
      <c r="BS2460" s="53"/>
      <c r="BT2460" s="53"/>
      <c r="BU2460" s="53"/>
      <c r="BV2460" s="53"/>
      <c r="BW2460" s="53"/>
      <c r="BX2460" s="53"/>
      <c r="BY2460" s="53"/>
      <c r="BZ2460" s="53"/>
      <c r="CA2460" s="53"/>
      <c r="CB2460" s="53"/>
      <c r="CC2460" s="53"/>
      <c r="CD2460" s="53"/>
      <c r="CE2460" s="53"/>
      <c r="CF2460" s="53"/>
      <c r="CG2460" s="53"/>
      <c r="CH2460" s="53"/>
      <c r="CI2460" s="53"/>
      <c r="CJ2460" s="53"/>
      <c r="CK2460" s="53"/>
    </row>
    <row r="2461" spans="10:89" x14ac:dyDescent="0.2">
      <c r="J2461" s="53"/>
      <c r="K2461" s="53"/>
      <c r="L2461" s="53"/>
      <c r="M2461" s="53"/>
      <c r="N2461" s="53"/>
      <c r="O2461" s="53"/>
      <c r="P2461" s="53"/>
      <c r="Q2461" s="53"/>
      <c r="R2461" s="53"/>
      <c r="S2461" s="53"/>
      <c r="T2461" s="53"/>
      <c r="U2461" s="53"/>
      <c r="V2461" s="53"/>
      <c r="W2461" s="53"/>
      <c r="X2461" s="53"/>
      <c r="Y2461" s="53"/>
      <c r="Z2461" s="53"/>
      <c r="AA2461" s="53"/>
      <c r="AB2461" s="53"/>
      <c r="AC2461" s="53"/>
      <c r="AD2461" s="53"/>
      <c r="AE2461" s="53"/>
      <c r="AF2461" s="53"/>
      <c r="AG2461" s="53"/>
      <c r="AH2461" s="53"/>
      <c r="AI2461" s="53"/>
      <c r="AJ2461" s="53"/>
      <c r="AK2461" s="53"/>
      <c r="AL2461" s="53"/>
      <c r="AM2461" s="53"/>
      <c r="AN2461" s="53"/>
      <c r="AO2461" s="53"/>
      <c r="AP2461" s="53"/>
      <c r="AQ2461" s="53"/>
      <c r="AR2461" s="53"/>
      <c r="AS2461" s="53"/>
      <c r="AT2461" s="53"/>
      <c r="AU2461" s="53"/>
      <c r="AV2461" s="53"/>
      <c r="AW2461" s="53"/>
      <c r="AX2461" s="53"/>
      <c r="AY2461" s="53"/>
      <c r="AZ2461" s="53"/>
      <c r="BA2461" s="53"/>
      <c r="BB2461" s="53"/>
      <c r="BC2461" s="53"/>
      <c r="BD2461" s="53"/>
      <c r="BE2461" s="53"/>
      <c r="BF2461" s="53"/>
      <c r="BG2461" s="53"/>
      <c r="BH2461" s="53"/>
      <c r="BI2461" s="53"/>
      <c r="BJ2461" s="53"/>
      <c r="BK2461" s="53"/>
      <c r="BL2461" s="53"/>
      <c r="BM2461" s="53"/>
      <c r="BN2461" s="53"/>
      <c r="BO2461" s="53"/>
      <c r="BP2461" s="53"/>
      <c r="BQ2461" s="53"/>
      <c r="BR2461" s="53"/>
      <c r="BS2461" s="53"/>
      <c r="BT2461" s="53"/>
      <c r="BU2461" s="53"/>
      <c r="BV2461" s="53"/>
      <c r="BW2461" s="53"/>
      <c r="BX2461" s="53"/>
      <c r="BY2461" s="53"/>
      <c r="BZ2461" s="53"/>
      <c r="CA2461" s="53"/>
      <c r="CB2461" s="53"/>
      <c r="CC2461" s="53"/>
      <c r="CD2461" s="53"/>
      <c r="CE2461" s="53"/>
      <c r="CF2461" s="53"/>
      <c r="CG2461" s="53"/>
      <c r="CH2461" s="53"/>
      <c r="CI2461" s="53"/>
      <c r="CJ2461" s="53"/>
      <c r="CK2461" s="53"/>
    </row>
    <row r="2462" spans="10:89" x14ac:dyDescent="0.2">
      <c r="J2462" s="53"/>
      <c r="K2462" s="53"/>
      <c r="L2462" s="53"/>
      <c r="M2462" s="53"/>
      <c r="N2462" s="53"/>
      <c r="O2462" s="53"/>
      <c r="P2462" s="53"/>
      <c r="Q2462" s="53"/>
      <c r="R2462" s="53"/>
      <c r="S2462" s="53"/>
      <c r="T2462" s="53"/>
      <c r="U2462" s="53"/>
      <c r="V2462" s="53"/>
      <c r="W2462" s="53"/>
      <c r="X2462" s="53"/>
      <c r="Y2462" s="53"/>
      <c r="Z2462" s="53"/>
      <c r="AA2462" s="53"/>
      <c r="AB2462" s="53"/>
      <c r="AC2462" s="53"/>
      <c r="AD2462" s="53"/>
      <c r="AE2462" s="53"/>
      <c r="AF2462" s="53"/>
      <c r="AG2462" s="53"/>
      <c r="AH2462" s="53"/>
      <c r="AI2462" s="53"/>
      <c r="AJ2462" s="53"/>
      <c r="AK2462" s="53"/>
      <c r="AL2462" s="53"/>
      <c r="AM2462" s="53"/>
      <c r="AN2462" s="53"/>
      <c r="AO2462" s="53"/>
      <c r="AP2462" s="53"/>
      <c r="AQ2462" s="53"/>
      <c r="AR2462" s="53"/>
      <c r="AS2462" s="53"/>
      <c r="AT2462" s="53"/>
      <c r="AU2462" s="53"/>
      <c r="AV2462" s="53"/>
      <c r="AW2462" s="53"/>
      <c r="AX2462" s="53"/>
      <c r="AY2462" s="53"/>
      <c r="AZ2462" s="53"/>
      <c r="BA2462" s="53"/>
      <c r="BB2462" s="53"/>
      <c r="BC2462" s="53"/>
      <c r="BD2462" s="53"/>
      <c r="BE2462" s="53"/>
      <c r="BF2462" s="53"/>
      <c r="BG2462" s="53"/>
      <c r="BH2462" s="53"/>
      <c r="BI2462" s="53"/>
      <c r="BJ2462" s="53"/>
      <c r="BK2462" s="53"/>
      <c r="BL2462" s="53"/>
      <c r="BM2462" s="53"/>
      <c r="BN2462" s="53"/>
      <c r="BO2462" s="53"/>
      <c r="BP2462" s="53"/>
      <c r="BQ2462" s="53"/>
      <c r="BR2462" s="53"/>
      <c r="BS2462" s="53"/>
      <c r="BT2462" s="53"/>
      <c r="BU2462" s="53"/>
      <c r="BV2462" s="53"/>
      <c r="BW2462" s="53"/>
      <c r="BX2462" s="53"/>
      <c r="BY2462" s="53"/>
      <c r="BZ2462" s="53"/>
      <c r="CA2462" s="53"/>
      <c r="CB2462" s="53"/>
      <c r="CC2462" s="53"/>
      <c r="CD2462" s="53"/>
      <c r="CE2462" s="53"/>
      <c r="CF2462" s="53"/>
      <c r="CG2462" s="53"/>
      <c r="CH2462" s="53"/>
      <c r="CI2462" s="53"/>
      <c r="CJ2462" s="53"/>
      <c r="CK2462" s="53"/>
    </row>
    <row r="2463" spans="10:89" x14ac:dyDescent="0.2">
      <c r="J2463" s="53"/>
      <c r="K2463" s="53"/>
      <c r="L2463" s="53"/>
      <c r="M2463" s="53"/>
      <c r="N2463" s="53"/>
      <c r="O2463" s="53"/>
      <c r="P2463" s="53"/>
      <c r="Q2463" s="53"/>
      <c r="R2463" s="53"/>
      <c r="S2463" s="53"/>
      <c r="T2463" s="53"/>
      <c r="U2463" s="53"/>
      <c r="V2463" s="53"/>
      <c r="W2463" s="53"/>
      <c r="X2463" s="53"/>
      <c r="Y2463" s="53"/>
      <c r="Z2463" s="53"/>
      <c r="AA2463" s="53"/>
      <c r="AB2463" s="53"/>
      <c r="AC2463" s="53"/>
      <c r="AD2463" s="53"/>
      <c r="AE2463" s="53"/>
      <c r="AF2463" s="53"/>
      <c r="AG2463" s="53"/>
      <c r="AH2463" s="53"/>
      <c r="AI2463" s="53"/>
      <c r="AJ2463" s="53"/>
      <c r="AK2463" s="53"/>
      <c r="AL2463" s="53"/>
      <c r="AM2463" s="53"/>
      <c r="AN2463" s="53"/>
      <c r="AO2463" s="53"/>
      <c r="AP2463" s="53"/>
      <c r="AQ2463" s="53"/>
      <c r="AR2463" s="53"/>
      <c r="AS2463" s="53"/>
      <c r="AT2463" s="53"/>
      <c r="AU2463" s="53"/>
      <c r="AV2463" s="53"/>
      <c r="AW2463" s="53"/>
      <c r="AX2463" s="53"/>
      <c r="AY2463" s="53"/>
      <c r="AZ2463" s="53"/>
      <c r="BA2463" s="53"/>
      <c r="BB2463" s="53"/>
      <c r="BC2463" s="53"/>
      <c r="BD2463" s="53"/>
      <c r="BE2463" s="53"/>
      <c r="BF2463" s="53"/>
      <c r="BG2463" s="53"/>
      <c r="BH2463" s="53"/>
      <c r="BI2463" s="53"/>
      <c r="BJ2463" s="53"/>
      <c r="BK2463" s="53"/>
      <c r="BL2463" s="53"/>
      <c r="BM2463" s="53"/>
      <c r="BN2463" s="53"/>
      <c r="BO2463" s="53"/>
      <c r="BP2463" s="53"/>
      <c r="BQ2463" s="53"/>
      <c r="BR2463" s="53"/>
      <c r="BS2463" s="53"/>
      <c r="BT2463" s="53"/>
      <c r="BU2463" s="53"/>
      <c r="BV2463" s="53"/>
      <c r="BW2463" s="53"/>
      <c r="BX2463" s="53"/>
      <c r="BY2463" s="53"/>
      <c r="BZ2463" s="53"/>
      <c r="CA2463" s="53"/>
      <c r="CB2463" s="53"/>
      <c r="CC2463" s="53"/>
      <c r="CD2463" s="53"/>
      <c r="CE2463" s="53"/>
      <c r="CF2463" s="53"/>
      <c r="CG2463" s="53"/>
      <c r="CH2463" s="53"/>
      <c r="CI2463" s="53"/>
      <c r="CJ2463" s="53"/>
      <c r="CK2463" s="53"/>
    </row>
    <row r="2464" spans="10:89" x14ac:dyDescent="0.2">
      <c r="J2464" s="53"/>
      <c r="K2464" s="53"/>
      <c r="L2464" s="53"/>
      <c r="M2464" s="53"/>
      <c r="N2464" s="53"/>
      <c r="O2464" s="53"/>
      <c r="P2464" s="53"/>
      <c r="Q2464" s="53"/>
      <c r="R2464" s="53"/>
      <c r="S2464" s="53"/>
      <c r="T2464" s="53"/>
      <c r="U2464" s="53"/>
      <c r="V2464" s="53"/>
      <c r="W2464" s="53"/>
      <c r="X2464" s="53"/>
      <c r="Y2464" s="53"/>
      <c r="Z2464" s="53"/>
      <c r="AA2464" s="53"/>
      <c r="AB2464" s="53"/>
      <c r="AC2464" s="53"/>
      <c r="AD2464" s="53"/>
      <c r="AE2464" s="53"/>
      <c r="AF2464" s="53"/>
      <c r="AG2464" s="53"/>
      <c r="AH2464" s="53"/>
      <c r="AI2464" s="53"/>
      <c r="AJ2464" s="53"/>
      <c r="AK2464" s="53"/>
      <c r="AL2464" s="53"/>
      <c r="AM2464" s="53"/>
      <c r="AN2464" s="53"/>
      <c r="AO2464" s="53"/>
      <c r="AP2464" s="53"/>
      <c r="AQ2464" s="53"/>
      <c r="AR2464" s="53"/>
      <c r="AS2464" s="53"/>
      <c r="AT2464" s="53"/>
      <c r="AU2464" s="53"/>
      <c r="AV2464" s="53"/>
      <c r="AW2464" s="53"/>
      <c r="AX2464" s="53"/>
      <c r="AY2464" s="53"/>
      <c r="AZ2464" s="53"/>
      <c r="BA2464" s="53"/>
      <c r="BB2464" s="53"/>
      <c r="BC2464" s="53"/>
      <c r="BD2464" s="53"/>
      <c r="BE2464" s="53"/>
      <c r="BF2464" s="53"/>
      <c r="BG2464" s="53"/>
      <c r="BH2464" s="53"/>
      <c r="BI2464" s="53"/>
      <c r="BJ2464" s="53"/>
      <c r="BK2464" s="53"/>
      <c r="BL2464" s="53"/>
      <c r="BM2464" s="53"/>
      <c r="BN2464" s="53"/>
      <c r="BO2464" s="53"/>
      <c r="BP2464" s="53"/>
      <c r="BQ2464" s="53"/>
      <c r="BR2464" s="53"/>
      <c r="BS2464" s="53"/>
      <c r="BT2464" s="53"/>
      <c r="BU2464" s="53"/>
      <c r="BV2464" s="53"/>
      <c r="BW2464" s="53"/>
      <c r="BX2464" s="53"/>
      <c r="BY2464" s="53"/>
      <c r="BZ2464" s="53"/>
      <c r="CA2464" s="53"/>
      <c r="CB2464" s="53"/>
      <c r="CC2464" s="53"/>
      <c r="CD2464" s="53"/>
      <c r="CE2464" s="53"/>
      <c r="CF2464" s="53"/>
      <c r="CG2464" s="53"/>
      <c r="CH2464" s="53"/>
      <c r="CI2464" s="53"/>
      <c r="CJ2464" s="53"/>
      <c r="CK2464" s="53"/>
    </row>
    <row r="2465" spans="10:89" x14ac:dyDescent="0.2">
      <c r="J2465" s="53"/>
      <c r="K2465" s="53"/>
      <c r="L2465" s="53"/>
      <c r="M2465" s="53"/>
      <c r="N2465" s="53"/>
      <c r="O2465" s="53"/>
      <c r="P2465" s="53"/>
      <c r="Q2465" s="53"/>
      <c r="R2465" s="53"/>
      <c r="S2465" s="53"/>
      <c r="T2465" s="53"/>
      <c r="U2465" s="53"/>
      <c r="V2465" s="53"/>
      <c r="W2465" s="53"/>
      <c r="X2465" s="53"/>
      <c r="Y2465" s="53"/>
      <c r="Z2465" s="53"/>
      <c r="AA2465" s="53"/>
      <c r="AB2465" s="53"/>
      <c r="AC2465" s="53"/>
      <c r="AD2465" s="53"/>
      <c r="AE2465" s="53"/>
      <c r="AF2465" s="53"/>
      <c r="AG2465" s="53"/>
      <c r="AH2465" s="53"/>
      <c r="AI2465" s="53"/>
      <c r="AJ2465" s="53"/>
      <c r="AK2465" s="53"/>
      <c r="AL2465" s="53"/>
      <c r="AM2465" s="53"/>
      <c r="AN2465" s="53"/>
      <c r="AO2465" s="53"/>
      <c r="AP2465" s="53"/>
      <c r="AQ2465" s="53"/>
      <c r="AR2465" s="53"/>
      <c r="AS2465" s="53"/>
      <c r="AT2465" s="53"/>
      <c r="AU2465" s="53"/>
      <c r="AV2465" s="53"/>
      <c r="AW2465" s="53"/>
      <c r="AX2465" s="53"/>
      <c r="AY2465" s="53"/>
      <c r="AZ2465" s="53"/>
      <c r="BA2465" s="53"/>
      <c r="BB2465" s="53"/>
      <c r="BC2465" s="53"/>
      <c r="BD2465" s="53"/>
      <c r="BE2465" s="53"/>
      <c r="BF2465" s="53"/>
      <c r="BG2465" s="53"/>
      <c r="BH2465" s="53"/>
      <c r="BI2465" s="53"/>
      <c r="BJ2465" s="53"/>
      <c r="BK2465" s="53"/>
      <c r="BL2465" s="53"/>
      <c r="BM2465" s="53"/>
      <c r="BN2465" s="53"/>
      <c r="BO2465" s="53"/>
      <c r="BP2465" s="53"/>
      <c r="BQ2465" s="53"/>
      <c r="BR2465" s="53"/>
      <c r="BS2465" s="53"/>
      <c r="BT2465" s="53"/>
      <c r="BU2465" s="53"/>
      <c r="BV2465" s="53"/>
      <c r="BW2465" s="53"/>
      <c r="BX2465" s="53"/>
      <c r="BY2465" s="53"/>
      <c r="BZ2465" s="53"/>
      <c r="CA2465" s="53"/>
      <c r="CB2465" s="53"/>
      <c r="CC2465" s="53"/>
      <c r="CD2465" s="53"/>
      <c r="CE2465" s="53"/>
      <c r="CF2465" s="53"/>
      <c r="CG2465" s="53"/>
      <c r="CH2465" s="53"/>
      <c r="CI2465" s="53"/>
      <c r="CJ2465" s="53"/>
      <c r="CK2465" s="53"/>
    </row>
    <row r="2466" spans="10:89" x14ac:dyDescent="0.2">
      <c r="J2466" s="53"/>
      <c r="K2466" s="53"/>
      <c r="L2466" s="53"/>
      <c r="M2466" s="53"/>
      <c r="N2466" s="53"/>
      <c r="O2466" s="53"/>
      <c r="P2466" s="53"/>
      <c r="Q2466" s="53"/>
      <c r="R2466" s="53"/>
      <c r="S2466" s="53"/>
      <c r="T2466" s="53"/>
      <c r="U2466" s="53"/>
      <c r="V2466" s="53"/>
      <c r="W2466" s="53"/>
      <c r="X2466" s="53"/>
      <c r="Y2466" s="53"/>
      <c r="Z2466" s="53"/>
      <c r="AA2466" s="53"/>
      <c r="AB2466" s="53"/>
      <c r="AC2466" s="53"/>
      <c r="AD2466" s="53"/>
      <c r="AE2466" s="53"/>
      <c r="AF2466" s="53"/>
      <c r="AG2466" s="53"/>
      <c r="AH2466" s="53"/>
      <c r="AI2466" s="53"/>
      <c r="AJ2466" s="53"/>
      <c r="AK2466" s="53"/>
      <c r="AL2466" s="53"/>
      <c r="AM2466" s="53"/>
      <c r="AN2466" s="53"/>
      <c r="AO2466" s="53"/>
      <c r="AP2466" s="53"/>
      <c r="AQ2466" s="53"/>
      <c r="AR2466" s="53"/>
      <c r="AS2466" s="53"/>
      <c r="AT2466" s="53"/>
      <c r="AU2466" s="53"/>
      <c r="AV2466" s="53"/>
      <c r="AW2466" s="53"/>
      <c r="AX2466" s="53"/>
      <c r="AY2466" s="53"/>
      <c r="AZ2466" s="53"/>
      <c r="BA2466" s="53"/>
      <c r="BB2466" s="53"/>
      <c r="BC2466" s="53"/>
      <c r="BD2466" s="53"/>
      <c r="BE2466" s="53"/>
      <c r="BF2466" s="53"/>
      <c r="BG2466" s="53"/>
      <c r="BH2466" s="53"/>
      <c r="BI2466" s="53"/>
      <c r="BJ2466" s="53"/>
      <c r="BK2466" s="53"/>
      <c r="BL2466" s="53"/>
      <c r="BM2466" s="53"/>
      <c r="BN2466" s="53"/>
      <c r="BO2466" s="53"/>
      <c r="BP2466" s="53"/>
      <c r="BQ2466" s="53"/>
      <c r="BR2466" s="53"/>
      <c r="BS2466" s="53"/>
      <c r="BT2466" s="53"/>
      <c r="BU2466" s="53"/>
      <c r="BV2466" s="53"/>
      <c r="BW2466" s="53"/>
      <c r="BX2466" s="53"/>
      <c r="BY2466" s="53"/>
      <c r="BZ2466" s="53"/>
      <c r="CA2466" s="53"/>
      <c r="CB2466" s="53"/>
      <c r="CC2466" s="53"/>
      <c r="CD2466" s="53"/>
      <c r="CE2466" s="53"/>
      <c r="CF2466" s="53"/>
      <c r="CG2466" s="53"/>
      <c r="CH2466" s="53"/>
      <c r="CI2466" s="53"/>
      <c r="CJ2466" s="53"/>
      <c r="CK2466" s="53"/>
    </row>
    <row r="2467" spans="10:89" x14ac:dyDescent="0.2">
      <c r="J2467" s="53"/>
      <c r="K2467" s="53"/>
      <c r="L2467" s="53"/>
      <c r="M2467" s="53"/>
      <c r="N2467" s="53"/>
      <c r="O2467" s="53"/>
      <c r="P2467" s="53"/>
      <c r="Q2467" s="53"/>
      <c r="R2467" s="53"/>
      <c r="S2467" s="53"/>
      <c r="T2467" s="53"/>
      <c r="U2467" s="53"/>
      <c r="V2467" s="53"/>
      <c r="W2467" s="53"/>
      <c r="X2467" s="53"/>
      <c r="Y2467" s="53"/>
      <c r="Z2467" s="53"/>
      <c r="AA2467" s="53"/>
      <c r="AB2467" s="53"/>
      <c r="AC2467" s="53"/>
      <c r="AD2467" s="53"/>
      <c r="AE2467" s="53"/>
      <c r="AF2467" s="53"/>
      <c r="AG2467" s="53"/>
      <c r="AH2467" s="53"/>
      <c r="AI2467" s="53"/>
      <c r="AJ2467" s="53"/>
      <c r="AK2467" s="53"/>
      <c r="AL2467" s="53"/>
      <c r="AM2467" s="53"/>
      <c r="AN2467" s="53"/>
      <c r="AO2467" s="53"/>
      <c r="AP2467" s="53"/>
      <c r="AQ2467" s="53"/>
      <c r="AR2467" s="53"/>
      <c r="AS2467" s="53"/>
      <c r="AT2467" s="53"/>
      <c r="AU2467" s="53"/>
      <c r="AV2467" s="53"/>
      <c r="AW2467" s="53"/>
      <c r="AX2467" s="53"/>
      <c r="AY2467" s="53"/>
      <c r="AZ2467" s="53"/>
      <c r="BA2467" s="53"/>
      <c r="BB2467" s="53"/>
      <c r="BC2467" s="53"/>
      <c r="BD2467" s="53"/>
      <c r="BE2467" s="53"/>
      <c r="BF2467" s="53"/>
      <c r="BG2467" s="53"/>
      <c r="BH2467" s="53"/>
      <c r="BI2467" s="53"/>
      <c r="BJ2467" s="53"/>
      <c r="BK2467" s="53"/>
      <c r="BL2467" s="53"/>
      <c r="BM2467" s="53"/>
      <c r="BN2467" s="53"/>
      <c r="BO2467" s="53"/>
      <c r="BP2467" s="53"/>
      <c r="BQ2467" s="53"/>
      <c r="BR2467" s="53"/>
      <c r="BS2467" s="53"/>
      <c r="BT2467" s="53"/>
      <c r="BU2467" s="53"/>
      <c r="BV2467" s="53"/>
      <c r="BW2467" s="53"/>
      <c r="BX2467" s="53"/>
      <c r="BY2467" s="53"/>
      <c r="BZ2467" s="53"/>
      <c r="CA2467" s="53"/>
      <c r="CB2467" s="53"/>
      <c r="CC2467" s="53"/>
      <c r="CD2467" s="53"/>
      <c r="CE2467" s="53"/>
      <c r="CF2467" s="53"/>
      <c r="CG2467" s="53"/>
      <c r="CH2467" s="53"/>
      <c r="CI2467" s="53"/>
      <c r="CJ2467" s="53"/>
      <c r="CK2467" s="53"/>
    </row>
    <row r="2468" spans="10:89" x14ac:dyDescent="0.2">
      <c r="J2468" s="53"/>
      <c r="K2468" s="53"/>
      <c r="L2468" s="53"/>
      <c r="M2468" s="53"/>
      <c r="N2468" s="53"/>
      <c r="O2468" s="53"/>
      <c r="P2468" s="53"/>
      <c r="Q2468" s="53"/>
      <c r="R2468" s="53"/>
      <c r="S2468" s="53"/>
      <c r="T2468" s="53"/>
      <c r="U2468" s="53"/>
      <c r="V2468" s="53"/>
      <c r="W2468" s="53"/>
      <c r="X2468" s="53"/>
      <c r="Y2468" s="53"/>
      <c r="Z2468" s="53"/>
      <c r="AA2468" s="53"/>
      <c r="AB2468" s="53"/>
      <c r="AC2468" s="53"/>
      <c r="AD2468" s="53"/>
      <c r="AE2468" s="53"/>
      <c r="AF2468" s="53"/>
      <c r="AG2468" s="53"/>
      <c r="AH2468" s="53"/>
      <c r="AI2468" s="53"/>
      <c r="AJ2468" s="53"/>
      <c r="AK2468" s="53"/>
      <c r="AL2468" s="53"/>
      <c r="AM2468" s="53"/>
      <c r="AN2468" s="53"/>
      <c r="AO2468" s="53"/>
      <c r="AP2468" s="53"/>
      <c r="AQ2468" s="53"/>
      <c r="AR2468" s="53"/>
      <c r="AS2468" s="53"/>
      <c r="AT2468" s="53"/>
      <c r="AU2468" s="53"/>
      <c r="AV2468" s="53"/>
      <c r="AW2468" s="53"/>
      <c r="AX2468" s="53"/>
      <c r="AY2468" s="53"/>
      <c r="AZ2468" s="53"/>
      <c r="BA2468" s="53"/>
      <c r="BB2468" s="53"/>
      <c r="BC2468" s="53"/>
      <c r="BD2468" s="53"/>
      <c r="BE2468" s="53"/>
      <c r="BF2468" s="53"/>
      <c r="BG2468" s="53"/>
      <c r="BH2468" s="53"/>
      <c r="BI2468" s="53"/>
      <c r="BJ2468" s="53"/>
      <c r="BK2468" s="53"/>
      <c r="BL2468" s="53"/>
      <c r="BM2468" s="53"/>
      <c r="BN2468" s="53"/>
      <c r="BO2468" s="53"/>
      <c r="BP2468" s="53"/>
      <c r="BQ2468" s="53"/>
      <c r="BR2468" s="53"/>
      <c r="BS2468" s="53"/>
      <c r="BT2468" s="53"/>
      <c r="BU2468" s="53"/>
      <c r="BV2468" s="53"/>
      <c r="BW2468" s="53"/>
      <c r="BX2468" s="53"/>
      <c r="BY2468" s="53"/>
      <c r="BZ2468" s="53"/>
      <c r="CA2468" s="53"/>
      <c r="CB2468" s="53"/>
      <c r="CC2468" s="53"/>
      <c r="CD2468" s="53"/>
      <c r="CE2468" s="53"/>
      <c r="CF2468" s="53"/>
      <c r="CG2468" s="53"/>
      <c r="CH2468" s="53"/>
      <c r="CI2468" s="53"/>
      <c r="CJ2468" s="53"/>
      <c r="CK2468" s="53"/>
    </row>
    <row r="2469" spans="10:89" x14ac:dyDescent="0.2">
      <c r="J2469" s="53"/>
      <c r="K2469" s="53"/>
      <c r="L2469" s="53"/>
      <c r="M2469" s="53"/>
      <c r="N2469" s="53"/>
      <c r="O2469" s="53"/>
      <c r="P2469" s="53"/>
      <c r="Q2469" s="53"/>
      <c r="R2469" s="53"/>
      <c r="S2469" s="53"/>
      <c r="T2469" s="53"/>
      <c r="U2469" s="53"/>
      <c r="V2469" s="53"/>
      <c r="W2469" s="53"/>
      <c r="X2469" s="53"/>
      <c r="Y2469" s="53"/>
      <c r="Z2469" s="53"/>
      <c r="AA2469" s="53"/>
      <c r="AB2469" s="53"/>
      <c r="AC2469" s="53"/>
      <c r="AD2469" s="53"/>
      <c r="AE2469" s="53"/>
      <c r="AF2469" s="53"/>
      <c r="AG2469" s="53"/>
      <c r="AH2469" s="53"/>
      <c r="AI2469" s="53"/>
      <c r="AJ2469" s="53"/>
      <c r="AK2469" s="53"/>
      <c r="AL2469" s="53"/>
      <c r="AM2469" s="53"/>
      <c r="AN2469" s="53"/>
      <c r="AO2469" s="53"/>
      <c r="AP2469" s="53"/>
      <c r="AQ2469" s="53"/>
      <c r="AR2469" s="53"/>
      <c r="AS2469" s="53"/>
      <c r="AT2469" s="53"/>
      <c r="AU2469" s="53"/>
      <c r="AV2469" s="53"/>
      <c r="AW2469" s="53"/>
      <c r="AX2469" s="53"/>
      <c r="AY2469" s="53"/>
      <c r="AZ2469" s="53"/>
      <c r="BA2469" s="53"/>
      <c r="BB2469" s="53"/>
      <c r="BC2469" s="53"/>
      <c r="BD2469" s="53"/>
      <c r="BE2469" s="53"/>
      <c r="BF2469" s="53"/>
      <c r="BG2469" s="53"/>
      <c r="BH2469" s="53"/>
      <c r="BI2469" s="53"/>
      <c r="BJ2469" s="53"/>
      <c r="BK2469" s="53"/>
      <c r="BL2469" s="53"/>
      <c r="BM2469" s="53"/>
      <c r="BN2469" s="53"/>
      <c r="BO2469" s="53"/>
      <c r="BP2469" s="53"/>
      <c r="BQ2469" s="53"/>
      <c r="BR2469" s="53"/>
      <c r="BS2469" s="53"/>
      <c r="BT2469" s="53"/>
      <c r="BU2469" s="53"/>
      <c r="BV2469" s="53"/>
      <c r="BW2469" s="53"/>
      <c r="BX2469" s="53"/>
      <c r="BY2469" s="53"/>
      <c r="BZ2469" s="53"/>
      <c r="CA2469" s="53"/>
      <c r="CB2469" s="53"/>
      <c r="CC2469" s="53"/>
      <c r="CD2469" s="53"/>
      <c r="CE2469" s="53"/>
      <c r="CF2469" s="53"/>
      <c r="CG2469" s="53"/>
      <c r="CH2469" s="53"/>
      <c r="CI2469" s="53"/>
      <c r="CJ2469" s="53"/>
      <c r="CK2469" s="53"/>
    </row>
    <row r="2470" spans="10:89" x14ac:dyDescent="0.2">
      <c r="J2470" s="53"/>
      <c r="K2470" s="53"/>
      <c r="L2470" s="53"/>
      <c r="M2470" s="53"/>
      <c r="N2470" s="53"/>
      <c r="O2470" s="53"/>
      <c r="P2470" s="53"/>
      <c r="Q2470" s="53"/>
      <c r="R2470" s="53"/>
      <c r="S2470" s="53"/>
      <c r="T2470" s="53"/>
      <c r="U2470" s="53"/>
      <c r="V2470" s="53"/>
      <c r="W2470" s="53"/>
      <c r="X2470" s="53"/>
      <c r="Y2470" s="53"/>
      <c r="Z2470" s="53"/>
      <c r="AA2470" s="53"/>
      <c r="AB2470" s="53"/>
      <c r="AC2470" s="53"/>
      <c r="AD2470" s="53"/>
      <c r="AE2470" s="53"/>
      <c r="AF2470" s="53"/>
      <c r="AG2470" s="53"/>
      <c r="AH2470" s="53"/>
      <c r="AI2470" s="53"/>
      <c r="AJ2470" s="53"/>
      <c r="AK2470" s="53"/>
      <c r="AL2470" s="53"/>
      <c r="AM2470" s="53"/>
      <c r="AN2470" s="53"/>
      <c r="AO2470" s="53"/>
      <c r="AP2470" s="53"/>
      <c r="AQ2470" s="53"/>
      <c r="AR2470" s="53"/>
      <c r="AS2470" s="53"/>
      <c r="AT2470" s="53"/>
      <c r="AU2470" s="53"/>
      <c r="AV2470" s="53"/>
      <c r="AW2470" s="53"/>
      <c r="AX2470" s="53"/>
      <c r="AY2470" s="53"/>
      <c r="AZ2470" s="53"/>
      <c r="BA2470" s="53"/>
      <c r="BB2470" s="53"/>
      <c r="BC2470" s="53"/>
      <c r="BD2470" s="53"/>
      <c r="BE2470" s="53"/>
      <c r="BF2470" s="53"/>
      <c r="BG2470" s="53"/>
      <c r="BH2470" s="53"/>
      <c r="BI2470" s="53"/>
      <c r="BJ2470" s="53"/>
      <c r="BK2470" s="53"/>
      <c r="BL2470" s="53"/>
      <c r="BM2470" s="53"/>
      <c r="BN2470" s="53"/>
      <c r="BO2470" s="53"/>
      <c r="BP2470" s="53"/>
      <c r="BQ2470" s="53"/>
      <c r="BR2470" s="53"/>
      <c r="BS2470" s="53"/>
      <c r="BT2470" s="53"/>
      <c r="BU2470" s="53"/>
      <c r="BV2470" s="53"/>
      <c r="BW2470" s="53"/>
      <c r="BX2470" s="53"/>
      <c r="BY2470" s="53"/>
      <c r="BZ2470" s="53"/>
      <c r="CA2470" s="53"/>
      <c r="CB2470" s="53"/>
      <c r="CC2470" s="53"/>
      <c r="CD2470" s="53"/>
      <c r="CE2470" s="53"/>
      <c r="CF2470" s="53"/>
      <c r="CG2470" s="53"/>
      <c r="CH2470" s="53"/>
      <c r="CI2470" s="53"/>
      <c r="CJ2470" s="53"/>
      <c r="CK2470" s="53"/>
    </row>
    <row r="2471" spans="10:89" x14ac:dyDescent="0.2">
      <c r="J2471" s="53"/>
      <c r="K2471" s="53"/>
      <c r="L2471" s="53"/>
      <c r="M2471" s="53"/>
      <c r="N2471" s="53"/>
      <c r="O2471" s="53"/>
      <c r="P2471" s="53"/>
      <c r="Q2471" s="53"/>
      <c r="R2471" s="53"/>
      <c r="S2471" s="53"/>
      <c r="T2471" s="53"/>
      <c r="U2471" s="53"/>
      <c r="V2471" s="53"/>
      <c r="W2471" s="53"/>
      <c r="X2471" s="53"/>
      <c r="Y2471" s="53"/>
      <c r="Z2471" s="53"/>
      <c r="AA2471" s="53"/>
      <c r="AB2471" s="53"/>
      <c r="AC2471" s="53"/>
      <c r="AD2471" s="53"/>
      <c r="AE2471" s="53"/>
      <c r="AF2471" s="53"/>
      <c r="AG2471" s="53"/>
      <c r="AH2471" s="53"/>
      <c r="AI2471" s="53"/>
      <c r="AJ2471" s="53"/>
      <c r="AK2471" s="53"/>
      <c r="AL2471" s="53"/>
      <c r="AM2471" s="53"/>
      <c r="AN2471" s="53"/>
      <c r="AO2471" s="53"/>
      <c r="AP2471" s="53"/>
      <c r="AQ2471" s="53"/>
      <c r="AR2471" s="53"/>
      <c r="AS2471" s="53"/>
      <c r="AT2471" s="53"/>
      <c r="AU2471" s="53"/>
      <c r="AV2471" s="53"/>
      <c r="AW2471" s="53"/>
      <c r="AX2471" s="53"/>
      <c r="AY2471" s="53"/>
      <c r="AZ2471" s="53"/>
      <c r="BA2471" s="53"/>
      <c r="BB2471" s="53"/>
      <c r="BC2471" s="53"/>
      <c r="BD2471" s="53"/>
      <c r="BE2471" s="53"/>
      <c r="BF2471" s="53"/>
      <c r="BG2471" s="53"/>
      <c r="BH2471" s="53"/>
      <c r="BI2471" s="53"/>
      <c r="BJ2471" s="53"/>
      <c r="BK2471" s="53"/>
      <c r="BL2471" s="53"/>
      <c r="BM2471" s="53"/>
      <c r="BN2471" s="53"/>
      <c r="BO2471" s="53"/>
      <c r="BP2471" s="53"/>
      <c r="BQ2471" s="53"/>
      <c r="BR2471" s="53"/>
      <c r="BS2471" s="53"/>
      <c r="BT2471" s="53"/>
      <c r="BU2471" s="53"/>
      <c r="BV2471" s="53"/>
      <c r="BW2471" s="53"/>
      <c r="BX2471" s="53"/>
      <c r="BY2471" s="53"/>
      <c r="BZ2471" s="53"/>
      <c r="CA2471" s="53"/>
      <c r="CB2471" s="53"/>
      <c r="CC2471" s="53"/>
      <c r="CD2471" s="53"/>
      <c r="CE2471" s="53"/>
      <c r="CF2471" s="53"/>
      <c r="CG2471" s="53"/>
      <c r="CH2471" s="53"/>
      <c r="CI2471" s="53"/>
      <c r="CJ2471" s="53"/>
      <c r="CK2471" s="53"/>
    </row>
    <row r="2472" spans="10:89" x14ac:dyDescent="0.2">
      <c r="J2472" s="53"/>
      <c r="K2472" s="53"/>
      <c r="L2472" s="53"/>
      <c r="M2472" s="53"/>
      <c r="N2472" s="53"/>
      <c r="O2472" s="53"/>
      <c r="P2472" s="53"/>
      <c r="Q2472" s="53"/>
      <c r="R2472" s="53"/>
      <c r="S2472" s="53"/>
      <c r="T2472" s="53"/>
      <c r="U2472" s="53"/>
      <c r="V2472" s="53"/>
      <c r="W2472" s="53"/>
      <c r="X2472" s="53"/>
      <c r="Y2472" s="53"/>
      <c r="Z2472" s="53"/>
      <c r="AA2472" s="53"/>
      <c r="AB2472" s="53"/>
      <c r="AC2472" s="53"/>
      <c r="AD2472" s="53"/>
      <c r="AE2472" s="53"/>
      <c r="AF2472" s="53"/>
      <c r="AG2472" s="53"/>
      <c r="AH2472" s="53"/>
      <c r="AI2472" s="53"/>
      <c r="AJ2472" s="53"/>
      <c r="AK2472" s="53"/>
      <c r="AL2472" s="53"/>
      <c r="AM2472" s="53"/>
      <c r="AN2472" s="53"/>
      <c r="AO2472" s="53"/>
      <c r="AP2472" s="53"/>
      <c r="AQ2472" s="53"/>
      <c r="AR2472" s="53"/>
      <c r="AS2472" s="53"/>
      <c r="AT2472" s="53"/>
      <c r="AU2472" s="53"/>
      <c r="AV2472" s="53"/>
      <c r="AW2472" s="53"/>
      <c r="AX2472" s="53"/>
      <c r="AY2472" s="53"/>
      <c r="AZ2472" s="53"/>
      <c r="BA2472" s="53"/>
      <c r="BB2472" s="53"/>
      <c r="BC2472" s="53"/>
      <c r="BD2472" s="53"/>
      <c r="BE2472" s="53"/>
      <c r="BF2472" s="53"/>
      <c r="BG2472" s="53"/>
      <c r="BH2472" s="53"/>
      <c r="BI2472" s="53"/>
      <c r="BJ2472" s="53"/>
      <c r="BK2472" s="53"/>
      <c r="BL2472" s="53"/>
      <c r="BM2472" s="53"/>
      <c r="BN2472" s="53"/>
      <c r="BO2472" s="53"/>
      <c r="BP2472" s="53"/>
      <c r="BQ2472" s="53"/>
      <c r="BR2472" s="53"/>
      <c r="BS2472" s="53"/>
      <c r="BT2472" s="53"/>
      <c r="BU2472" s="53"/>
      <c r="BV2472" s="53"/>
      <c r="BW2472" s="53"/>
      <c r="BX2472" s="53"/>
      <c r="BY2472" s="53"/>
      <c r="BZ2472" s="53"/>
      <c r="CA2472" s="53"/>
      <c r="CB2472" s="53"/>
      <c r="CC2472" s="53"/>
      <c r="CD2472" s="53"/>
      <c r="CE2472" s="53"/>
      <c r="CF2472" s="53"/>
      <c r="CG2472" s="53"/>
      <c r="CH2472" s="53"/>
      <c r="CI2472" s="53"/>
      <c r="CJ2472" s="53"/>
      <c r="CK2472" s="53"/>
    </row>
    <row r="2473" spans="10:89" x14ac:dyDescent="0.2">
      <c r="J2473" s="53"/>
      <c r="K2473" s="53"/>
      <c r="L2473" s="53"/>
      <c r="M2473" s="53"/>
      <c r="N2473" s="53"/>
      <c r="O2473" s="53"/>
      <c r="P2473" s="53"/>
      <c r="Q2473" s="53"/>
      <c r="R2473" s="53"/>
      <c r="S2473" s="53"/>
      <c r="T2473" s="53"/>
      <c r="U2473" s="53"/>
      <c r="V2473" s="53"/>
      <c r="W2473" s="53"/>
      <c r="X2473" s="53"/>
      <c r="Y2473" s="53"/>
      <c r="Z2473" s="53"/>
      <c r="AA2473" s="53"/>
      <c r="AB2473" s="53"/>
      <c r="AC2473" s="53"/>
      <c r="AD2473" s="53"/>
      <c r="AE2473" s="53"/>
      <c r="AF2473" s="53"/>
      <c r="AG2473" s="53"/>
      <c r="AH2473" s="53"/>
      <c r="AI2473" s="53"/>
      <c r="AJ2473" s="53"/>
      <c r="AK2473" s="53"/>
      <c r="AL2473" s="53"/>
      <c r="AM2473" s="53"/>
      <c r="AN2473" s="53"/>
      <c r="AO2473" s="53"/>
      <c r="AP2473" s="53"/>
      <c r="AQ2473" s="53"/>
      <c r="AR2473" s="53"/>
      <c r="AS2473" s="53"/>
      <c r="AT2473" s="53"/>
      <c r="AU2473" s="53"/>
      <c r="AV2473" s="53"/>
      <c r="AW2473" s="53"/>
      <c r="AX2473" s="53"/>
      <c r="AY2473" s="53"/>
      <c r="AZ2473" s="53"/>
      <c r="BA2473" s="53"/>
      <c r="BB2473" s="53"/>
      <c r="BC2473" s="53"/>
      <c r="BD2473" s="53"/>
      <c r="BE2473" s="53"/>
      <c r="BF2473" s="53"/>
      <c r="BG2473" s="53"/>
      <c r="BH2473" s="53"/>
      <c r="BI2473" s="53"/>
      <c r="BJ2473" s="53"/>
      <c r="BK2473" s="53"/>
      <c r="BL2473" s="53"/>
      <c r="BM2473" s="53"/>
      <c r="BN2473" s="53"/>
      <c r="BO2473" s="53"/>
      <c r="BP2473" s="53"/>
      <c r="BQ2473" s="53"/>
      <c r="BR2473" s="53"/>
      <c r="BS2473" s="53"/>
      <c r="BT2473" s="53"/>
      <c r="BU2473" s="53"/>
      <c r="BV2473" s="53"/>
      <c r="BW2473" s="53"/>
      <c r="BX2473" s="53"/>
      <c r="BY2473" s="53"/>
      <c r="BZ2473" s="53"/>
      <c r="CA2473" s="53"/>
      <c r="CB2473" s="53"/>
      <c r="CC2473" s="53"/>
      <c r="CD2473" s="53"/>
      <c r="CE2473" s="53"/>
      <c r="CF2473" s="53"/>
      <c r="CG2473" s="53"/>
      <c r="CH2473" s="53"/>
      <c r="CI2473" s="53"/>
      <c r="CJ2473" s="53"/>
      <c r="CK2473" s="53"/>
    </row>
    <row r="2474" spans="10:89" x14ac:dyDescent="0.2">
      <c r="J2474" s="53"/>
      <c r="K2474" s="53"/>
      <c r="L2474" s="53"/>
      <c r="M2474" s="53"/>
      <c r="N2474" s="53"/>
      <c r="O2474" s="53"/>
      <c r="P2474" s="53"/>
      <c r="Q2474" s="53"/>
      <c r="R2474" s="53"/>
      <c r="S2474" s="53"/>
      <c r="T2474" s="53"/>
      <c r="U2474" s="53"/>
      <c r="V2474" s="53"/>
      <c r="W2474" s="53"/>
      <c r="X2474" s="53"/>
      <c r="Y2474" s="53"/>
      <c r="Z2474" s="53"/>
      <c r="AA2474" s="53"/>
      <c r="AB2474" s="53"/>
      <c r="AC2474" s="53"/>
      <c r="AD2474" s="53"/>
      <c r="AE2474" s="53"/>
      <c r="AF2474" s="53"/>
      <c r="AG2474" s="53"/>
      <c r="AH2474" s="53"/>
      <c r="AI2474" s="53"/>
      <c r="AJ2474" s="53"/>
      <c r="AK2474" s="53"/>
      <c r="AL2474" s="53"/>
      <c r="AM2474" s="53"/>
      <c r="AN2474" s="53"/>
      <c r="AO2474" s="53"/>
      <c r="AP2474" s="53"/>
      <c r="AQ2474" s="53"/>
      <c r="AR2474" s="53"/>
      <c r="AS2474" s="53"/>
      <c r="AT2474" s="53"/>
      <c r="AU2474" s="53"/>
      <c r="AV2474" s="53"/>
      <c r="AW2474" s="53"/>
      <c r="AX2474" s="53"/>
      <c r="AY2474" s="53"/>
      <c r="AZ2474" s="53"/>
      <c r="BA2474" s="53"/>
      <c r="BB2474" s="53"/>
      <c r="BC2474" s="53"/>
      <c r="BD2474" s="53"/>
      <c r="BE2474" s="53"/>
      <c r="BF2474" s="53"/>
      <c r="BG2474" s="53"/>
      <c r="BH2474" s="53"/>
      <c r="BI2474" s="53"/>
      <c r="BJ2474" s="53"/>
      <c r="BK2474" s="53"/>
      <c r="BL2474" s="53"/>
      <c r="BM2474" s="53"/>
      <c r="BN2474" s="53"/>
      <c r="BO2474" s="53"/>
      <c r="BP2474" s="53"/>
      <c r="BQ2474" s="53"/>
      <c r="BR2474" s="53"/>
      <c r="BS2474" s="53"/>
      <c r="BT2474" s="53"/>
      <c r="BU2474" s="53"/>
      <c r="BV2474" s="53"/>
      <c r="BW2474" s="53"/>
      <c r="BX2474" s="53"/>
      <c r="BY2474" s="53"/>
      <c r="BZ2474" s="53"/>
      <c r="CA2474" s="53"/>
      <c r="CB2474" s="53"/>
      <c r="CC2474" s="53"/>
      <c r="CD2474" s="53"/>
      <c r="CE2474" s="53"/>
      <c r="CF2474" s="53"/>
      <c r="CG2474" s="53"/>
      <c r="CH2474" s="53"/>
      <c r="CI2474" s="53"/>
      <c r="CJ2474" s="53"/>
      <c r="CK2474" s="53"/>
    </row>
    <row r="2475" spans="10:89" x14ac:dyDescent="0.2">
      <c r="J2475" s="53"/>
      <c r="K2475" s="53"/>
      <c r="L2475" s="53"/>
      <c r="M2475" s="53"/>
      <c r="N2475" s="53"/>
      <c r="O2475" s="53"/>
      <c r="P2475" s="53"/>
      <c r="Q2475" s="53"/>
      <c r="R2475" s="53"/>
      <c r="S2475" s="53"/>
      <c r="T2475" s="53"/>
      <c r="U2475" s="53"/>
      <c r="V2475" s="53"/>
      <c r="W2475" s="53"/>
      <c r="X2475" s="53"/>
      <c r="Y2475" s="53"/>
      <c r="Z2475" s="53"/>
      <c r="AA2475" s="53"/>
      <c r="AB2475" s="53"/>
      <c r="AC2475" s="53"/>
      <c r="AD2475" s="53"/>
      <c r="AE2475" s="53"/>
      <c r="AF2475" s="53"/>
      <c r="AG2475" s="53"/>
      <c r="AH2475" s="53"/>
      <c r="AI2475" s="53"/>
      <c r="AJ2475" s="53"/>
      <c r="AK2475" s="53"/>
      <c r="AL2475" s="53"/>
      <c r="AM2475" s="53"/>
      <c r="AN2475" s="53"/>
      <c r="AO2475" s="53"/>
      <c r="AP2475" s="53"/>
      <c r="AQ2475" s="53"/>
      <c r="AR2475" s="53"/>
      <c r="AS2475" s="53"/>
      <c r="AT2475" s="53"/>
      <c r="AU2475" s="53"/>
      <c r="AV2475" s="53"/>
      <c r="AW2475" s="53"/>
      <c r="AX2475" s="53"/>
      <c r="AY2475" s="53"/>
      <c r="AZ2475" s="53"/>
      <c r="BA2475" s="53"/>
      <c r="BB2475" s="53"/>
      <c r="BC2475" s="53"/>
      <c r="BD2475" s="53"/>
      <c r="BE2475" s="53"/>
      <c r="BF2475" s="53"/>
      <c r="BG2475" s="53"/>
      <c r="BH2475" s="53"/>
      <c r="BI2475" s="53"/>
      <c r="BJ2475" s="53"/>
      <c r="BK2475" s="53"/>
      <c r="BL2475" s="53"/>
      <c r="BM2475" s="53"/>
      <c r="BN2475" s="53"/>
      <c r="BO2475" s="53"/>
      <c r="BP2475" s="53"/>
      <c r="BQ2475" s="53"/>
      <c r="BR2475" s="53"/>
      <c r="BS2475" s="53"/>
      <c r="BT2475" s="53"/>
      <c r="BU2475" s="53"/>
      <c r="BV2475" s="53"/>
      <c r="BW2475" s="53"/>
      <c r="BX2475" s="53"/>
      <c r="BY2475" s="53"/>
      <c r="BZ2475" s="53"/>
      <c r="CA2475" s="53"/>
      <c r="CB2475" s="53"/>
      <c r="CC2475" s="53"/>
      <c r="CD2475" s="53"/>
      <c r="CE2475" s="53"/>
      <c r="CF2475" s="53"/>
      <c r="CG2475" s="53"/>
      <c r="CH2475" s="53"/>
      <c r="CI2475" s="53"/>
      <c r="CJ2475" s="53"/>
      <c r="CK2475" s="53"/>
    </row>
    <row r="2476" spans="10:89" x14ac:dyDescent="0.2">
      <c r="J2476" s="53"/>
      <c r="K2476" s="53"/>
      <c r="L2476" s="53"/>
      <c r="M2476" s="53"/>
      <c r="N2476" s="53"/>
      <c r="O2476" s="53"/>
      <c r="P2476" s="53"/>
      <c r="Q2476" s="53"/>
      <c r="R2476" s="53"/>
      <c r="S2476" s="53"/>
      <c r="T2476" s="53"/>
      <c r="U2476" s="53"/>
      <c r="V2476" s="53"/>
      <c r="W2476" s="53"/>
      <c r="X2476" s="53"/>
      <c r="Y2476" s="53"/>
      <c r="Z2476" s="53"/>
      <c r="AA2476" s="53"/>
      <c r="AB2476" s="53"/>
      <c r="AC2476" s="53"/>
      <c r="AD2476" s="53"/>
      <c r="AE2476" s="53"/>
      <c r="AF2476" s="53"/>
      <c r="AG2476" s="53"/>
      <c r="AH2476" s="53"/>
      <c r="AI2476" s="53"/>
      <c r="AJ2476" s="53"/>
      <c r="AK2476" s="53"/>
      <c r="AL2476" s="53"/>
      <c r="AM2476" s="53"/>
      <c r="AN2476" s="53"/>
      <c r="AO2476" s="53"/>
      <c r="AP2476" s="53"/>
      <c r="AQ2476" s="53"/>
      <c r="AR2476" s="53"/>
      <c r="AS2476" s="53"/>
      <c r="AT2476" s="53"/>
      <c r="AU2476" s="53"/>
      <c r="AV2476" s="53"/>
      <c r="AW2476" s="53"/>
      <c r="AX2476" s="53"/>
      <c r="AY2476" s="53"/>
      <c r="AZ2476" s="53"/>
      <c r="BA2476" s="53"/>
      <c r="BB2476" s="53"/>
      <c r="BC2476" s="53"/>
      <c r="BD2476" s="53"/>
      <c r="BE2476" s="53"/>
      <c r="BF2476" s="53"/>
      <c r="BG2476" s="53"/>
      <c r="BH2476" s="53"/>
      <c r="BI2476" s="53"/>
      <c r="BJ2476" s="53"/>
      <c r="BK2476" s="53"/>
      <c r="BL2476" s="53"/>
      <c r="BM2476" s="53"/>
      <c r="BN2476" s="53"/>
      <c r="BO2476" s="53"/>
      <c r="BP2476" s="53"/>
      <c r="BQ2476" s="53"/>
      <c r="BR2476" s="53"/>
      <c r="BS2476" s="53"/>
      <c r="BT2476" s="53"/>
      <c r="BU2476" s="53"/>
      <c r="BV2476" s="53"/>
      <c r="BW2476" s="53"/>
      <c r="BX2476" s="53"/>
      <c r="BY2476" s="53"/>
      <c r="BZ2476" s="53"/>
      <c r="CA2476" s="53"/>
      <c r="CB2476" s="53"/>
      <c r="CC2476" s="53"/>
      <c r="CD2476" s="53"/>
      <c r="CE2476" s="53"/>
      <c r="CF2476" s="53"/>
      <c r="CG2476" s="53"/>
      <c r="CH2476" s="53"/>
      <c r="CI2476" s="53"/>
      <c r="CJ2476" s="53"/>
      <c r="CK2476" s="53"/>
    </row>
    <row r="2477" spans="10:89" x14ac:dyDescent="0.2">
      <c r="J2477" s="53"/>
      <c r="K2477" s="53"/>
      <c r="L2477" s="53"/>
      <c r="M2477" s="53"/>
      <c r="N2477" s="53"/>
      <c r="O2477" s="53"/>
      <c r="P2477" s="53"/>
      <c r="Q2477" s="53"/>
      <c r="R2477" s="53"/>
      <c r="S2477" s="53"/>
      <c r="T2477" s="53"/>
      <c r="U2477" s="53"/>
      <c r="V2477" s="53"/>
      <c r="W2477" s="53"/>
      <c r="X2477" s="53"/>
      <c r="Y2477" s="53"/>
      <c r="Z2477" s="53"/>
      <c r="AA2477" s="53"/>
      <c r="AB2477" s="53"/>
      <c r="AC2477" s="53"/>
      <c r="AD2477" s="53"/>
      <c r="AE2477" s="53"/>
      <c r="AF2477" s="53"/>
      <c r="AG2477" s="53"/>
      <c r="AH2477" s="53"/>
      <c r="AI2477" s="53"/>
      <c r="AJ2477" s="53"/>
      <c r="AK2477" s="53"/>
      <c r="AL2477" s="53"/>
      <c r="AM2477" s="53"/>
      <c r="AN2477" s="53"/>
      <c r="AO2477" s="53"/>
      <c r="AP2477" s="53"/>
      <c r="AQ2477" s="53"/>
      <c r="AR2477" s="53"/>
      <c r="AS2477" s="53"/>
      <c r="AT2477" s="53"/>
      <c r="AU2477" s="53"/>
      <c r="AV2477" s="53"/>
      <c r="AW2477" s="53"/>
      <c r="AX2477" s="53"/>
      <c r="AY2477" s="53"/>
      <c r="AZ2477" s="53"/>
      <c r="BA2477" s="53"/>
      <c r="BB2477" s="53"/>
      <c r="BC2477" s="53"/>
      <c r="BD2477" s="53"/>
      <c r="BE2477" s="53"/>
      <c r="BF2477" s="53"/>
      <c r="BG2477" s="53"/>
      <c r="BH2477" s="53"/>
      <c r="BI2477" s="53"/>
      <c r="BJ2477" s="53"/>
      <c r="BK2477" s="53"/>
      <c r="BL2477" s="53"/>
      <c r="BM2477" s="53"/>
      <c r="BN2477" s="53"/>
      <c r="BO2477" s="53"/>
      <c r="BP2477" s="53"/>
      <c r="BQ2477" s="53"/>
      <c r="BR2477" s="53"/>
      <c r="BS2477" s="53"/>
      <c r="BT2477" s="53"/>
      <c r="BU2477" s="53"/>
      <c r="BV2477" s="53"/>
      <c r="BW2477" s="53"/>
      <c r="BX2477" s="53"/>
      <c r="BY2477" s="53"/>
      <c r="BZ2477" s="53"/>
      <c r="CA2477" s="53"/>
      <c r="CB2477" s="53"/>
      <c r="CC2477" s="53"/>
      <c r="CD2477" s="53"/>
      <c r="CE2477" s="53"/>
      <c r="CF2477" s="53"/>
      <c r="CG2477" s="53"/>
      <c r="CH2477" s="53"/>
      <c r="CI2477" s="53"/>
      <c r="CJ2477" s="53"/>
      <c r="CK2477" s="53"/>
    </row>
    <row r="2478" spans="10:89" x14ac:dyDescent="0.2">
      <c r="J2478" s="53"/>
      <c r="K2478" s="53"/>
      <c r="L2478" s="53"/>
      <c r="M2478" s="53"/>
      <c r="N2478" s="53"/>
      <c r="O2478" s="53"/>
      <c r="P2478" s="53"/>
      <c r="Q2478" s="53"/>
      <c r="R2478" s="53"/>
      <c r="S2478" s="53"/>
      <c r="T2478" s="53"/>
      <c r="U2478" s="53"/>
      <c r="V2478" s="53"/>
      <c r="W2478" s="53"/>
      <c r="X2478" s="53"/>
      <c r="Y2478" s="53"/>
      <c r="Z2478" s="53"/>
      <c r="AA2478" s="53"/>
      <c r="AB2478" s="53"/>
      <c r="AC2478" s="53"/>
      <c r="AD2478" s="53"/>
      <c r="AE2478" s="53"/>
      <c r="AF2478" s="53"/>
      <c r="AG2478" s="53"/>
      <c r="AH2478" s="53"/>
      <c r="AI2478" s="53"/>
      <c r="AJ2478" s="53"/>
      <c r="AK2478" s="53"/>
      <c r="AL2478" s="53"/>
      <c r="AM2478" s="53"/>
      <c r="AN2478" s="53"/>
      <c r="AO2478" s="53"/>
      <c r="AP2478" s="53"/>
      <c r="AQ2478" s="53"/>
      <c r="AR2478" s="53"/>
      <c r="AS2478" s="53"/>
      <c r="AT2478" s="53"/>
      <c r="AU2478" s="53"/>
      <c r="AV2478" s="53"/>
      <c r="AW2478" s="53"/>
      <c r="AX2478" s="53"/>
      <c r="AY2478" s="53"/>
      <c r="AZ2478" s="53"/>
      <c r="BA2478" s="53"/>
      <c r="BB2478" s="53"/>
      <c r="BC2478" s="53"/>
      <c r="BD2478" s="53"/>
      <c r="BE2478" s="53"/>
      <c r="BF2478" s="53"/>
      <c r="BG2478" s="53"/>
      <c r="BH2478" s="53"/>
      <c r="BI2478" s="53"/>
      <c r="BJ2478" s="53"/>
      <c r="BK2478" s="53"/>
      <c r="BL2478" s="53"/>
      <c r="BM2478" s="53"/>
      <c r="BN2478" s="53"/>
      <c r="BO2478" s="53"/>
      <c r="BP2478" s="53"/>
      <c r="BQ2478" s="53"/>
      <c r="BR2478" s="53"/>
      <c r="BS2478" s="53"/>
      <c r="BT2478" s="53"/>
      <c r="BU2478" s="53"/>
      <c r="BV2478" s="53"/>
      <c r="BW2478" s="53"/>
      <c r="BX2478" s="53"/>
      <c r="BY2478" s="53"/>
      <c r="BZ2478" s="53"/>
      <c r="CA2478" s="53"/>
      <c r="CB2478" s="53"/>
      <c r="CC2478" s="53"/>
      <c r="CD2478" s="53"/>
      <c r="CE2478" s="53"/>
      <c r="CF2478" s="53"/>
      <c r="CG2478" s="53"/>
      <c r="CH2478" s="53"/>
      <c r="CI2478" s="53"/>
      <c r="CJ2478" s="53"/>
      <c r="CK2478" s="53"/>
    </row>
    <row r="2479" spans="10:89" x14ac:dyDescent="0.2">
      <c r="J2479" s="53"/>
      <c r="K2479" s="53"/>
      <c r="L2479" s="53"/>
      <c r="M2479" s="53"/>
      <c r="N2479" s="53"/>
      <c r="O2479" s="53"/>
      <c r="P2479" s="53"/>
      <c r="Q2479" s="53"/>
      <c r="R2479" s="53"/>
      <c r="S2479" s="53"/>
      <c r="T2479" s="53"/>
      <c r="U2479" s="53"/>
      <c r="V2479" s="53"/>
      <c r="W2479" s="53"/>
      <c r="X2479" s="53"/>
      <c r="Y2479" s="53"/>
      <c r="Z2479" s="53"/>
      <c r="AA2479" s="53"/>
      <c r="AB2479" s="53"/>
      <c r="AC2479" s="53"/>
      <c r="AD2479" s="53"/>
      <c r="AE2479" s="53"/>
      <c r="AF2479" s="53"/>
      <c r="AG2479" s="53"/>
      <c r="AH2479" s="53"/>
      <c r="AI2479" s="53"/>
      <c r="AJ2479" s="53"/>
      <c r="AK2479" s="53"/>
      <c r="AL2479" s="53"/>
      <c r="AM2479" s="53"/>
      <c r="AN2479" s="53"/>
      <c r="AO2479" s="53"/>
      <c r="AP2479" s="53"/>
      <c r="AQ2479" s="53"/>
      <c r="AR2479" s="53"/>
      <c r="AS2479" s="53"/>
      <c r="AT2479" s="53"/>
      <c r="AU2479" s="53"/>
      <c r="AV2479" s="53"/>
      <c r="AW2479" s="53"/>
      <c r="AX2479" s="53"/>
      <c r="AY2479" s="53"/>
      <c r="AZ2479" s="53"/>
      <c r="BA2479" s="53"/>
      <c r="BB2479" s="53"/>
      <c r="BC2479" s="53"/>
      <c r="BD2479" s="53"/>
      <c r="BE2479" s="53"/>
      <c r="BF2479" s="53"/>
      <c r="BG2479" s="53"/>
      <c r="BH2479" s="53"/>
      <c r="BI2479" s="53"/>
      <c r="BJ2479" s="53"/>
      <c r="BK2479" s="53"/>
      <c r="BL2479" s="53"/>
      <c r="BM2479" s="53"/>
      <c r="BN2479" s="53"/>
      <c r="BO2479" s="53"/>
      <c r="BP2479" s="53"/>
      <c r="BQ2479" s="53"/>
      <c r="BR2479" s="53"/>
      <c r="BS2479" s="53"/>
      <c r="BT2479" s="53"/>
      <c r="BU2479" s="53"/>
      <c r="BV2479" s="53"/>
      <c r="BW2479" s="53"/>
      <c r="BX2479" s="53"/>
      <c r="BY2479" s="53"/>
      <c r="BZ2479" s="53"/>
      <c r="CA2479" s="53"/>
      <c r="CB2479" s="53"/>
      <c r="CC2479" s="53"/>
      <c r="CD2479" s="53"/>
      <c r="CE2479" s="53"/>
      <c r="CF2479" s="53"/>
      <c r="CG2479" s="53"/>
      <c r="CH2479" s="53"/>
      <c r="CI2479" s="53"/>
      <c r="CJ2479" s="53"/>
      <c r="CK2479" s="53"/>
    </row>
    <row r="2480" spans="10:89" x14ac:dyDescent="0.2">
      <c r="J2480" s="53"/>
      <c r="K2480" s="53"/>
      <c r="L2480" s="53"/>
      <c r="M2480" s="53"/>
      <c r="N2480" s="53"/>
      <c r="O2480" s="53"/>
      <c r="P2480" s="53"/>
      <c r="Q2480" s="53"/>
      <c r="R2480" s="53"/>
      <c r="S2480" s="53"/>
      <c r="T2480" s="53"/>
      <c r="U2480" s="53"/>
      <c r="V2480" s="53"/>
      <c r="W2480" s="53"/>
      <c r="X2480" s="53"/>
      <c r="Y2480" s="53"/>
      <c r="Z2480" s="53"/>
      <c r="AA2480" s="53"/>
      <c r="AB2480" s="53"/>
      <c r="AC2480" s="53"/>
      <c r="AD2480" s="53"/>
      <c r="AE2480" s="53"/>
      <c r="AF2480" s="53"/>
      <c r="AG2480" s="53"/>
      <c r="AH2480" s="53"/>
      <c r="AI2480" s="53"/>
      <c r="AJ2480" s="53"/>
      <c r="AK2480" s="53"/>
      <c r="AL2480" s="53"/>
      <c r="AM2480" s="53"/>
      <c r="AN2480" s="53"/>
      <c r="AO2480" s="53"/>
      <c r="AP2480" s="53"/>
      <c r="AQ2480" s="53"/>
      <c r="AR2480" s="53"/>
      <c r="AS2480" s="53"/>
      <c r="AT2480" s="53"/>
      <c r="AU2480" s="53"/>
      <c r="AV2480" s="53"/>
      <c r="AW2480" s="53"/>
      <c r="AX2480" s="53"/>
      <c r="AY2480" s="53"/>
      <c r="AZ2480" s="53"/>
      <c r="BA2480" s="53"/>
      <c r="BB2480" s="53"/>
      <c r="BC2480" s="53"/>
      <c r="BD2480" s="53"/>
      <c r="BE2480" s="53"/>
      <c r="BF2480" s="53"/>
      <c r="BG2480" s="53"/>
      <c r="BH2480" s="53"/>
      <c r="BI2480" s="53"/>
      <c r="BJ2480" s="53"/>
      <c r="BK2480" s="53"/>
      <c r="BL2480" s="53"/>
      <c r="BM2480" s="53"/>
      <c r="BN2480" s="53"/>
      <c r="BO2480" s="53"/>
      <c r="BP2480" s="53"/>
      <c r="BQ2480" s="53"/>
      <c r="BR2480" s="53"/>
      <c r="BS2480" s="53"/>
      <c r="BT2480" s="53"/>
      <c r="BU2480" s="53"/>
      <c r="BV2480" s="53"/>
      <c r="BW2480" s="53"/>
      <c r="BX2480" s="53"/>
      <c r="BY2480" s="53"/>
      <c r="BZ2480" s="53"/>
      <c r="CA2480" s="53"/>
      <c r="CB2480" s="53"/>
      <c r="CC2480" s="53"/>
      <c r="CD2480" s="53"/>
      <c r="CE2480" s="53"/>
      <c r="CF2480" s="53"/>
      <c r="CG2480" s="53"/>
      <c r="CH2480" s="53"/>
      <c r="CI2480" s="53"/>
      <c r="CJ2480" s="53"/>
      <c r="CK2480" s="53"/>
    </row>
    <row r="2481" spans="10:89" x14ac:dyDescent="0.2">
      <c r="J2481" s="53"/>
      <c r="K2481" s="53"/>
      <c r="L2481" s="53"/>
      <c r="M2481" s="53"/>
      <c r="N2481" s="53"/>
      <c r="O2481" s="53"/>
      <c r="P2481" s="53"/>
      <c r="Q2481" s="53"/>
      <c r="R2481" s="53"/>
      <c r="S2481" s="53"/>
      <c r="T2481" s="53"/>
      <c r="U2481" s="53"/>
      <c r="V2481" s="53"/>
      <c r="W2481" s="53"/>
      <c r="X2481" s="53"/>
      <c r="Y2481" s="53"/>
      <c r="Z2481" s="53"/>
      <c r="AA2481" s="53"/>
      <c r="AB2481" s="53"/>
      <c r="AC2481" s="53"/>
      <c r="AD2481" s="53"/>
      <c r="AE2481" s="53"/>
      <c r="AF2481" s="53"/>
      <c r="AG2481" s="53"/>
      <c r="AH2481" s="53"/>
      <c r="AI2481" s="53"/>
      <c r="AJ2481" s="53"/>
      <c r="AK2481" s="53"/>
      <c r="AL2481" s="53"/>
      <c r="AM2481" s="53"/>
      <c r="AN2481" s="53"/>
      <c r="AO2481" s="53"/>
      <c r="AP2481" s="53"/>
      <c r="AQ2481" s="53"/>
      <c r="AR2481" s="53"/>
      <c r="AS2481" s="53"/>
      <c r="AT2481" s="53"/>
      <c r="AU2481" s="53"/>
      <c r="AV2481" s="53"/>
      <c r="AW2481" s="53"/>
      <c r="AX2481" s="53"/>
      <c r="AY2481" s="53"/>
      <c r="AZ2481" s="53"/>
      <c r="BA2481" s="53"/>
      <c r="BB2481" s="53"/>
      <c r="BC2481" s="53"/>
      <c r="BD2481" s="53"/>
      <c r="BE2481" s="53"/>
      <c r="BF2481" s="53"/>
      <c r="BG2481" s="53"/>
      <c r="BH2481" s="53"/>
      <c r="BI2481" s="53"/>
      <c r="BJ2481" s="53"/>
      <c r="BK2481" s="53"/>
      <c r="BL2481" s="53"/>
      <c r="BM2481" s="53"/>
      <c r="BN2481" s="53"/>
      <c r="BO2481" s="53"/>
      <c r="BP2481" s="53"/>
      <c r="BQ2481" s="53"/>
      <c r="BR2481" s="53"/>
      <c r="BS2481" s="53"/>
      <c r="BT2481" s="53"/>
      <c r="BU2481" s="53"/>
      <c r="BV2481" s="53"/>
      <c r="BW2481" s="53"/>
      <c r="BX2481" s="53"/>
      <c r="BY2481" s="53"/>
      <c r="BZ2481" s="53"/>
      <c r="CA2481" s="53"/>
      <c r="CB2481" s="53"/>
      <c r="CC2481" s="53"/>
      <c r="CD2481" s="53"/>
      <c r="CE2481" s="53"/>
      <c r="CF2481" s="53"/>
      <c r="CG2481" s="53"/>
      <c r="CH2481" s="53"/>
      <c r="CI2481" s="53"/>
      <c r="CJ2481" s="53"/>
      <c r="CK2481" s="53"/>
    </row>
    <row r="2482" spans="10:89" x14ac:dyDescent="0.2">
      <c r="J2482" s="53"/>
      <c r="K2482" s="53"/>
      <c r="L2482" s="53"/>
      <c r="M2482" s="53"/>
      <c r="N2482" s="53"/>
      <c r="O2482" s="53"/>
      <c r="P2482" s="53"/>
      <c r="Q2482" s="53"/>
      <c r="R2482" s="53"/>
      <c r="S2482" s="53"/>
      <c r="T2482" s="53"/>
      <c r="U2482" s="53"/>
      <c r="V2482" s="53"/>
      <c r="W2482" s="53"/>
      <c r="X2482" s="53"/>
      <c r="Y2482" s="53"/>
      <c r="Z2482" s="53"/>
      <c r="AA2482" s="53"/>
      <c r="AB2482" s="53"/>
      <c r="AC2482" s="53"/>
      <c r="AD2482" s="53"/>
      <c r="AE2482" s="53"/>
      <c r="AF2482" s="53"/>
      <c r="AG2482" s="53"/>
      <c r="AH2482" s="53"/>
      <c r="AI2482" s="53"/>
      <c r="AJ2482" s="53"/>
      <c r="AK2482" s="53"/>
      <c r="AL2482" s="53"/>
      <c r="AM2482" s="53"/>
      <c r="AN2482" s="53"/>
      <c r="AO2482" s="53"/>
      <c r="AP2482" s="53"/>
      <c r="AQ2482" s="53"/>
      <c r="AR2482" s="53"/>
      <c r="AS2482" s="53"/>
      <c r="AT2482" s="53"/>
      <c r="AU2482" s="53"/>
      <c r="AV2482" s="53"/>
      <c r="AW2482" s="53"/>
      <c r="AX2482" s="53"/>
      <c r="AY2482" s="53"/>
      <c r="AZ2482" s="53"/>
      <c r="BA2482" s="53"/>
      <c r="BB2482" s="53"/>
      <c r="BC2482" s="53"/>
      <c r="BD2482" s="53"/>
      <c r="BE2482" s="53"/>
      <c r="BF2482" s="53"/>
      <c r="BG2482" s="53"/>
      <c r="BH2482" s="53"/>
      <c r="BI2482" s="53"/>
      <c r="BJ2482" s="53"/>
      <c r="BK2482" s="53"/>
      <c r="BL2482" s="53"/>
      <c r="BM2482" s="53"/>
      <c r="BN2482" s="53"/>
      <c r="BO2482" s="53"/>
      <c r="BP2482" s="53"/>
      <c r="BQ2482" s="53"/>
      <c r="BR2482" s="53"/>
      <c r="BS2482" s="53"/>
      <c r="BT2482" s="53"/>
      <c r="BU2482" s="53"/>
      <c r="BV2482" s="53"/>
      <c r="BW2482" s="53"/>
      <c r="BX2482" s="53"/>
      <c r="BY2482" s="53"/>
      <c r="BZ2482" s="53"/>
      <c r="CA2482" s="53"/>
      <c r="CB2482" s="53"/>
      <c r="CC2482" s="53"/>
      <c r="CD2482" s="53"/>
      <c r="CE2482" s="53"/>
      <c r="CF2482" s="53"/>
      <c r="CG2482" s="53"/>
      <c r="CH2482" s="53"/>
      <c r="CI2482" s="53"/>
      <c r="CJ2482" s="53"/>
      <c r="CK2482" s="53"/>
    </row>
    <row r="2483" spans="10:89" x14ac:dyDescent="0.2">
      <c r="J2483" s="53"/>
      <c r="K2483" s="53"/>
      <c r="L2483" s="53"/>
      <c r="M2483" s="53"/>
      <c r="N2483" s="53"/>
      <c r="O2483" s="53"/>
      <c r="P2483" s="53"/>
      <c r="Q2483" s="53"/>
      <c r="R2483" s="53"/>
      <c r="S2483" s="53"/>
      <c r="T2483" s="53"/>
      <c r="U2483" s="53"/>
      <c r="V2483" s="53"/>
      <c r="W2483" s="53"/>
      <c r="X2483" s="53"/>
      <c r="Y2483" s="53"/>
      <c r="Z2483" s="53"/>
      <c r="AA2483" s="53"/>
      <c r="AB2483" s="53"/>
      <c r="AC2483" s="53"/>
      <c r="AD2483" s="53"/>
      <c r="AE2483" s="53"/>
      <c r="AF2483" s="53"/>
      <c r="AG2483" s="53"/>
      <c r="AH2483" s="53"/>
      <c r="AI2483" s="53"/>
      <c r="AJ2483" s="53"/>
      <c r="AK2483" s="53"/>
      <c r="AL2483" s="53"/>
      <c r="AM2483" s="53"/>
      <c r="AN2483" s="53"/>
      <c r="AO2483" s="53"/>
      <c r="AP2483" s="53"/>
      <c r="AQ2483" s="53"/>
      <c r="AR2483" s="53"/>
      <c r="AS2483" s="53"/>
      <c r="AT2483" s="53"/>
      <c r="AU2483" s="53"/>
      <c r="AV2483" s="53"/>
      <c r="AW2483" s="53"/>
      <c r="AX2483" s="53"/>
      <c r="AY2483" s="53"/>
      <c r="AZ2483" s="53"/>
      <c r="BA2483" s="53"/>
      <c r="BB2483" s="53"/>
      <c r="BC2483" s="53"/>
      <c r="BD2483" s="53"/>
      <c r="BE2483" s="53"/>
      <c r="BF2483" s="53"/>
      <c r="BG2483" s="53"/>
      <c r="BH2483" s="53"/>
      <c r="BI2483" s="53"/>
      <c r="BJ2483" s="53"/>
      <c r="BK2483" s="53"/>
      <c r="BL2483" s="53"/>
      <c r="BM2483" s="53"/>
      <c r="BN2483" s="53"/>
      <c r="BO2483" s="53"/>
      <c r="BP2483" s="53"/>
      <c r="BQ2483" s="53"/>
      <c r="BR2483" s="53"/>
      <c r="BS2483" s="53"/>
      <c r="BT2483" s="53"/>
      <c r="BU2483" s="53"/>
      <c r="BV2483" s="53"/>
      <c r="BW2483" s="53"/>
      <c r="BX2483" s="53"/>
      <c r="BY2483" s="53"/>
      <c r="BZ2483" s="53"/>
      <c r="CA2483" s="53"/>
      <c r="CB2483" s="53"/>
      <c r="CC2483" s="53"/>
      <c r="CD2483" s="53"/>
      <c r="CE2483" s="53"/>
      <c r="CF2483" s="53"/>
      <c r="CG2483" s="53"/>
      <c r="CH2483" s="53"/>
      <c r="CI2483" s="53"/>
      <c r="CJ2483" s="53"/>
      <c r="CK2483" s="53"/>
    </row>
    <row r="2484" spans="10:89" x14ac:dyDescent="0.2">
      <c r="J2484" s="53"/>
      <c r="K2484" s="53"/>
      <c r="L2484" s="53"/>
      <c r="M2484" s="53"/>
      <c r="N2484" s="53"/>
      <c r="O2484" s="53"/>
      <c r="P2484" s="53"/>
      <c r="Q2484" s="53"/>
      <c r="R2484" s="53"/>
      <c r="S2484" s="53"/>
      <c r="T2484" s="53"/>
      <c r="U2484" s="53"/>
      <c r="V2484" s="53"/>
      <c r="W2484" s="53"/>
      <c r="X2484" s="53"/>
      <c r="Y2484" s="53"/>
      <c r="Z2484" s="53"/>
      <c r="AA2484" s="53"/>
      <c r="AB2484" s="53"/>
      <c r="AC2484" s="53"/>
      <c r="AD2484" s="53"/>
      <c r="AE2484" s="53"/>
      <c r="AF2484" s="53"/>
      <c r="AG2484" s="53"/>
      <c r="AH2484" s="53"/>
      <c r="AI2484" s="53"/>
      <c r="AJ2484" s="53"/>
      <c r="AK2484" s="53"/>
      <c r="AL2484" s="53"/>
      <c r="AM2484" s="53"/>
      <c r="AN2484" s="53"/>
      <c r="AO2484" s="53"/>
      <c r="AP2484" s="53"/>
      <c r="AQ2484" s="53"/>
      <c r="AR2484" s="53"/>
      <c r="AS2484" s="53"/>
      <c r="AT2484" s="53"/>
      <c r="AU2484" s="53"/>
      <c r="AV2484" s="53"/>
      <c r="AW2484" s="53"/>
      <c r="AX2484" s="53"/>
      <c r="AY2484" s="53"/>
      <c r="AZ2484" s="53"/>
      <c r="BA2484" s="53"/>
      <c r="BB2484" s="53"/>
      <c r="BC2484" s="53"/>
      <c r="BD2484" s="53"/>
      <c r="BE2484" s="53"/>
      <c r="BF2484" s="53"/>
      <c r="BG2484" s="53"/>
      <c r="BH2484" s="53"/>
      <c r="BI2484" s="53"/>
      <c r="BJ2484" s="53"/>
      <c r="BK2484" s="53"/>
      <c r="BL2484" s="53"/>
      <c r="BM2484" s="53"/>
      <c r="BN2484" s="53"/>
      <c r="BO2484" s="53"/>
      <c r="BP2484" s="53"/>
      <c r="BQ2484" s="53"/>
      <c r="BR2484" s="53"/>
      <c r="BS2484" s="53"/>
      <c r="BT2484" s="53"/>
      <c r="BU2484" s="53"/>
      <c r="BV2484" s="53"/>
      <c r="BW2484" s="53"/>
      <c r="BX2484" s="53"/>
      <c r="BY2484" s="53"/>
      <c r="BZ2484" s="53"/>
      <c r="CA2484" s="53"/>
      <c r="CB2484" s="53"/>
      <c r="CC2484" s="53"/>
      <c r="CD2484" s="53"/>
      <c r="CE2484" s="53"/>
      <c r="CF2484" s="53"/>
      <c r="CG2484" s="53"/>
      <c r="CH2484" s="53"/>
      <c r="CI2484" s="53"/>
      <c r="CJ2484" s="53"/>
      <c r="CK2484" s="53"/>
    </row>
    <row r="2485" spans="10:89" x14ac:dyDescent="0.2">
      <c r="J2485" s="53"/>
      <c r="K2485" s="53"/>
      <c r="L2485" s="53"/>
      <c r="M2485" s="53"/>
      <c r="N2485" s="53"/>
      <c r="O2485" s="53"/>
      <c r="P2485" s="53"/>
      <c r="Q2485" s="53"/>
      <c r="R2485" s="53"/>
      <c r="S2485" s="53"/>
      <c r="T2485" s="53"/>
      <c r="U2485" s="53"/>
      <c r="V2485" s="53"/>
      <c r="W2485" s="53"/>
      <c r="X2485" s="53"/>
      <c r="Y2485" s="53"/>
      <c r="Z2485" s="53"/>
      <c r="AA2485" s="53"/>
      <c r="AB2485" s="53"/>
      <c r="AC2485" s="53"/>
      <c r="AD2485" s="53"/>
      <c r="AE2485" s="53"/>
      <c r="AF2485" s="53"/>
      <c r="AG2485" s="53"/>
      <c r="AH2485" s="53"/>
      <c r="AI2485" s="53"/>
      <c r="AJ2485" s="53"/>
      <c r="AK2485" s="53"/>
      <c r="AL2485" s="53"/>
      <c r="AM2485" s="53"/>
      <c r="AN2485" s="53"/>
      <c r="AO2485" s="53"/>
      <c r="AP2485" s="53"/>
      <c r="AQ2485" s="53"/>
      <c r="AR2485" s="53"/>
      <c r="AS2485" s="53"/>
      <c r="AT2485" s="53"/>
      <c r="AU2485" s="53"/>
      <c r="AV2485" s="53"/>
      <c r="AW2485" s="53"/>
      <c r="AX2485" s="53"/>
      <c r="AY2485" s="53"/>
      <c r="AZ2485" s="53"/>
      <c r="BA2485" s="53"/>
      <c r="BB2485" s="53"/>
      <c r="BC2485" s="53"/>
      <c r="BD2485" s="53"/>
      <c r="BE2485" s="53"/>
      <c r="BF2485" s="53"/>
      <c r="BG2485" s="53"/>
      <c r="BH2485" s="53"/>
      <c r="BI2485" s="53"/>
      <c r="BJ2485" s="53"/>
      <c r="BK2485" s="53"/>
      <c r="BL2485" s="53"/>
      <c r="BM2485" s="53"/>
      <c r="BN2485" s="53"/>
      <c r="BO2485" s="53"/>
      <c r="BP2485" s="53"/>
      <c r="BQ2485" s="53"/>
      <c r="BR2485" s="53"/>
      <c r="BS2485" s="53"/>
      <c r="BT2485" s="53"/>
      <c r="BU2485" s="53"/>
      <c r="BV2485" s="53"/>
      <c r="BW2485" s="53"/>
      <c r="BX2485" s="53"/>
      <c r="BY2485" s="53"/>
      <c r="BZ2485" s="53"/>
      <c r="CA2485" s="53"/>
      <c r="CB2485" s="53"/>
      <c r="CC2485" s="53"/>
      <c r="CD2485" s="53"/>
      <c r="CE2485" s="53"/>
      <c r="CF2485" s="53"/>
      <c r="CG2485" s="53"/>
      <c r="CH2485" s="53"/>
      <c r="CI2485" s="53"/>
      <c r="CJ2485" s="53"/>
      <c r="CK2485" s="53"/>
    </row>
    <row r="2486" spans="10:89" x14ac:dyDescent="0.2">
      <c r="J2486" s="53"/>
      <c r="K2486" s="53"/>
      <c r="L2486" s="53"/>
      <c r="M2486" s="53"/>
      <c r="N2486" s="53"/>
      <c r="O2486" s="53"/>
      <c r="P2486" s="53"/>
      <c r="Q2486" s="53"/>
      <c r="R2486" s="53"/>
      <c r="S2486" s="53"/>
      <c r="T2486" s="53"/>
      <c r="U2486" s="53"/>
      <c r="V2486" s="53"/>
      <c r="W2486" s="53"/>
      <c r="X2486" s="53"/>
      <c r="Y2486" s="53"/>
      <c r="Z2486" s="53"/>
      <c r="AA2486" s="53"/>
      <c r="AB2486" s="53"/>
      <c r="AC2486" s="53"/>
      <c r="AD2486" s="53"/>
      <c r="AE2486" s="53"/>
      <c r="AF2486" s="53"/>
      <c r="AG2486" s="53"/>
      <c r="AH2486" s="53"/>
      <c r="AI2486" s="53"/>
      <c r="AJ2486" s="53"/>
      <c r="AK2486" s="53"/>
      <c r="AL2486" s="53"/>
      <c r="AM2486" s="53"/>
      <c r="AN2486" s="53"/>
      <c r="AO2486" s="53"/>
      <c r="AP2486" s="53"/>
      <c r="AQ2486" s="53"/>
      <c r="AR2486" s="53"/>
      <c r="AS2486" s="53"/>
      <c r="AT2486" s="53"/>
      <c r="AU2486" s="53"/>
      <c r="AV2486" s="53"/>
      <c r="AW2486" s="53"/>
      <c r="AX2486" s="53"/>
      <c r="AY2486" s="53"/>
      <c r="AZ2486" s="53"/>
      <c r="BA2486" s="53"/>
      <c r="BB2486" s="53"/>
      <c r="BC2486" s="53"/>
      <c r="BD2486" s="53"/>
      <c r="BE2486" s="53"/>
      <c r="BF2486" s="53"/>
      <c r="BG2486" s="53"/>
      <c r="BH2486" s="53"/>
      <c r="BI2486" s="53"/>
      <c r="BJ2486" s="53"/>
      <c r="BK2486" s="53"/>
      <c r="BL2486" s="53"/>
      <c r="BM2486" s="53"/>
      <c r="BN2486" s="53"/>
      <c r="BO2486" s="53"/>
      <c r="BP2486" s="53"/>
      <c r="BQ2486" s="53"/>
      <c r="BR2486" s="53"/>
      <c r="BS2486" s="53"/>
      <c r="BT2486" s="53"/>
      <c r="BU2486" s="53"/>
      <c r="BV2486" s="53"/>
      <c r="BW2486" s="53"/>
      <c r="BX2486" s="53"/>
      <c r="BY2486" s="53"/>
      <c r="BZ2486" s="53"/>
      <c r="CA2486" s="53"/>
      <c r="CB2486" s="53"/>
      <c r="CC2486" s="53"/>
      <c r="CD2486" s="53"/>
      <c r="CE2486" s="53"/>
      <c r="CF2486" s="53"/>
      <c r="CG2486" s="53"/>
      <c r="CH2486" s="53"/>
      <c r="CI2486" s="53"/>
      <c r="CJ2486" s="53"/>
      <c r="CK2486" s="53"/>
    </row>
    <row r="2487" spans="10:89" x14ac:dyDescent="0.2">
      <c r="J2487" s="53"/>
      <c r="K2487" s="53"/>
      <c r="L2487" s="53"/>
      <c r="M2487" s="53"/>
      <c r="N2487" s="53"/>
      <c r="O2487" s="53"/>
      <c r="P2487" s="53"/>
      <c r="Q2487" s="53"/>
      <c r="R2487" s="53"/>
      <c r="S2487" s="53"/>
      <c r="T2487" s="53"/>
      <c r="U2487" s="53"/>
      <c r="V2487" s="53"/>
      <c r="W2487" s="53"/>
      <c r="X2487" s="53"/>
      <c r="Y2487" s="53"/>
      <c r="Z2487" s="53"/>
      <c r="AA2487" s="53"/>
      <c r="AB2487" s="53"/>
      <c r="AC2487" s="53"/>
      <c r="AD2487" s="53"/>
      <c r="AE2487" s="53"/>
      <c r="AF2487" s="53"/>
      <c r="AG2487" s="53"/>
      <c r="AH2487" s="53"/>
      <c r="AI2487" s="53"/>
      <c r="AJ2487" s="53"/>
      <c r="AK2487" s="53"/>
      <c r="AL2487" s="53"/>
      <c r="AM2487" s="53"/>
      <c r="AN2487" s="53"/>
      <c r="AO2487" s="53"/>
      <c r="AP2487" s="53"/>
      <c r="AQ2487" s="53"/>
      <c r="AR2487" s="53"/>
      <c r="AS2487" s="53"/>
      <c r="AT2487" s="53"/>
      <c r="AU2487" s="53"/>
      <c r="AV2487" s="53"/>
      <c r="AW2487" s="53"/>
      <c r="AX2487" s="53"/>
      <c r="AY2487" s="53"/>
      <c r="AZ2487" s="53"/>
      <c r="BA2487" s="53"/>
      <c r="BB2487" s="53"/>
      <c r="BC2487" s="53"/>
      <c r="BD2487" s="53"/>
      <c r="BE2487" s="53"/>
      <c r="BF2487" s="53"/>
      <c r="BG2487" s="53"/>
      <c r="BH2487" s="53"/>
      <c r="BI2487" s="53"/>
      <c r="BJ2487" s="53"/>
      <c r="BK2487" s="53"/>
      <c r="BL2487" s="53"/>
      <c r="BM2487" s="53"/>
      <c r="BN2487" s="53"/>
      <c r="BO2487" s="53"/>
      <c r="BP2487" s="53"/>
      <c r="BQ2487" s="53"/>
      <c r="BR2487" s="53"/>
      <c r="BS2487" s="53"/>
      <c r="BT2487" s="53"/>
      <c r="BU2487" s="53"/>
      <c r="BV2487" s="53"/>
      <c r="BW2487" s="53"/>
      <c r="BX2487" s="53"/>
      <c r="BY2487" s="53"/>
      <c r="BZ2487" s="53"/>
      <c r="CA2487" s="53"/>
      <c r="CB2487" s="53"/>
      <c r="CC2487" s="53"/>
      <c r="CD2487" s="53"/>
      <c r="CE2487" s="53"/>
      <c r="CF2487" s="53"/>
      <c r="CG2487" s="53"/>
      <c r="CH2487" s="53"/>
      <c r="CI2487" s="53"/>
      <c r="CJ2487" s="53"/>
      <c r="CK2487" s="53"/>
    </row>
    <row r="2488" spans="10:89" x14ac:dyDescent="0.2">
      <c r="J2488" s="53"/>
      <c r="K2488" s="53"/>
      <c r="L2488" s="53"/>
      <c r="M2488" s="53"/>
      <c r="N2488" s="53"/>
      <c r="O2488" s="53"/>
      <c r="P2488" s="53"/>
      <c r="Q2488" s="53"/>
      <c r="R2488" s="53"/>
      <c r="S2488" s="53"/>
      <c r="T2488" s="53"/>
      <c r="U2488" s="53"/>
      <c r="V2488" s="53"/>
      <c r="W2488" s="53"/>
      <c r="X2488" s="53"/>
      <c r="Y2488" s="53"/>
      <c r="Z2488" s="53"/>
      <c r="AA2488" s="53"/>
      <c r="AB2488" s="53"/>
      <c r="AC2488" s="53"/>
      <c r="AD2488" s="53"/>
      <c r="AE2488" s="53"/>
      <c r="AF2488" s="53"/>
      <c r="AG2488" s="53"/>
      <c r="AH2488" s="53"/>
      <c r="AI2488" s="53"/>
      <c r="AJ2488" s="53"/>
      <c r="AK2488" s="53"/>
      <c r="AL2488" s="53"/>
      <c r="AM2488" s="53"/>
      <c r="AN2488" s="53"/>
      <c r="AO2488" s="53"/>
      <c r="AP2488" s="53"/>
      <c r="AQ2488" s="53"/>
      <c r="AR2488" s="53"/>
      <c r="AS2488" s="53"/>
      <c r="AT2488" s="53"/>
      <c r="AU2488" s="53"/>
      <c r="AV2488" s="53"/>
      <c r="AW2488" s="53"/>
      <c r="AX2488" s="53"/>
      <c r="AY2488" s="53"/>
      <c r="AZ2488" s="53"/>
      <c r="BA2488" s="53"/>
      <c r="BB2488" s="53"/>
      <c r="BC2488" s="53"/>
      <c r="BD2488" s="53"/>
      <c r="BE2488" s="53"/>
      <c r="BF2488" s="53"/>
      <c r="BG2488" s="53"/>
      <c r="BH2488" s="53"/>
      <c r="BI2488" s="53"/>
      <c r="BJ2488" s="53"/>
      <c r="BK2488" s="53"/>
      <c r="BL2488" s="53"/>
      <c r="BM2488" s="53"/>
      <c r="BN2488" s="53"/>
      <c r="BO2488" s="53"/>
      <c r="BP2488" s="53"/>
      <c r="BQ2488" s="53"/>
      <c r="BR2488" s="53"/>
      <c r="BS2488" s="53"/>
      <c r="BT2488" s="53"/>
      <c r="BU2488" s="53"/>
      <c r="BV2488" s="53"/>
      <c r="BW2488" s="53"/>
      <c r="BX2488" s="53"/>
      <c r="BY2488" s="53"/>
      <c r="BZ2488" s="53"/>
      <c r="CA2488" s="53"/>
      <c r="CB2488" s="53"/>
      <c r="CC2488" s="53"/>
      <c r="CD2488" s="53"/>
      <c r="CE2488" s="53"/>
      <c r="CF2488" s="53"/>
      <c r="CG2488" s="53"/>
      <c r="CH2488" s="53"/>
      <c r="CI2488" s="53"/>
      <c r="CJ2488" s="53"/>
      <c r="CK2488" s="53"/>
    </row>
    <row r="2489" spans="10:89" x14ac:dyDescent="0.2">
      <c r="J2489" s="53"/>
      <c r="K2489" s="53"/>
      <c r="L2489" s="53"/>
      <c r="M2489" s="53"/>
      <c r="N2489" s="53"/>
      <c r="O2489" s="53"/>
      <c r="P2489" s="53"/>
      <c r="Q2489" s="53"/>
      <c r="R2489" s="53"/>
      <c r="S2489" s="53"/>
      <c r="T2489" s="53"/>
      <c r="U2489" s="53"/>
      <c r="V2489" s="53"/>
      <c r="W2489" s="53"/>
      <c r="X2489" s="53"/>
      <c r="Y2489" s="53"/>
      <c r="Z2489" s="53"/>
      <c r="AA2489" s="53"/>
      <c r="AB2489" s="53"/>
      <c r="AC2489" s="53"/>
      <c r="AD2489" s="53"/>
      <c r="AE2489" s="53"/>
      <c r="AF2489" s="53"/>
      <c r="AG2489" s="53"/>
      <c r="AH2489" s="53"/>
      <c r="AI2489" s="53"/>
      <c r="AJ2489" s="53"/>
      <c r="AK2489" s="53"/>
      <c r="AL2489" s="53"/>
      <c r="AM2489" s="53"/>
      <c r="AN2489" s="53"/>
      <c r="AO2489" s="53"/>
      <c r="AP2489" s="53"/>
      <c r="AQ2489" s="53"/>
      <c r="AR2489" s="53"/>
      <c r="AS2489" s="53"/>
      <c r="AT2489" s="53"/>
      <c r="AU2489" s="53"/>
      <c r="AV2489" s="53"/>
      <c r="AW2489" s="53"/>
      <c r="AX2489" s="53"/>
      <c r="AY2489" s="53"/>
      <c r="AZ2489" s="53"/>
      <c r="BA2489" s="53"/>
      <c r="BB2489" s="53"/>
      <c r="BC2489" s="53"/>
      <c r="BD2489" s="53"/>
      <c r="BE2489" s="53"/>
      <c r="BF2489" s="53"/>
      <c r="BG2489" s="53"/>
      <c r="BH2489" s="53"/>
      <c r="BI2489" s="53"/>
      <c r="BJ2489" s="53"/>
      <c r="BK2489" s="53"/>
      <c r="BL2489" s="53"/>
      <c r="BM2489" s="53"/>
      <c r="BN2489" s="53"/>
      <c r="BO2489" s="53"/>
      <c r="BP2489" s="53"/>
      <c r="BQ2489" s="53"/>
      <c r="BR2489" s="53"/>
      <c r="BS2489" s="53"/>
      <c r="BT2489" s="53"/>
      <c r="BU2489" s="53"/>
      <c r="BV2489" s="53"/>
      <c r="BW2489" s="53"/>
      <c r="BX2489" s="53"/>
      <c r="BY2489" s="53"/>
      <c r="BZ2489" s="53"/>
      <c r="CA2489" s="53"/>
      <c r="CB2489" s="53"/>
      <c r="CC2489" s="53"/>
      <c r="CD2489" s="53"/>
      <c r="CE2489" s="53"/>
      <c r="CF2489" s="53"/>
      <c r="CG2489" s="53"/>
      <c r="CH2489" s="53"/>
      <c r="CI2489" s="53"/>
      <c r="CJ2489" s="53"/>
      <c r="CK2489" s="53"/>
    </row>
    <row r="2490" spans="10:89" x14ac:dyDescent="0.2">
      <c r="J2490" s="53"/>
      <c r="K2490" s="53"/>
      <c r="L2490" s="53"/>
      <c r="M2490" s="53"/>
      <c r="N2490" s="53"/>
      <c r="O2490" s="53"/>
      <c r="P2490" s="53"/>
      <c r="Q2490" s="53"/>
      <c r="R2490" s="53"/>
      <c r="S2490" s="53"/>
      <c r="T2490" s="53"/>
      <c r="U2490" s="53"/>
      <c r="V2490" s="53"/>
      <c r="W2490" s="53"/>
      <c r="X2490" s="53"/>
      <c r="Y2490" s="53"/>
      <c r="Z2490" s="53"/>
      <c r="AA2490" s="53"/>
      <c r="AB2490" s="53"/>
      <c r="AC2490" s="53"/>
      <c r="AD2490" s="53"/>
      <c r="AE2490" s="53"/>
      <c r="AF2490" s="53"/>
      <c r="AG2490" s="53"/>
      <c r="AH2490" s="53"/>
      <c r="AI2490" s="53"/>
      <c r="AJ2490" s="53"/>
      <c r="AK2490" s="53"/>
      <c r="AL2490" s="53"/>
      <c r="AM2490" s="53"/>
      <c r="AN2490" s="53"/>
      <c r="AO2490" s="53"/>
      <c r="AP2490" s="53"/>
      <c r="AQ2490" s="53"/>
      <c r="AR2490" s="53"/>
      <c r="AS2490" s="53"/>
      <c r="AT2490" s="53"/>
      <c r="AU2490" s="53"/>
      <c r="AV2490" s="53"/>
      <c r="AW2490" s="53"/>
      <c r="AX2490" s="53"/>
      <c r="AY2490" s="53"/>
      <c r="AZ2490" s="53"/>
      <c r="BA2490" s="53"/>
      <c r="BB2490" s="53"/>
      <c r="BC2490" s="53"/>
      <c r="BD2490" s="53"/>
      <c r="BE2490" s="53"/>
      <c r="BF2490" s="53"/>
      <c r="BG2490" s="53"/>
      <c r="BH2490" s="53"/>
      <c r="BI2490" s="53"/>
      <c r="BJ2490" s="53"/>
      <c r="BK2490" s="53"/>
      <c r="BL2490" s="53"/>
      <c r="BM2490" s="53"/>
      <c r="BN2490" s="53"/>
      <c r="BO2490" s="53"/>
      <c r="BP2490" s="53"/>
      <c r="BQ2490" s="53"/>
      <c r="BR2490" s="53"/>
      <c r="BS2490" s="53"/>
      <c r="BT2490" s="53"/>
      <c r="BU2490" s="53"/>
      <c r="BV2490" s="53"/>
      <c r="BW2490" s="53"/>
      <c r="BX2490" s="53"/>
      <c r="BY2490" s="53"/>
      <c r="BZ2490" s="53"/>
      <c r="CA2490" s="53"/>
      <c r="CB2490" s="53"/>
      <c r="CC2490" s="53"/>
      <c r="CD2490" s="53"/>
      <c r="CE2490" s="53"/>
      <c r="CF2490" s="53"/>
      <c r="CG2490" s="53"/>
      <c r="CH2490" s="53"/>
      <c r="CI2490" s="53"/>
      <c r="CJ2490" s="53"/>
      <c r="CK2490" s="53"/>
    </row>
    <row r="2491" spans="10:89" x14ac:dyDescent="0.2">
      <c r="J2491" s="53"/>
      <c r="K2491" s="53"/>
      <c r="L2491" s="53"/>
      <c r="M2491" s="53"/>
      <c r="N2491" s="53"/>
      <c r="O2491" s="53"/>
      <c r="P2491" s="53"/>
      <c r="Q2491" s="53"/>
      <c r="R2491" s="53"/>
      <c r="S2491" s="53"/>
      <c r="T2491" s="53"/>
      <c r="U2491" s="53"/>
      <c r="V2491" s="53"/>
      <c r="W2491" s="53"/>
      <c r="X2491" s="53"/>
      <c r="Y2491" s="53"/>
      <c r="Z2491" s="53"/>
      <c r="AA2491" s="53"/>
      <c r="AB2491" s="53"/>
      <c r="AC2491" s="53"/>
      <c r="AD2491" s="53"/>
      <c r="AE2491" s="53"/>
      <c r="AF2491" s="53"/>
      <c r="AG2491" s="53"/>
      <c r="AH2491" s="53"/>
      <c r="AI2491" s="53"/>
      <c r="AJ2491" s="53"/>
      <c r="AK2491" s="53"/>
      <c r="AL2491" s="53"/>
      <c r="AM2491" s="53"/>
      <c r="AN2491" s="53"/>
      <c r="AO2491" s="53"/>
      <c r="AP2491" s="53"/>
      <c r="AQ2491" s="53"/>
      <c r="AR2491" s="53"/>
      <c r="AS2491" s="53"/>
      <c r="AT2491" s="53"/>
      <c r="AU2491" s="53"/>
      <c r="AV2491" s="53"/>
      <c r="AW2491" s="53"/>
      <c r="AX2491" s="53"/>
      <c r="AY2491" s="53"/>
      <c r="AZ2491" s="53"/>
      <c r="BA2491" s="53"/>
      <c r="BB2491" s="53"/>
      <c r="BC2491" s="53"/>
      <c r="BD2491" s="53"/>
      <c r="BE2491" s="53"/>
      <c r="BF2491" s="53"/>
      <c r="BG2491" s="53"/>
      <c r="BH2491" s="53"/>
      <c r="BI2491" s="53"/>
      <c r="BJ2491" s="53"/>
      <c r="BK2491" s="53"/>
      <c r="BL2491" s="53"/>
      <c r="BM2491" s="53"/>
      <c r="BN2491" s="53"/>
      <c r="BO2491" s="53"/>
      <c r="BP2491" s="53"/>
      <c r="BQ2491" s="53"/>
      <c r="BR2491" s="53"/>
      <c r="BS2491" s="53"/>
      <c r="BT2491" s="53"/>
      <c r="BU2491" s="53"/>
      <c r="BV2491" s="53"/>
      <c r="BW2491" s="53"/>
      <c r="BX2491" s="53"/>
      <c r="BY2491" s="53"/>
      <c r="BZ2491" s="53"/>
      <c r="CA2491" s="53"/>
      <c r="CB2491" s="53"/>
      <c r="CC2491" s="53"/>
      <c r="CD2491" s="53"/>
      <c r="CE2491" s="53"/>
      <c r="CF2491" s="53"/>
      <c r="CG2491" s="53"/>
      <c r="CH2491" s="53"/>
      <c r="CI2491" s="53"/>
      <c r="CJ2491" s="53"/>
      <c r="CK2491" s="53"/>
    </row>
    <row r="2492" spans="10:89" x14ac:dyDescent="0.2">
      <c r="J2492" s="53"/>
      <c r="K2492" s="53"/>
      <c r="L2492" s="53"/>
      <c r="M2492" s="53"/>
      <c r="N2492" s="53"/>
      <c r="O2492" s="53"/>
      <c r="P2492" s="53"/>
      <c r="Q2492" s="53"/>
      <c r="R2492" s="53"/>
      <c r="S2492" s="53"/>
      <c r="T2492" s="53"/>
      <c r="U2492" s="53"/>
      <c r="V2492" s="53"/>
      <c r="W2492" s="53"/>
      <c r="X2492" s="53"/>
      <c r="Y2492" s="53"/>
      <c r="Z2492" s="53"/>
      <c r="AA2492" s="53"/>
      <c r="AB2492" s="53"/>
      <c r="AC2492" s="53"/>
      <c r="AD2492" s="53"/>
      <c r="AE2492" s="53"/>
      <c r="AF2492" s="53"/>
      <c r="AG2492" s="53"/>
      <c r="AH2492" s="53"/>
      <c r="AI2492" s="53"/>
      <c r="AJ2492" s="53"/>
      <c r="AK2492" s="53"/>
      <c r="AL2492" s="53"/>
      <c r="AM2492" s="53"/>
      <c r="AN2492" s="53"/>
      <c r="AO2492" s="53"/>
      <c r="AP2492" s="53"/>
      <c r="AQ2492" s="53"/>
      <c r="AR2492" s="53"/>
      <c r="AS2492" s="53"/>
      <c r="AT2492" s="53"/>
      <c r="AU2492" s="53"/>
      <c r="AV2492" s="53"/>
      <c r="AW2492" s="53"/>
      <c r="AX2492" s="53"/>
      <c r="AY2492" s="53"/>
      <c r="AZ2492" s="53"/>
      <c r="BA2492" s="53"/>
      <c r="BB2492" s="53"/>
      <c r="BC2492" s="53"/>
      <c r="BD2492" s="53"/>
      <c r="BE2492" s="53"/>
      <c r="BF2492" s="53"/>
      <c r="BG2492" s="53"/>
      <c r="BH2492" s="53"/>
      <c r="BI2492" s="53"/>
      <c r="BJ2492" s="53"/>
      <c r="BK2492" s="53"/>
      <c r="BL2492" s="53"/>
      <c r="BM2492" s="53"/>
      <c r="BN2492" s="53"/>
      <c r="BO2492" s="53"/>
      <c r="BP2492" s="53"/>
      <c r="BQ2492" s="53"/>
      <c r="BR2492" s="53"/>
      <c r="BS2492" s="53"/>
      <c r="BT2492" s="53"/>
      <c r="BU2492" s="53"/>
      <c r="BV2492" s="53"/>
      <c r="BW2492" s="53"/>
      <c r="BX2492" s="53"/>
      <c r="BY2492" s="53"/>
      <c r="BZ2492" s="53"/>
      <c r="CA2492" s="53"/>
      <c r="CB2492" s="53"/>
      <c r="CC2492" s="53"/>
      <c r="CD2492" s="53"/>
      <c r="CE2492" s="53"/>
      <c r="CF2492" s="53"/>
      <c r="CG2492" s="53"/>
      <c r="CH2492" s="53"/>
      <c r="CI2492" s="53"/>
      <c r="CJ2492" s="53"/>
      <c r="CK2492" s="53"/>
    </row>
    <row r="2493" spans="10:89" x14ac:dyDescent="0.2">
      <c r="J2493" s="53"/>
      <c r="K2493" s="53"/>
      <c r="L2493" s="53"/>
      <c r="M2493" s="53"/>
      <c r="N2493" s="53"/>
      <c r="O2493" s="53"/>
      <c r="P2493" s="53"/>
      <c r="Q2493" s="53"/>
      <c r="R2493" s="53"/>
      <c r="S2493" s="53"/>
      <c r="T2493" s="53"/>
      <c r="U2493" s="53"/>
      <c r="V2493" s="53"/>
      <c r="W2493" s="53"/>
      <c r="X2493" s="53"/>
      <c r="Y2493" s="53"/>
      <c r="Z2493" s="53"/>
      <c r="AA2493" s="53"/>
      <c r="AB2493" s="53"/>
      <c r="AC2493" s="53"/>
      <c r="AD2493" s="53"/>
      <c r="AE2493" s="53"/>
      <c r="AF2493" s="53"/>
      <c r="AG2493" s="53"/>
      <c r="AH2493" s="53"/>
      <c r="AI2493" s="53"/>
      <c r="AJ2493" s="53"/>
      <c r="AK2493" s="53"/>
      <c r="AL2493" s="53"/>
      <c r="AM2493" s="53"/>
      <c r="AN2493" s="53"/>
      <c r="AO2493" s="53"/>
      <c r="AP2493" s="53"/>
      <c r="AQ2493" s="53"/>
      <c r="AR2493" s="53"/>
      <c r="AS2493" s="53"/>
      <c r="AT2493" s="53"/>
      <c r="AU2493" s="53"/>
      <c r="AV2493" s="53"/>
      <c r="AW2493" s="53"/>
      <c r="AX2493" s="53"/>
      <c r="AY2493" s="53"/>
      <c r="AZ2493" s="53"/>
      <c r="BA2493" s="53"/>
      <c r="BB2493" s="53"/>
      <c r="BC2493" s="53"/>
      <c r="BD2493" s="53"/>
      <c r="BE2493" s="53"/>
      <c r="BF2493" s="53"/>
      <c r="BG2493" s="53"/>
      <c r="BH2493" s="53"/>
      <c r="BI2493" s="53"/>
      <c r="BJ2493" s="53"/>
      <c r="BK2493" s="53"/>
      <c r="BL2493" s="53"/>
      <c r="BM2493" s="53"/>
      <c r="BN2493" s="53"/>
      <c r="BO2493" s="53"/>
      <c r="BP2493" s="53"/>
      <c r="BQ2493" s="53"/>
      <c r="BR2493" s="53"/>
      <c r="BS2493" s="53"/>
      <c r="BT2493" s="53"/>
      <c r="BU2493" s="53"/>
      <c r="BV2493" s="53"/>
      <c r="BW2493" s="53"/>
      <c r="BX2493" s="53"/>
      <c r="BY2493" s="53"/>
      <c r="BZ2493" s="53"/>
      <c r="CA2493" s="53"/>
      <c r="CB2493" s="53"/>
      <c r="CC2493" s="53"/>
      <c r="CD2493" s="53"/>
      <c r="CE2493" s="53"/>
      <c r="CF2493" s="53"/>
      <c r="CG2493" s="53"/>
      <c r="CH2493" s="53"/>
      <c r="CI2493" s="53"/>
      <c r="CJ2493" s="53"/>
      <c r="CK2493" s="53"/>
    </row>
    <row r="2494" spans="10:89" x14ac:dyDescent="0.2">
      <c r="J2494" s="53"/>
      <c r="K2494" s="53"/>
      <c r="L2494" s="53"/>
      <c r="M2494" s="53"/>
      <c r="N2494" s="53"/>
      <c r="O2494" s="53"/>
      <c r="P2494" s="53"/>
      <c r="Q2494" s="53"/>
      <c r="R2494" s="53"/>
      <c r="S2494" s="53"/>
      <c r="T2494" s="53"/>
      <c r="U2494" s="53"/>
      <c r="V2494" s="53"/>
      <c r="W2494" s="53"/>
      <c r="X2494" s="53"/>
      <c r="Y2494" s="53"/>
      <c r="Z2494" s="53"/>
      <c r="AA2494" s="53"/>
      <c r="AB2494" s="53"/>
      <c r="AC2494" s="53"/>
      <c r="AD2494" s="53"/>
      <c r="AE2494" s="53"/>
      <c r="AF2494" s="53"/>
      <c r="AG2494" s="53"/>
      <c r="AH2494" s="53"/>
      <c r="AI2494" s="53"/>
      <c r="AJ2494" s="53"/>
      <c r="AK2494" s="53"/>
      <c r="AL2494" s="53"/>
      <c r="AM2494" s="53"/>
      <c r="AN2494" s="53"/>
      <c r="AO2494" s="53"/>
      <c r="AP2494" s="53"/>
      <c r="AQ2494" s="53"/>
      <c r="AR2494" s="53"/>
      <c r="AS2494" s="53"/>
      <c r="AT2494" s="53"/>
      <c r="AU2494" s="53"/>
      <c r="AV2494" s="53"/>
      <c r="AW2494" s="53"/>
      <c r="AX2494" s="53"/>
      <c r="AY2494" s="53"/>
      <c r="AZ2494" s="53"/>
      <c r="BA2494" s="53"/>
      <c r="BB2494" s="53"/>
      <c r="BC2494" s="53"/>
      <c r="BD2494" s="53"/>
      <c r="BE2494" s="53"/>
      <c r="BF2494" s="53"/>
      <c r="BG2494" s="53"/>
      <c r="BH2494" s="53"/>
      <c r="BI2494" s="53"/>
      <c r="BJ2494" s="53"/>
      <c r="BK2494" s="53"/>
      <c r="BL2494" s="53"/>
      <c r="BM2494" s="53"/>
      <c r="BN2494" s="53"/>
      <c r="BO2494" s="53"/>
      <c r="BP2494" s="53"/>
      <c r="BQ2494" s="53"/>
      <c r="BR2494" s="53"/>
      <c r="BS2494" s="53"/>
      <c r="BT2494" s="53"/>
      <c r="BU2494" s="53"/>
      <c r="BV2494" s="53"/>
      <c r="BW2494" s="53"/>
      <c r="BX2494" s="53"/>
      <c r="BY2494" s="53"/>
      <c r="BZ2494" s="53"/>
      <c r="CA2494" s="53"/>
      <c r="CB2494" s="53"/>
      <c r="CC2494" s="53"/>
      <c r="CD2494" s="53"/>
      <c r="CE2494" s="53"/>
      <c r="CF2494" s="53"/>
      <c r="CG2494" s="53"/>
      <c r="CH2494" s="53"/>
      <c r="CI2494" s="53"/>
      <c r="CJ2494" s="53"/>
      <c r="CK2494" s="53"/>
    </row>
    <row r="2495" spans="10:89" x14ac:dyDescent="0.2">
      <c r="J2495" s="53"/>
      <c r="K2495" s="53"/>
      <c r="L2495" s="53"/>
      <c r="M2495" s="53"/>
      <c r="N2495" s="53"/>
      <c r="O2495" s="53"/>
      <c r="P2495" s="53"/>
      <c r="Q2495" s="53"/>
      <c r="R2495" s="53"/>
      <c r="S2495" s="53"/>
      <c r="T2495" s="53"/>
      <c r="U2495" s="53"/>
      <c r="V2495" s="53"/>
      <c r="W2495" s="53"/>
      <c r="X2495" s="53"/>
      <c r="Y2495" s="53"/>
      <c r="Z2495" s="53"/>
      <c r="AA2495" s="53"/>
      <c r="AB2495" s="53"/>
      <c r="AC2495" s="53"/>
      <c r="AD2495" s="53"/>
      <c r="AE2495" s="53"/>
      <c r="AF2495" s="53"/>
      <c r="AG2495" s="53"/>
      <c r="AH2495" s="53"/>
      <c r="AI2495" s="53"/>
      <c r="AJ2495" s="53"/>
      <c r="AK2495" s="53"/>
      <c r="AL2495" s="53"/>
      <c r="AM2495" s="53"/>
      <c r="AN2495" s="53"/>
      <c r="AO2495" s="53"/>
      <c r="AP2495" s="53"/>
      <c r="AQ2495" s="53"/>
      <c r="AR2495" s="53"/>
      <c r="AS2495" s="53"/>
      <c r="AT2495" s="53"/>
      <c r="AU2495" s="53"/>
      <c r="AV2495" s="53"/>
      <c r="AW2495" s="53"/>
      <c r="AX2495" s="53"/>
      <c r="AY2495" s="53"/>
      <c r="AZ2495" s="53"/>
      <c r="BA2495" s="53"/>
      <c r="BB2495" s="53"/>
      <c r="BC2495" s="53"/>
      <c r="BD2495" s="53"/>
      <c r="BE2495" s="53"/>
      <c r="BF2495" s="53"/>
      <c r="BG2495" s="53"/>
      <c r="BH2495" s="53"/>
      <c r="BI2495" s="53"/>
      <c r="BJ2495" s="53"/>
      <c r="BK2495" s="53"/>
      <c r="BL2495" s="53"/>
      <c r="BM2495" s="53"/>
      <c r="BN2495" s="53"/>
      <c r="BO2495" s="53"/>
      <c r="BP2495" s="53"/>
      <c r="BQ2495" s="53"/>
      <c r="BR2495" s="53"/>
      <c r="BS2495" s="53"/>
      <c r="BT2495" s="53"/>
      <c r="BU2495" s="53"/>
      <c r="BV2495" s="53"/>
      <c r="BW2495" s="53"/>
      <c r="BX2495" s="53"/>
      <c r="BY2495" s="53"/>
      <c r="BZ2495" s="53"/>
      <c r="CA2495" s="53"/>
      <c r="CB2495" s="53"/>
      <c r="CC2495" s="53"/>
      <c r="CD2495" s="53"/>
      <c r="CE2495" s="53"/>
      <c r="CF2495" s="53"/>
      <c r="CG2495" s="53"/>
      <c r="CH2495" s="53"/>
      <c r="CI2495" s="53"/>
      <c r="CJ2495" s="53"/>
      <c r="CK2495" s="53"/>
    </row>
    <row r="2496" spans="10:89" x14ac:dyDescent="0.2">
      <c r="J2496" s="53"/>
      <c r="K2496" s="53"/>
      <c r="L2496" s="53"/>
      <c r="M2496" s="53"/>
      <c r="N2496" s="53"/>
      <c r="O2496" s="53"/>
      <c r="P2496" s="53"/>
      <c r="Q2496" s="53"/>
      <c r="R2496" s="53"/>
      <c r="S2496" s="53"/>
      <c r="T2496" s="53"/>
      <c r="U2496" s="53"/>
      <c r="V2496" s="53"/>
      <c r="W2496" s="53"/>
      <c r="X2496" s="53"/>
      <c r="Y2496" s="53"/>
      <c r="Z2496" s="53"/>
      <c r="AA2496" s="53"/>
      <c r="AB2496" s="53"/>
      <c r="AC2496" s="53"/>
      <c r="AD2496" s="53"/>
      <c r="AE2496" s="53"/>
      <c r="AF2496" s="53"/>
      <c r="AG2496" s="53"/>
      <c r="AH2496" s="53"/>
      <c r="AI2496" s="53"/>
      <c r="AJ2496" s="53"/>
      <c r="AK2496" s="53"/>
      <c r="AL2496" s="53"/>
      <c r="AM2496" s="53"/>
      <c r="AN2496" s="53"/>
      <c r="AO2496" s="53"/>
      <c r="AP2496" s="53"/>
      <c r="AQ2496" s="53"/>
      <c r="AR2496" s="53"/>
      <c r="AS2496" s="53"/>
      <c r="AT2496" s="53"/>
      <c r="AU2496" s="53"/>
      <c r="AV2496" s="53"/>
      <c r="AW2496" s="53"/>
      <c r="AX2496" s="53"/>
      <c r="AY2496" s="53"/>
      <c r="AZ2496" s="53"/>
      <c r="BA2496" s="53"/>
      <c r="BB2496" s="53"/>
      <c r="BC2496" s="53"/>
      <c r="BD2496" s="53"/>
      <c r="BE2496" s="53"/>
      <c r="BF2496" s="53"/>
      <c r="BG2496" s="53"/>
      <c r="BH2496" s="53"/>
      <c r="BI2496" s="53"/>
      <c r="BJ2496" s="53"/>
      <c r="BK2496" s="53"/>
      <c r="BL2496" s="53"/>
      <c r="BM2496" s="53"/>
      <c r="BN2496" s="53"/>
      <c r="BO2496" s="53"/>
      <c r="BP2496" s="53"/>
      <c r="BQ2496" s="53"/>
      <c r="BR2496" s="53"/>
      <c r="BS2496" s="53"/>
      <c r="BT2496" s="53"/>
      <c r="BU2496" s="53"/>
      <c r="BV2496" s="53"/>
      <c r="BW2496" s="53"/>
      <c r="BX2496" s="53"/>
      <c r="BY2496" s="53"/>
      <c r="BZ2496" s="53"/>
      <c r="CA2496" s="53"/>
      <c r="CB2496" s="53"/>
      <c r="CC2496" s="53"/>
      <c r="CD2496" s="53"/>
      <c r="CE2496" s="53"/>
      <c r="CF2496" s="53"/>
      <c r="CG2496" s="53"/>
      <c r="CH2496" s="53"/>
      <c r="CI2496" s="53"/>
      <c r="CJ2496" s="53"/>
      <c r="CK2496" s="53"/>
    </row>
    <row r="2497" spans="10:89" x14ac:dyDescent="0.2">
      <c r="J2497" s="53"/>
      <c r="K2497" s="53"/>
      <c r="L2497" s="53"/>
      <c r="M2497" s="53"/>
      <c r="N2497" s="53"/>
      <c r="O2497" s="53"/>
      <c r="P2497" s="53"/>
      <c r="Q2497" s="53"/>
      <c r="R2497" s="53"/>
      <c r="S2497" s="53"/>
      <c r="T2497" s="53"/>
      <c r="U2497" s="53"/>
      <c r="V2497" s="53"/>
      <c r="W2497" s="53"/>
      <c r="X2497" s="53"/>
      <c r="Y2497" s="53"/>
      <c r="Z2497" s="53"/>
      <c r="AA2497" s="53"/>
      <c r="AB2497" s="53"/>
      <c r="AC2497" s="53"/>
      <c r="AD2497" s="53"/>
      <c r="AE2497" s="53"/>
      <c r="AF2497" s="53"/>
      <c r="AG2497" s="53"/>
      <c r="AH2497" s="53"/>
      <c r="AI2497" s="53"/>
      <c r="AJ2497" s="53"/>
      <c r="AK2497" s="53"/>
      <c r="AL2497" s="53"/>
      <c r="AM2497" s="53"/>
      <c r="AN2497" s="53"/>
      <c r="AO2497" s="53"/>
      <c r="AP2497" s="53"/>
      <c r="AQ2497" s="53"/>
      <c r="AR2497" s="53"/>
      <c r="AS2497" s="53"/>
      <c r="AT2497" s="53"/>
      <c r="AU2497" s="53"/>
      <c r="AV2497" s="53"/>
      <c r="AW2497" s="53"/>
      <c r="AX2497" s="53"/>
      <c r="AY2497" s="53"/>
      <c r="AZ2497" s="53"/>
      <c r="BA2497" s="53"/>
      <c r="BB2497" s="53"/>
      <c r="BC2497" s="53"/>
      <c r="BD2497" s="53"/>
      <c r="BE2497" s="53"/>
      <c r="BF2497" s="53"/>
      <c r="BG2497" s="53"/>
      <c r="BH2497" s="53"/>
      <c r="BI2497" s="53"/>
      <c r="BJ2497" s="53"/>
      <c r="BK2497" s="53"/>
      <c r="BL2497" s="53"/>
      <c r="BM2497" s="53"/>
      <c r="BN2497" s="53"/>
      <c r="BO2497" s="53"/>
      <c r="BP2497" s="53"/>
      <c r="BQ2497" s="53"/>
      <c r="BR2497" s="53"/>
      <c r="BS2497" s="53"/>
      <c r="BT2497" s="53"/>
      <c r="BU2497" s="53"/>
      <c r="BV2497" s="53"/>
      <c r="BW2497" s="53"/>
      <c r="BX2497" s="53"/>
      <c r="BY2497" s="53"/>
      <c r="BZ2497" s="53"/>
      <c r="CA2497" s="53"/>
      <c r="CB2497" s="53"/>
      <c r="CC2497" s="53"/>
      <c r="CD2497" s="53"/>
      <c r="CE2497" s="53"/>
      <c r="CF2497" s="53"/>
      <c r="CG2497" s="53"/>
      <c r="CH2497" s="53"/>
      <c r="CI2497" s="53"/>
      <c r="CJ2497" s="53"/>
      <c r="CK2497" s="53"/>
    </row>
    <row r="2498" spans="10:89" x14ac:dyDescent="0.2">
      <c r="J2498" s="53"/>
      <c r="K2498" s="53"/>
      <c r="L2498" s="53"/>
      <c r="M2498" s="53"/>
      <c r="N2498" s="53"/>
      <c r="O2498" s="53"/>
      <c r="P2498" s="53"/>
      <c r="Q2498" s="53"/>
      <c r="R2498" s="53"/>
      <c r="S2498" s="53"/>
      <c r="T2498" s="53"/>
      <c r="U2498" s="53"/>
      <c r="V2498" s="53"/>
      <c r="W2498" s="53"/>
      <c r="X2498" s="53"/>
      <c r="Y2498" s="53"/>
      <c r="Z2498" s="53"/>
      <c r="AA2498" s="53"/>
      <c r="AB2498" s="53"/>
      <c r="AC2498" s="53"/>
      <c r="AD2498" s="53"/>
      <c r="AE2498" s="53"/>
      <c r="AF2498" s="53"/>
      <c r="AG2498" s="53"/>
      <c r="AH2498" s="53"/>
      <c r="AI2498" s="53"/>
      <c r="AJ2498" s="53"/>
      <c r="AK2498" s="53"/>
      <c r="AL2498" s="53"/>
      <c r="AM2498" s="53"/>
      <c r="AN2498" s="53"/>
      <c r="AO2498" s="53"/>
      <c r="AP2498" s="53"/>
      <c r="AQ2498" s="53"/>
      <c r="AR2498" s="53"/>
      <c r="AS2498" s="53"/>
      <c r="AT2498" s="53"/>
      <c r="AU2498" s="53"/>
      <c r="AV2498" s="53"/>
      <c r="AW2498" s="53"/>
      <c r="AX2498" s="53"/>
      <c r="AY2498" s="53"/>
      <c r="AZ2498" s="53"/>
      <c r="BA2498" s="53"/>
      <c r="BB2498" s="53"/>
      <c r="BC2498" s="53"/>
      <c r="BD2498" s="53"/>
      <c r="BE2498" s="53"/>
      <c r="BF2498" s="53"/>
      <c r="BG2498" s="53"/>
      <c r="BH2498" s="53"/>
      <c r="BI2498" s="53"/>
      <c r="BJ2498" s="53"/>
      <c r="BK2498" s="53"/>
      <c r="BL2498" s="53"/>
      <c r="BM2498" s="53"/>
      <c r="BN2498" s="53"/>
      <c r="BO2498" s="53"/>
      <c r="BP2498" s="53"/>
      <c r="BQ2498" s="53"/>
      <c r="BR2498" s="53"/>
      <c r="BS2498" s="53"/>
      <c r="BT2498" s="53"/>
      <c r="BU2498" s="53"/>
      <c r="BV2498" s="53"/>
      <c r="BW2498" s="53"/>
      <c r="BX2498" s="53"/>
      <c r="BY2498" s="53"/>
      <c r="BZ2498" s="53"/>
      <c r="CA2498" s="53"/>
      <c r="CB2498" s="53"/>
      <c r="CC2498" s="53"/>
      <c r="CD2498" s="53"/>
      <c r="CE2498" s="53"/>
      <c r="CF2498" s="53"/>
      <c r="CG2498" s="53"/>
      <c r="CH2498" s="53"/>
      <c r="CI2498" s="53"/>
      <c r="CJ2498" s="53"/>
      <c r="CK2498" s="53"/>
    </row>
    <row r="2499" spans="10:89" x14ac:dyDescent="0.2">
      <c r="J2499" s="53"/>
      <c r="K2499" s="53"/>
      <c r="L2499" s="53"/>
      <c r="M2499" s="53"/>
      <c r="N2499" s="53"/>
      <c r="O2499" s="53"/>
      <c r="P2499" s="53"/>
      <c r="Q2499" s="53"/>
      <c r="R2499" s="53"/>
      <c r="S2499" s="53"/>
      <c r="T2499" s="53"/>
      <c r="U2499" s="53"/>
      <c r="V2499" s="53"/>
      <c r="W2499" s="53"/>
      <c r="X2499" s="53"/>
      <c r="Y2499" s="53"/>
      <c r="Z2499" s="53"/>
      <c r="AA2499" s="53"/>
      <c r="AB2499" s="53"/>
      <c r="AC2499" s="53"/>
      <c r="AD2499" s="53"/>
      <c r="AE2499" s="53"/>
      <c r="AF2499" s="53"/>
      <c r="AG2499" s="53"/>
      <c r="AH2499" s="53"/>
      <c r="AI2499" s="53"/>
      <c r="AJ2499" s="53"/>
      <c r="AK2499" s="53"/>
      <c r="AL2499" s="53"/>
      <c r="AM2499" s="53"/>
      <c r="AN2499" s="53"/>
      <c r="AO2499" s="53"/>
      <c r="AP2499" s="53"/>
      <c r="AQ2499" s="53"/>
      <c r="AR2499" s="53"/>
      <c r="AS2499" s="53"/>
      <c r="AT2499" s="53"/>
      <c r="AU2499" s="53"/>
      <c r="AV2499" s="53"/>
      <c r="AW2499" s="53"/>
      <c r="AX2499" s="53"/>
      <c r="AY2499" s="53"/>
      <c r="AZ2499" s="53"/>
      <c r="BA2499" s="53"/>
      <c r="BB2499" s="53"/>
      <c r="BC2499" s="53"/>
      <c r="BD2499" s="53"/>
      <c r="BE2499" s="53"/>
      <c r="BF2499" s="53"/>
      <c r="BG2499" s="53"/>
      <c r="BH2499" s="53"/>
      <c r="BI2499" s="53"/>
      <c r="BJ2499" s="53"/>
      <c r="BK2499" s="53"/>
      <c r="BL2499" s="53"/>
      <c r="BM2499" s="53"/>
      <c r="BN2499" s="53"/>
      <c r="BO2499" s="53"/>
      <c r="BP2499" s="53"/>
      <c r="BQ2499" s="53"/>
      <c r="BR2499" s="53"/>
      <c r="BS2499" s="53"/>
      <c r="BT2499" s="53"/>
      <c r="BU2499" s="53"/>
      <c r="BV2499" s="53"/>
      <c r="BW2499" s="53"/>
      <c r="BX2499" s="53"/>
      <c r="BY2499" s="53"/>
      <c r="BZ2499" s="53"/>
      <c r="CA2499" s="53"/>
      <c r="CB2499" s="53"/>
      <c r="CC2499" s="53"/>
      <c r="CD2499" s="53"/>
      <c r="CE2499" s="53"/>
      <c r="CF2499" s="53"/>
      <c r="CG2499" s="53"/>
      <c r="CH2499" s="53"/>
      <c r="CI2499" s="53"/>
      <c r="CJ2499" s="53"/>
      <c r="CK2499" s="53"/>
    </row>
    <row r="2500" spans="10:89" x14ac:dyDescent="0.2">
      <c r="J2500" s="53"/>
      <c r="K2500" s="53"/>
      <c r="L2500" s="53"/>
      <c r="M2500" s="53"/>
      <c r="N2500" s="53"/>
      <c r="O2500" s="53"/>
      <c r="P2500" s="53"/>
      <c r="Q2500" s="53"/>
      <c r="R2500" s="53"/>
      <c r="S2500" s="53"/>
      <c r="T2500" s="53"/>
      <c r="U2500" s="53"/>
      <c r="V2500" s="53"/>
      <c r="W2500" s="53"/>
      <c r="X2500" s="53"/>
      <c r="Y2500" s="53"/>
      <c r="Z2500" s="53"/>
      <c r="AA2500" s="53"/>
      <c r="AB2500" s="53"/>
      <c r="AC2500" s="53"/>
      <c r="AD2500" s="53"/>
      <c r="AE2500" s="53"/>
      <c r="AF2500" s="53"/>
      <c r="AG2500" s="53"/>
      <c r="AH2500" s="53"/>
      <c r="AI2500" s="53"/>
      <c r="AJ2500" s="53"/>
      <c r="AK2500" s="53"/>
      <c r="AL2500" s="53"/>
      <c r="AM2500" s="53"/>
      <c r="AN2500" s="53"/>
      <c r="AO2500" s="53"/>
      <c r="AP2500" s="53"/>
      <c r="AQ2500" s="53"/>
      <c r="AR2500" s="53"/>
      <c r="AS2500" s="53"/>
      <c r="AT2500" s="53"/>
      <c r="AU2500" s="53"/>
      <c r="AV2500" s="53"/>
      <c r="AW2500" s="53"/>
      <c r="AX2500" s="53"/>
      <c r="AY2500" s="53"/>
      <c r="AZ2500" s="53"/>
      <c r="BA2500" s="53"/>
      <c r="BB2500" s="53"/>
      <c r="BC2500" s="53"/>
      <c r="BD2500" s="53"/>
      <c r="BE2500" s="53"/>
      <c r="BF2500" s="53"/>
      <c r="BG2500" s="53"/>
      <c r="BH2500" s="53"/>
      <c r="BI2500" s="53"/>
      <c r="BJ2500" s="53"/>
      <c r="BK2500" s="53"/>
      <c r="BL2500" s="53"/>
      <c r="BM2500" s="53"/>
      <c r="BN2500" s="53"/>
      <c r="BO2500" s="53"/>
      <c r="BP2500" s="53"/>
      <c r="BQ2500" s="53"/>
      <c r="BR2500" s="53"/>
      <c r="BS2500" s="53"/>
      <c r="BT2500" s="53"/>
      <c r="BU2500" s="53"/>
      <c r="BV2500" s="53"/>
      <c r="BW2500" s="53"/>
      <c r="BX2500" s="53"/>
      <c r="BY2500" s="53"/>
      <c r="BZ2500" s="53"/>
      <c r="CA2500" s="53"/>
      <c r="CB2500" s="53"/>
      <c r="CC2500" s="53"/>
      <c r="CD2500" s="53"/>
      <c r="CE2500" s="53"/>
      <c r="CF2500" s="53"/>
      <c r="CG2500" s="53"/>
      <c r="CH2500" s="53"/>
      <c r="CI2500" s="53"/>
      <c r="CJ2500" s="53"/>
      <c r="CK2500" s="53"/>
    </row>
    <row r="2501" spans="10:89" x14ac:dyDescent="0.2">
      <c r="J2501" s="53"/>
      <c r="K2501" s="53"/>
      <c r="L2501" s="53"/>
      <c r="M2501" s="53"/>
      <c r="N2501" s="53"/>
      <c r="O2501" s="53"/>
      <c r="P2501" s="53"/>
      <c r="Q2501" s="53"/>
      <c r="R2501" s="53"/>
      <c r="S2501" s="53"/>
      <c r="T2501" s="53"/>
      <c r="U2501" s="53"/>
      <c r="V2501" s="53"/>
      <c r="W2501" s="53"/>
      <c r="X2501" s="53"/>
      <c r="Y2501" s="53"/>
      <c r="Z2501" s="53"/>
      <c r="AA2501" s="53"/>
      <c r="AB2501" s="53"/>
      <c r="AC2501" s="53"/>
      <c r="AD2501" s="53"/>
      <c r="AE2501" s="53"/>
      <c r="AF2501" s="53"/>
      <c r="AG2501" s="53"/>
      <c r="AH2501" s="53"/>
      <c r="AI2501" s="53"/>
      <c r="AJ2501" s="53"/>
      <c r="AK2501" s="53"/>
      <c r="AL2501" s="53"/>
      <c r="AM2501" s="53"/>
      <c r="AN2501" s="53"/>
      <c r="AO2501" s="53"/>
      <c r="AP2501" s="53"/>
      <c r="AQ2501" s="53"/>
      <c r="AR2501" s="53"/>
      <c r="AS2501" s="53"/>
      <c r="AT2501" s="53"/>
      <c r="AU2501" s="53"/>
      <c r="AV2501" s="53"/>
      <c r="AW2501" s="53"/>
      <c r="AX2501" s="53"/>
      <c r="AY2501" s="53"/>
      <c r="AZ2501" s="53"/>
      <c r="BA2501" s="53"/>
      <c r="BB2501" s="53"/>
      <c r="BC2501" s="53"/>
      <c r="BD2501" s="53"/>
      <c r="BE2501" s="53"/>
      <c r="BF2501" s="53"/>
      <c r="BG2501" s="53"/>
      <c r="BH2501" s="53"/>
      <c r="BI2501" s="53"/>
      <c r="BJ2501" s="53"/>
      <c r="BK2501" s="53"/>
      <c r="BL2501" s="53"/>
      <c r="BM2501" s="53"/>
      <c r="BN2501" s="53"/>
      <c r="BO2501" s="53"/>
      <c r="BP2501" s="53"/>
      <c r="BQ2501" s="53"/>
      <c r="BR2501" s="53"/>
      <c r="BS2501" s="53"/>
      <c r="BT2501" s="53"/>
      <c r="BU2501" s="53"/>
      <c r="BV2501" s="53"/>
      <c r="BW2501" s="53"/>
      <c r="BX2501" s="53"/>
      <c r="BY2501" s="53"/>
      <c r="BZ2501" s="53"/>
      <c r="CA2501" s="53"/>
      <c r="CB2501" s="53"/>
      <c r="CC2501" s="53"/>
      <c r="CD2501" s="53"/>
      <c r="CE2501" s="53"/>
      <c r="CF2501" s="53"/>
      <c r="CG2501" s="53"/>
      <c r="CH2501" s="53"/>
      <c r="CI2501" s="53"/>
      <c r="CJ2501" s="53"/>
      <c r="CK2501" s="53"/>
    </row>
    <row r="2502" spans="10:89" x14ac:dyDescent="0.2">
      <c r="J2502" s="53"/>
      <c r="K2502" s="53"/>
      <c r="L2502" s="53"/>
      <c r="M2502" s="53"/>
      <c r="N2502" s="53"/>
      <c r="O2502" s="53"/>
      <c r="P2502" s="53"/>
      <c r="Q2502" s="53"/>
      <c r="R2502" s="53"/>
      <c r="S2502" s="53"/>
      <c r="T2502" s="53"/>
      <c r="U2502" s="53"/>
      <c r="V2502" s="53"/>
      <c r="W2502" s="53"/>
      <c r="X2502" s="53"/>
      <c r="Y2502" s="53"/>
      <c r="Z2502" s="53"/>
      <c r="AA2502" s="53"/>
      <c r="AB2502" s="53"/>
      <c r="AC2502" s="53"/>
      <c r="AD2502" s="53"/>
      <c r="AE2502" s="53"/>
      <c r="AF2502" s="53"/>
      <c r="AG2502" s="53"/>
      <c r="AH2502" s="53"/>
      <c r="AI2502" s="53"/>
      <c r="AJ2502" s="53"/>
      <c r="AK2502" s="53"/>
      <c r="AL2502" s="53"/>
      <c r="AM2502" s="53"/>
      <c r="AN2502" s="53"/>
      <c r="AO2502" s="53"/>
      <c r="AP2502" s="53"/>
      <c r="AQ2502" s="53"/>
      <c r="AR2502" s="53"/>
      <c r="AS2502" s="53"/>
      <c r="AT2502" s="53"/>
      <c r="AU2502" s="53"/>
      <c r="AV2502" s="53"/>
      <c r="AW2502" s="53"/>
      <c r="AX2502" s="53"/>
      <c r="AY2502" s="53"/>
      <c r="AZ2502" s="53"/>
      <c r="BA2502" s="53"/>
      <c r="BB2502" s="53"/>
      <c r="BC2502" s="53"/>
      <c r="BD2502" s="53"/>
      <c r="BE2502" s="53"/>
      <c r="BF2502" s="53"/>
      <c r="BG2502" s="53"/>
      <c r="BH2502" s="53"/>
      <c r="BI2502" s="53"/>
      <c r="BJ2502" s="53"/>
      <c r="BK2502" s="53"/>
      <c r="BL2502" s="53"/>
      <c r="BM2502" s="53"/>
      <c r="BN2502" s="53"/>
      <c r="BO2502" s="53"/>
      <c r="BP2502" s="53"/>
      <c r="BQ2502" s="53"/>
      <c r="BR2502" s="53"/>
      <c r="BS2502" s="53"/>
      <c r="BT2502" s="53"/>
      <c r="BU2502" s="53"/>
      <c r="BV2502" s="53"/>
      <c r="BW2502" s="53"/>
      <c r="BX2502" s="53"/>
      <c r="BY2502" s="53"/>
      <c r="BZ2502" s="53"/>
      <c r="CA2502" s="53"/>
      <c r="CB2502" s="53"/>
      <c r="CC2502" s="53"/>
      <c r="CD2502" s="53"/>
      <c r="CE2502" s="53"/>
      <c r="CF2502" s="53"/>
      <c r="CG2502" s="53"/>
      <c r="CH2502" s="53"/>
      <c r="CI2502" s="53"/>
      <c r="CJ2502" s="53"/>
      <c r="CK2502" s="53"/>
    </row>
    <row r="2503" spans="10:89" x14ac:dyDescent="0.2">
      <c r="J2503" s="53"/>
      <c r="K2503" s="53"/>
      <c r="L2503" s="53"/>
      <c r="M2503" s="53"/>
      <c r="N2503" s="53"/>
      <c r="O2503" s="53"/>
      <c r="P2503" s="53"/>
      <c r="Q2503" s="53"/>
      <c r="R2503" s="53"/>
      <c r="S2503" s="53"/>
      <c r="T2503" s="53"/>
      <c r="U2503" s="53"/>
      <c r="V2503" s="53"/>
      <c r="W2503" s="53"/>
      <c r="X2503" s="53"/>
      <c r="Y2503" s="53"/>
      <c r="Z2503" s="53"/>
      <c r="AA2503" s="53"/>
      <c r="AB2503" s="53"/>
      <c r="AC2503" s="53"/>
      <c r="AD2503" s="53"/>
      <c r="AE2503" s="53"/>
      <c r="AF2503" s="53"/>
      <c r="AG2503" s="53"/>
      <c r="AH2503" s="53"/>
      <c r="AI2503" s="53"/>
      <c r="AJ2503" s="53"/>
      <c r="AK2503" s="53"/>
      <c r="AL2503" s="53"/>
      <c r="AM2503" s="53"/>
      <c r="AN2503" s="53"/>
      <c r="AO2503" s="53"/>
      <c r="AP2503" s="53"/>
      <c r="AQ2503" s="53"/>
      <c r="AR2503" s="53"/>
      <c r="AS2503" s="53"/>
      <c r="AT2503" s="53"/>
      <c r="AU2503" s="53"/>
      <c r="AV2503" s="53"/>
      <c r="AW2503" s="53"/>
      <c r="AX2503" s="53"/>
      <c r="AY2503" s="53"/>
      <c r="AZ2503" s="53"/>
      <c r="BA2503" s="53"/>
      <c r="BB2503" s="53"/>
      <c r="BC2503" s="53"/>
      <c r="BD2503" s="53"/>
      <c r="BE2503" s="53"/>
      <c r="BF2503" s="53"/>
      <c r="BG2503" s="53"/>
      <c r="BH2503" s="53"/>
      <c r="BI2503" s="53"/>
      <c r="BJ2503" s="53"/>
      <c r="BK2503" s="53"/>
      <c r="BL2503" s="53"/>
      <c r="BM2503" s="53"/>
      <c r="BN2503" s="53"/>
      <c r="BO2503" s="53"/>
      <c r="BP2503" s="53"/>
      <c r="BQ2503" s="53"/>
      <c r="BR2503" s="53"/>
      <c r="BS2503" s="53"/>
      <c r="BT2503" s="53"/>
      <c r="BU2503" s="53"/>
      <c r="BV2503" s="53"/>
      <c r="BW2503" s="53"/>
      <c r="BX2503" s="53"/>
      <c r="BY2503" s="53"/>
      <c r="BZ2503" s="53"/>
      <c r="CA2503" s="53"/>
      <c r="CB2503" s="53"/>
      <c r="CC2503" s="53"/>
      <c r="CD2503" s="53"/>
      <c r="CE2503" s="53"/>
      <c r="CF2503" s="53"/>
      <c r="CG2503" s="53"/>
      <c r="CH2503" s="53"/>
      <c r="CI2503" s="53"/>
      <c r="CJ2503" s="53"/>
      <c r="CK2503" s="53"/>
    </row>
    <row r="2504" spans="10:89" x14ac:dyDescent="0.2">
      <c r="J2504" s="53"/>
      <c r="K2504" s="53"/>
      <c r="L2504" s="53"/>
      <c r="M2504" s="53"/>
      <c r="N2504" s="53"/>
      <c r="O2504" s="53"/>
      <c r="P2504" s="53"/>
      <c r="Q2504" s="53"/>
      <c r="R2504" s="53"/>
      <c r="S2504" s="53"/>
      <c r="T2504" s="53"/>
      <c r="U2504" s="53"/>
      <c r="V2504" s="53"/>
      <c r="W2504" s="53"/>
      <c r="X2504" s="53"/>
      <c r="Y2504" s="53"/>
      <c r="Z2504" s="53"/>
      <c r="AA2504" s="53"/>
      <c r="AB2504" s="53"/>
      <c r="AC2504" s="53"/>
      <c r="AD2504" s="53"/>
      <c r="AE2504" s="53"/>
      <c r="AF2504" s="53"/>
      <c r="AG2504" s="53"/>
      <c r="AH2504" s="53"/>
      <c r="AI2504" s="53"/>
      <c r="AJ2504" s="53"/>
      <c r="AK2504" s="53"/>
      <c r="AL2504" s="53"/>
      <c r="AM2504" s="53"/>
      <c r="AN2504" s="53"/>
      <c r="AO2504" s="53"/>
      <c r="AP2504" s="53"/>
      <c r="AQ2504" s="53"/>
      <c r="AR2504" s="53"/>
      <c r="AS2504" s="53"/>
      <c r="AT2504" s="53"/>
      <c r="AU2504" s="53"/>
      <c r="AV2504" s="53"/>
      <c r="AW2504" s="53"/>
      <c r="AX2504" s="53"/>
      <c r="AY2504" s="53"/>
      <c r="AZ2504" s="53"/>
      <c r="BA2504" s="53"/>
      <c r="BB2504" s="53"/>
      <c r="BC2504" s="53"/>
      <c r="BD2504" s="53"/>
      <c r="BE2504" s="53"/>
      <c r="BF2504" s="53"/>
      <c r="BG2504" s="53"/>
      <c r="BH2504" s="53"/>
      <c r="BI2504" s="53"/>
      <c r="BJ2504" s="53"/>
      <c r="BK2504" s="53"/>
      <c r="BL2504" s="53"/>
      <c r="BM2504" s="53"/>
      <c r="BN2504" s="53"/>
      <c r="BO2504" s="53"/>
      <c r="BP2504" s="53"/>
      <c r="BQ2504" s="53"/>
      <c r="BR2504" s="53"/>
      <c r="BS2504" s="53"/>
      <c r="BT2504" s="53"/>
      <c r="BU2504" s="53"/>
      <c r="BV2504" s="53"/>
      <c r="BW2504" s="53"/>
      <c r="BX2504" s="53"/>
      <c r="BY2504" s="53"/>
      <c r="BZ2504" s="53"/>
      <c r="CA2504" s="53"/>
      <c r="CB2504" s="53"/>
      <c r="CC2504" s="53"/>
      <c r="CD2504" s="53"/>
      <c r="CE2504" s="53"/>
      <c r="CF2504" s="53"/>
      <c r="CG2504" s="53"/>
      <c r="CH2504" s="53"/>
      <c r="CI2504" s="53"/>
      <c r="CJ2504" s="53"/>
      <c r="CK2504" s="53"/>
    </row>
    <row r="2505" spans="10:89" x14ac:dyDescent="0.2">
      <c r="J2505" s="53"/>
      <c r="K2505" s="53"/>
      <c r="L2505" s="53"/>
      <c r="M2505" s="53"/>
      <c r="N2505" s="53"/>
      <c r="O2505" s="53"/>
      <c r="P2505" s="53"/>
      <c r="Q2505" s="53"/>
      <c r="R2505" s="53"/>
      <c r="S2505" s="53"/>
      <c r="T2505" s="53"/>
      <c r="U2505" s="53"/>
      <c r="V2505" s="53"/>
      <c r="W2505" s="53"/>
      <c r="X2505" s="53"/>
      <c r="Y2505" s="53"/>
      <c r="Z2505" s="53"/>
      <c r="AA2505" s="53"/>
      <c r="AB2505" s="53"/>
      <c r="AC2505" s="53"/>
      <c r="AD2505" s="53"/>
      <c r="AE2505" s="53"/>
      <c r="AF2505" s="53"/>
      <c r="AG2505" s="53"/>
      <c r="AH2505" s="53"/>
      <c r="AI2505" s="53"/>
      <c r="AJ2505" s="53"/>
      <c r="AK2505" s="53"/>
      <c r="AL2505" s="53"/>
      <c r="AM2505" s="53"/>
      <c r="AN2505" s="53"/>
      <c r="AO2505" s="53"/>
      <c r="AP2505" s="53"/>
      <c r="AQ2505" s="53"/>
      <c r="AR2505" s="53"/>
      <c r="AS2505" s="53"/>
      <c r="AT2505" s="53"/>
      <c r="AU2505" s="53"/>
      <c r="AV2505" s="53"/>
      <c r="AW2505" s="53"/>
      <c r="AX2505" s="53"/>
      <c r="AY2505" s="53"/>
      <c r="AZ2505" s="53"/>
      <c r="BA2505" s="53"/>
      <c r="BB2505" s="53"/>
      <c r="BC2505" s="53"/>
      <c r="BD2505" s="53"/>
      <c r="BE2505" s="53"/>
      <c r="BF2505" s="53"/>
      <c r="BG2505" s="53"/>
      <c r="BH2505" s="53"/>
      <c r="BI2505" s="53"/>
      <c r="BJ2505" s="53"/>
      <c r="BK2505" s="53"/>
      <c r="BL2505" s="53"/>
      <c r="BM2505" s="53"/>
      <c r="BN2505" s="53"/>
      <c r="BO2505" s="53"/>
      <c r="BP2505" s="53"/>
      <c r="BQ2505" s="53"/>
      <c r="BR2505" s="53"/>
      <c r="BS2505" s="53"/>
      <c r="BT2505" s="53"/>
      <c r="BU2505" s="53"/>
      <c r="BV2505" s="53"/>
      <c r="BW2505" s="53"/>
      <c r="BX2505" s="53"/>
      <c r="BY2505" s="53"/>
      <c r="BZ2505" s="53"/>
      <c r="CA2505" s="53"/>
      <c r="CB2505" s="53"/>
      <c r="CC2505" s="53"/>
      <c r="CD2505" s="53"/>
      <c r="CE2505" s="53"/>
      <c r="CF2505" s="53"/>
      <c r="CG2505" s="53"/>
      <c r="CH2505" s="53"/>
      <c r="CI2505" s="53"/>
      <c r="CJ2505" s="53"/>
      <c r="CK2505" s="53"/>
    </row>
    <row r="2506" spans="10:89" x14ac:dyDescent="0.2">
      <c r="J2506" s="53"/>
      <c r="K2506" s="53"/>
      <c r="L2506" s="53"/>
      <c r="M2506" s="53"/>
      <c r="N2506" s="53"/>
      <c r="O2506" s="53"/>
      <c r="P2506" s="53"/>
      <c r="Q2506" s="53"/>
      <c r="R2506" s="53"/>
      <c r="S2506" s="53"/>
      <c r="T2506" s="53"/>
      <c r="U2506" s="53"/>
      <c r="V2506" s="53"/>
      <c r="W2506" s="53"/>
      <c r="X2506" s="53"/>
      <c r="Y2506" s="53"/>
      <c r="Z2506" s="53"/>
      <c r="AA2506" s="53"/>
      <c r="AB2506" s="53"/>
      <c r="AC2506" s="53"/>
      <c r="AD2506" s="53"/>
      <c r="AE2506" s="53"/>
      <c r="AF2506" s="53"/>
      <c r="AG2506" s="53"/>
      <c r="AH2506" s="53"/>
      <c r="AI2506" s="53"/>
      <c r="AJ2506" s="53"/>
      <c r="AK2506" s="53"/>
      <c r="AL2506" s="53"/>
      <c r="AM2506" s="53"/>
      <c r="AN2506" s="53"/>
      <c r="AO2506" s="53"/>
      <c r="AP2506" s="53"/>
      <c r="AQ2506" s="53"/>
      <c r="AR2506" s="53"/>
      <c r="AS2506" s="53"/>
      <c r="AT2506" s="53"/>
      <c r="AU2506" s="53"/>
      <c r="AV2506" s="53"/>
      <c r="AW2506" s="53"/>
      <c r="AX2506" s="53"/>
      <c r="AY2506" s="53"/>
      <c r="AZ2506" s="53"/>
      <c r="BA2506" s="53"/>
      <c r="BB2506" s="53"/>
      <c r="BC2506" s="53"/>
      <c r="BD2506" s="53"/>
      <c r="BE2506" s="53"/>
      <c r="BF2506" s="53"/>
      <c r="BG2506" s="53"/>
      <c r="BH2506" s="53"/>
      <c r="BI2506" s="53"/>
      <c r="BJ2506" s="53"/>
      <c r="BK2506" s="53"/>
      <c r="BL2506" s="53"/>
      <c r="BM2506" s="53"/>
      <c r="BN2506" s="53"/>
      <c r="BO2506" s="53"/>
      <c r="BP2506" s="53"/>
      <c r="BQ2506" s="53"/>
      <c r="BR2506" s="53"/>
      <c r="BS2506" s="53"/>
      <c r="BT2506" s="53"/>
      <c r="BU2506" s="53"/>
      <c r="BV2506" s="53"/>
      <c r="BW2506" s="53"/>
      <c r="BX2506" s="53"/>
      <c r="BY2506" s="53"/>
      <c r="BZ2506" s="53"/>
      <c r="CA2506" s="53"/>
      <c r="CB2506" s="53"/>
      <c r="CC2506" s="53"/>
      <c r="CD2506" s="53"/>
      <c r="CE2506" s="53"/>
      <c r="CF2506" s="53"/>
      <c r="CG2506" s="53"/>
      <c r="CH2506" s="53"/>
      <c r="CI2506" s="53"/>
      <c r="CJ2506" s="53"/>
      <c r="CK2506" s="53"/>
    </row>
    <row r="2507" spans="10:89" x14ac:dyDescent="0.2">
      <c r="J2507" s="53"/>
      <c r="K2507" s="53"/>
      <c r="L2507" s="53"/>
      <c r="M2507" s="53"/>
      <c r="N2507" s="53"/>
      <c r="O2507" s="53"/>
      <c r="P2507" s="53"/>
      <c r="Q2507" s="53"/>
      <c r="R2507" s="53"/>
      <c r="S2507" s="53"/>
      <c r="T2507" s="53"/>
      <c r="U2507" s="53"/>
      <c r="V2507" s="53"/>
      <c r="W2507" s="53"/>
      <c r="X2507" s="53"/>
      <c r="Y2507" s="53"/>
      <c r="Z2507" s="53"/>
      <c r="AA2507" s="53"/>
      <c r="AB2507" s="53"/>
      <c r="AC2507" s="53"/>
      <c r="AD2507" s="53"/>
      <c r="AE2507" s="53"/>
      <c r="AF2507" s="53"/>
      <c r="AG2507" s="53"/>
      <c r="AH2507" s="53"/>
      <c r="AI2507" s="53"/>
      <c r="AJ2507" s="53"/>
      <c r="AK2507" s="53"/>
      <c r="AL2507" s="53"/>
      <c r="AM2507" s="53"/>
      <c r="AN2507" s="53"/>
      <c r="AO2507" s="53"/>
      <c r="AP2507" s="53"/>
      <c r="AQ2507" s="53"/>
      <c r="AR2507" s="53"/>
      <c r="AS2507" s="53"/>
      <c r="AT2507" s="53"/>
      <c r="AU2507" s="53"/>
      <c r="AV2507" s="53"/>
      <c r="AW2507" s="53"/>
      <c r="AX2507" s="53"/>
      <c r="AY2507" s="53"/>
      <c r="AZ2507" s="53"/>
      <c r="BA2507" s="53"/>
      <c r="BB2507" s="53"/>
      <c r="BC2507" s="53"/>
      <c r="BD2507" s="53"/>
      <c r="BE2507" s="53"/>
      <c r="BF2507" s="53"/>
      <c r="BG2507" s="53"/>
      <c r="BH2507" s="53"/>
      <c r="BI2507" s="53"/>
      <c r="BJ2507" s="53"/>
      <c r="BK2507" s="53"/>
      <c r="BL2507" s="53"/>
      <c r="BM2507" s="53"/>
      <c r="BN2507" s="53"/>
      <c r="BO2507" s="53"/>
      <c r="BP2507" s="53"/>
      <c r="BQ2507" s="53"/>
      <c r="BR2507" s="53"/>
      <c r="BS2507" s="53"/>
      <c r="BT2507" s="53"/>
      <c r="BU2507" s="53"/>
      <c r="BV2507" s="53"/>
      <c r="BW2507" s="53"/>
      <c r="BX2507" s="53"/>
      <c r="BY2507" s="53"/>
      <c r="BZ2507" s="53"/>
      <c r="CA2507" s="53"/>
      <c r="CB2507" s="53"/>
      <c r="CC2507" s="53"/>
      <c r="CD2507" s="53"/>
      <c r="CE2507" s="53"/>
      <c r="CF2507" s="53"/>
      <c r="CG2507" s="53"/>
      <c r="CH2507" s="53"/>
      <c r="CI2507" s="53"/>
      <c r="CJ2507" s="53"/>
      <c r="CK2507" s="53"/>
    </row>
    <row r="2508" spans="10:89" x14ac:dyDescent="0.2">
      <c r="J2508" s="53"/>
      <c r="K2508" s="53"/>
      <c r="L2508" s="53"/>
      <c r="M2508" s="53"/>
      <c r="N2508" s="53"/>
      <c r="O2508" s="53"/>
      <c r="P2508" s="53"/>
      <c r="Q2508" s="53"/>
      <c r="R2508" s="53"/>
      <c r="S2508" s="53"/>
      <c r="T2508" s="53"/>
      <c r="U2508" s="53"/>
      <c r="V2508" s="53"/>
      <c r="W2508" s="53"/>
      <c r="X2508" s="53"/>
      <c r="Y2508" s="53"/>
      <c r="Z2508" s="53"/>
      <c r="AA2508" s="53"/>
      <c r="AB2508" s="53"/>
      <c r="AC2508" s="53"/>
      <c r="AD2508" s="53"/>
      <c r="AE2508" s="53"/>
      <c r="AF2508" s="53"/>
      <c r="AG2508" s="53"/>
      <c r="AH2508" s="53"/>
      <c r="AI2508" s="53"/>
      <c r="AJ2508" s="53"/>
      <c r="AK2508" s="53"/>
      <c r="AL2508" s="53"/>
      <c r="AM2508" s="53"/>
      <c r="AN2508" s="53"/>
      <c r="AO2508" s="53"/>
      <c r="AP2508" s="53"/>
      <c r="AQ2508" s="53"/>
      <c r="AR2508" s="53"/>
      <c r="AS2508" s="53"/>
      <c r="AT2508" s="53"/>
      <c r="AU2508" s="53"/>
      <c r="AV2508" s="53"/>
      <c r="AW2508" s="53"/>
      <c r="AX2508" s="53"/>
      <c r="AY2508" s="53"/>
      <c r="AZ2508" s="53"/>
      <c r="BA2508" s="53"/>
      <c r="BB2508" s="53"/>
      <c r="BC2508" s="53"/>
      <c r="BD2508" s="53"/>
      <c r="BE2508" s="53"/>
      <c r="BF2508" s="53"/>
      <c r="BG2508" s="53"/>
      <c r="BH2508" s="53"/>
      <c r="BI2508" s="53"/>
      <c r="BJ2508" s="53"/>
      <c r="BK2508" s="53"/>
      <c r="BL2508" s="53"/>
      <c r="BM2508" s="53"/>
      <c r="BN2508" s="53"/>
      <c r="BO2508" s="53"/>
      <c r="BP2508" s="53"/>
      <c r="BQ2508" s="53"/>
      <c r="BR2508" s="53"/>
      <c r="BS2508" s="53"/>
      <c r="BT2508" s="53"/>
      <c r="BU2508" s="53"/>
      <c r="BV2508" s="53"/>
      <c r="BW2508" s="53"/>
      <c r="BX2508" s="53"/>
      <c r="BY2508" s="53"/>
      <c r="BZ2508" s="53"/>
      <c r="CA2508" s="53"/>
      <c r="CB2508" s="53"/>
      <c r="CC2508" s="53"/>
      <c r="CD2508" s="53"/>
      <c r="CE2508" s="53"/>
      <c r="CF2508" s="53"/>
      <c r="CG2508" s="53"/>
      <c r="CH2508" s="53"/>
      <c r="CI2508" s="53"/>
      <c r="CJ2508" s="53"/>
      <c r="CK2508" s="53"/>
    </row>
    <row r="2509" spans="10:89" x14ac:dyDescent="0.2">
      <c r="J2509" s="53"/>
      <c r="K2509" s="53"/>
      <c r="L2509" s="53"/>
      <c r="M2509" s="53"/>
      <c r="N2509" s="53"/>
      <c r="O2509" s="53"/>
      <c r="P2509" s="53"/>
      <c r="Q2509" s="53"/>
      <c r="R2509" s="53"/>
      <c r="S2509" s="53"/>
      <c r="T2509" s="53"/>
      <c r="U2509" s="53"/>
      <c r="V2509" s="53"/>
      <c r="W2509" s="53"/>
      <c r="X2509" s="53"/>
      <c r="Y2509" s="53"/>
      <c r="Z2509" s="53"/>
      <c r="AA2509" s="53"/>
      <c r="AB2509" s="53"/>
      <c r="AC2509" s="53"/>
      <c r="AD2509" s="53"/>
      <c r="AE2509" s="53"/>
      <c r="AF2509" s="53"/>
      <c r="AG2509" s="53"/>
      <c r="AH2509" s="53"/>
      <c r="AI2509" s="53"/>
      <c r="AJ2509" s="53"/>
      <c r="AK2509" s="53"/>
      <c r="AL2509" s="53"/>
      <c r="AM2509" s="53"/>
      <c r="AN2509" s="53"/>
      <c r="AO2509" s="53"/>
      <c r="AP2509" s="53"/>
      <c r="AQ2509" s="53"/>
      <c r="AR2509" s="53"/>
      <c r="AS2509" s="53"/>
      <c r="AT2509" s="53"/>
      <c r="AU2509" s="53"/>
      <c r="AV2509" s="53"/>
      <c r="AW2509" s="53"/>
      <c r="AX2509" s="53"/>
      <c r="AY2509" s="53"/>
      <c r="AZ2509" s="53"/>
      <c r="BA2509" s="53"/>
      <c r="BB2509" s="53"/>
      <c r="BC2509" s="53"/>
      <c r="BD2509" s="53"/>
      <c r="BE2509" s="53"/>
      <c r="BF2509" s="53"/>
      <c r="BG2509" s="53"/>
      <c r="BH2509" s="53"/>
      <c r="BI2509" s="53"/>
      <c r="BJ2509" s="53"/>
      <c r="BK2509" s="53"/>
      <c r="BL2509" s="53"/>
      <c r="BM2509" s="53"/>
      <c r="BN2509" s="53"/>
      <c r="BO2509" s="53"/>
      <c r="BP2509" s="53"/>
      <c r="BQ2509" s="53"/>
      <c r="BR2509" s="53"/>
      <c r="BS2509" s="53"/>
      <c r="BT2509" s="53"/>
      <c r="BU2509" s="53"/>
      <c r="BV2509" s="53"/>
      <c r="BW2509" s="53"/>
      <c r="BX2509" s="53"/>
      <c r="BY2509" s="53"/>
      <c r="BZ2509" s="53"/>
      <c r="CA2509" s="53"/>
      <c r="CB2509" s="53"/>
      <c r="CC2509" s="53"/>
      <c r="CD2509" s="53"/>
      <c r="CE2509" s="53"/>
      <c r="CF2509" s="53"/>
      <c r="CG2509" s="53"/>
      <c r="CH2509" s="53"/>
      <c r="CI2509" s="53"/>
      <c r="CJ2509" s="53"/>
      <c r="CK2509" s="53"/>
    </row>
    <row r="2510" spans="10:89" x14ac:dyDescent="0.2">
      <c r="J2510" s="53"/>
      <c r="K2510" s="53"/>
      <c r="L2510" s="53"/>
      <c r="M2510" s="53"/>
      <c r="N2510" s="53"/>
      <c r="O2510" s="53"/>
      <c r="P2510" s="53"/>
      <c r="Q2510" s="53"/>
      <c r="R2510" s="53"/>
      <c r="S2510" s="53"/>
      <c r="T2510" s="53"/>
      <c r="U2510" s="53"/>
      <c r="V2510" s="53"/>
      <c r="W2510" s="53"/>
      <c r="X2510" s="53"/>
      <c r="Y2510" s="53"/>
      <c r="Z2510" s="53"/>
      <c r="AA2510" s="53"/>
      <c r="AB2510" s="53"/>
      <c r="AC2510" s="53"/>
      <c r="AD2510" s="53"/>
      <c r="AE2510" s="53"/>
      <c r="AF2510" s="53"/>
      <c r="AG2510" s="53"/>
      <c r="AH2510" s="53"/>
      <c r="AI2510" s="53"/>
      <c r="AJ2510" s="53"/>
      <c r="AK2510" s="53"/>
      <c r="AL2510" s="53"/>
      <c r="AM2510" s="53"/>
      <c r="AN2510" s="53"/>
      <c r="AO2510" s="53"/>
      <c r="AP2510" s="53"/>
      <c r="AQ2510" s="53"/>
      <c r="AR2510" s="53"/>
      <c r="AS2510" s="53"/>
      <c r="AT2510" s="53"/>
      <c r="AU2510" s="53"/>
      <c r="AV2510" s="53"/>
      <c r="AW2510" s="53"/>
      <c r="AX2510" s="53"/>
      <c r="AY2510" s="53"/>
      <c r="AZ2510" s="53"/>
      <c r="BA2510" s="53"/>
      <c r="BB2510" s="53"/>
      <c r="BC2510" s="53"/>
      <c r="BD2510" s="53"/>
      <c r="BE2510" s="53"/>
      <c r="BF2510" s="53"/>
      <c r="BG2510" s="53"/>
      <c r="BH2510" s="53"/>
      <c r="BI2510" s="53"/>
      <c r="BJ2510" s="53"/>
      <c r="BK2510" s="53"/>
      <c r="BL2510" s="53"/>
      <c r="BM2510" s="53"/>
      <c r="BN2510" s="53"/>
      <c r="BO2510" s="53"/>
      <c r="BP2510" s="53"/>
      <c r="BQ2510" s="53"/>
      <c r="BR2510" s="53"/>
      <c r="BS2510" s="53"/>
      <c r="BT2510" s="53"/>
      <c r="BU2510" s="53"/>
      <c r="BV2510" s="53"/>
      <c r="BW2510" s="53"/>
      <c r="BX2510" s="53"/>
      <c r="BY2510" s="53"/>
      <c r="BZ2510" s="53"/>
      <c r="CA2510" s="53"/>
      <c r="CB2510" s="53"/>
      <c r="CC2510" s="53"/>
      <c r="CD2510" s="53"/>
      <c r="CE2510" s="53"/>
      <c r="CF2510" s="53"/>
      <c r="CG2510" s="53"/>
      <c r="CH2510" s="53"/>
      <c r="CI2510" s="53"/>
      <c r="CJ2510" s="53"/>
      <c r="CK2510" s="53"/>
    </row>
    <row r="2511" spans="10:89" x14ac:dyDescent="0.2">
      <c r="J2511" s="53"/>
      <c r="K2511" s="53"/>
      <c r="L2511" s="53"/>
      <c r="M2511" s="53"/>
      <c r="N2511" s="53"/>
      <c r="O2511" s="53"/>
      <c r="P2511" s="53"/>
      <c r="Q2511" s="53"/>
      <c r="R2511" s="53"/>
      <c r="S2511" s="53"/>
      <c r="T2511" s="53"/>
      <c r="U2511" s="53"/>
      <c r="V2511" s="53"/>
      <c r="W2511" s="53"/>
      <c r="X2511" s="53"/>
      <c r="Y2511" s="53"/>
      <c r="Z2511" s="53"/>
      <c r="AA2511" s="53"/>
      <c r="AB2511" s="53"/>
      <c r="AC2511" s="53"/>
      <c r="AD2511" s="53"/>
      <c r="AE2511" s="53"/>
      <c r="AF2511" s="53"/>
      <c r="AG2511" s="53"/>
      <c r="AH2511" s="53"/>
      <c r="AI2511" s="53"/>
      <c r="AJ2511" s="53"/>
      <c r="AK2511" s="53"/>
      <c r="AL2511" s="53"/>
      <c r="AM2511" s="53"/>
      <c r="AN2511" s="53"/>
      <c r="AO2511" s="53"/>
      <c r="AP2511" s="53"/>
      <c r="AQ2511" s="53"/>
      <c r="AR2511" s="53"/>
      <c r="AS2511" s="53"/>
      <c r="AT2511" s="53"/>
      <c r="AU2511" s="53"/>
      <c r="AV2511" s="53"/>
      <c r="AW2511" s="53"/>
      <c r="AX2511" s="53"/>
      <c r="AY2511" s="53"/>
      <c r="AZ2511" s="53"/>
      <c r="BA2511" s="53"/>
      <c r="BB2511" s="53"/>
      <c r="BC2511" s="53"/>
      <c r="BD2511" s="53"/>
      <c r="BE2511" s="53"/>
      <c r="BF2511" s="53"/>
      <c r="BG2511" s="53"/>
      <c r="BH2511" s="53"/>
      <c r="BI2511" s="53"/>
      <c r="BJ2511" s="53"/>
      <c r="BK2511" s="53"/>
      <c r="BL2511" s="53"/>
      <c r="BM2511" s="53"/>
      <c r="BN2511" s="53"/>
      <c r="BO2511" s="53"/>
      <c r="BP2511" s="53"/>
      <c r="BQ2511" s="53"/>
      <c r="BR2511" s="53"/>
      <c r="BS2511" s="53"/>
      <c r="BT2511" s="53"/>
      <c r="BU2511" s="53"/>
      <c r="BV2511" s="53"/>
      <c r="BW2511" s="53"/>
      <c r="BX2511" s="53"/>
      <c r="BY2511" s="53"/>
      <c r="BZ2511" s="53"/>
      <c r="CA2511" s="53"/>
      <c r="CB2511" s="53"/>
      <c r="CC2511" s="53"/>
      <c r="CD2511" s="53"/>
      <c r="CE2511" s="53"/>
      <c r="CF2511" s="53"/>
      <c r="CG2511" s="53"/>
      <c r="CH2511" s="53"/>
      <c r="CI2511" s="53"/>
      <c r="CJ2511" s="53"/>
      <c r="CK2511" s="53"/>
    </row>
    <row r="2512" spans="10:89" x14ac:dyDescent="0.2">
      <c r="J2512" s="53"/>
      <c r="K2512" s="53"/>
      <c r="L2512" s="53"/>
      <c r="M2512" s="53"/>
      <c r="N2512" s="53"/>
      <c r="O2512" s="53"/>
      <c r="P2512" s="53"/>
      <c r="Q2512" s="53"/>
      <c r="R2512" s="53"/>
      <c r="S2512" s="53"/>
      <c r="T2512" s="53"/>
      <c r="U2512" s="53"/>
      <c r="V2512" s="53"/>
      <c r="W2512" s="53"/>
      <c r="X2512" s="53"/>
      <c r="Y2512" s="53"/>
      <c r="Z2512" s="53"/>
      <c r="AA2512" s="53"/>
      <c r="AB2512" s="53"/>
      <c r="AC2512" s="53"/>
      <c r="AD2512" s="53"/>
      <c r="AE2512" s="53"/>
      <c r="AF2512" s="53"/>
      <c r="AG2512" s="53"/>
      <c r="AH2512" s="53"/>
      <c r="AI2512" s="53"/>
      <c r="AJ2512" s="53"/>
      <c r="AK2512" s="53"/>
      <c r="AL2512" s="53"/>
      <c r="AM2512" s="53"/>
      <c r="AN2512" s="53"/>
      <c r="AO2512" s="53"/>
      <c r="AP2512" s="53"/>
      <c r="AQ2512" s="53"/>
      <c r="AR2512" s="53"/>
      <c r="AS2512" s="53"/>
      <c r="AT2512" s="53"/>
      <c r="AU2512" s="53"/>
      <c r="AV2512" s="53"/>
      <c r="AW2512" s="53"/>
      <c r="AX2512" s="53"/>
      <c r="AY2512" s="53"/>
      <c r="AZ2512" s="53"/>
      <c r="BA2512" s="53"/>
      <c r="BB2512" s="53"/>
      <c r="BC2512" s="53"/>
      <c r="BD2512" s="53"/>
      <c r="BE2512" s="53"/>
      <c r="BF2512" s="53"/>
      <c r="BG2512" s="53"/>
      <c r="BH2512" s="53"/>
      <c r="BI2512" s="53"/>
      <c r="BJ2512" s="53"/>
      <c r="BK2512" s="53"/>
      <c r="BL2512" s="53"/>
      <c r="BM2512" s="53"/>
      <c r="BN2512" s="53"/>
      <c r="BO2512" s="53"/>
      <c r="BP2512" s="53"/>
      <c r="BQ2512" s="53"/>
      <c r="BR2512" s="53"/>
      <c r="BS2512" s="53"/>
      <c r="BT2512" s="53"/>
      <c r="BU2512" s="53"/>
      <c r="BV2512" s="53"/>
      <c r="BW2512" s="53"/>
      <c r="BX2512" s="53"/>
      <c r="BY2512" s="53"/>
      <c r="BZ2512" s="53"/>
      <c r="CA2512" s="53"/>
      <c r="CB2512" s="53"/>
      <c r="CC2512" s="53"/>
      <c r="CD2512" s="53"/>
      <c r="CE2512" s="53"/>
      <c r="CF2512" s="53"/>
      <c r="CG2512" s="53"/>
      <c r="CH2512" s="53"/>
      <c r="CI2512" s="53"/>
      <c r="CJ2512" s="53"/>
      <c r="CK2512" s="53"/>
    </row>
    <row r="2513" spans="10:89" x14ac:dyDescent="0.2">
      <c r="J2513" s="53"/>
      <c r="K2513" s="53"/>
      <c r="L2513" s="53"/>
      <c r="M2513" s="53"/>
      <c r="N2513" s="53"/>
      <c r="O2513" s="53"/>
      <c r="P2513" s="53"/>
      <c r="Q2513" s="53"/>
      <c r="R2513" s="53"/>
      <c r="S2513" s="53"/>
      <c r="T2513" s="53"/>
      <c r="U2513" s="53"/>
      <c r="V2513" s="53"/>
      <c r="W2513" s="53"/>
      <c r="X2513" s="53"/>
      <c r="Y2513" s="53"/>
      <c r="Z2513" s="53"/>
      <c r="AA2513" s="53"/>
      <c r="AB2513" s="53"/>
      <c r="AC2513" s="53"/>
      <c r="AD2513" s="53"/>
      <c r="AE2513" s="53"/>
      <c r="AF2513" s="53"/>
      <c r="AG2513" s="53"/>
      <c r="AH2513" s="53"/>
      <c r="AI2513" s="53"/>
      <c r="AJ2513" s="53"/>
      <c r="AK2513" s="53"/>
      <c r="AL2513" s="53"/>
      <c r="AM2513" s="53"/>
      <c r="AN2513" s="53"/>
      <c r="AO2513" s="53"/>
      <c r="AP2513" s="53"/>
      <c r="AQ2513" s="53"/>
      <c r="AR2513" s="53"/>
      <c r="AS2513" s="53"/>
      <c r="AT2513" s="53"/>
      <c r="AU2513" s="53"/>
      <c r="AV2513" s="53"/>
      <c r="AW2513" s="53"/>
      <c r="AX2513" s="53"/>
      <c r="AY2513" s="53"/>
      <c r="AZ2513" s="53"/>
      <c r="BA2513" s="53"/>
      <c r="BB2513" s="53"/>
      <c r="BC2513" s="53"/>
      <c r="BD2513" s="53"/>
      <c r="BE2513" s="53"/>
      <c r="BF2513" s="53"/>
      <c r="BG2513" s="53"/>
      <c r="BH2513" s="53"/>
      <c r="BI2513" s="53"/>
      <c r="BJ2513" s="53"/>
      <c r="BK2513" s="53"/>
      <c r="BL2513" s="53"/>
      <c r="BM2513" s="53"/>
      <c r="BN2513" s="53"/>
      <c r="BO2513" s="53"/>
      <c r="BP2513" s="53"/>
      <c r="BQ2513" s="53"/>
      <c r="BR2513" s="53"/>
      <c r="BS2513" s="53"/>
      <c r="BT2513" s="53"/>
      <c r="BU2513" s="53"/>
      <c r="BV2513" s="53"/>
      <c r="BW2513" s="53"/>
      <c r="BX2513" s="53"/>
      <c r="BY2513" s="53"/>
      <c r="BZ2513" s="53"/>
      <c r="CA2513" s="53"/>
      <c r="CB2513" s="53"/>
      <c r="CC2513" s="53"/>
      <c r="CD2513" s="53"/>
      <c r="CE2513" s="53"/>
      <c r="CF2513" s="53"/>
      <c r="CG2513" s="53"/>
      <c r="CH2513" s="53"/>
      <c r="CI2513" s="53"/>
      <c r="CJ2513" s="53"/>
      <c r="CK2513" s="53"/>
    </row>
    <row r="2514" spans="10:89" x14ac:dyDescent="0.2">
      <c r="J2514" s="53"/>
      <c r="K2514" s="53"/>
      <c r="L2514" s="53"/>
      <c r="M2514" s="53"/>
      <c r="N2514" s="53"/>
      <c r="O2514" s="53"/>
      <c r="P2514" s="53"/>
      <c r="Q2514" s="53"/>
      <c r="R2514" s="53"/>
      <c r="S2514" s="53"/>
      <c r="T2514" s="53"/>
      <c r="U2514" s="53"/>
      <c r="V2514" s="53"/>
      <c r="W2514" s="53"/>
      <c r="X2514" s="53"/>
      <c r="Y2514" s="53"/>
      <c r="Z2514" s="53"/>
      <c r="AA2514" s="53"/>
      <c r="AB2514" s="53"/>
      <c r="AC2514" s="53"/>
      <c r="AD2514" s="53"/>
      <c r="AE2514" s="53"/>
      <c r="AF2514" s="53"/>
      <c r="AG2514" s="53"/>
      <c r="AH2514" s="53"/>
      <c r="AI2514" s="53"/>
      <c r="AJ2514" s="53"/>
      <c r="AK2514" s="53"/>
      <c r="AL2514" s="53"/>
      <c r="AM2514" s="53"/>
      <c r="AN2514" s="53"/>
      <c r="AO2514" s="53"/>
      <c r="AP2514" s="53"/>
      <c r="AQ2514" s="53"/>
      <c r="AR2514" s="53"/>
      <c r="AS2514" s="53"/>
      <c r="AT2514" s="53"/>
      <c r="AU2514" s="53"/>
      <c r="AV2514" s="53"/>
      <c r="AW2514" s="53"/>
      <c r="AX2514" s="53"/>
      <c r="AY2514" s="53"/>
      <c r="AZ2514" s="53"/>
      <c r="BA2514" s="53"/>
      <c r="BB2514" s="53"/>
      <c r="BC2514" s="53"/>
      <c r="BD2514" s="53"/>
      <c r="BE2514" s="53"/>
      <c r="BF2514" s="53"/>
      <c r="BG2514" s="53"/>
      <c r="BH2514" s="53"/>
      <c r="BI2514" s="53"/>
      <c r="BJ2514" s="53"/>
      <c r="BK2514" s="53"/>
      <c r="BL2514" s="53"/>
      <c r="BM2514" s="53"/>
      <c r="BN2514" s="53"/>
      <c r="BO2514" s="53"/>
      <c r="BP2514" s="53"/>
      <c r="BQ2514" s="53"/>
      <c r="BR2514" s="53"/>
      <c r="BS2514" s="53"/>
      <c r="BT2514" s="53"/>
      <c r="BU2514" s="53"/>
      <c r="BV2514" s="53"/>
      <c r="BW2514" s="53"/>
      <c r="BX2514" s="53"/>
      <c r="BY2514" s="53"/>
      <c r="BZ2514" s="53"/>
      <c r="CA2514" s="53"/>
      <c r="CB2514" s="53"/>
      <c r="CC2514" s="53"/>
      <c r="CD2514" s="53"/>
      <c r="CE2514" s="53"/>
      <c r="CF2514" s="53"/>
      <c r="CG2514" s="53"/>
      <c r="CH2514" s="53"/>
      <c r="CI2514" s="53"/>
      <c r="CJ2514" s="53"/>
      <c r="CK2514" s="53"/>
    </row>
    <row r="2515" spans="10:89" x14ac:dyDescent="0.2">
      <c r="J2515" s="53"/>
      <c r="K2515" s="53"/>
      <c r="L2515" s="53"/>
      <c r="M2515" s="53"/>
      <c r="N2515" s="53"/>
      <c r="O2515" s="53"/>
      <c r="P2515" s="53"/>
      <c r="Q2515" s="53"/>
      <c r="R2515" s="53"/>
      <c r="S2515" s="53"/>
      <c r="T2515" s="53"/>
      <c r="U2515" s="53"/>
      <c r="V2515" s="53"/>
      <c r="W2515" s="53"/>
      <c r="X2515" s="53"/>
      <c r="Y2515" s="53"/>
      <c r="Z2515" s="53"/>
      <c r="AA2515" s="53"/>
      <c r="AB2515" s="53"/>
      <c r="AC2515" s="53"/>
      <c r="AD2515" s="53"/>
      <c r="AE2515" s="53"/>
      <c r="AF2515" s="53"/>
      <c r="AG2515" s="53"/>
      <c r="AH2515" s="53"/>
      <c r="AI2515" s="53"/>
      <c r="AJ2515" s="53"/>
      <c r="AK2515" s="53"/>
      <c r="AL2515" s="53"/>
      <c r="AM2515" s="53"/>
      <c r="AN2515" s="53"/>
      <c r="AO2515" s="53"/>
      <c r="AP2515" s="53"/>
      <c r="AQ2515" s="53"/>
      <c r="AR2515" s="53"/>
      <c r="AS2515" s="53"/>
      <c r="AT2515" s="53"/>
      <c r="AU2515" s="53"/>
      <c r="AV2515" s="53"/>
      <c r="AW2515" s="53"/>
      <c r="AX2515" s="53"/>
      <c r="AY2515" s="53"/>
      <c r="AZ2515" s="53"/>
      <c r="BA2515" s="53"/>
      <c r="BB2515" s="53"/>
      <c r="BC2515" s="53"/>
      <c r="BD2515" s="53"/>
      <c r="BE2515" s="53"/>
      <c r="BF2515" s="53"/>
      <c r="BG2515" s="53"/>
      <c r="BH2515" s="53"/>
      <c r="BI2515" s="53"/>
      <c r="BJ2515" s="53"/>
      <c r="BK2515" s="53"/>
      <c r="BL2515" s="53"/>
      <c r="BM2515" s="53"/>
      <c r="BN2515" s="53"/>
      <c r="BO2515" s="53"/>
      <c r="BP2515" s="53"/>
      <c r="BQ2515" s="53"/>
      <c r="BR2515" s="53"/>
      <c r="BS2515" s="53"/>
      <c r="BT2515" s="53"/>
      <c r="BU2515" s="53"/>
      <c r="BV2515" s="53"/>
      <c r="BW2515" s="53"/>
      <c r="BX2515" s="53"/>
      <c r="BY2515" s="53"/>
      <c r="BZ2515" s="53"/>
      <c r="CA2515" s="53"/>
      <c r="CB2515" s="53"/>
      <c r="CC2515" s="53"/>
      <c r="CD2515" s="53"/>
      <c r="CE2515" s="53"/>
      <c r="CF2515" s="53"/>
      <c r="CG2515" s="53"/>
      <c r="CH2515" s="53"/>
      <c r="CI2515" s="53"/>
      <c r="CJ2515" s="53"/>
      <c r="CK2515" s="53"/>
    </row>
    <row r="2516" spans="10:89" x14ac:dyDescent="0.2">
      <c r="J2516" s="53"/>
      <c r="K2516" s="53"/>
      <c r="L2516" s="53"/>
      <c r="M2516" s="53"/>
      <c r="N2516" s="53"/>
      <c r="O2516" s="53"/>
      <c r="P2516" s="53"/>
      <c r="Q2516" s="53"/>
      <c r="R2516" s="53"/>
      <c r="S2516" s="53"/>
      <c r="T2516" s="53"/>
      <c r="U2516" s="53"/>
      <c r="V2516" s="53"/>
      <c r="W2516" s="53"/>
      <c r="X2516" s="53"/>
      <c r="Y2516" s="53"/>
      <c r="Z2516" s="53"/>
      <c r="AA2516" s="53"/>
      <c r="AB2516" s="53"/>
      <c r="AC2516" s="53"/>
      <c r="AD2516" s="53"/>
      <c r="AE2516" s="53"/>
      <c r="AF2516" s="53"/>
      <c r="AG2516" s="53"/>
      <c r="AH2516" s="53"/>
      <c r="AI2516" s="53"/>
      <c r="AJ2516" s="53"/>
      <c r="AK2516" s="53"/>
      <c r="AL2516" s="53"/>
      <c r="AM2516" s="53"/>
      <c r="AN2516" s="53"/>
      <c r="AO2516" s="53"/>
      <c r="AP2516" s="53"/>
      <c r="AQ2516" s="53"/>
      <c r="AR2516" s="53"/>
      <c r="AS2516" s="53"/>
      <c r="AT2516" s="53"/>
      <c r="AU2516" s="53"/>
      <c r="AV2516" s="53"/>
      <c r="AW2516" s="53"/>
      <c r="AX2516" s="53"/>
      <c r="AY2516" s="53"/>
      <c r="AZ2516" s="53"/>
      <c r="BA2516" s="53"/>
      <c r="BB2516" s="53"/>
      <c r="BC2516" s="53"/>
      <c r="BD2516" s="53"/>
      <c r="BE2516" s="53"/>
      <c r="BF2516" s="53"/>
      <c r="BG2516" s="53"/>
      <c r="BH2516" s="53"/>
      <c r="BI2516" s="53"/>
      <c r="BJ2516" s="53"/>
      <c r="BK2516" s="53"/>
      <c r="BL2516" s="53"/>
      <c r="BM2516" s="53"/>
      <c r="BN2516" s="53"/>
      <c r="BO2516" s="53"/>
      <c r="BP2516" s="53"/>
      <c r="BQ2516" s="53"/>
      <c r="BR2516" s="53"/>
      <c r="BS2516" s="53"/>
      <c r="BT2516" s="53"/>
      <c r="BU2516" s="53"/>
      <c r="BV2516" s="53"/>
      <c r="BW2516" s="53"/>
      <c r="BX2516" s="53"/>
      <c r="BY2516" s="53"/>
      <c r="BZ2516" s="53"/>
      <c r="CA2516" s="53"/>
      <c r="CB2516" s="53"/>
      <c r="CC2516" s="53"/>
      <c r="CD2516" s="53"/>
      <c r="CE2516" s="53"/>
      <c r="CF2516" s="53"/>
      <c r="CG2516" s="53"/>
      <c r="CH2516" s="53"/>
      <c r="CI2516" s="53"/>
      <c r="CJ2516" s="53"/>
      <c r="CK2516" s="53"/>
    </row>
    <row r="2517" spans="10:89" x14ac:dyDescent="0.2">
      <c r="J2517" s="53"/>
      <c r="K2517" s="53"/>
      <c r="L2517" s="53"/>
      <c r="M2517" s="53"/>
      <c r="N2517" s="53"/>
      <c r="O2517" s="53"/>
      <c r="P2517" s="53"/>
      <c r="Q2517" s="53"/>
      <c r="R2517" s="53"/>
      <c r="S2517" s="53"/>
      <c r="T2517" s="53"/>
      <c r="U2517" s="53"/>
      <c r="V2517" s="53"/>
      <c r="W2517" s="53"/>
      <c r="X2517" s="53"/>
      <c r="Y2517" s="53"/>
      <c r="Z2517" s="53"/>
      <c r="AA2517" s="53"/>
      <c r="AB2517" s="53"/>
      <c r="AC2517" s="53"/>
      <c r="AD2517" s="53"/>
      <c r="AE2517" s="53"/>
      <c r="AF2517" s="53"/>
      <c r="AG2517" s="53"/>
      <c r="AH2517" s="53"/>
      <c r="AI2517" s="53"/>
      <c r="AJ2517" s="53"/>
      <c r="AK2517" s="53"/>
      <c r="AL2517" s="53"/>
      <c r="AM2517" s="53"/>
      <c r="AN2517" s="53"/>
      <c r="AO2517" s="53"/>
      <c r="AP2517" s="53"/>
      <c r="AQ2517" s="53"/>
      <c r="AR2517" s="53"/>
      <c r="AS2517" s="53"/>
      <c r="AT2517" s="53"/>
      <c r="AU2517" s="53"/>
      <c r="AV2517" s="53"/>
      <c r="AW2517" s="53"/>
      <c r="AX2517" s="53"/>
      <c r="AY2517" s="53"/>
      <c r="AZ2517" s="53"/>
      <c r="BA2517" s="53"/>
      <c r="BB2517" s="53"/>
      <c r="BC2517" s="53"/>
      <c r="BD2517" s="53"/>
      <c r="BE2517" s="53"/>
      <c r="BF2517" s="53"/>
      <c r="BG2517" s="53"/>
      <c r="BH2517" s="53"/>
      <c r="BI2517" s="53"/>
      <c r="BJ2517" s="53"/>
      <c r="BK2517" s="53"/>
      <c r="BL2517" s="53"/>
      <c r="BM2517" s="53"/>
      <c r="BN2517" s="53"/>
      <c r="BO2517" s="53"/>
      <c r="BP2517" s="53"/>
      <c r="BQ2517" s="53"/>
      <c r="BR2517" s="53"/>
      <c r="BS2517" s="53"/>
      <c r="BT2517" s="53"/>
      <c r="BU2517" s="53"/>
      <c r="BV2517" s="53"/>
      <c r="BW2517" s="53"/>
      <c r="BX2517" s="53"/>
      <c r="BY2517" s="53"/>
      <c r="BZ2517" s="53"/>
      <c r="CA2517" s="53"/>
      <c r="CB2517" s="53"/>
      <c r="CC2517" s="53"/>
      <c r="CD2517" s="53"/>
      <c r="CE2517" s="53"/>
      <c r="CF2517" s="53"/>
      <c r="CG2517" s="53"/>
      <c r="CH2517" s="53"/>
      <c r="CI2517" s="53"/>
      <c r="CJ2517" s="53"/>
      <c r="CK2517" s="53"/>
    </row>
    <row r="2518" spans="10:89" x14ac:dyDescent="0.2">
      <c r="J2518" s="53"/>
      <c r="K2518" s="53"/>
      <c r="L2518" s="53"/>
      <c r="M2518" s="53"/>
      <c r="N2518" s="53"/>
      <c r="O2518" s="53"/>
      <c r="P2518" s="53"/>
      <c r="Q2518" s="53"/>
      <c r="R2518" s="53"/>
      <c r="S2518" s="53"/>
      <c r="T2518" s="53"/>
      <c r="U2518" s="53"/>
      <c r="V2518" s="53"/>
      <c r="W2518" s="53"/>
      <c r="X2518" s="53"/>
      <c r="Y2518" s="53"/>
      <c r="Z2518" s="53"/>
      <c r="AA2518" s="53"/>
      <c r="AB2518" s="53"/>
      <c r="AC2518" s="53"/>
      <c r="AD2518" s="53"/>
      <c r="AE2518" s="53"/>
      <c r="AF2518" s="53"/>
      <c r="AG2518" s="53"/>
      <c r="AH2518" s="53"/>
      <c r="AI2518" s="53"/>
      <c r="AJ2518" s="53"/>
      <c r="AK2518" s="53"/>
      <c r="AL2518" s="53"/>
      <c r="AM2518" s="53"/>
      <c r="AN2518" s="53"/>
      <c r="AO2518" s="53"/>
      <c r="AP2518" s="53"/>
      <c r="AQ2518" s="53"/>
      <c r="AR2518" s="53"/>
      <c r="AS2518" s="53"/>
      <c r="AT2518" s="53"/>
      <c r="AU2518" s="53"/>
      <c r="AV2518" s="53"/>
      <c r="AW2518" s="53"/>
      <c r="AX2518" s="53"/>
      <c r="AY2518" s="53"/>
      <c r="AZ2518" s="53"/>
      <c r="BA2518" s="53"/>
      <c r="BB2518" s="53"/>
      <c r="BC2518" s="53"/>
      <c r="BD2518" s="53"/>
      <c r="BE2518" s="53"/>
      <c r="BF2518" s="53"/>
      <c r="BG2518" s="53"/>
      <c r="BH2518" s="53"/>
      <c r="BI2518" s="53"/>
      <c r="BJ2518" s="53"/>
      <c r="BK2518" s="53"/>
      <c r="BL2518" s="53"/>
      <c r="BM2518" s="53"/>
      <c r="BN2518" s="53"/>
      <c r="BO2518" s="53"/>
      <c r="BP2518" s="53"/>
      <c r="BQ2518" s="53"/>
      <c r="BR2518" s="53"/>
      <c r="BS2518" s="53"/>
      <c r="BT2518" s="53"/>
      <c r="BU2518" s="53"/>
      <c r="BV2518" s="53"/>
      <c r="BW2518" s="53"/>
      <c r="BX2518" s="53"/>
      <c r="BY2518" s="53"/>
      <c r="BZ2518" s="53"/>
      <c r="CA2518" s="53"/>
      <c r="CB2518" s="53"/>
      <c r="CC2518" s="53"/>
      <c r="CD2518" s="53"/>
      <c r="CE2518" s="53"/>
      <c r="CF2518" s="53"/>
      <c r="CG2518" s="53"/>
      <c r="CH2518" s="53"/>
      <c r="CI2518" s="53"/>
      <c r="CJ2518" s="53"/>
      <c r="CK2518" s="53"/>
    </row>
    <row r="2519" spans="10:89" x14ac:dyDescent="0.2">
      <c r="J2519" s="53"/>
      <c r="K2519" s="53"/>
      <c r="L2519" s="53"/>
      <c r="M2519" s="53"/>
      <c r="N2519" s="53"/>
      <c r="O2519" s="53"/>
      <c r="P2519" s="53"/>
      <c r="Q2519" s="53"/>
      <c r="R2519" s="53"/>
      <c r="S2519" s="53"/>
      <c r="T2519" s="53"/>
      <c r="U2519" s="53"/>
      <c r="V2519" s="53"/>
      <c r="W2519" s="53"/>
      <c r="X2519" s="53"/>
      <c r="Y2519" s="53"/>
      <c r="Z2519" s="53"/>
      <c r="AA2519" s="53"/>
      <c r="AB2519" s="53"/>
      <c r="AC2519" s="53"/>
      <c r="AD2519" s="53"/>
      <c r="AE2519" s="53"/>
      <c r="AF2519" s="53"/>
      <c r="AG2519" s="53"/>
      <c r="AH2519" s="53"/>
      <c r="AI2519" s="53"/>
      <c r="AJ2519" s="53"/>
      <c r="AK2519" s="53"/>
      <c r="AL2519" s="53"/>
      <c r="AM2519" s="53"/>
      <c r="AN2519" s="53"/>
      <c r="AO2519" s="53"/>
      <c r="AP2519" s="53"/>
      <c r="AQ2519" s="53"/>
      <c r="AR2519" s="53"/>
      <c r="AS2519" s="53"/>
      <c r="AT2519" s="53"/>
      <c r="AU2519" s="53"/>
      <c r="AV2519" s="53"/>
      <c r="AW2519" s="53"/>
      <c r="AX2519" s="53"/>
      <c r="AY2519" s="53"/>
      <c r="AZ2519" s="53"/>
      <c r="BA2519" s="53"/>
      <c r="BB2519" s="53"/>
      <c r="BC2519" s="53"/>
      <c r="BD2519" s="53"/>
      <c r="BE2519" s="53"/>
      <c r="BF2519" s="53"/>
      <c r="BG2519" s="53"/>
      <c r="BH2519" s="53"/>
      <c r="BI2519" s="53"/>
      <c r="BJ2519" s="53"/>
      <c r="BK2519" s="53"/>
      <c r="BL2519" s="53"/>
      <c r="BM2519" s="53"/>
      <c r="BN2519" s="53"/>
      <c r="BO2519" s="53"/>
      <c r="BP2519" s="53"/>
      <c r="BQ2519" s="53"/>
      <c r="BR2519" s="53"/>
      <c r="BS2519" s="53"/>
      <c r="BT2519" s="53"/>
      <c r="BU2519" s="53"/>
      <c r="BV2519" s="53"/>
      <c r="BW2519" s="53"/>
      <c r="BX2519" s="53"/>
      <c r="BY2519" s="53"/>
      <c r="BZ2519" s="53"/>
      <c r="CA2519" s="53"/>
      <c r="CB2519" s="53"/>
      <c r="CC2519" s="53"/>
      <c r="CD2519" s="53"/>
      <c r="CE2519" s="53"/>
      <c r="CF2519" s="53"/>
      <c r="CG2519" s="53"/>
      <c r="CH2519" s="53"/>
      <c r="CI2519" s="53"/>
      <c r="CJ2519" s="53"/>
      <c r="CK2519" s="53"/>
    </row>
    <row r="2520" spans="10:89" x14ac:dyDescent="0.2">
      <c r="J2520" s="53"/>
      <c r="K2520" s="53"/>
      <c r="L2520" s="53"/>
      <c r="M2520" s="53"/>
      <c r="N2520" s="53"/>
      <c r="O2520" s="53"/>
      <c r="P2520" s="53"/>
      <c r="Q2520" s="53"/>
      <c r="R2520" s="53"/>
      <c r="S2520" s="53"/>
      <c r="T2520" s="53"/>
      <c r="U2520" s="53"/>
      <c r="V2520" s="53"/>
      <c r="W2520" s="53"/>
      <c r="X2520" s="53"/>
      <c r="Y2520" s="53"/>
      <c r="Z2520" s="53"/>
      <c r="AA2520" s="53"/>
      <c r="AB2520" s="53"/>
      <c r="AC2520" s="53"/>
      <c r="AD2520" s="53"/>
      <c r="AE2520" s="53"/>
      <c r="AF2520" s="53"/>
      <c r="AG2520" s="53"/>
      <c r="AH2520" s="53"/>
      <c r="AI2520" s="53"/>
      <c r="AJ2520" s="53"/>
      <c r="AK2520" s="53"/>
      <c r="AL2520" s="53"/>
      <c r="AM2520" s="53"/>
      <c r="AN2520" s="53"/>
      <c r="AO2520" s="53"/>
      <c r="AP2520" s="53"/>
      <c r="AQ2520" s="53"/>
      <c r="AR2520" s="53"/>
      <c r="AS2520" s="53"/>
      <c r="AT2520" s="53"/>
      <c r="AU2520" s="53"/>
      <c r="AV2520" s="53"/>
      <c r="AW2520" s="53"/>
      <c r="AX2520" s="53"/>
      <c r="AY2520" s="53"/>
      <c r="AZ2520" s="53"/>
      <c r="BA2520" s="53"/>
      <c r="BB2520" s="53"/>
      <c r="BC2520" s="53"/>
      <c r="BD2520" s="53"/>
      <c r="BE2520" s="53"/>
      <c r="BF2520" s="53"/>
      <c r="BG2520" s="53"/>
      <c r="BH2520" s="53"/>
      <c r="BI2520" s="53"/>
      <c r="BJ2520" s="53"/>
      <c r="BK2520" s="53"/>
      <c r="BL2520" s="53"/>
      <c r="BM2520" s="53"/>
      <c r="BN2520" s="53"/>
      <c r="BO2520" s="53"/>
      <c r="BP2520" s="53"/>
      <c r="BQ2520" s="53"/>
      <c r="BR2520" s="53"/>
      <c r="BS2520" s="53"/>
      <c r="BT2520" s="53"/>
      <c r="BU2520" s="53"/>
      <c r="BV2520" s="53"/>
      <c r="BW2520" s="53"/>
      <c r="BX2520" s="53"/>
      <c r="BY2520" s="53"/>
      <c r="BZ2520" s="53"/>
      <c r="CA2520" s="53"/>
      <c r="CB2520" s="53"/>
      <c r="CC2520" s="53"/>
      <c r="CD2520" s="53"/>
      <c r="CE2520" s="53"/>
      <c r="CF2520" s="53"/>
      <c r="CG2520" s="53"/>
      <c r="CH2520" s="53"/>
      <c r="CI2520" s="53"/>
      <c r="CJ2520" s="53"/>
      <c r="CK2520" s="53"/>
    </row>
    <row r="2521" spans="10:89" x14ac:dyDescent="0.2">
      <c r="J2521" s="53"/>
      <c r="K2521" s="53"/>
      <c r="L2521" s="53"/>
      <c r="M2521" s="53"/>
      <c r="N2521" s="53"/>
      <c r="O2521" s="53"/>
      <c r="P2521" s="53"/>
      <c r="Q2521" s="53"/>
      <c r="R2521" s="53"/>
      <c r="S2521" s="53"/>
      <c r="T2521" s="53"/>
      <c r="U2521" s="53"/>
      <c r="V2521" s="53"/>
      <c r="W2521" s="53"/>
      <c r="X2521" s="53"/>
      <c r="Y2521" s="53"/>
      <c r="Z2521" s="53"/>
      <c r="AA2521" s="53"/>
      <c r="AB2521" s="53"/>
      <c r="AC2521" s="53"/>
      <c r="AD2521" s="53"/>
      <c r="AE2521" s="53"/>
      <c r="AF2521" s="53"/>
      <c r="AG2521" s="53"/>
      <c r="AH2521" s="53"/>
      <c r="AI2521" s="53"/>
      <c r="AJ2521" s="53"/>
      <c r="AK2521" s="53"/>
      <c r="AL2521" s="53"/>
      <c r="AM2521" s="53"/>
      <c r="AN2521" s="53"/>
      <c r="AO2521" s="53"/>
      <c r="AP2521" s="53"/>
      <c r="AQ2521" s="53"/>
      <c r="AR2521" s="53"/>
      <c r="AS2521" s="53"/>
      <c r="AT2521" s="53"/>
      <c r="AU2521" s="53"/>
      <c r="AV2521" s="53"/>
      <c r="AW2521" s="53"/>
      <c r="AX2521" s="53"/>
      <c r="AY2521" s="53"/>
      <c r="AZ2521" s="53"/>
      <c r="BA2521" s="53"/>
      <c r="BB2521" s="53"/>
      <c r="BC2521" s="53"/>
      <c r="BD2521" s="53"/>
      <c r="BE2521" s="53"/>
      <c r="BF2521" s="53"/>
      <c r="BG2521" s="53"/>
      <c r="BH2521" s="53"/>
      <c r="BI2521" s="53"/>
      <c r="BJ2521" s="53"/>
      <c r="BK2521" s="53"/>
      <c r="BL2521" s="53"/>
      <c r="BM2521" s="53"/>
      <c r="BN2521" s="53"/>
      <c r="BO2521" s="53"/>
      <c r="BP2521" s="53"/>
      <c r="BQ2521" s="53"/>
      <c r="BR2521" s="53"/>
      <c r="BS2521" s="53"/>
      <c r="BT2521" s="53"/>
      <c r="BU2521" s="53"/>
      <c r="BV2521" s="53"/>
      <c r="BW2521" s="53"/>
      <c r="BX2521" s="53"/>
      <c r="BY2521" s="53"/>
      <c r="BZ2521" s="53"/>
      <c r="CA2521" s="53"/>
      <c r="CB2521" s="53"/>
      <c r="CC2521" s="53"/>
      <c r="CD2521" s="53"/>
      <c r="CE2521" s="53"/>
      <c r="CF2521" s="53"/>
      <c r="CG2521" s="53"/>
      <c r="CH2521" s="53"/>
      <c r="CI2521" s="53"/>
      <c r="CJ2521" s="53"/>
      <c r="CK2521" s="53"/>
    </row>
    <row r="2522" spans="10:89" x14ac:dyDescent="0.2">
      <c r="J2522" s="53"/>
      <c r="K2522" s="53"/>
      <c r="L2522" s="53"/>
      <c r="M2522" s="53"/>
      <c r="N2522" s="53"/>
      <c r="O2522" s="53"/>
      <c r="P2522" s="53"/>
      <c r="Q2522" s="53"/>
      <c r="R2522" s="53"/>
      <c r="S2522" s="53"/>
      <c r="T2522" s="53"/>
      <c r="U2522" s="53"/>
      <c r="V2522" s="53"/>
      <c r="W2522" s="53"/>
      <c r="X2522" s="53"/>
      <c r="Y2522" s="53"/>
      <c r="Z2522" s="53"/>
      <c r="AA2522" s="53"/>
      <c r="AB2522" s="53"/>
      <c r="AC2522" s="53"/>
      <c r="AD2522" s="53"/>
      <c r="AE2522" s="53"/>
      <c r="AF2522" s="53"/>
      <c r="AG2522" s="53"/>
      <c r="AH2522" s="53"/>
      <c r="AI2522" s="53"/>
      <c r="AJ2522" s="53"/>
      <c r="AK2522" s="53"/>
      <c r="AL2522" s="53"/>
      <c r="AM2522" s="53"/>
      <c r="AN2522" s="53"/>
      <c r="AO2522" s="53"/>
      <c r="AP2522" s="53"/>
      <c r="AQ2522" s="53"/>
      <c r="AR2522" s="53"/>
      <c r="AS2522" s="53"/>
      <c r="AT2522" s="53"/>
      <c r="AU2522" s="53"/>
      <c r="AV2522" s="53"/>
      <c r="AW2522" s="53"/>
      <c r="AX2522" s="53"/>
      <c r="AY2522" s="53"/>
      <c r="AZ2522" s="53"/>
      <c r="BA2522" s="53"/>
      <c r="BB2522" s="53"/>
      <c r="BC2522" s="53"/>
      <c r="BD2522" s="53"/>
      <c r="BE2522" s="53"/>
      <c r="BF2522" s="53"/>
      <c r="BG2522" s="53"/>
      <c r="BH2522" s="53"/>
      <c r="BI2522" s="53"/>
      <c r="BJ2522" s="53"/>
      <c r="BK2522" s="53"/>
      <c r="BL2522" s="53"/>
      <c r="BM2522" s="53"/>
      <c r="BN2522" s="53"/>
      <c r="BO2522" s="53"/>
      <c r="BP2522" s="53"/>
      <c r="BQ2522" s="53"/>
      <c r="BR2522" s="53"/>
      <c r="BS2522" s="53"/>
      <c r="BT2522" s="53"/>
      <c r="BU2522" s="53"/>
      <c r="BV2522" s="53"/>
      <c r="BW2522" s="53"/>
      <c r="BX2522" s="53"/>
      <c r="BY2522" s="53"/>
      <c r="BZ2522" s="53"/>
      <c r="CA2522" s="53"/>
      <c r="CB2522" s="53"/>
      <c r="CC2522" s="53"/>
      <c r="CD2522" s="53"/>
      <c r="CE2522" s="53"/>
      <c r="CF2522" s="53"/>
      <c r="CG2522" s="53"/>
      <c r="CH2522" s="53"/>
      <c r="CI2522" s="53"/>
      <c r="CJ2522" s="53"/>
      <c r="CK2522" s="53"/>
    </row>
    <row r="2523" spans="10:89" x14ac:dyDescent="0.2">
      <c r="J2523" s="53"/>
      <c r="K2523" s="53"/>
      <c r="L2523" s="53"/>
      <c r="M2523" s="53"/>
      <c r="N2523" s="53"/>
      <c r="O2523" s="53"/>
      <c r="P2523" s="53"/>
      <c r="Q2523" s="53"/>
      <c r="R2523" s="53"/>
      <c r="S2523" s="53"/>
      <c r="T2523" s="53"/>
      <c r="U2523" s="53"/>
      <c r="V2523" s="53"/>
      <c r="W2523" s="53"/>
      <c r="X2523" s="53"/>
      <c r="Y2523" s="53"/>
      <c r="Z2523" s="53"/>
      <c r="AA2523" s="53"/>
      <c r="AB2523" s="53"/>
      <c r="AC2523" s="53"/>
      <c r="AD2523" s="53"/>
      <c r="AE2523" s="53"/>
      <c r="AF2523" s="53"/>
      <c r="AG2523" s="53"/>
      <c r="AH2523" s="53"/>
      <c r="AI2523" s="53"/>
      <c r="AJ2523" s="53"/>
      <c r="AK2523" s="53"/>
      <c r="AL2523" s="53"/>
      <c r="AM2523" s="53"/>
      <c r="AN2523" s="53"/>
      <c r="AO2523" s="53"/>
      <c r="AP2523" s="53"/>
      <c r="AQ2523" s="53"/>
      <c r="AR2523" s="53"/>
      <c r="AS2523" s="53"/>
      <c r="AT2523" s="53"/>
      <c r="AU2523" s="53"/>
      <c r="AV2523" s="53"/>
      <c r="AW2523" s="53"/>
      <c r="AX2523" s="53"/>
      <c r="AY2523" s="53"/>
      <c r="AZ2523" s="53"/>
      <c r="BA2523" s="53"/>
      <c r="BB2523" s="53"/>
      <c r="BC2523" s="53"/>
      <c r="BD2523" s="53"/>
      <c r="BE2523" s="53"/>
      <c r="BF2523" s="53"/>
      <c r="BG2523" s="53"/>
      <c r="BH2523" s="53"/>
      <c r="BI2523" s="53"/>
      <c r="BJ2523" s="53"/>
      <c r="BK2523" s="53"/>
      <c r="BL2523" s="53"/>
      <c r="BM2523" s="53"/>
      <c r="BN2523" s="53"/>
      <c r="BO2523" s="53"/>
      <c r="BP2523" s="53"/>
      <c r="BQ2523" s="53"/>
      <c r="BR2523" s="53"/>
      <c r="BS2523" s="53"/>
      <c r="BT2523" s="53"/>
      <c r="BU2523" s="53"/>
      <c r="BV2523" s="53"/>
      <c r="BW2523" s="53"/>
      <c r="BX2523" s="53"/>
      <c r="BY2523" s="53"/>
      <c r="BZ2523" s="53"/>
      <c r="CA2523" s="53"/>
      <c r="CB2523" s="53"/>
      <c r="CC2523" s="53"/>
      <c r="CD2523" s="53"/>
      <c r="CE2523" s="53"/>
      <c r="CF2523" s="53"/>
      <c r="CG2523" s="53"/>
      <c r="CH2523" s="53"/>
      <c r="CI2523" s="53"/>
      <c r="CJ2523" s="53"/>
      <c r="CK2523" s="53"/>
    </row>
    <row r="2524" spans="10:89" x14ac:dyDescent="0.2">
      <c r="J2524" s="53"/>
      <c r="K2524" s="53"/>
      <c r="L2524" s="53"/>
      <c r="M2524" s="53"/>
      <c r="N2524" s="53"/>
      <c r="O2524" s="53"/>
      <c r="P2524" s="53"/>
      <c r="Q2524" s="53"/>
      <c r="R2524" s="53"/>
      <c r="S2524" s="53"/>
      <c r="T2524" s="53"/>
      <c r="U2524" s="53"/>
      <c r="V2524" s="53"/>
      <c r="W2524" s="53"/>
      <c r="X2524" s="53"/>
      <c r="Y2524" s="53"/>
      <c r="Z2524" s="53"/>
      <c r="AA2524" s="53"/>
      <c r="AB2524" s="53"/>
      <c r="AC2524" s="53"/>
      <c r="AD2524" s="53"/>
      <c r="AE2524" s="53"/>
      <c r="AF2524" s="53"/>
      <c r="AG2524" s="53"/>
      <c r="AH2524" s="53"/>
      <c r="AI2524" s="53"/>
      <c r="AJ2524" s="53"/>
      <c r="AK2524" s="53"/>
      <c r="AL2524" s="53"/>
      <c r="AM2524" s="53"/>
      <c r="AN2524" s="53"/>
      <c r="AO2524" s="53"/>
      <c r="AP2524" s="53"/>
      <c r="AQ2524" s="53"/>
      <c r="AR2524" s="53"/>
      <c r="AS2524" s="53"/>
      <c r="AT2524" s="53"/>
      <c r="AU2524" s="53"/>
      <c r="AV2524" s="53"/>
      <c r="AW2524" s="53"/>
      <c r="AX2524" s="53"/>
      <c r="AY2524" s="53"/>
      <c r="AZ2524" s="53"/>
      <c r="BA2524" s="53"/>
      <c r="BB2524" s="53"/>
      <c r="BC2524" s="53"/>
      <c r="BD2524" s="53"/>
      <c r="BE2524" s="53"/>
      <c r="BF2524" s="53"/>
      <c r="BG2524" s="53"/>
      <c r="BH2524" s="53"/>
      <c r="BI2524" s="53"/>
      <c r="BJ2524" s="53"/>
      <c r="BK2524" s="53"/>
      <c r="BL2524" s="53"/>
      <c r="BM2524" s="53"/>
      <c r="BN2524" s="53"/>
      <c r="BO2524" s="53"/>
      <c r="BP2524" s="53"/>
      <c r="BQ2524" s="53"/>
      <c r="BR2524" s="53"/>
      <c r="BS2524" s="53"/>
      <c r="BT2524" s="53"/>
      <c r="BU2524" s="53"/>
      <c r="BV2524" s="53"/>
      <c r="BW2524" s="53"/>
      <c r="BX2524" s="53"/>
      <c r="BY2524" s="53"/>
      <c r="BZ2524" s="53"/>
      <c r="CA2524" s="53"/>
      <c r="CB2524" s="53"/>
      <c r="CC2524" s="53"/>
      <c r="CD2524" s="53"/>
      <c r="CE2524" s="53"/>
      <c r="CF2524" s="53"/>
      <c r="CG2524" s="53"/>
      <c r="CH2524" s="53"/>
      <c r="CI2524" s="53"/>
      <c r="CJ2524" s="53"/>
      <c r="CK2524" s="53"/>
    </row>
    <row r="2525" spans="10:89" x14ac:dyDescent="0.2">
      <c r="J2525" s="53"/>
      <c r="K2525" s="53"/>
      <c r="L2525" s="53"/>
      <c r="M2525" s="53"/>
      <c r="N2525" s="53"/>
      <c r="O2525" s="53"/>
      <c r="P2525" s="53"/>
      <c r="Q2525" s="53"/>
      <c r="R2525" s="53"/>
      <c r="S2525" s="53"/>
      <c r="T2525" s="53"/>
      <c r="U2525" s="53"/>
      <c r="V2525" s="53"/>
      <c r="W2525" s="53"/>
      <c r="X2525" s="53"/>
      <c r="Y2525" s="53"/>
      <c r="Z2525" s="53"/>
      <c r="AA2525" s="53"/>
      <c r="AB2525" s="53"/>
      <c r="AC2525" s="53"/>
      <c r="AD2525" s="53"/>
      <c r="AE2525" s="53"/>
      <c r="AF2525" s="53"/>
      <c r="AG2525" s="53"/>
      <c r="AH2525" s="53"/>
      <c r="AI2525" s="53"/>
      <c r="AJ2525" s="53"/>
      <c r="AK2525" s="53"/>
      <c r="AL2525" s="53"/>
      <c r="AM2525" s="53"/>
      <c r="AN2525" s="53"/>
      <c r="AO2525" s="53"/>
      <c r="AP2525" s="53"/>
      <c r="AQ2525" s="53"/>
      <c r="AR2525" s="53"/>
      <c r="AS2525" s="53"/>
      <c r="AT2525" s="53"/>
      <c r="AU2525" s="53"/>
      <c r="AV2525" s="53"/>
      <c r="AW2525" s="53"/>
      <c r="AX2525" s="53"/>
      <c r="AY2525" s="53"/>
      <c r="AZ2525" s="53"/>
      <c r="BA2525" s="53"/>
      <c r="BB2525" s="53"/>
      <c r="BC2525" s="53"/>
      <c r="BD2525" s="53"/>
      <c r="BE2525" s="53"/>
      <c r="BF2525" s="53"/>
      <c r="BG2525" s="53"/>
      <c r="BH2525" s="53"/>
      <c r="BI2525" s="53"/>
      <c r="BJ2525" s="53"/>
      <c r="BK2525" s="53"/>
      <c r="BL2525" s="53"/>
      <c r="BM2525" s="53"/>
      <c r="BN2525" s="53"/>
      <c r="BO2525" s="53"/>
      <c r="BP2525" s="53"/>
      <c r="BQ2525" s="53"/>
      <c r="BR2525" s="53"/>
      <c r="BS2525" s="53"/>
      <c r="BT2525" s="53"/>
      <c r="BU2525" s="53"/>
      <c r="BV2525" s="53"/>
      <c r="BW2525" s="53"/>
      <c r="BX2525" s="53"/>
      <c r="BY2525" s="53"/>
      <c r="BZ2525" s="53"/>
      <c r="CA2525" s="53"/>
      <c r="CB2525" s="53"/>
      <c r="CC2525" s="53"/>
      <c r="CD2525" s="53"/>
      <c r="CE2525" s="53"/>
      <c r="CF2525" s="53"/>
      <c r="CG2525" s="53"/>
      <c r="CH2525" s="53"/>
      <c r="CI2525" s="53"/>
      <c r="CJ2525" s="53"/>
      <c r="CK2525" s="53"/>
    </row>
    <row r="2526" spans="10:89" x14ac:dyDescent="0.2">
      <c r="J2526" s="53"/>
      <c r="K2526" s="53"/>
      <c r="L2526" s="53"/>
      <c r="M2526" s="53"/>
      <c r="N2526" s="53"/>
      <c r="O2526" s="53"/>
      <c r="P2526" s="53"/>
      <c r="Q2526" s="53"/>
      <c r="R2526" s="53"/>
      <c r="S2526" s="53"/>
      <c r="T2526" s="53"/>
      <c r="U2526" s="53"/>
      <c r="V2526" s="53"/>
      <c r="W2526" s="53"/>
      <c r="X2526" s="53"/>
      <c r="Y2526" s="53"/>
      <c r="Z2526" s="53"/>
      <c r="AA2526" s="53"/>
      <c r="AB2526" s="53"/>
      <c r="AC2526" s="53"/>
      <c r="AD2526" s="53"/>
      <c r="AE2526" s="53"/>
      <c r="AF2526" s="53"/>
      <c r="AG2526" s="53"/>
      <c r="AH2526" s="53"/>
      <c r="AI2526" s="53"/>
      <c r="AJ2526" s="53"/>
      <c r="AK2526" s="53"/>
      <c r="AL2526" s="53"/>
      <c r="AM2526" s="53"/>
      <c r="AN2526" s="53"/>
      <c r="AO2526" s="53"/>
      <c r="AP2526" s="53"/>
      <c r="AQ2526" s="53"/>
      <c r="AR2526" s="53"/>
      <c r="AS2526" s="53"/>
      <c r="AT2526" s="53"/>
      <c r="AU2526" s="53"/>
      <c r="AV2526" s="53"/>
      <c r="AW2526" s="53"/>
      <c r="AX2526" s="53"/>
      <c r="AY2526" s="53"/>
      <c r="AZ2526" s="53"/>
      <c r="BA2526" s="53"/>
      <c r="BB2526" s="53"/>
      <c r="BC2526" s="53"/>
      <c r="BD2526" s="53"/>
      <c r="BE2526" s="53"/>
      <c r="BF2526" s="53"/>
      <c r="BG2526" s="53"/>
      <c r="BH2526" s="53"/>
      <c r="BI2526" s="53"/>
      <c r="BJ2526" s="53"/>
      <c r="BK2526" s="53"/>
      <c r="BL2526" s="53"/>
      <c r="BM2526" s="53"/>
      <c r="BN2526" s="53"/>
      <c r="BO2526" s="53"/>
      <c r="BP2526" s="53"/>
      <c r="BQ2526" s="53"/>
      <c r="BR2526" s="53"/>
      <c r="BS2526" s="53"/>
      <c r="BT2526" s="53"/>
      <c r="BU2526" s="53"/>
      <c r="BV2526" s="53"/>
      <c r="BW2526" s="53"/>
      <c r="BX2526" s="53"/>
      <c r="BY2526" s="53"/>
      <c r="BZ2526" s="53"/>
      <c r="CA2526" s="53"/>
      <c r="CB2526" s="53"/>
      <c r="CC2526" s="53"/>
      <c r="CD2526" s="53"/>
      <c r="CE2526" s="53"/>
      <c r="CF2526" s="53"/>
      <c r="CG2526" s="53"/>
      <c r="CH2526" s="53"/>
      <c r="CI2526" s="53"/>
      <c r="CJ2526" s="53"/>
      <c r="CK2526" s="53"/>
    </row>
    <row r="2527" spans="10:89" x14ac:dyDescent="0.2">
      <c r="J2527" s="53"/>
      <c r="K2527" s="53"/>
      <c r="L2527" s="53"/>
      <c r="M2527" s="53"/>
      <c r="N2527" s="53"/>
      <c r="O2527" s="53"/>
      <c r="P2527" s="53"/>
      <c r="Q2527" s="53"/>
      <c r="R2527" s="53"/>
      <c r="S2527" s="53"/>
      <c r="T2527" s="53"/>
      <c r="U2527" s="53"/>
      <c r="V2527" s="53"/>
      <c r="W2527" s="53"/>
      <c r="X2527" s="53"/>
      <c r="Y2527" s="53"/>
      <c r="Z2527" s="53"/>
      <c r="AA2527" s="53"/>
      <c r="AB2527" s="53"/>
      <c r="AC2527" s="53"/>
      <c r="AD2527" s="53"/>
      <c r="AE2527" s="53"/>
      <c r="AF2527" s="53"/>
      <c r="AG2527" s="53"/>
      <c r="AH2527" s="53"/>
      <c r="AI2527" s="53"/>
      <c r="AJ2527" s="53"/>
      <c r="AK2527" s="53"/>
      <c r="AL2527" s="53"/>
      <c r="AM2527" s="53"/>
      <c r="AN2527" s="53"/>
      <c r="AO2527" s="53"/>
      <c r="AP2527" s="53"/>
      <c r="AQ2527" s="53"/>
      <c r="AR2527" s="53"/>
      <c r="AS2527" s="53"/>
      <c r="AT2527" s="53"/>
      <c r="AU2527" s="53"/>
      <c r="AV2527" s="53"/>
      <c r="AW2527" s="53"/>
      <c r="AX2527" s="53"/>
      <c r="AY2527" s="53"/>
      <c r="AZ2527" s="53"/>
      <c r="BA2527" s="53"/>
      <c r="BB2527" s="53"/>
      <c r="BC2527" s="53"/>
      <c r="BD2527" s="53"/>
      <c r="BE2527" s="53"/>
      <c r="BF2527" s="53"/>
      <c r="BG2527" s="53"/>
      <c r="BH2527" s="53"/>
      <c r="BI2527" s="53"/>
      <c r="BJ2527" s="53"/>
      <c r="BK2527" s="53"/>
      <c r="BL2527" s="53"/>
      <c r="BM2527" s="53"/>
      <c r="BN2527" s="53"/>
      <c r="BO2527" s="53"/>
      <c r="BP2527" s="53"/>
      <c r="BQ2527" s="53"/>
      <c r="BR2527" s="53"/>
      <c r="BS2527" s="53"/>
      <c r="BT2527" s="53"/>
      <c r="BU2527" s="53"/>
      <c r="BV2527" s="53"/>
      <c r="BW2527" s="53"/>
      <c r="BX2527" s="53"/>
      <c r="BY2527" s="53"/>
      <c r="BZ2527" s="53"/>
      <c r="CA2527" s="53"/>
      <c r="CB2527" s="53"/>
      <c r="CC2527" s="53"/>
      <c r="CD2527" s="53"/>
      <c r="CE2527" s="53"/>
      <c r="CF2527" s="53"/>
      <c r="CG2527" s="53"/>
      <c r="CH2527" s="53"/>
      <c r="CI2527" s="53"/>
      <c r="CJ2527" s="53"/>
      <c r="CK2527" s="53"/>
    </row>
    <row r="2528" spans="10:89" x14ac:dyDescent="0.2">
      <c r="J2528" s="53"/>
      <c r="K2528" s="53"/>
      <c r="L2528" s="53"/>
      <c r="M2528" s="53"/>
      <c r="N2528" s="53"/>
      <c r="O2528" s="53"/>
      <c r="P2528" s="53"/>
      <c r="Q2528" s="53"/>
      <c r="R2528" s="53"/>
      <c r="S2528" s="53"/>
      <c r="T2528" s="53"/>
      <c r="U2528" s="53"/>
      <c r="V2528" s="53"/>
      <c r="W2528" s="53"/>
      <c r="X2528" s="53"/>
      <c r="Y2528" s="53"/>
      <c r="Z2528" s="53"/>
      <c r="AA2528" s="53"/>
      <c r="AB2528" s="53"/>
      <c r="AC2528" s="53"/>
      <c r="AD2528" s="53"/>
      <c r="AE2528" s="53"/>
      <c r="AF2528" s="53"/>
      <c r="AG2528" s="53"/>
      <c r="AH2528" s="53"/>
      <c r="AI2528" s="53"/>
      <c r="AJ2528" s="53"/>
      <c r="AK2528" s="53"/>
      <c r="AL2528" s="53"/>
      <c r="AM2528" s="53"/>
      <c r="AN2528" s="53"/>
      <c r="AO2528" s="53"/>
      <c r="AP2528" s="53"/>
      <c r="AQ2528" s="53"/>
      <c r="AR2528" s="53"/>
      <c r="AS2528" s="53"/>
      <c r="AT2528" s="53"/>
      <c r="AU2528" s="53"/>
      <c r="AV2528" s="53"/>
      <c r="AW2528" s="53"/>
      <c r="AX2528" s="53"/>
      <c r="AY2528" s="53"/>
      <c r="AZ2528" s="53"/>
      <c r="BA2528" s="53"/>
      <c r="BB2528" s="53"/>
      <c r="BC2528" s="53"/>
      <c r="BD2528" s="53"/>
      <c r="BE2528" s="53"/>
      <c r="BF2528" s="53"/>
      <c r="BG2528" s="53"/>
      <c r="BH2528" s="53"/>
      <c r="BI2528" s="53"/>
      <c r="BJ2528" s="53"/>
      <c r="BK2528" s="53"/>
      <c r="BL2528" s="53"/>
      <c r="BM2528" s="53"/>
      <c r="BN2528" s="53"/>
      <c r="BO2528" s="53"/>
      <c r="BP2528" s="53"/>
      <c r="BQ2528" s="53"/>
      <c r="BR2528" s="53"/>
      <c r="BS2528" s="53"/>
      <c r="BT2528" s="53"/>
      <c r="BU2528" s="53"/>
      <c r="BV2528" s="53"/>
      <c r="BW2528" s="53"/>
      <c r="BX2528" s="53"/>
      <c r="BY2528" s="53"/>
      <c r="BZ2528" s="53"/>
      <c r="CA2528" s="53"/>
      <c r="CB2528" s="53"/>
      <c r="CC2528" s="53"/>
      <c r="CD2528" s="53"/>
      <c r="CE2528" s="53"/>
      <c r="CF2528" s="53"/>
      <c r="CG2528" s="53"/>
      <c r="CH2528" s="53"/>
      <c r="CI2528" s="53"/>
      <c r="CJ2528" s="53"/>
      <c r="CK2528" s="53"/>
    </row>
    <row r="2529" spans="10:89" x14ac:dyDescent="0.2">
      <c r="J2529" s="53"/>
      <c r="K2529" s="53"/>
      <c r="L2529" s="53"/>
      <c r="M2529" s="53"/>
      <c r="N2529" s="53"/>
      <c r="O2529" s="53"/>
      <c r="P2529" s="53"/>
      <c r="Q2529" s="53"/>
      <c r="R2529" s="53"/>
      <c r="S2529" s="53"/>
      <c r="T2529" s="53"/>
      <c r="U2529" s="53"/>
      <c r="V2529" s="53"/>
      <c r="W2529" s="53"/>
      <c r="X2529" s="53"/>
      <c r="Y2529" s="53"/>
      <c r="Z2529" s="53"/>
      <c r="AA2529" s="53"/>
      <c r="AB2529" s="53"/>
      <c r="AC2529" s="53"/>
      <c r="AD2529" s="53"/>
      <c r="AE2529" s="53"/>
      <c r="AF2529" s="53"/>
      <c r="AG2529" s="53"/>
      <c r="AH2529" s="53"/>
      <c r="AI2529" s="53"/>
      <c r="AJ2529" s="53"/>
      <c r="AK2529" s="53"/>
      <c r="AL2529" s="53"/>
      <c r="AM2529" s="53"/>
      <c r="AN2529" s="53"/>
      <c r="AO2529" s="53"/>
      <c r="AP2529" s="53"/>
      <c r="AQ2529" s="53"/>
      <c r="AR2529" s="53"/>
      <c r="AS2529" s="53"/>
      <c r="AT2529" s="53"/>
      <c r="AU2529" s="53"/>
      <c r="AV2529" s="53"/>
      <c r="AW2529" s="53"/>
      <c r="AX2529" s="53"/>
      <c r="AY2529" s="53"/>
      <c r="AZ2529" s="53"/>
      <c r="BA2529" s="53"/>
      <c r="BB2529" s="53"/>
      <c r="BC2529" s="53"/>
      <c r="BD2529" s="53"/>
      <c r="BE2529" s="53"/>
      <c r="BF2529" s="53"/>
      <c r="BG2529" s="53"/>
      <c r="BH2529" s="53"/>
      <c r="BI2529" s="53"/>
      <c r="BJ2529" s="53"/>
      <c r="BK2529" s="53"/>
      <c r="BL2529" s="53"/>
      <c r="BM2529" s="53"/>
      <c r="BN2529" s="53"/>
      <c r="BO2529" s="53"/>
      <c r="BP2529" s="53"/>
      <c r="BQ2529" s="53"/>
      <c r="BR2529" s="53"/>
      <c r="BS2529" s="53"/>
      <c r="BT2529" s="53"/>
      <c r="BU2529" s="53"/>
      <c r="BV2529" s="53"/>
      <c r="BW2529" s="53"/>
      <c r="BX2529" s="53"/>
      <c r="BY2529" s="53"/>
      <c r="BZ2529" s="53"/>
      <c r="CA2529" s="53"/>
      <c r="CB2529" s="53"/>
      <c r="CC2529" s="53"/>
      <c r="CD2529" s="53"/>
      <c r="CE2529" s="53"/>
      <c r="CF2529" s="53"/>
      <c r="CG2529" s="53"/>
      <c r="CH2529" s="53"/>
      <c r="CI2529" s="53"/>
      <c r="CJ2529" s="53"/>
      <c r="CK2529" s="53"/>
    </row>
    <row r="2530" spans="10:89" x14ac:dyDescent="0.2">
      <c r="J2530" s="53"/>
      <c r="K2530" s="53"/>
      <c r="L2530" s="53"/>
      <c r="M2530" s="53"/>
      <c r="N2530" s="53"/>
      <c r="O2530" s="53"/>
      <c r="P2530" s="53"/>
      <c r="Q2530" s="53"/>
      <c r="R2530" s="53"/>
      <c r="S2530" s="53"/>
      <c r="T2530" s="53"/>
      <c r="U2530" s="53"/>
      <c r="V2530" s="53"/>
      <c r="W2530" s="53"/>
      <c r="X2530" s="53"/>
      <c r="Y2530" s="53"/>
      <c r="Z2530" s="53"/>
      <c r="AA2530" s="53"/>
      <c r="AB2530" s="53"/>
      <c r="AC2530" s="53"/>
      <c r="AD2530" s="53"/>
      <c r="AE2530" s="53"/>
      <c r="AF2530" s="53"/>
      <c r="AG2530" s="53"/>
      <c r="AH2530" s="53"/>
      <c r="AI2530" s="53"/>
      <c r="AJ2530" s="53"/>
      <c r="AK2530" s="53"/>
      <c r="AL2530" s="53"/>
      <c r="AM2530" s="53"/>
      <c r="AN2530" s="53"/>
      <c r="AO2530" s="53"/>
      <c r="AP2530" s="53"/>
      <c r="AQ2530" s="53"/>
      <c r="AR2530" s="53"/>
      <c r="AS2530" s="53"/>
      <c r="AT2530" s="53"/>
      <c r="AU2530" s="53"/>
      <c r="AV2530" s="53"/>
      <c r="AW2530" s="53"/>
      <c r="AX2530" s="53"/>
      <c r="AY2530" s="53"/>
      <c r="AZ2530" s="53"/>
      <c r="BA2530" s="53"/>
      <c r="BB2530" s="53"/>
      <c r="BC2530" s="53"/>
      <c r="BD2530" s="53"/>
      <c r="BE2530" s="53"/>
      <c r="BF2530" s="53"/>
      <c r="BG2530" s="53"/>
      <c r="BH2530" s="53"/>
      <c r="BI2530" s="53"/>
      <c r="BJ2530" s="53"/>
      <c r="BK2530" s="53"/>
      <c r="BL2530" s="53"/>
      <c r="BM2530" s="53"/>
      <c r="BN2530" s="53"/>
      <c r="BO2530" s="53"/>
      <c r="BP2530" s="53"/>
      <c r="BQ2530" s="53"/>
      <c r="BR2530" s="53"/>
      <c r="BS2530" s="53"/>
      <c r="BT2530" s="53"/>
      <c r="BU2530" s="53"/>
      <c r="BV2530" s="53"/>
      <c r="BW2530" s="53"/>
      <c r="BX2530" s="53"/>
      <c r="BY2530" s="53"/>
      <c r="BZ2530" s="53"/>
      <c r="CA2530" s="53"/>
      <c r="CB2530" s="53"/>
      <c r="CC2530" s="53"/>
      <c r="CD2530" s="53"/>
      <c r="CE2530" s="53"/>
      <c r="CF2530" s="53"/>
      <c r="CG2530" s="53"/>
      <c r="CH2530" s="53"/>
      <c r="CI2530" s="53"/>
      <c r="CJ2530" s="53"/>
      <c r="CK2530" s="53"/>
    </row>
    <row r="2531" spans="10:89" x14ac:dyDescent="0.2">
      <c r="J2531" s="53"/>
      <c r="K2531" s="53"/>
      <c r="L2531" s="53"/>
      <c r="M2531" s="53"/>
      <c r="N2531" s="53"/>
      <c r="O2531" s="53"/>
      <c r="P2531" s="53"/>
      <c r="Q2531" s="53"/>
      <c r="R2531" s="53"/>
      <c r="S2531" s="53"/>
      <c r="T2531" s="53"/>
      <c r="U2531" s="53"/>
      <c r="V2531" s="53"/>
      <c r="W2531" s="53"/>
      <c r="X2531" s="53"/>
      <c r="Y2531" s="53"/>
      <c r="Z2531" s="53"/>
      <c r="AA2531" s="53"/>
      <c r="AB2531" s="53"/>
      <c r="AC2531" s="53"/>
      <c r="AD2531" s="53"/>
      <c r="AE2531" s="53"/>
      <c r="AF2531" s="53"/>
      <c r="AG2531" s="53"/>
      <c r="AH2531" s="53"/>
      <c r="AI2531" s="53"/>
      <c r="AJ2531" s="53"/>
      <c r="AK2531" s="53"/>
      <c r="AL2531" s="53"/>
      <c r="AM2531" s="53"/>
      <c r="AN2531" s="53"/>
      <c r="AO2531" s="53"/>
      <c r="AP2531" s="53"/>
      <c r="AQ2531" s="53"/>
      <c r="AR2531" s="53"/>
      <c r="AS2531" s="53"/>
      <c r="AT2531" s="53"/>
      <c r="AU2531" s="53"/>
      <c r="AV2531" s="53"/>
      <c r="AW2531" s="53"/>
      <c r="AX2531" s="53"/>
      <c r="AY2531" s="53"/>
      <c r="AZ2531" s="53"/>
      <c r="BA2531" s="53"/>
      <c r="BB2531" s="53"/>
      <c r="BC2531" s="53"/>
      <c r="BD2531" s="53"/>
      <c r="BE2531" s="53"/>
      <c r="BF2531" s="53"/>
      <c r="BG2531" s="53"/>
      <c r="BH2531" s="53"/>
      <c r="BI2531" s="53"/>
      <c r="BJ2531" s="53"/>
      <c r="BK2531" s="53"/>
      <c r="BL2531" s="53"/>
      <c r="BM2531" s="53"/>
      <c r="BN2531" s="53"/>
      <c r="BO2531" s="53"/>
      <c r="BP2531" s="53"/>
      <c r="BQ2531" s="53"/>
      <c r="BR2531" s="53"/>
      <c r="BS2531" s="53"/>
      <c r="BT2531" s="53"/>
      <c r="BU2531" s="53"/>
      <c r="BV2531" s="53"/>
      <c r="BW2531" s="53"/>
      <c r="BX2531" s="53"/>
      <c r="BY2531" s="53"/>
      <c r="BZ2531" s="53"/>
      <c r="CA2531" s="53"/>
      <c r="CB2531" s="53"/>
      <c r="CC2531" s="53"/>
      <c r="CD2531" s="53"/>
      <c r="CE2531" s="53"/>
      <c r="CF2531" s="53"/>
      <c r="CG2531" s="53"/>
      <c r="CH2531" s="53"/>
      <c r="CI2531" s="53"/>
      <c r="CJ2531" s="53"/>
      <c r="CK2531" s="53"/>
    </row>
    <row r="2532" spans="10:89" x14ac:dyDescent="0.2">
      <c r="J2532" s="53"/>
      <c r="K2532" s="53"/>
      <c r="L2532" s="53"/>
      <c r="M2532" s="53"/>
      <c r="N2532" s="53"/>
      <c r="O2532" s="53"/>
      <c r="P2532" s="53"/>
      <c r="Q2532" s="53"/>
      <c r="R2532" s="53"/>
      <c r="S2532" s="53"/>
      <c r="T2532" s="53"/>
      <c r="U2532" s="53"/>
      <c r="V2532" s="53"/>
      <c r="W2532" s="53"/>
      <c r="X2532" s="53"/>
      <c r="Y2532" s="53"/>
      <c r="Z2532" s="53"/>
      <c r="AA2532" s="53"/>
      <c r="AB2532" s="53"/>
      <c r="AC2532" s="53"/>
      <c r="AD2532" s="53"/>
      <c r="AE2532" s="53"/>
      <c r="AF2532" s="53"/>
      <c r="AG2532" s="53"/>
      <c r="AH2532" s="53"/>
      <c r="AI2532" s="53"/>
      <c r="AJ2532" s="53"/>
      <c r="AK2532" s="53"/>
      <c r="AL2532" s="53"/>
      <c r="AM2532" s="53"/>
      <c r="AN2532" s="53"/>
      <c r="AO2532" s="53"/>
      <c r="AP2532" s="53"/>
      <c r="AQ2532" s="53"/>
      <c r="AR2532" s="53"/>
      <c r="AS2532" s="53"/>
      <c r="AT2532" s="53"/>
      <c r="AU2532" s="53"/>
      <c r="AV2532" s="53"/>
      <c r="AW2532" s="53"/>
      <c r="AX2532" s="53"/>
      <c r="AY2532" s="53"/>
      <c r="AZ2532" s="53"/>
      <c r="BA2532" s="53"/>
      <c r="BB2532" s="53"/>
      <c r="BC2532" s="53"/>
      <c r="BD2532" s="53"/>
      <c r="BE2532" s="53"/>
      <c r="BF2532" s="53"/>
      <c r="BG2532" s="53"/>
      <c r="BH2532" s="53"/>
      <c r="BI2532" s="53"/>
      <c r="BJ2532" s="53"/>
      <c r="BK2532" s="53"/>
      <c r="BL2532" s="53"/>
      <c r="BM2532" s="53"/>
      <c r="BN2532" s="53"/>
      <c r="BO2532" s="53"/>
      <c r="BP2532" s="53"/>
      <c r="BQ2532" s="53"/>
      <c r="BR2532" s="53"/>
      <c r="BS2532" s="53"/>
      <c r="BT2532" s="53"/>
      <c r="BU2532" s="53"/>
      <c r="BV2532" s="53"/>
      <c r="BW2532" s="53"/>
      <c r="BX2532" s="53"/>
      <c r="BY2532" s="53"/>
      <c r="BZ2532" s="53"/>
      <c r="CA2532" s="53"/>
      <c r="CB2532" s="53"/>
      <c r="CC2532" s="53"/>
      <c r="CD2532" s="53"/>
      <c r="CE2532" s="53"/>
      <c r="CF2532" s="53"/>
      <c r="CG2532" s="53"/>
      <c r="CH2532" s="53"/>
      <c r="CI2532" s="53"/>
      <c r="CJ2532" s="53"/>
      <c r="CK2532" s="53"/>
    </row>
    <row r="2533" spans="10:89" x14ac:dyDescent="0.2">
      <c r="J2533" s="53"/>
      <c r="K2533" s="53"/>
      <c r="L2533" s="53"/>
      <c r="M2533" s="53"/>
      <c r="N2533" s="53"/>
      <c r="O2533" s="53"/>
      <c r="P2533" s="53"/>
      <c r="Q2533" s="53"/>
      <c r="R2533" s="53"/>
      <c r="S2533" s="53"/>
      <c r="T2533" s="53"/>
      <c r="U2533" s="53"/>
      <c r="V2533" s="53"/>
      <c r="W2533" s="53"/>
      <c r="X2533" s="53"/>
      <c r="Y2533" s="53"/>
      <c r="Z2533" s="53"/>
      <c r="AA2533" s="53"/>
      <c r="AB2533" s="53"/>
      <c r="AC2533" s="53"/>
      <c r="AD2533" s="53"/>
      <c r="AE2533" s="53"/>
      <c r="AF2533" s="53"/>
      <c r="AG2533" s="53"/>
      <c r="AH2533" s="53"/>
      <c r="AI2533" s="53"/>
      <c r="AJ2533" s="53"/>
      <c r="AK2533" s="53"/>
      <c r="AL2533" s="53"/>
      <c r="AM2533" s="53"/>
      <c r="AN2533" s="53"/>
      <c r="AO2533" s="53"/>
      <c r="AP2533" s="53"/>
      <c r="AQ2533" s="53"/>
      <c r="AR2533" s="53"/>
      <c r="AS2533" s="53"/>
      <c r="AT2533" s="53"/>
      <c r="AU2533" s="53"/>
      <c r="AV2533" s="53"/>
      <c r="AW2533" s="53"/>
      <c r="AX2533" s="53"/>
      <c r="AY2533" s="53"/>
      <c r="AZ2533" s="53"/>
      <c r="BA2533" s="53"/>
      <c r="BB2533" s="53"/>
      <c r="BC2533" s="53"/>
      <c r="BD2533" s="53"/>
      <c r="BE2533" s="53"/>
      <c r="BF2533" s="53"/>
      <c r="BG2533" s="53"/>
      <c r="BH2533" s="53"/>
      <c r="BI2533" s="53"/>
      <c r="BJ2533" s="53"/>
      <c r="BK2533" s="53"/>
      <c r="BL2533" s="53"/>
      <c r="BM2533" s="53"/>
      <c r="BN2533" s="53"/>
      <c r="BO2533" s="53"/>
      <c r="BP2533" s="53"/>
      <c r="BQ2533" s="53"/>
      <c r="BR2533" s="53"/>
      <c r="BS2533" s="53"/>
      <c r="BT2533" s="53"/>
      <c r="BU2533" s="53"/>
      <c r="BV2533" s="53"/>
      <c r="BW2533" s="53"/>
      <c r="BX2533" s="53"/>
      <c r="BY2533" s="53"/>
      <c r="BZ2533" s="53"/>
      <c r="CA2533" s="53"/>
      <c r="CB2533" s="53"/>
      <c r="CC2533" s="53"/>
      <c r="CD2533" s="53"/>
      <c r="CE2533" s="53"/>
      <c r="CF2533" s="53"/>
      <c r="CG2533" s="53"/>
      <c r="CH2533" s="53"/>
      <c r="CI2533" s="53"/>
      <c r="CJ2533" s="53"/>
      <c r="CK2533" s="53"/>
    </row>
    <row r="2534" spans="10:89" x14ac:dyDescent="0.2">
      <c r="J2534" s="53"/>
      <c r="K2534" s="53"/>
      <c r="L2534" s="53"/>
      <c r="M2534" s="53"/>
      <c r="N2534" s="53"/>
      <c r="O2534" s="53"/>
      <c r="P2534" s="53"/>
      <c r="Q2534" s="53"/>
      <c r="R2534" s="53"/>
      <c r="S2534" s="53"/>
      <c r="T2534" s="53"/>
      <c r="U2534" s="53"/>
      <c r="V2534" s="53"/>
      <c r="W2534" s="53"/>
      <c r="X2534" s="53"/>
      <c r="Y2534" s="53"/>
      <c r="Z2534" s="53"/>
      <c r="AA2534" s="53"/>
      <c r="AB2534" s="53"/>
      <c r="AC2534" s="53"/>
      <c r="AD2534" s="53"/>
      <c r="AE2534" s="53"/>
      <c r="AF2534" s="53"/>
      <c r="AG2534" s="53"/>
      <c r="AH2534" s="53"/>
      <c r="AI2534" s="53"/>
      <c r="AJ2534" s="53"/>
      <c r="AK2534" s="53"/>
      <c r="AL2534" s="53"/>
      <c r="AM2534" s="53"/>
      <c r="AN2534" s="53"/>
      <c r="AO2534" s="53"/>
      <c r="AP2534" s="53"/>
      <c r="AQ2534" s="53"/>
      <c r="AR2534" s="53"/>
      <c r="AS2534" s="53"/>
      <c r="AT2534" s="53"/>
      <c r="AU2534" s="53"/>
      <c r="AV2534" s="53"/>
      <c r="AW2534" s="53"/>
      <c r="AX2534" s="53"/>
      <c r="AY2534" s="53"/>
      <c r="AZ2534" s="53"/>
      <c r="BA2534" s="53"/>
      <c r="BB2534" s="53"/>
      <c r="BC2534" s="53"/>
      <c r="BD2534" s="53"/>
      <c r="BE2534" s="53"/>
      <c r="BF2534" s="53"/>
      <c r="BG2534" s="53"/>
      <c r="BH2534" s="53"/>
      <c r="BI2534" s="53"/>
      <c r="BJ2534" s="53"/>
      <c r="BK2534" s="53"/>
      <c r="BL2534" s="53"/>
      <c r="BM2534" s="53"/>
      <c r="BN2534" s="53"/>
      <c r="BO2534" s="53"/>
      <c r="BP2534" s="53"/>
      <c r="BQ2534" s="53"/>
      <c r="BR2534" s="53"/>
      <c r="BS2534" s="53"/>
      <c r="BT2534" s="53"/>
      <c r="BU2534" s="53"/>
      <c r="BV2534" s="53"/>
      <c r="BW2534" s="53"/>
      <c r="BX2534" s="53"/>
      <c r="BY2534" s="53"/>
      <c r="BZ2534" s="53"/>
      <c r="CA2534" s="53"/>
      <c r="CB2534" s="53"/>
      <c r="CC2534" s="53"/>
      <c r="CD2534" s="53"/>
      <c r="CE2534" s="53"/>
      <c r="CF2534" s="53"/>
      <c r="CG2534" s="53"/>
      <c r="CH2534" s="53"/>
      <c r="CI2534" s="53"/>
      <c r="CJ2534" s="53"/>
      <c r="CK2534" s="53"/>
    </row>
    <row r="2535" spans="10:89" x14ac:dyDescent="0.2">
      <c r="J2535" s="53"/>
      <c r="K2535" s="53"/>
      <c r="L2535" s="53"/>
      <c r="M2535" s="53"/>
      <c r="N2535" s="53"/>
      <c r="O2535" s="53"/>
      <c r="P2535" s="53"/>
      <c r="Q2535" s="53"/>
      <c r="R2535" s="53"/>
      <c r="S2535" s="53"/>
      <c r="T2535" s="53"/>
      <c r="U2535" s="53"/>
      <c r="V2535" s="53"/>
      <c r="W2535" s="53"/>
      <c r="X2535" s="53"/>
      <c r="Y2535" s="53"/>
      <c r="Z2535" s="53"/>
      <c r="AA2535" s="53"/>
      <c r="AB2535" s="53"/>
      <c r="AC2535" s="53"/>
      <c r="AD2535" s="53"/>
      <c r="AE2535" s="53"/>
      <c r="AF2535" s="53"/>
      <c r="AG2535" s="53"/>
      <c r="AH2535" s="53"/>
      <c r="AI2535" s="53"/>
      <c r="AJ2535" s="53"/>
      <c r="AK2535" s="53"/>
      <c r="AL2535" s="53"/>
      <c r="AM2535" s="53"/>
      <c r="AN2535" s="53"/>
      <c r="AO2535" s="53"/>
      <c r="AP2535" s="53"/>
      <c r="AQ2535" s="53"/>
      <c r="AR2535" s="53"/>
      <c r="AS2535" s="53"/>
      <c r="AT2535" s="53"/>
      <c r="AU2535" s="53"/>
      <c r="AV2535" s="53"/>
      <c r="AW2535" s="53"/>
      <c r="AX2535" s="53"/>
      <c r="AY2535" s="53"/>
      <c r="AZ2535" s="53"/>
      <c r="BA2535" s="53"/>
      <c r="BB2535" s="53"/>
      <c r="BC2535" s="53"/>
      <c r="BD2535" s="53"/>
      <c r="BE2535" s="53"/>
      <c r="BF2535" s="53"/>
      <c r="BG2535" s="53"/>
      <c r="BH2535" s="53"/>
      <c r="BI2535" s="53"/>
      <c r="BJ2535" s="53"/>
      <c r="BK2535" s="53"/>
      <c r="BL2535" s="53"/>
      <c r="BM2535" s="53"/>
      <c r="BN2535" s="53"/>
      <c r="BO2535" s="53"/>
      <c r="BP2535" s="53"/>
      <c r="BQ2535" s="53"/>
      <c r="BR2535" s="53"/>
      <c r="BS2535" s="53"/>
      <c r="BT2535" s="53"/>
      <c r="BU2535" s="53"/>
      <c r="BV2535" s="53"/>
      <c r="BW2535" s="53"/>
      <c r="BX2535" s="53"/>
      <c r="BY2535" s="53"/>
      <c r="BZ2535" s="53"/>
      <c r="CA2535" s="53"/>
      <c r="CB2535" s="53"/>
      <c r="CC2535" s="53"/>
      <c r="CD2535" s="53"/>
      <c r="CE2535" s="53"/>
      <c r="CF2535" s="53"/>
      <c r="CG2535" s="53"/>
      <c r="CH2535" s="53"/>
      <c r="CI2535" s="53"/>
      <c r="CJ2535" s="53"/>
      <c r="CK2535" s="53"/>
    </row>
    <row r="2536" spans="10:89" x14ac:dyDescent="0.2">
      <c r="J2536" s="53"/>
      <c r="K2536" s="53"/>
      <c r="L2536" s="53"/>
      <c r="M2536" s="53"/>
      <c r="N2536" s="53"/>
      <c r="O2536" s="53"/>
      <c r="P2536" s="53"/>
      <c r="Q2536" s="53"/>
      <c r="R2536" s="53"/>
      <c r="S2536" s="53"/>
      <c r="T2536" s="53"/>
      <c r="U2536" s="53"/>
      <c r="V2536" s="53"/>
      <c r="W2536" s="53"/>
      <c r="X2536" s="53"/>
      <c r="Y2536" s="53"/>
      <c r="Z2536" s="53"/>
      <c r="AA2536" s="53"/>
      <c r="AB2536" s="53"/>
      <c r="AC2536" s="53"/>
      <c r="AD2536" s="53"/>
      <c r="AE2536" s="53"/>
      <c r="AF2536" s="53"/>
      <c r="AG2536" s="53"/>
      <c r="AH2536" s="53"/>
      <c r="AI2536" s="53"/>
      <c r="AJ2536" s="53"/>
      <c r="AK2536" s="53"/>
      <c r="AL2536" s="53"/>
      <c r="AM2536" s="53"/>
      <c r="AN2536" s="53"/>
      <c r="AO2536" s="53"/>
      <c r="AP2536" s="53"/>
      <c r="AQ2536" s="53"/>
      <c r="AR2536" s="53"/>
      <c r="AS2536" s="53"/>
      <c r="AT2536" s="53"/>
      <c r="AU2536" s="53"/>
      <c r="AV2536" s="53"/>
      <c r="AW2536" s="53"/>
      <c r="AX2536" s="53"/>
      <c r="AY2536" s="53"/>
      <c r="AZ2536" s="53"/>
      <c r="BA2536" s="53"/>
      <c r="BB2536" s="53"/>
      <c r="BC2536" s="53"/>
      <c r="BD2536" s="53"/>
      <c r="BE2536" s="53"/>
      <c r="BF2536" s="53"/>
      <c r="BG2536" s="53"/>
      <c r="BH2536" s="53"/>
      <c r="BI2536" s="53"/>
      <c r="BJ2536" s="53"/>
      <c r="BK2536" s="53"/>
      <c r="BL2536" s="53"/>
      <c r="BM2536" s="53"/>
      <c r="BN2536" s="53"/>
      <c r="BO2536" s="53"/>
      <c r="BP2536" s="53"/>
      <c r="BQ2536" s="53"/>
      <c r="BR2536" s="53"/>
      <c r="BS2536" s="53"/>
      <c r="BT2536" s="53"/>
      <c r="BU2536" s="53"/>
      <c r="BV2536" s="53"/>
      <c r="BW2536" s="53"/>
      <c r="BX2536" s="53"/>
      <c r="BY2536" s="53"/>
      <c r="BZ2536" s="53"/>
      <c r="CA2536" s="53"/>
      <c r="CB2536" s="53"/>
      <c r="CC2536" s="53"/>
      <c r="CD2536" s="53"/>
      <c r="CE2536" s="53"/>
      <c r="CF2536" s="53"/>
      <c r="CG2536" s="53"/>
      <c r="CH2536" s="53"/>
      <c r="CI2536" s="53"/>
      <c r="CJ2536" s="53"/>
      <c r="CK2536" s="53"/>
    </row>
    <row r="2537" spans="10:89" x14ac:dyDescent="0.2">
      <c r="J2537" s="53"/>
      <c r="K2537" s="53"/>
      <c r="L2537" s="53"/>
      <c r="M2537" s="53"/>
      <c r="N2537" s="53"/>
      <c r="O2537" s="53"/>
      <c r="P2537" s="53"/>
      <c r="Q2537" s="53"/>
      <c r="R2537" s="53"/>
      <c r="S2537" s="53"/>
      <c r="T2537" s="53"/>
      <c r="U2537" s="53"/>
      <c r="V2537" s="53"/>
      <c r="W2537" s="53"/>
      <c r="X2537" s="53"/>
      <c r="Y2537" s="53"/>
      <c r="Z2537" s="53"/>
      <c r="AA2537" s="53"/>
      <c r="AB2537" s="53"/>
      <c r="AC2537" s="53"/>
      <c r="AD2537" s="53"/>
      <c r="AE2537" s="53"/>
      <c r="AF2537" s="53"/>
      <c r="AG2537" s="53"/>
      <c r="AH2537" s="53"/>
      <c r="AI2537" s="53"/>
      <c r="AJ2537" s="53"/>
      <c r="AK2537" s="53"/>
      <c r="AL2537" s="53"/>
      <c r="AM2537" s="53"/>
      <c r="AN2537" s="53"/>
      <c r="AO2537" s="53"/>
      <c r="AP2537" s="53"/>
      <c r="AQ2537" s="53"/>
      <c r="AR2537" s="53"/>
      <c r="AS2537" s="53"/>
      <c r="AT2537" s="53"/>
      <c r="AU2537" s="53"/>
      <c r="AV2537" s="53"/>
      <c r="AW2537" s="53"/>
      <c r="AX2537" s="53"/>
      <c r="AY2537" s="53"/>
      <c r="AZ2537" s="53"/>
      <c r="BA2537" s="53"/>
      <c r="BB2537" s="53"/>
      <c r="BC2537" s="53"/>
      <c r="BD2537" s="53"/>
      <c r="BE2537" s="53"/>
      <c r="BF2537" s="53"/>
      <c r="BG2537" s="53"/>
      <c r="BH2537" s="53"/>
      <c r="BI2537" s="53"/>
      <c r="BJ2537" s="53"/>
      <c r="BK2537" s="53"/>
      <c r="BL2537" s="53"/>
      <c r="BM2537" s="53"/>
      <c r="BN2537" s="53"/>
      <c r="BO2537" s="53"/>
      <c r="BP2537" s="53"/>
      <c r="BQ2537" s="53"/>
      <c r="BR2537" s="53"/>
      <c r="BS2537" s="53"/>
      <c r="BT2537" s="53"/>
      <c r="BU2537" s="53"/>
      <c r="BV2537" s="53"/>
      <c r="BW2537" s="53"/>
      <c r="BX2537" s="53"/>
      <c r="BY2537" s="53"/>
      <c r="BZ2537" s="53"/>
      <c r="CA2537" s="53"/>
      <c r="CB2537" s="53"/>
      <c r="CC2537" s="53"/>
      <c r="CD2537" s="53"/>
      <c r="CE2537" s="53"/>
      <c r="CF2537" s="53"/>
      <c r="CG2537" s="53"/>
      <c r="CH2537" s="53"/>
      <c r="CI2537" s="53"/>
      <c r="CJ2537" s="53"/>
      <c r="CK2537" s="53"/>
    </row>
    <row r="2538" spans="10:89" x14ac:dyDescent="0.2">
      <c r="J2538" s="53"/>
      <c r="K2538" s="53"/>
      <c r="L2538" s="53"/>
      <c r="M2538" s="53"/>
      <c r="N2538" s="53"/>
      <c r="O2538" s="53"/>
      <c r="P2538" s="53"/>
      <c r="Q2538" s="53"/>
      <c r="R2538" s="53"/>
      <c r="S2538" s="53"/>
      <c r="T2538" s="53"/>
      <c r="U2538" s="53"/>
      <c r="V2538" s="53"/>
      <c r="W2538" s="53"/>
      <c r="X2538" s="53"/>
      <c r="Y2538" s="53"/>
      <c r="Z2538" s="53"/>
      <c r="AA2538" s="53"/>
      <c r="AB2538" s="53"/>
      <c r="AC2538" s="53"/>
      <c r="AD2538" s="53"/>
      <c r="AE2538" s="53"/>
      <c r="AF2538" s="53"/>
      <c r="AG2538" s="53"/>
      <c r="AH2538" s="53"/>
      <c r="AI2538" s="53"/>
      <c r="AJ2538" s="53"/>
      <c r="AK2538" s="53"/>
      <c r="AL2538" s="53"/>
      <c r="AM2538" s="53"/>
      <c r="AN2538" s="53"/>
      <c r="AO2538" s="53"/>
      <c r="AP2538" s="53"/>
      <c r="AQ2538" s="53"/>
      <c r="AR2538" s="53"/>
      <c r="AS2538" s="53"/>
      <c r="AT2538" s="53"/>
      <c r="AU2538" s="53"/>
      <c r="AV2538" s="53"/>
      <c r="AW2538" s="53"/>
      <c r="AX2538" s="53"/>
      <c r="AY2538" s="53"/>
      <c r="AZ2538" s="53"/>
      <c r="BA2538" s="53"/>
      <c r="BB2538" s="53"/>
      <c r="BC2538" s="53"/>
      <c r="BD2538" s="53"/>
      <c r="BE2538" s="53"/>
      <c r="BF2538" s="53"/>
      <c r="BG2538" s="53"/>
      <c r="BH2538" s="53"/>
      <c r="BI2538" s="53"/>
      <c r="BJ2538" s="53"/>
      <c r="BK2538" s="53"/>
      <c r="BL2538" s="53"/>
      <c r="BM2538" s="53"/>
      <c r="BN2538" s="53"/>
      <c r="BO2538" s="53"/>
      <c r="BP2538" s="53"/>
      <c r="BQ2538" s="53"/>
      <c r="BR2538" s="53"/>
      <c r="BS2538" s="53"/>
      <c r="BT2538" s="53"/>
      <c r="BU2538" s="53"/>
      <c r="BV2538" s="53"/>
      <c r="BW2538" s="53"/>
      <c r="BX2538" s="53"/>
      <c r="BY2538" s="53"/>
      <c r="BZ2538" s="53"/>
      <c r="CA2538" s="53"/>
      <c r="CB2538" s="53"/>
      <c r="CC2538" s="53"/>
      <c r="CD2538" s="53"/>
      <c r="CE2538" s="53"/>
      <c r="CF2538" s="53"/>
      <c r="CG2538" s="53"/>
      <c r="CH2538" s="53"/>
      <c r="CI2538" s="53"/>
      <c r="CJ2538" s="53"/>
      <c r="CK2538" s="53"/>
    </row>
    <row r="2539" spans="10:89" x14ac:dyDescent="0.2">
      <c r="J2539" s="53"/>
      <c r="K2539" s="53"/>
      <c r="L2539" s="53"/>
      <c r="M2539" s="53"/>
      <c r="N2539" s="53"/>
      <c r="O2539" s="53"/>
      <c r="P2539" s="53"/>
      <c r="Q2539" s="53"/>
      <c r="R2539" s="53"/>
      <c r="S2539" s="53"/>
      <c r="T2539" s="53"/>
      <c r="U2539" s="53"/>
      <c r="V2539" s="53"/>
      <c r="W2539" s="53"/>
      <c r="X2539" s="53"/>
      <c r="Y2539" s="53"/>
      <c r="Z2539" s="53"/>
      <c r="AA2539" s="53"/>
      <c r="AB2539" s="53"/>
      <c r="AC2539" s="53"/>
      <c r="AD2539" s="53"/>
      <c r="AE2539" s="53"/>
      <c r="AF2539" s="53"/>
      <c r="AG2539" s="53"/>
      <c r="AH2539" s="53"/>
      <c r="AI2539" s="53"/>
      <c r="AJ2539" s="53"/>
      <c r="AK2539" s="53"/>
      <c r="AL2539" s="53"/>
      <c r="AM2539" s="53"/>
      <c r="AN2539" s="53"/>
      <c r="AO2539" s="53"/>
      <c r="AP2539" s="53"/>
      <c r="AQ2539" s="53"/>
      <c r="AR2539" s="53"/>
      <c r="AS2539" s="53"/>
      <c r="AT2539" s="53"/>
      <c r="AU2539" s="53"/>
      <c r="AV2539" s="53"/>
      <c r="AW2539" s="53"/>
      <c r="AX2539" s="53"/>
      <c r="AY2539" s="53"/>
      <c r="AZ2539" s="53"/>
      <c r="BA2539" s="53"/>
      <c r="BB2539" s="53"/>
      <c r="BC2539" s="53"/>
      <c r="BD2539" s="53"/>
      <c r="BE2539" s="53"/>
      <c r="BF2539" s="53"/>
      <c r="BG2539" s="53"/>
      <c r="BH2539" s="53"/>
      <c r="BI2539" s="53"/>
      <c r="BJ2539" s="53"/>
      <c r="BK2539" s="53"/>
      <c r="BL2539" s="53"/>
      <c r="BM2539" s="53"/>
      <c r="BN2539" s="53"/>
      <c r="BO2539" s="53"/>
      <c r="BP2539" s="53"/>
      <c r="BQ2539" s="53"/>
      <c r="BR2539" s="53"/>
      <c r="BS2539" s="53"/>
      <c r="BT2539" s="53"/>
      <c r="BU2539" s="53"/>
      <c r="BV2539" s="53"/>
      <c r="BW2539" s="53"/>
      <c r="BX2539" s="53"/>
      <c r="BY2539" s="53"/>
      <c r="BZ2539" s="53"/>
      <c r="CA2539" s="53"/>
      <c r="CB2539" s="53"/>
      <c r="CC2539" s="53"/>
      <c r="CD2539" s="53"/>
      <c r="CE2539" s="53"/>
      <c r="CF2539" s="53"/>
      <c r="CG2539" s="53"/>
      <c r="CH2539" s="53"/>
      <c r="CI2539" s="53"/>
      <c r="CJ2539" s="53"/>
      <c r="CK2539" s="53"/>
    </row>
    <row r="2540" spans="10:89" x14ac:dyDescent="0.2">
      <c r="J2540" s="53"/>
      <c r="K2540" s="53"/>
      <c r="L2540" s="53"/>
      <c r="M2540" s="53"/>
      <c r="N2540" s="53"/>
      <c r="O2540" s="53"/>
      <c r="P2540" s="53"/>
      <c r="Q2540" s="53"/>
      <c r="R2540" s="53"/>
      <c r="S2540" s="53"/>
      <c r="T2540" s="53"/>
      <c r="U2540" s="53"/>
      <c r="V2540" s="53"/>
      <c r="W2540" s="53"/>
      <c r="X2540" s="53"/>
      <c r="Y2540" s="53"/>
      <c r="Z2540" s="53"/>
      <c r="AA2540" s="53"/>
      <c r="AB2540" s="53"/>
      <c r="AC2540" s="53"/>
      <c r="AD2540" s="53"/>
      <c r="AE2540" s="53"/>
      <c r="AF2540" s="53"/>
      <c r="AG2540" s="53"/>
      <c r="AH2540" s="53"/>
      <c r="AI2540" s="53"/>
      <c r="AJ2540" s="53"/>
      <c r="AK2540" s="53"/>
      <c r="AL2540" s="53"/>
      <c r="AM2540" s="53"/>
      <c r="AN2540" s="53"/>
      <c r="AO2540" s="53"/>
      <c r="AP2540" s="53"/>
      <c r="AQ2540" s="53"/>
      <c r="AR2540" s="53"/>
      <c r="AS2540" s="53"/>
      <c r="AT2540" s="53"/>
      <c r="AU2540" s="53"/>
      <c r="AV2540" s="53"/>
      <c r="AW2540" s="53"/>
      <c r="AX2540" s="53"/>
      <c r="AY2540" s="53"/>
      <c r="AZ2540" s="53"/>
      <c r="BA2540" s="53"/>
      <c r="BB2540" s="53"/>
      <c r="BC2540" s="53"/>
      <c r="BD2540" s="53"/>
      <c r="BE2540" s="53"/>
      <c r="BF2540" s="53"/>
      <c r="BG2540" s="53"/>
      <c r="BH2540" s="53"/>
      <c r="BI2540" s="53"/>
      <c r="BJ2540" s="53"/>
      <c r="BK2540" s="53"/>
      <c r="BL2540" s="53"/>
      <c r="BM2540" s="53"/>
      <c r="BN2540" s="53"/>
      <c r="BO2540" s="53"/>
      <c r="BP2540" s="53"/>
      <c r="BQ2540" s="53"/>
      <c r="BR2540" s="53"/>
      <c r="BS2540" s="53"/>
      <c r="BT2540" s="53"/>
      <c r="BU2540" s="53"/>
      <c r="BV2540" s="53"/>
      <c r="BW2540" s="53"/>
      <c r="BX2540" s="53"/>
      <c r="BY2540" s="53"/>
      <c r="BZ2540" s="53"/>
      <c r="CA2540" s="53"/>
      <c r="CB2540" s="53"/>
      <c r="CC2540" s="53"/>
      <c r="CD2540" s="53"/>
      <c r="CE2540" s="53"/>
      <c r="CF2540" s="53"/>
      <c r="CG2540" s="53"/>
      <c r="CH2540" s="53"/>
      <c r="CI2540" s="53"/>
      <c r="CJ2540" s="53"/>
      <c r="CK2540" s="53"/>
    </row>
    <row r="2541" spans="10:89" x14ac:dyDescent="0.2">
      <c r="J2541" s="53"/>
      <c r="K2541" s="53"/>
      <c r="L2541" s="53"/>
      <c r="M2541" s="53"/>
      <c r="N2541" s="53"/>
      <c r="O2541" s="53"/>
      <c r="P2541" s="53"/>
      <c r="Q2541" s="53"/>
      <c r="R2541" s="53"/>
      <c r="S2541" s="53"/>
      <c r="T2541" s="53"/>
      <c r="U2541" s="53"/>
      <c r="V2541" s="53"/>
      <c r="W2541" s="53"/>
      <c r="X2541" s="53"/>
      <c r="Y2541" s="53"/>
      <c r="Z2541" s="53"/>
      <c r="AA2541" s="53"/>
      <c r="AB2541" s="53"/>
      <c r="AC2541" s="53"/>
      <c r="AD2541" s="53"/>
      <c r="AE2541" s="53"/>
      <c r="AF2541" s="53"/>
      <c r="AG2541" s="53"/>
      <c r="AH2541" s="53"/>
      <c r="AI2541" s="53"/>
      <c r="AJ2541" s="53"/>
      <c r="AK2541" s="53"/>
      <c r="AL2541" s="53"/>
      <c r="AM2541" s="53"/>
      <c r="AN2541" s="53"/>
      <c r="AO2541" s="53"/>
      <c r="AP2541" s="53"/>
      <c r="AQ2541" s="53"/>
      <c r="AR2541" s="53"/>
      <c r="AS2541" s="53"/>
      <c r="AT2541" s="53"/>
      <c r="AU2541" s="53"/>
      <c r="AV2541" s="53"/>
      <c r="AW2541" s="53"/>
      <c r="AX2541" s="53"/>
      <c r="AY2541" s="53"/>
      <c r="AZ2541" s="53"/>
      <c r="BA2541" s="53"/>
      <c r="BB2541" s="53"/>
      <c r="BC2541" s="53"/>
      <c r="BD2541" s="53"/>
      <c r="BE2541" s="53"/>
      <c r="BF2541" s="53"/>
      <c r="BG2541" s="53"/>
      <c r="BH2541" s="53"/>
      <c r="BI2541" s="53"/>
      <c r="BJ2541" s="53"/>
      <c r="BK2541" s="53"/>
      <c r="BL2541" s="53"/>
      <c r="BM2541" s="53"/>
      <c r="BN2541" s="53"/>
      <c r="BO2541" s="53"/>
      <c r="BP2541" s="53"/>
      <c r="BQ2541" s="53"/>
      <c r="BR2541" s="53"/>
      <c r="BS2541" s="53"/>
      <c r="BT2541" s="53"/>
      <c r="BU2541" s="53"/>
      <c r="BV2541" s="53"/>
      <c r="BW2541" s="53"/>
      <c r="BX2541" s="53"/>
      <c r="BY2541" s="53"/>
      <c r="BZ2541" s="53"/>
      <c r="CA2541" s="53"/>
      <c r="CB2541" s="53"/>
      <c r="CC2541" s="53"/>
      <c r="CD2541" s="53"/>
      <c r="CE2541" s="53"/>
      <c r="CF2541" s="53"/>
      <c r="CG2541" s="53"/>
      <c r="CH2541" s="53"/>
      <c r="CI2541" s="53"/>
      <c r="CJ2541" s="53"/>
      <c r="CK2541" s="53"/>
    </row>
    <row r="2542" spans="10:89" x14ac:dyDescent="0.2">
      <c r="J2542" s="53"/>
      <c r="K2542" s="53"/>
      <c r="L2542" s="53"/>
      <c r="M2542" s="53"/>
      <c r="N2542" s="53"/>
      <c r="O2542" s="53"/>
      <c r="P2542" s="53"/>
      <c r="Q2542" s="53"/>
      <c r="R2542" s="53"/>
      <c r="S2542" s="53"/>
      <c r="T2542" s="53"/>
      <c r="U2542" s="53"/>
      <c r="V2542" s="53"/>
      <c r="W2542" s="53"/>
      <c r="X2542" s="53"/>
      <c r="Y2542" s="53"/>
      <c r="Z2542" s="53"/>
      <c r="AA2542" s="53"/>
      <c r="AB2542" s="53"/>
      <c r="AC2542" s="53"/>
      <c r="AD2542" s="53"/>
      <c r="AE2542" s="53"/>
      <c r="AF2542" s="53"/>
      <c r="AG2542" s="53"/>
      <c r="AH2542" s="53"/>
      <c r="AI2542" s="53"/>
      <c r="AJ2542" s="53"/>
      <c r="AK2542" s="53"/>
      <c r="AL2542" s="53"/>
      <c r="AM2542" s="53"/>
      <c r="AN2542" s="53"/>
      <c r="AO2542" s="53"/>
      <c r="AP2542" s="53"/>
      <c r="AQ2542" s="53"/>
      <c r="AR2542" s="53"/>
      <c r="AS2542" s="53"/>
      <c r="AT2542" s="53"/>
      <c r="AU2542" s="53"/>
      <c r="AV2542" s="53"/>
      <c r="AW2542" s="53"/>
      <c r="AX2542" s="53"/>
      <c r="AY2542" s="53"/>
      <c r="AZ2542" s="53"/>
      <c r="BA2542" s="53"/>
      <c r="BB2542" s="53"/>
      <c r="BC2542" s="53"/>
      <c r="BD2542" s="53"/>
      <c r="BE2542" s="53"/>
      <c r="BF2542" s="53"/>
      <c r="BG2542" s="53"/>
      <c r="BH2542" s="53"/>
      <c r="BI2542" s="53"/>
      <c r="BJ2542" s="53"/>
      <c r="BK2542" s="53"/>
      <c r="BL2542" s="53"/>
      <c r="BM2542" s="53"/>
      <c r="BN2542" s="53"/>
      <c r="BO2542" s="53"/>
      <c r="BP2542" s="53"/>
      <c r="BQ2542" s="53"/>
      <c r="BR2542" s="53"/>
      <c r="BS2542" s="53"/>
      <c r="BT2542" s="53"/>
      <c r="BU2542" s="53"/>
      <c r="BV2542" s="53"/>
      <c r="BW2542" s="53"/>
      <c r="BX2542" s="53"/>
      <c r="BY2542" s="53"/>
      <c r="BZ2542" s="53"/>
      <c r="CA2542" s="53"/>
      <c r="CB2542" s="53"/>
      <c r="CC2542" s="53"/>
      <c r="CD2542" s="53"/>
      <c r="CE2542" s="53"/>
      <c r="CF2542" s="53"/>
      <c r="CG2542" s="53"/>
      <c r="CH2542" s="53"/>
      <c r="CI2542" s="53"/>
      <c r="CJ2542" s="53"/>
      <c r="CK2542" s="53"/>
    </row>
    <row r="2543" spans="10:89" x14ac:dyDescent="0.2">
      <c r="J2543" s="53"/>
      <c r="K2543" s="53"/>
      <c r="L2543" s="53"/>
      <c r="M2543" s="53"/>
      <c r="N2543" s="53"/>
      <c r="O2543" s="53"/>
      <c r="P2543" s="53"/>
      <c r="Q2543" s="53"/>
      <c r="R2543" s="53"/>
      <c r="S2543" s="53"/>
      <c r="T2543" s="53"/>
      <c r="U2543" s="53"/>
      <c r="V2543" s="53"/>
      <c r="W2543" s="53"/>
      <c r="X2543" s="53"/>
      <c r="Y2543" s="53"/>
      <c r="Z2543" s="53"/>
      <c r="AA2543" s="53"/>
      <c r="AB2543" s="53"/>
      <c r="AC2543" s="53"/>
      <c r="AD2543" s="53"/>
      <c r="AE2543" s="53"/>
      <c r="AF2543" s="53"/>
      <c r="AG2543" s="53"/>
      <c r="AH2543" s="53"/>
      <c r="AI2543" s="53"/>
      <c r="AJ2543" s="53"/>
      <c r="AK2543" s="53"/>
      <c r="AL2543" s="53"/>
      <c r="AM2543" s="53"/>
      <c r="AN2543" s="53"/>
      <c r="AO2543" s="53"/>
      <c r="AP2543" s="53"/>
      <c r="AQ2543" s="53"/>
      <c r="AR2543" s="53"/>
      <c r="AS2543" s="53"/>
      <c r="AT2543" s="53"/>
      <c r="AU2543" s="53"/>
      <c r="AV2543" s="53"/>
      <c r="AW2543" s="53"/>
      <c r="AX2543" s="53"/>
      <c r="AY2543" s="53"/>
      <c r="AZ2543" s="53"/>
      <c r="BA2543" s="53"/>
      <c r="BB2543" s="53"/>
      <c r="BC2543" s="53"/>
      <c r="BD2543" s="53"/>
      <c r="BE2543" s="53"/>
      <c r="BF2543" s="53"/>
      <c r="BG2543" s="53"/>
      <c r="BH2543" s="53"/>
      <c r="BI2543" s="53"/>
      <c r="BJ2543" s="53"/>
      <c r="BK2543" s="53"/>
      <c r="BL2543" s="53"/>
      <c r="BM2543" s="53"/>
      <c r="BN2543" s="53"/>
      <c r="BO2543" s="53"/>
      <c r="BP2543" s="53"/>
      <c r="BQ2543" s="53"/>
      <c r="BR2543" s="53"/>
      <c r="BS2543" s="53"/>
      <c r="BT2543" s="53"/>
      <c r="BU2543" s="53"/>
      <c r="BV2543" s="53"/>
      <c r="BW2543" s="53"/>
      <c r="BX2543" s="53"/>
      <c r="BY2543" s="53"/>
      <c r="BZ2543" s="53"/>
      <c r="CA2543" s="53"/>
      <c r="CB2543" s="53"/>
      <c r="CC2543" s="53"/>
      <c r="CD2543" s="53"/>
      <c r="CE2543" s="53"/>
      <c r="CF2543" s="53"/>
      <c r="CG2543" s="53"/>
      <c r="CH2543" s="53"/>
      <c r="CI2543" s="53"/>
      <c r="CJ2543" s="53"/>
      <c r="CK2543" s="53"/>
    </row>
    <row r="2544" spans="10:89" x14ac:dyDescent="0.2">
      <c r="J2544" s="53"/>
      <c r="K2544" s="53"/>
      <c r="L2544" s="53"/>
      <c r="M2544" s="53"/>
      <c r="N2544" s="53"/>
      <c r="O2544" s="53"/>
      <c r="P2544" s="53"/>
      <c r="Q2544" s="53"/>
      <c r="R2544" s="53"/>
      <c r="S2544" s="53"/>
      <c r="T2544" s="53"/>
      <c r="U2544" s="53"/>
      <c r="V2544" s="53"/>
      <c r="W2544" s="53"/>
      <c r="X2544" s="53"/>
      <c r="Y2544" s="53"/>
      <c r="Z2544" s="53"/>
      <c r="AA2544" s="53"/>
      <c r="AB2544" s="53"/>
      <c r="AC2544" s="53"/>
      <c r="AD2544" s="53"/>
      <c r="AE2544" s="53"/>
      <c r="AF2544" s="53"/>
      <c r="AG2544" s="53"/>
      <c r="AH2544" s="53"/>
      <c r="AI2544" s="53"/>
      <c r="AJ2544" s="53"/>
      <c r="AK2544" s="53"/>
      <c r="AL2544" s="53"/>
      <c r="AM2544" s="53"/>
      <c r="AN2544" s="53"/>
      <c r="AO2544" s="53"/>
      <c r="AP2544" s="53"/>
      <c r="AQ2544" s="53"/>
      <c r="AR2544" s="53"/>
      <c r="AS2544" s="53"/>
      <c r="AT2544" s="53"/>
      <c r="AU2544" s="53"/>
      <c r="AV2544" s="53"/>
      <c r="AW2544" s="53"/>
      <c r="AX2544" s="53"/>
      <c r="AY2544" s="53"/>
      <c r="AZ2544" s="53"/>
      <c r="BA2544" s="53"/>
      <c r="BB2544" s="53"/>
      <c r="BC2544" s="53"/>
      <c r="BD2544" s="53"/>
      <c r="BE2544" s="53"/>
      <c r="BF2544" s="53"/>
      <c r="BG2544" s="53"/>
      <c r="BH2544" s="53"/>
      <c r="BI2544" s="53"/>
      <c r="BJ2544" s="53"/>
      <c r="BK2544" s="53"/>
      <c r="BL2544" s="53"/>
      <c r="BM2544" s="53"/>
      <c r="BN2544" s="53"/>
      <c r="BO2544" s="53"/>
      <c r="BP2544" s="53"/>
      <c r="BQ2544" s="53"/>
      <c r="BR2544" s="53"/>
      <c r="BS2544" s="53"/>
      <c r="BT2544" s="53"/>
      <c r="BU2544" s="53"/>
      <c r="BV2544" s="53"/>
      <c r="BW2544" s="53"/>
      <c r="BX2544" s="53"/>
      <c r="BY2544" s="53"/>
      <c r="BZ2544" s="53"/>
      <c r="CA2544" s="53"/>
      <c r="CB2544" s="53"/>
      <c r="CC2544" s="53"/>
      <c r="CD2544" s="53"/>
      <c r="CE2544" s="53"/>
      <c r="CF2544" s="53"/>
      <c r="CG2544" s="53"/>
      <c r="CH2544" s="53"/>
      <c r="CI2544" s="53"/>
      <c r="CJ2544" s="53"/>
      <c r="CK2544" s="53"/>
    </row>
    <row r="2545" spans="10:89" x14ac:dyDescent="0.2">
      <c r="J2545" s="53"/>
      <c r="K2545" s="53"/>
      <c r="L2545" s="53"/>
      <c r="M2545" s="53"/>
      <c r="N2545" s="53"/>
      <c r="O2545" s="53"/>
      <c r="P2545" s="53"/>
      <c r="Q2545" s="53"/>
      <c r="R2545" s="53"/>
      <c r="S2545" s="53"/>
      <c r="T2545" s="53"/>
      <c r="U2545" s="53"/>
      <c r="V2545" s="53"/>
      <c r="W2545" s="53"/>
      <c r="X2545" s="53"/>
      <c r="Y2545" s="53"/>
      <c r="Z2545" s="53"/>
      <c r="AA2545" s="53"/>
      <c r="AB2545" s="53"/>
      <c r="AC2545" s="53"/>
      <c r="AD2545" s="53"/>
      <c r="AE2545" s="53"/>
      <c r="AF2545" s="53"/>
      <c r="AG2545" s="53"/>
      <c r="AH2545" s="53"/>
      <c r="AI2545" s="53"/>
      <c r="AJ2545" s="53"/>
      <c r="AK2545" s="53"/>
      <c r="AL2545" s="53"/>
      <c r="AM2545" s="53"/>
      <c r="AN2545" s="53"/>
      <c r="AO2545" s="53"/>
      <c r="AP2545" s="53"/>
      <c r="AQ2545" s="53"/>
      <c r="AR2545" s="53"/>
      <c r="AS2545" s="53"/>
      <c r="AT2545" s="53"/>
      <c r="AU2545" s="53"/>
      <c r="AV2545" s="53"/>
      <c r="AW2545" s="53"/>
      <c r="AX2545" s="53"/>
      <c r="AY2545" s="53"/>
      <c r="AZ2545" s="53"/>
      <c r="BA2545" s="53"/>
      <c r="BB2545" s="53"/>
      <c r="BC2545" s="53"/>
      <c r="BD2545" s="53"/>
      <c r="BE2545" s="53"/>
      <c r="BF2545" s="53"/>
      <c r="BG2545" s="53"/>
      <c r="BH2545" s="53"/>
      <c r="BI2545" s="53"/>
      <c r="BJ2545" s="53"/>
      <c r="BK2545" s="53"/>
      <c r="BL2545" s="53"/>
      <c r="BM2545" s="53"/>
      <c r="BN2545" s="53"/>
      <c r="BO2545" s="53"/>
      <c r="BP2545" s="53"/>
      <c r="BQ2545" s="53"/>
      <c r="BR2545" s="53"/>
      <c r="BS2545" s="53"/>
      <c r="BT2545" s="53"/>
      <c r="BU2545" s="53"/>
      <c r="BV2545" s="53"/>
      <c r="BW2545" s="53"/>
      <c r="BX2545" s="53"/>
      <c r="BY2545" s="53"/>
      <c r="BZ2545" s="53"/>
      <c r="CA2545" s="53"/>
      <c r="CB2545" s="53"/>
      <c r="CC2545" s="53"/>
      <c r="CD2545" s="53"/>
      <c r="CE2545" s="53"/>
      <c r="CF2545" s="53"/>
      <c r="CG2545" s="53"/>
      <c r="CH2545" s="53"/>
      <c r="CI2545" s="53"/>
      <c r="CJ2545" s="53"/>
      <c r="CK2545" s="53"/>
    </row>
    <row r="2546" spans="10:89" x14ac:dyDescent="0.2">
      <c r="J2546" s="53"/>
      <c r="K2546" s="53"/>
      <c r="L2546" s="53"/>
      <c r="M2546" s="53"/>
      <c r="N2546" s="53"/>
      <c r="O2546" s="53"/>
      <c r="P2546" s="53"/>
      <c r="Q2546" s="53"/>
      <c r="R2546" s="53"/>
      <c r="S2546" s="53"/>
      <c r="T2546" s="53"/>
      <c r="U2546" s="53"/>
      <c r="V2546" s="53"/>
      <c r="W2546" s="53"/>
      <c r="X2546" s="53"/>
      <c r="Y2546" s="53"/>
      <c r="Z2546" s="53"/>
      <c r="AA2546" s="53"/>
      <c r="AB2546" s="53"/>
      <c r="AC2546" s="53"/>
      <c r="AD2546" s="53"/>
      <c r="AE2546" s="53"/>
      <c r="AF2546" s="53"/>
      <c r="AG2546" s="53"/>
      <c r="AH2546" s="53"/>
      <c r="AI2546" s="53"/>
      <c r="AJ2546" s="53"/>
      <c r="AK2546" s="53"/>
      <c r="AL2546" s="53"/>
      <c r="AM2546" s="53"/>
      <c r="AN2546" s="53"/>
      <c r="AO2546" s="53"/>
      <c r="AP2546" s="53"/>
      <c r="AQ2546" s="53"/>
      <c r="AR2546" s="53"/>
      <c r="AS2546" s="53"/>
      <c r="AT2546" s="53"/>
      <c r="AU2546" s="53"/>
      <c r="AV2546" s="53"/>
      <c r="AW2546" s="53"/>
      <c r="AX2546" s="53"/>
      <c r="AY2546" s="53"/>
      <c r="AZ2546" s="53"/>
      <c r="BA2546" s="53"/>
      <c r="BB2546" s="53"/>
      <c r="BC2546" s="53"/>
      <c r="BD2546" s="53"/>
      <c r="BE2546" s="53"/>
      <c r="BF2546" s="53"/>
      <c r="BG2546" s="53"/>
      <c r="BH2546" s="53"/>
      <c r="BI2546" s="53"/>
      <c r="BJ2546" s="53"/>
      <c r="BK2546" s="53"/>
      <c r="BL2546" s="53"/>
      <c r="BM2546" s="53"/>
      <c r="BN2546" s="53"/>
      <c r="BO2546" s="53"/>
      <c r="BP2546" s="53"/>
      <c r="BQ2546" s="53"/>
      <c r="BR2546" s="53"/>
      <c r="BS2546" s="53"/>
      <c r="BT2546" s="53"/>
      <c r="BU2546" s="53"/>
      <c r="BV2546" s="53"/>
      <c r="BW2546" s="53"/>
      <c r="BX2546" s="53"/>
      <c r="BY2546" s="53"/>
      <c r="BZ2546" s="53"/>
      <c r="CA2546" s="53"/>
      <c r="CB2546" s="53"/>
      <c r="CC2546" s="53"/>
      <c r="CD2546" s="53"/>
      <c r="CE2546" s="53"/>
      <c r="CF2546" s="53"/>
      <c r="CG2546" s="53"/>
      <c r="CH2546" s="53"/>
      <c r="CI2546" s="53"/>
      <c r="CJ2546" s="53"/>
      <c r="CK2546" s="53"/>
    </row>
    <row r="2547" spans="10:89" x14ac:dyDescent="0.2">
      <c r="J2547" s="53"/>
      <c r="K2547" s="53"/>
      <c r="L2547" s="53"/>
      <c r="M2547" s="53"/>
      <c r="N2547" s="53"/>
      <c r="O2547" s="53"/>
      <c r="P2547" s="53"/>
      <c r="Q2547" s="53"/>
      <c r="R2547" s="53"/>
      <c r="S2547" s="53"/>
      <c r="T2547" s="53"/>
      <c r="U2547" s="53"/>
      <c r="V2547" s="53"/>
      <c r="W2547" s="53"/>
      <c r="X2547" s="53"/>
      <c r="Y2547" s="53"/>
      <c r="Z2547" s="53"/>
      <c r="AA2547" s="53"/>
      <c r="AB2547" s="53"/>
      <c r="AC2547" s="53"/>
      <c r="AD2547" s="53"/>
      <c r="AE2547" s="53"/>
      <c r="AF2547" s="53"/>
      <c r="AG2547" s="53"/>
      <c r="AH2547" s="53"/>
      <c r="AI2547" s="53"/>
      <c r="AJ2547" s="53"/>
      <c r="AK2547" s="53"/>
      <c r="AL2547" s="53"/>
      <c r="AM2547" s="53"/>
      <c r="AN2547" s="53"/>
      <c r="AO2547" s="53"/>
      <c r="AP2547" s="53"/>
      <c r="AQ2547" s="53"/>
      <c r="AR2547" s="53"/>
      <c r="AS2547" s="53"/>
      <c r="AT2547" s="53"/>
      <c r="AU2547" s="53"/>
      <c r="AV2547" s="53"/>
      <c r="AW2547" s="53"/>
      <c r="AX2547" s="53"/>
      <c r="AY2547" s="53"/>
      <c r="AZ2547" s="53"/>
      <c r="BA2547" s="53"/>
      <c r="BB2547" s="53"/>
      <c r="BC2547" s="53"/>
      <c r="BD2547" s="53"/>
      <c r="BE2547" s="53"/>
      <c r="BF2547" s="53"/>
      <c r="BG2547" s="53"/>
      <c r="BH2547" s="53"/>
      <c r="BI2547" s="53"/>
      <c r="BJ2547" s="53"/>
      <c r="BK2547" s="53"/>
      <c r="BL2547" s="53"/>
      <c r="BM2547" s="53"/>
      <c r="BN2547" s="53"/>
      <c r="BO2547" s="53"/>
      <c r="BP2547" s="53"/>
      <c r="BQ2547" s="53"/>
      <c r="BR2547" s="53"/>
      <c r="BS2547" s="53"/>
      <c r="BT2547" s="53"/>
      <c r="BU2547" s="53"/>
      <c r="BV2547" s="53"/>
      <c r="BW2547" s="53"/>
      <c r="BX2547" s="53"/>
      <c r="BY2547" s="53"/>
      <c r="BZ2547" s="53"/>
      <c r="CA2547" s="53"/>
      <c r="CB2547" s="53"/>
      <c r="CC2547" s="53"/>
      <c r="CD2547" s="53"/>
      <c r="CE2547" s="53"/>
      <c r="CF2547" s="53"/>
      <c r="CG2547" s="53"/>
      <c r="CH2547" s="53"/>
      <c r="CI2547" s="53"/>
      <c r="CJ2547" s="53"/>
      <c r="CK2547" s="53"/>
    </row>
    <row r="2548" spans="10:89" x14ac:dyDescent="0.2">
      <c r="J2548" s="53"/>
      <c r="K2548" s="53"/>
      <c r="L2548" s="53"/>
      <c r="M2548" s="53"/>
      <c r="N2548" s="53"/>
      <c r="O2548" s="53"/>
      <c r="P2548" s="53"/>
      <c r="Q2548" s="53"/>
      <c r="R2548" s="53"/>
      <c r="S2548" s="53"/>
      <c r="T2548" s="53"/>
      <c r="U2548" s="53"/>
      <c r="V2548" s="53"/>
      <c r="W2548" s="53"/>
      <c r="X2548" s="53"/>
      <c r="Y2548" s="53"/>
      <c r="Z2548" s="53"/>
      <c r="AA2548" s="53"/>
      <c r="AB2548" s="53"/>
      <c r="AC2548" s="53"/>
      <c r="AD2548" s="53"/>
      <c r="AE2548" s="53"/>
      <c r="AF2548" s="53"/>
      <c r="AG2548" s="53"/>
      <c r="AH2548" s="53"/>
      <c r="AI2548" s="53"/>
      <c r="AJ2548" s="53"/>
      <c r="AK2548" s="53"/>
      <c r="AL2548" s="53"/>
      <c r="AM2548" s="53"/>
      <c r="AN2548" s="53"/>
      <c r="AO2548" s="53"/>
      <c r="AP2548" s="53"/>
      <c r="AQ2548" s="53"/>
      <c r="AR2548" s="53"/>
      <c r="AS2548" s="53"/>
      <c r="AT2548" s="53"/>
      <c r="AU2548" s="53"/>
      <c r="AV2548" s="53"/>
      <c r="AW2548" s="53"/>
      <c r="AX2548" s="53"/>
      <c r="AY2548" s="53"/>
      <c r="AZ2548" s="53"/>
      <c r="BA2548" s="53"/>
      <c r="BB2548" s="53"/>
      <c r="BC2548" s="53"/>
      <c r="BD2548" s="53"/>
      <c r="BE2548" s="53"/>
      <c r="BF2548" s="53"/>
      <c r="BG2548" s="53"/>
      <c r="BH2548" s="53"/>
      <c r="BI2548" s="53"/>
      <c r="BJ2548" s="53"/>
      <c r="BK2548" s="53"/>
      <c r="BL2548" s="53"/>
      <c r="BM2548" s="53"/>
      <c r="BN2548" s="53"/>
      <c r="BO2548" s="53"/>
      <c r="BP2548" s="53"/>
      <c r="BQ2548" s="53"/>
      <c r="BR2548" s="53"/>
      <c r="BS2548" s="53"/>
      <c r="BT2548" s="53"/>
      <c r="BU2548" s="53"/>
      <c r="BV2548" s="53"/>
      <c r="BW2548" s="53"/>
      <c r="BX2548" s="53"/>
      <c r="BY2548" s="53"/>
      <c r="BZ2548" s="53"/>
      <c r="CA2548" s="53"/>
      <c r="CB2548" s="53"/>
      <c r="CC2548" s="53"/>
      <c r="CD2548" s="53"/>
      <c r="CE2548" s="53"/>
      <c r="CF2548" s="53"/>
      <c r="CG2548" s="53"/>
      <c r="CH2548" s="53"/>
      <c r="CI2548" s="53"/>
      <c r="CJ2548" s="53"/>
      <c r="CK2548" s="53"/>
    </row>
    <row r="2549" spans="10:89" x14ac:dyDescent="0.2">
      <c r="J2549" s="53"/>
      <c r="K2549" s="53"/>
      <c r="L2549" s="53"/>
      <c r="M2549" s="53"/>
      <c r="N2549" s="53"/>
      <c r="O2549" s="53"/>
      <c r="P2549" s="53"/>
      <c r="Q2549" s="53"/>
      <c r="R2549" s="53"/>
      <c r="S2549" s="53"/>
      <c r="T2549" s="53"/>
      <c r="U2549" s="53"/>
      <c r="V2549" s="53"/>
      <c r="W2549" s="53"/>
      <c r="X2549" s="53"/>
      <c r="Y2549" s="53"/>
      <c r="Z2549" s="53"/>
      <c r="AA2549" s="53"/>
      <c r="AB2549" s="53"/>
      <c r="AC2549" s="53"/>
      <c r="AD2549" s="53"/>
      <c r="AE2549" s="53"/>
      <c r="AF2549" s="53"/>
      <c r="AG2549" s="53"/>
      <c r="AH2549" s="53"/>
      <c r="AI2549" s="53"/>
      <c r="AJ2549" s="53"/>
      <c r="AK2549" s="53"/>
      <c r="AL2549" s="53"/>
      <c r="AM2549" s="53"/>
      <c r="AN2549" s="53"/>
      <c r="AO2549" s="53"/>
      <c r="AP2549" s="53"/>
      <c r="AQ2549" s="53"/>
      <c r="AR2549" s="53"/>
      <c r="AS2549" s="53"/>
      <c r="AT2549" s="53"/>
      <c r="AU2549" s="53"/>
      <c r="AV2549" s="53"/>
      <c r="AW2549" s="53"/>
      <c r="AX2549" s="53"/>
      <c r="AY2549" s="53"/>
      <c r="AZ2549" s="53"/>
      <c r="BA2549" s="53"/>
      <c r="BB2549" s="53"/>
      <c r="BC2549" s="53"/>
      <c r="BD2549" s="53"/>
      <c r="BE2549" s="53"/>
      <c r="BF2549" s="53"/>
      <c r="BG2549" s="53"/>
      <c r="BH2549" s="53"/>
      <c r="BI2549" s="53"/>
      <c r="BJ2549" s="53"/>
      <c r="BK2549" s="53"/>
      <c r="BL2549" s="53"/>
      <c r="BM2549" s="53"/>
      <c r="BN2549" s="53"/>
      <c r="BO2549" s="53"/>
      <c r="BP2549" s="53"/>
      <c r="BQ2549" s="53"/>
      <c r="BR2549" s="53"/>
      <c r="BS2549" s="53"/>
      <c r="BT2549" s="53"/>
      <c r="BU2549" s="53"/>
      <c r="BV2549" s="53"/>
      <c r="BW2549" s="53"/>
      <c r="BX2549" s="53"/>
      <c r="BY2549" s="53"/>
      <c r="BZ2549" s="53"/>
      <c r="CA2549" s="53"/>
      <c r="CB2549" s="53"/>
      <c r="CC2549" s="53"/>
      <c r="CD2549" s="53"/>
      <c r="CE2549" s="53"/>
      <c r="CF2549" s="53"/>
      <c r="CG2549" s="53"/>
      <c r="CH2549" s="53"/>
      <c r="CI2549" s="53"/>
      <c r="CJ2549" s="53"/>
      <c r="CK2549" s="53"/>
    </row>
    <row r="2550" spans="10:89" x14ac:dyDescent="0.2">
      <c r="J2550" s="53"/>
      <c r="K2550" s="53"/>
      <c r="L2550" s="53"/>
      <c r="M2550" s="53"/>
      <c r="N2550" s="53"/>
      <c r="O2550" s="53"/>
      <c r="P2550" s="53"/>
      <c r="Q2550" s="53"/>
      <c r="R2550" s="53"/>
      <c r="S2550" s="53"/>
      <c r="T2550" s="53"/>
      <c r="U2550" s="53"/>
      <c r="V2550" s="53"/>
      <c r="W2550" s="53"/>
      <c r="X2550" s="53"/>
      <c r="Y2550" s="53"/>
      <c r="Z2550" s="53"/>
      <c r="AA2550" s="53"/>
      <c r="AB2550" s="53"/>
      <c r="AC2550" s="53"/>
      <c r="AD2550" s="53"/>
      <c r="AE2550" s="53"/>
      <c r="AF2550" s="53"/>
      <c r="AG2550" s="53"/>
      <c r="AH2550" s="53"/>
      <c r="AI2550" s="53"/>
      <c r="AJ2550" s="53"/>
      <c r="AK2550" s="53"/>
      <c r="AL2550" s="53"/>
      <c r="AM2550" s="53"/>
      <c r="AN2550" s="53"/>
      <c r="AO2550" s="53"/>
      <c r="AP2550" s="53"/>
      <c r="AQ2550" s="53"/>
      <c r="AR2550" s="53"/>
      <c r="AS2550" s="53"/>
      <c r="AT2550" s="53"/>
      <c r="AU2550" s="53"/>
      <c r="AV2550" s="53"/>
      <c r="AW2550" s="53"/>
      <c r="AX2550" s="53"/>
      <c r="AY2550" s="53"/>
      <c r="AZ2550" s="53"/>
      <c r="BA2550" s="53"/>
      <c r="BB2550" s="53"/>
      <c r="BC2550" s="53"/>
      <c r="BD2550" s="53"/>
      <c r="BE2550" s="53"/>
      <c r="BF2550" s="53"/>
      <c r="BG2550" s="53"/>
      <c r="BH2550" s="53"/>
      <c r="BI2550" s="53"/>
      <c r="BJ2550" s="53"/>
      <c r="BK2550" s="53"/>
      <c r="BL2550" s="53"/>
      <c r="BM2550" s="53"/>
      <c r="BN2550" s="53"/>
      <c r="BO2550" s="53"/>
      <c r="BP2550" s="53"/>
      <c r="BQ2550" s="53"/>
      <c r="BR2550" s="53"/>
      <c r="BS2550" s="53"/>
      <c r="BT2550" s="53"/>
      <c r="BU2550" s="53"/>
      <c r="BV2550" s="53"/>
      <c r="BW2550" s="53"/>
      <c r="BX2550" s="53"/>
      <c r="BY2550" s="53"/>
      <c r="BZ2550" s="53"/>
      <c r="CA2550" s="53"/>
      <c r="CB2550" s="53"/>
      <c r="CC2550" s="53"/>
      <c r="CD2550" s="53"/>
      <c r="CE2550" s="53"/>
      <c r="CF2550" s="53"/>
      <c r="CG2550" s="53"/>
      <c r="CH2550" s="53"/>
      <c r="CI2550" s="53"/>
      <c r="CJ2550" s="53"/>
      <c r="CK2550" s="53"/>
    </row>
    <row r="2551" spans="10:89" x14ac:dyDescent="0.2">
      <c r="J2551" s="53"/>
      <c r="K2551" s="53"/>
      <c r="L2551" s="53"/>
      <c r="M2551" s="53"/>
      <c r="N2551" s="53"/>
      <c r="O2551" s="53"/>
      <c r="P2551" s="53"/>
      <c r="Q2551" s="53"/>
      <c r="R2551" s="53"/>
      <c r="S2551" s="53"/>
      <c r="T2551" s="53"/>
      <c r="U2551" s="53"/>
      <c r="V2551" s="53"/>
      <c r="W2551" s="53"/>
      <c r="X2551" s="53"/>
      <c r="Y2551" s="53"/>
      <c r="Z2551" s="53"/>
      <c r="AA2551" s="53"/>
      <c r="AB2551" s="53"/>
      <c r="AC2551" s="53"/>
      <c r="AD2551" s="53"/>
      <c r="AE2551" s="53"/>
      <c r="AF2551" s="53"/>
      <c r="AG2551" s="53"/>
      <c r="AH2551" s="53"/>
      <c r="AI2551" s="53"/>
      <c r="AJ2551" s="53"/>
      <c r="AK2551" s="53"/>
      <c r="AL2551" s="53"/>
      <c r="AM2551" s="53"/>
      <c r="AN2551" s="53"/>
      <c r="AO2551" s="53"/>
      <c r="AP2551" s="53"/>
      <c r="AQ2551" s="53"/>
      <c r="AR2551" s="53"/>
      <c r="AS2551" s="53"/>
      <c r="AT2551" s="53"/>
      <c r="AU2551" s="53"/>
      <c r="AV2551" s="53"/>
      <c r="AW2551" s="53"/>
      <c r="AX2551" s="53"/>
      <c r="AY2551" s="53"/>
      <c r="AZ2551" s="53"/>
      <c r="BA2551" s="53"/>
      <c r="BB2551" s="53"/>
      <c r="BC2551" s="53"/>
      <c r="BD2551" s="53"/>
      <c r="BE2551" s="53"/>
      <c r="BF2551" s="53"/>
      <c r="BG2551" s="53"/>
      <c r="BH2551" s="53"/>
      <c r="BI2551" s="53"/>
      <c r="BJ2551" s="53"/>
      <c r="BK2551" s="53"/>
      <c r="BL2551" s="53"/>
      <c r="BM2551" s="53"/>
      <c r="BN2551" s="53"/>
      <c r="BO2551" s="53"/>
      <c r="BP2551" s="53"/>
      <c r="BQ2551" s="53"/>
      <c r="BR2551" s="53"/>
      <c r="BS2551" s="53"/>
      <c r="BT2551" s="53"/>
      <c r="BU2551" s="53"/>
      <c r="BV2551" s="53"/>
      <c r="BW2551" s="53"/>
      <c r="BX2551" s="53"/>
      <c r="BY2551" s="53"/>
      <c r="BZ2551" s="53"/>
      <c r="CA2551" s="53"/>
      <c r="CB2551" s="53"/>
      <c r="CC2551" s="53"/>
      <c r="CD2551" s="53"/>
      <c r="CE2551" s="53"/>
      <c r="CF2551" s="53"/>
      <c r="CG2551" s="53"/>
      <c r="CH2551" s="53"/>
      <c r="CI2551" s="53"/>
      <c r="CJ2551" s="53"/>
      <c r="CK2551" s="53"/>
    </row>
    <row r="2552" spans="10:89" x14ac:dyDescent="0.2">
      <c r="J2552" s="53"/>
      <c r="K2552" s="53"/>
      <c r="L2552" s="53"/>
      <c r="M2552" s="53"/>
      <c r="N2552" s="53"/>
      <c r="O2552" s="53"/>
      <c r="P2552" s="53"/>
      <c r="Q2552" s="53"/>
      <c r="R2552" s="53"/>
      <c r="S2552" s="53"/>
      <c r="T2552" s="53"/>
      <c r="U2552" s="53"/>
      <c r="V2552" s="53"/>
      <c r="W2552" s="53"/>
      <c r="X2552" s="53"/>
      <c r="Y2552" s="53"/>
      <c r="Z2552" s="53"/>
      <c r="AA2552" s="53"/>
      <c r="AB2552" s="53"/>
      <c r="AC2552" s="53"/>
      <c r="AD2552" s="53"/>
      <c r="AE2552" s="53"/>
      <c r="AF2552" s="53"/>
      <c r="AG2552" s="53"/>
      <c r="AH2552" s="53"/>
      <c r="AI2552" s="53"/>
      <c r="AJ2552" s="53"/>
      <c r="AK2552" s="53"/>
      <c r="AL2552" s="53"/>
      <c r="AM2552" s="53"/>
      <c r="AN2552" s="53"/>
      <c r="AO2552" s="53"/>
      <c r="AP2552" s="53"/>
      <c r="AQ2552" s="53"/>
      <c r="AR2552" s="53"/>
      <c r="AS2552" s="53"/>
      <c r="AT2552" s="53"/>
      <c r="AU2552" s="53"/>
      <c r="AV2552" s="53"/>
      <c r="AW2552" s="53"/>
      <c r="AX2552" s="53"/>
      <c r="AY2552" s="53"/>
      <c r="AZ2552" s="53"/>
      <c r="BA2552" s="53"/>
      <c r="BB2552" s="53"/>
      <c r="BC2552" s="53"/>
      <c r="BD2552" s="53"/>
      <c r="BE2552" s="53"/>
      <c r="BF2552" s="53"/>
      <c r="BG2552" s="53"/>
      <c r="BH2552" s="53"/>
      <c r="BI2552" s="53"/>
      <c r="BJ2552" s="53"/>
      <c r="BK2552" s="53"/>
      <c r="BL2552" s="53"/>
      <c r="BM2552" s="53"/>
      <c r="BN2552" s="53"/>
      <c r="BO2552" s="53"/>
      <c r="BP2552" s="53"/>
      <c r="BQ2552" s="53"/>
      <c r="BR2552" s="53"/>
      <c r="BS2552" s="53"/>
      <c r="BT2552" s="53"/>
      <c r="BU2552" s="53"/>
      <c r="BV2552" s="53"/>
      <c r="BW2552" s="53"/>
      <c r="BX2552" s="53"/>
      <c r="BY2552" s="53"/>
      <c r="BZ2552" s="53"/>
      <c r="CA2552" s="53"/>
      <c r="CB2552" s="53"/>
      <c r="CC2552" s="53"/>
      <c r="CD2552" s="53"/>
      <c r="CE2552" s="53"/>
      <c r="CF2552" s="53"/>
      <c r="CG2552" s="53"/>
      <c r="CH2552" s="53"/>
      <c r="CI2552" s="53"/>
      <c r="CJ2552" s="53"/>
      <c r="CK2552" s="53"/>
    </row>
    <row r="2553" spans="10:89" x14ac:dyDescent="0.2">
      <c r="J2553" s="53"/>
      <c r="K2553" s="53"/>
      <c r="L2553" s="53"/>
      <c r="M2553" s="53"/>
      <c r="N2553" s="53"/>
      <c r="O2553" s="53"/>
      <c r="P2553" s="53"/>
      <c r="Q2553" s="53"/>
      <c r="R2553" s="53"/>
      <c r="S2553" s="53"/>
      <c r="T2553" s="53"/>
      <c r="U2553" s="53"/>
      <c r="V2553" s="53"/>
      <c r="W2553" s="53"/>
      <c r="X2553" s="53"/>
      <c r="Y2553" s="53"/>
      <c r="Z2553" s="53"/>
      <c r="AA2553" s="53"/>
      <c r="AB2553" s="53"/>
      <c r="AC2553" s="53"/>
      <c r="AD2553" s="53"/>
      <c r="AE2553" s="53"/>
      <c r="AF2553" s="53"/>
      <c r="AG2553" s="53"/>
      <c r="AH2553" s="53"/>
      <c r="AI2553" s="53"/>
      <c r="AJ2553" s="53"/>
      <c r="AK2553" s="53"/>
      <c r="AL2553" s="53"/>
      <c r="AM2553" s="53"/>
      <c r="AN2553" s="53"/>
      <c r="AO2553" s="53"/>
      <c r="AP2553" s="53"/>
      <c r="AQ2553" s="53"/>
      <c r="AR2553" s="53"/>
      <c r="AS2553" s="53"/>
      <c r="AT2553" s="53"/>
      <c r="AU2553" s="53"/>
      <c r="AV2553" s="53"/>
      <c r="AW2553" s="53"/>
      <c r="AX2553" s="53"/>
      <c r="AY2553" s="53"/>
      <c r="AZ2553" s="53"/>
      <c r="BA2553" s="53"/>
      <c r="BB2553" s="53"/>
      <c r="BC2553" s="53"/>
      <c r="BD2553" s="53"/>
      <c r="BE2553" s="53"/>
      <c r="BF2553" s="53"/>
      <c r="BG2553" s="53"/>
      <c r="BH2553" s="53"/>
      <c r="BI2553" s="53"/>
      <c r="BJ2553" s="53"/>
      <c r="BK2553" s="53"/>
      <c r="BL2553" s="53"/>
      <c r="BM2553" s="53"/>
      <c r="BN2553" s="53"/>
      <c r="BO2553" s="53"/>
      <c r="BP2553" s="53"/>
      <c r="BQ2553" s="53"/>
      <c r="BR2553" s="53"/>
      <c r="BS2553" s="53"/>
      <c r="BT2553" s="53"/>
      <c r="BU2553" s="53"/>
      <c r="BV2553" s="53"/>
      <c r="BW2553" s="53"/>
      <c r="BX2553" s="53"/>
      <c r="BY2553" s="53"/>
      <c r="BZ2553" s="53"/>
      <c r="CA2553" s="53"/>
      <c r="CB2553" s="53"/>
      <c r="CC2553" s="53"/>
      <c r="CD2553" s="53"/>
      <c r="CE2553" s="53"/>
      <c r="CF2553" s="53"/>
      <c r="CG2553" s="53"/>
      <c r="CH2553" s="53"/>
      <c r="CI2553" s="53"/>
      <c r="CJ2553" s="53"/>
      <c r="CK2553" s="53"/>
    </row>
    <row r="2554" spans="10:89" x14ac:dyDescent="0.2">
      <c r="J2554" s="53"/>
      <c r="K2554" s="53"/>
      <c r="L2554" s="53"/>
      <c r="M2554" s="53"/>
      <c r="N2554" s="53"/>
      <c r="O2554" s="53"/>
      <c r="P2554" s="53"/>
      <c r="Q2554" s="53"/>
      <c r="R2554" s="53"/>
      <c r="S2554" s="53"/>
      <c r="T2554" s="53"/>
      <c r="U2554" s="53"/>
      <c r="V2554" s="53"/>
      <c r="W2554" s="53"/>
      <c r="X2554" s="53"/>
      <c r="Y2554" s="53"/>
      <c r="Z2554" s="53"/>
      <c r="AA2554" s="53"/>
      <c r="AB2554" s="53"/>
      <c r="AC2554" s="53"/>
      <c r="AD2554" s="53"/>
      <c r="AE2554" s="53"/>
      <c r="AF2554" s="53"/>
      <c r="AG2554" s="53"/>
      <c r="AH2554" s="53"/>
      <c r="AI2554" s="53"/>
      <c r="AJ2554" s="53"/>
      <c r="AK2554" s="53"/>
      <c r="AL2554" s="53"/>
      <c r="AM2554" s="53"/>
      <c r="AN2554" s="53"/>
      <c r="AO2554" s="53"/>
      <c r="AP2554" s="53"/>
      <c r="AQ2554" s="53"/>
      <c r="AR2554" s="53"/>
      <c r="AS2554" s="53"/>
      <c r="AT2554" s="53"/>
      <c r="AU2554" s="53"/>
      <c r="AV2554" s="53"/>
      <c r="AW2554" s="53"/>
      <c r="AX2554" s="53"/>
      <c r="AY2554" s="53"/>
      <c r="AZ2554" s="53"/>
      <c r="BA2554" s="53"/>
      <c r="BB2554" s="53"/>
      <c r="BC2554" s="53"/>
      <c r="BD2554" s="53"/>
      <c r="BE2554" s="53"/>
      <c r="BF2554" s="53"/>
      <c r="BG2554" s="53"/>
      <c r="BH2554" s="53"/>
      <c r="BI2554" s="53"/>
      <c r="BJ2554" s="53"/>
      <c r="BK2554" s="53"/>
      <c r="BL2554" s="53"/>
      <c r="BM2554" s="53"/>
      <c r="BN2554" s="53"/>
      <c r="BO2554" s="53"/>
      <c r="BP2554" s="53"/>
      <c r="BQ2554" s="53"/>
      <c r="BR2554" s="53"/>
      <c r="BS2554" s="53"/>
      <c r="BT2554" s="53"/>
      <c r="BU2554" s="53"/>
      <c r="BV2554" s="53"/>
      <c r="BW2554" s="53"/>
      <c r="BX2554" s="53"/>
      <c r="BY2554" s="53"/>
      <c r="BZ2554" s="53"/>
      <c r="CA2554" s="53"/>
      <c r="CB2554" s="53"/>
      <c r="CC2554" s="53"/>
      <c r="CD2554" s="53"/>
      <c r="CE2554" s="53"/>
      <c r="CF2554" s="53"/>
      <c r="CG2554" s="53"/>
      <c r="CH2554" s="53"/>
      <c r="CI2554" s="53"/>
      <c r="CJ2554" s="53"/>
      <c r="CK2554" s="53"/>
    </row>
    <row r="2555" spans="10:89" x14ac:dyDescent="0.2">
      <c r="J2555" s="53"/>
      <c r="K2555" s="53"/>
      <c r="L2555" s="53"/>
      <c r="M2555" s="53"/>
      <c r="N2555" s="53"/>
      <c r="O2555" s="53"/>
      <c r="P2555" s="53"/>
      <c r="Q2555" s="53"/>
      <c r="R2555" s="53"/>
      <c r="S2555" s="53"/>
      <c r="T2555" s="53"/>
      <c r="U2555" s="53"/>
      <c r="V2555" s="53"/>
      <c r="W2555" s="53"/>
      <c r="X2555" s="53"/>
      <c r="Y2555" s="53"/>
      <c r="Z2555" s="53"/>
      <c r="AA2555" s="53"/>
      <c r="AB2555" s="53"/>
      <c r="AC2555" s="53"/>
      <c r="AD2555" s="53"/>
      <c r="AE2555" s="53"/>
      <c r="AF2555" s="53"/>
      <c r="AG2555" s="53"/>
      <c r="AH2555" s="53"/>
      <c r="AI2555" s="53"/>
      <c r="AJ2555" s="53"/>
      <c r="AK2555" s="53"/>
      <c r="AL2555" s="53"/>
      <c r="AM2555" s="53"/>
      <c r="AN2555" s="53"/>
      <c r="AO2555" s="53"/>
      <c r="AP2555" s="53"/>
      <c r="AQ2555" s="53"/>
      <c r="AR2555" s="53"/>
      <c r="AS2555" s="53"/>
      <c r="AT2555" s="53"/>
      <c r="AU2555" s="53"/>
      <c r="AV2555" s="53"/>
      <c r="AW2555" s="53"/>
      <c r="AX2555" s="53"/>
      <c r="AY2555" s="53"/>
      <c r="AZ2555" s="53"/>
      <c r="BA2555" s="53"/>
      <c r="BB2555" s="53"/>
      <c r="BC2555" s="53"/>
      <c r="BD2555" s="53"/>
      <c r="BE2555" s="53"/>
      <c r="BF2555" s="53"/>
      <c r="BG2555" s="53"/>
      <c r="BH2555" s="53"/>
      <c r="BI2555" s="53"/>
      <c r="BJ2555" s="53"/>
      <c r="BK2555" s="53"/>
      <c r="BL2555" s="53"/>
      <c r="BM2555" s="53"/>
      <c r="BN2555" s="53"/>
      <c r="BO2555" s="53"/>
      <c r="BP2555" s="53"/>
      <c r="BQ2555" s="53"/>
      <c r="BR2555" s="53"/>
      <c r="BS2555" s="53"/>
      <c r="BT2555" s="53"/>
      <c r="BU2555" s="53"/>
      <c r="BV2555" s="53"/>
      <c r="BW2555" s="53"/>
      <c r="BX2555" s="53"/>
      <c r="BY2555" s="53"/>
      <c r="BZ2555" s="53"/>
      <c r="CA2555" s="53"/>
      <c r="CB2555" s="53"/>
      <c r="CC2555" s="53"/>
      <c r="CD2555" s="53"/>
      <c r="CE2555" s="53"/>
      <c r="CF2555" s="53"/>
      <c r="CG2555" s="53"/>
      <c r="CH2555" s="53"/>
      <c r="CI2555" s="53"/>
      <c r="CJ2555" s="53"/>
      <c r="CK2555" s="53"/>
    </row>
    <row r="2556" spans="10:89" x14ac:dyDescent="0.2">
      <c r="J2556" s="53"/>
      <c r="K2556" s="53"/>
      <c r="L2556" s="53"/>
      <c r="M2556" s="53"/>
      <c r="N2556" s="53"/>
      <c r="O2556" s="53"/>
      <c r="P2556" s="53"/>
      <c r="Q2556" s="53"/>
      <c r="R2556" s="53"/>
      <c r="S2556" s="53"/>
      <c r="T2556" s="53"/>
      <c r="U2556" s="53"/>
      <c r="V2556" s="53"/>
      <c r="W2556" s="53"/>
      <c r="X2556" s="53"/>
      <c r="Y2556" s="53"/>
      <c r="Z2556" s="53"/>
      <c r="AA2556" s="53"/>
      <c r="AB2556" s="53"/>
      <c r="AC2556" s="53"/>
      <c r="AD2556" s="53"/>
      <c r="AE2556" s="53"/>
      <c r="AF2556" s="53"/>
      <c r="AG2556" s="53"/>
      <c r="AH2556" s="53"/>
      <c r="AI2556" s="53"/>
      <c r="AJ2556" s="53"/>
      <c r="AK2556" s="53"/>
      <c r="AL2556" s="53"/>
      <c r="AM2556" s="53"/>
      <c r="AN2556" s="53"/>
      <c r="AO2556" s="53"/>
      <c r="AP2556" s="53"/>
      <c r="AQ2556" s="53"/>
      <c r="AR2556" s="53"/>
      <c r="AS2556" s="53"/>
      <c r="AT2556" s="53"/>
      <c r="AU2556" s="53"/>
      <c r="AV2556" s="53"/>
      <c r="AW2556" s="53"/>
      <c r="AX2556" s="53"/>
      <c r="AY2556" s="53"/>
      <c r="AZ2556" s="53"/>
      <c r="BA2556" s="53"/>
      <c r="BB2556" s="53"/>
      <c r="BC2556" s="53"/>
      <c r="BD2556" s="53"/>
      <c r="BE2556" s="53"/>
      <c r="BF2556" s="53"/>
      <c r="BG2556" s="53"/>
      <c r="BH2556" s="53"/>
      <c r="BI2556" s="53"/>
      <c r="BJ2556" s="53"/>
      <c r="BK2556" s="53"/>
      <c r="BL2556" s="53"/>
      <c r="BM2556" s="53"/>
      <c r="BN2556" s="53"/>
      <c r="BO2556" s="53"/>
      <c r="BP2556" s="53"/>
      <c r="BQ2556" s="53"/>
      <c r="BR2556" s="53"/>
      <c r="BS2556" s="53"/>
      <c r="BT2556" s="53"/>
      <c r="BU2556" s="53"/>
      <c r="BV2556" s="53"/>
      <c r="BW2556" s="53"/>
      <c r="BX2556" s="53"/>
      <c r="BY2556" s="53"/>
      <c r="BZ2556" s="53"/>
      <c r="CA2556" s="53"/>
      <c r="CB2556" s="53"/>
      <c r="CC2556" s="53"/>
      <c r="CD2556" s="53"/>
      <c r="CE2556" s="53"/>
      <c r="CF2556" s="53"/>
      <c r="CG2556" s="53"/>
      <c r="CH2556" s="53"/>
      <c r="CI2556" s="53"/>
      <c r="CJ2556" s="53"/>
      <c r="CK2556" s="53"/>
    </row>
    <row r="2557" spans="10:89" x14ac:dyDescent="0.2">
      <c r="J2557" s="53"/>
      <c r="K2557" s="53"/>
      <c r="L2557" s="53"/>
      <c r="M2557" s="53"/>
      <c r="N2557" s="53"/>
      <c r="O2557" s="53"/>
      <c r="P2557" s="53"/>
      <c r="Q2557" s="53"/>
      <c r="R2557" s="53"/>
      <c r="S2557" s="53"/>
      <c r="T2557" s="53"/>
      <c r="U2557" s="53"/>
      <c r="V2557" s="53"/>
      <c r="W2557" s="53"/>
      <c r="X2557" s="53"/>
      <c r="Y2557" s="53"/>
      <c r="Z2557" s="53"/>
      <c r="AA2557" s="53"/>
      <c r="AB2557" s="53"/>
      <c r="AC2557" s="53"/>
      <c r="AD2557" s="53"/>
      <c r="AE2557" s="53"/>
      <c r="AF2557" s="53"/>
      <c r="AG2557" s="53"/>
      <c r="AH2557" s="53"/>
      <c r="AI2557" s="53"/>
      <c r="AJ2557" s="53"/>
      <c r="AK2557" s="53"/>
      <c r="AL2557" s="53"/>
      <c r="AM2557" s="53"/>
      <c r="AN2557" s="53"/>
      <c r="AO2557" s="53"/>
      <c r="AP2557" s="53"/>
      <c r="AQ2557" s="53"/>
      <c r="AR2557" s="53"/>
      <c r="AS2557" s="53"/>
      <c r="AT2557" s="53"/>
      <c r="AU2557" s="53"/>
      <c r="AV2557" s="53"/>
      <c r="AW2557" s="53"/>
      <c r="AX2557" s="53"/>
      <c r="AY2557" s="53"/>
      <c r="AZ2557" s="53"/>
      <c r="BA2557" s="53"/>
      <c r="BB2557" s="53"/>
      <c r="BC2557" s="53"/>
      <c r="BD2557" s="53"/>
      <c r="BE2557" s="53"/>
      <c r="BF2557" s="53"/>
      <c r="BG2557" s="53"/>
      <c r="BH2557" s="53"/>
      <c r="BI2557" s="53"/>
      <c r="BJ2557" s="53"/>
      <c r="BK2557" s="53"/>
      <c r="BL2557" s="53"/>
      <c r="BM2557" s="53"/>
      <c r="BN2557" s="53"/>
      <c r="BO2557" s="53"/>
      <c r="BP2557" s="53"/>
      <c r="BQ2557" s="53"/>
      <c r="BR2557" s="53"/>
      <c r="BS2557" s="53"/>
      <c r="BT2557" s="53"/>
      <c r="BU2557" s="53"/>
      <c r="BV2557" s="53"/>
      <c r="BW2557" s="53"/>
      <c r="BX2557" s="53"/>
      <c r="BY2557" s="53"/>
      <c r="BZ2557" s="53"/>
      <c r="CA2557" s="53"/>
      <c r="CB2557" s="53"/>
      <c r="CC2557" s="53"/>
      <c r="CD2557" s="53"/>
      <c r="CE2557" s="53"/>
      <c r="CF2557" s="53"/>
      <c r="CG2557" s="53"/>
      <c r="CH2557" s="53"/>
      <c r="CI2557" s="53"/>
      <c r="CJ2557" s="53"/>
      <c r="CK2557" s="53"/>
    </row>
    <row r="2558" spans="10:89" x14ac:dyDescent="0.2">
      <c r="J2558" s="53"/>
      <c r="K2558" s="53"/>
      <c r="L2558" s="53"/>
      <c r="M2558" s="53"/>
      <c r="N2558" s="53"/>
      <c r="O2558" s="53"/>
      <c r="P2558" s="53"/>
      <c r="Q2558" s="53"/>
      <c r="R2558" s="53"/>
      <c r="S2558" s="53"/>
      <c r="T2558" s="53"/>
      <c r="U2558" s="53"/>
      <c r="V2558" s="53"/>
      <c r="W2558" s="53"/>
      <c r="X2558" s="53"/>
      <c r="Y2558" s="53"/>
      <c r="Z2558" s="53"/>
      <c r="AA2558" s="53"/>
      <c r="AB2558" s="53"/>
      <c r="AC2558" s="53"/>
      <c r="AD2558" s="53"/>
      <c r="AE2558" s="53"/>
      <c r="AF2558" s="53"/>
      <c r="AG2558" s="53"/>
      <c r="AH2558" s="53"/>
      <c r="AI2558" s="53"/>
      <c r="AJ2558" s="53"/>
      <c r="AK2558" s="53"/>
      <c r="AL2558" s="53"/>
      <c r="AM2558" s="53"/>
      <c r="AN2558" s="53"/>
      <c r="AO2558" s="53"/>
      <c r="AP2558" s="53"/>
      <c r="AQ2558" s="53"/>
      <c r="AR2558" s="53"/>
      <c r="AS2558" s="53"/>
      <c r="AT2558" s="53"/>
      <c r="AU2558" s="53"/>
      <c r="AV2558" s="53"/>
      <c r="AW2558" s="53"/>
      <c r="AX2558" s="53"/>
      <c r="AY2558" s="53"/>
      <c r="AZ2558" s="53"/>
      <c r="BA2558" s="53"/>
      <c r="BB2558" s="53"/>
      <c r="BC2558" s="53"/>
      <c r="BD2558" s="53"/>
      <c r="BE2558" s="53"/>
      <c r="BF2558" s="53"/>
      <c r="BG2558" s="53"/>
      <c r="BH2558" s="53"/>
      <c r="BI2558" s="53"/>
      <c r="BJ2558" s="53"/>
      <c r="BK2558" s="53"/>
      <c r="BL2558" s="53"/>
      <c r="BM2558" s="53"/>
      <c r="BN2558" s="53"/>
      <c r="BO2558" s="53"/>
      <c r="BP2558" s="53"/>
      <c r="BQ2558" s="53"/>
      <c r="BR2558" s="53"/>
      <c r="BS2558" s="53"/>
      <c r="BT2558" s="53"/>
      <c r="BU2558" s="53"/>
      <c r="BV2558" s="53"/>
      <c r="BW2558" s="53"/>
      <c r="BX2558" s="53"/>
      <c r="BY2558" s="53"/>
      <c r="BZ2558" s="53"/>
      <c r="CA2558" s="53"/>
      <c r="CB2558" s="53"/>
      <c r="CC2558" s="53"/>
      <c r="CD2558" s="53"/>
      <c r="CE2558" s="53"/>
      <c r="CF2558" s="53"/>
      <c r="CG2558" s="53"/>
      <c r="CH2558" s="53"/>
      <c r="CI2558" s="53"/>
      <c r="CJ2558" s="53"/>
      <c r="CK2558" s="53"/>
    </row>
    <row r="2559" spans="10:89" x14ac:dyDescent="0.2">
      <c r="J2559" s="53"/>
      <c r="K2559" s="53"/>
      <c r="L2559" s="53"/>
      <c r="M2559" s="53"/>
      <c r="N2559" s="53"/>
      <c r="O2559" s="53"/>
      <c r="P2559" s="53"/>
      <c r="Q2559" s="53"/>
      <c r="R2559" s="53"/>
      <c r="S2559" s="53"/>
      <c r="T2559" s="53"/>
      <c r="U2559" s="53"/>
      <c r="V2559" s="53"/>
      <c r="W2559" s="53"/>
      <c r="X2559" s="53"/>
      <c r="Y2559" s="53"/>
      <c r="Z2559" s="53"/>
      <c r="AA2559" s="53"/>
      <c r="AB2559" s="53"/>
      <c r="AC2559" s="53"/>
      <c r="AD2559" s="53"/>
      <c r="AE2559" s="53"/>
      <c r="AF2559" s="53"/>
      <c r="AG2559" s="53"/>
      <c r="AH2559" s="53"/>
      <c r="AI2559" s="53"/>
      <c r="AJ2559" s="53"/>
      <c r="AK2559" s="53"/>
      <c r="AL2559" s="53"/>
      <c r="AM2559" s="53"/>
      <c r="AN2559" s="53"/>
      <c r="AO2559" s="53"/>
      <c r="AP2559" s="53"/>
      <c r="AQ2559" s="53"/>
      <c r="AR2559" s="53"/>
      <c r="AS2559" s="53"/>
      <c r="AT2559" s="53"/>
      <c r="AU2559" s="53"/>
      <c r="AV2559" s="53"/>
      <c r="AW2559" s="53"/>
      <c r="AX2559" s="53"/>
      <c r="AY2559" s="53"/>
      <c r="AZ2559" s="53"/>
      <c r="BA2559" s="53"/>
      <c r="BB2559" s="53"/>
      <c r="BC2559" s="53"/>
      <c r="BD2559" s="53"/>
      <c r="BE2559" s="53"/>
      <c r="BF2559" s="53"/>
      <c r="BG2559" s="53"/>
      <c r="BH2559" s="53"/>
      <c r="BI2559" s="53"/>
      <c r="BJ2559" s="53"/>
      <c r="BK2559" s="53"/>
      <c r="BL2559" s="53"/>
      <c r="BM2559" s="53"/>
      <c r="BN2559" s="53"/>
      <c r="BO2559" s="53"/>
      <c r="BP2559" s="53"/>
      <c r="BQ2559" s="53"/>
      <c r="BR2559" s="53"/>
      <c r="BS2559" s="53"/>
      <c r="BT2559" s="53"/>
      <c r="BU2559" s="53"/>
      <c r="BV2559" s="53"/>
      <c r="BW2559" s="53"/>
      <c r="BX2559" s="53"/>
      <c r="BY2559" s="53"/>
      <c r="BZ2559" s="53"/>
      <c r="CA2559" s="53"/>
      <c r="CB2559" s="53"/>
      <c r="CC2559" s="53"/>
      <c r="CD2559" s="53"/>
      <c r="CE2559" s="53"/>
      <c r="CF2559" s="53"/>
      <c r="CG2559" s="53"/>
      <c r="CH2559" s="53"/>
      <c r="CI2559" s="53"/>
      <c r="CJ2559" s="53"/>
      <c r="CK2559" s="53"/>
    </row>
    <row r="2560" spans="10:89" x14ac:dyDescent="0.2">
      <c r="J2560" s="53"/>
      <c r="K2560" s="53"/>
      <c r="L2560" s="53"/>
      <c r="M2560" s="53"/>
      <c r="N2560" s="53"/>
      <c r="O2560" s="53"/>
      <c r="P2560" s="53"/>
      <c r="Q2560" s="53"/>
      <c r="R2560" s="53"/>
      <c r="S2560" s="53"/>
      <c r="T2560" s="53"/>
      <c r="U2560" s="53"/>
      <c r="V2560" s="53"/>
      <c r="W2560" s="53"/>
      <c r="X2560" s="53"/>
      <c r="Y2560" s="53"/>
      <c r="Z2560" s="53"/>
      <c r="AA2560" s="53"/>
      <c r="AB2560" s="53"/>
      <c r="AC2560" s="53"/>
      <c r="AD2560" s="53"/>
      <c r="AE2560" s="53"/>
      <c r="AF2560" s="53"/>
      <c r="AG2560" s="53"/>
      <c r="AH2560" s="53"/>
      <c r="AI2560" s="53"/>
      <c r="AJ2560" s="53"/>
      <c r="AK2560" s="53"/>
      <c r="AL2560" s="53"/>
      <c r="AM2560" s="53"/>
      <c r="AN2560" s="53"/>
      <c r="AO2560" s="53"/>
      <c r="AP2560" s="53"/>
      <c r="AQ2560" s="53"/>
      <c r="AR2560" s="53"/>
      <c r="AS2560" s="53"/>
      <c r="AT2560" s="53"/>
      <c r="AU2560" s="53"/>
      <c r="AV2560" s="53"/>
      <c r="AW2560" s="53"/>
      <c r="AX2560" s="53"/>
      <c r="AY2560" s="53"/>
      <c r="AZ2560" s="53"/>
      <c r="BA2560" s="53"/>
      <c r="BB2560" s="53"/>
      <c r="BC2560" s="53"/>
      <c r="BD2560" s="53"/>
      <c r="BE2560" s="53"/>
      <c r="BF2560" s="53"/>
      <c r="BG2560" s="53"/>
      <c r="BH2560" s="53"/>
      <c r="BI2560" s="53"/>
      <c r="BJ2560" s="53"/>
      <c r="BK2560" s="53"/>
      <c r="BL2560" s="53"/>
      <c r="BM2560" s="53"/>
      <c r="BN2560" s="53"/>
      <c r="BO2560" s="53"/>
      <c r="BP2560" s="53"/>
      <c r="BQ2560" s="53"/>
      <c r="BR2560" s="53"/>
      <c r="BS2560" s="53"/>
      <c r="BT2560" s="53"/>
      <c r="BU2560" s="53"/>
      <c r="BV2560" s="53"/>
      <c r="BW2560" s="53"/>
      <c r="BX2560" s="53"/>
      <c r="BY2560" s="53"/>
      <c r="BZ2560" s="53"/>
      <c r="CA2560" s="53"/>
      <c r="CB2560" s="53"/>
      <c r="CC2560" s="53"/>
      <c r="CD2560" s="53"/>
      <c r="CE2560" s="53"/>
      <c r="CF2560" s="53"/>
      <c r="CG2560" s="53"/>
      <c r="CH2560" s="53"/>
      <c r="CI2560" s="53"/>
      <c r="CJ2560" s="53"/>
      <c r="CK2560" s="53"/>
    </row>
    <row r="2561" spans="10:89" x14ac:dyDescent="0.2">
      <c r="J2561" s="53"/>
      <c r="K2561" s="53"/>
      <c r="L2561" s="53"/>
      <c r="M2561" s="53"/>
      <c r="N2561" s="53"/>
      <c r="O2561" s="53"/>
      <c r="P2561" s="53"/>
      <c r="Q2561" s="53"/>
      <c r="R2561" s="53"/>
      <c r="S2561" s="53"/>
      <c r="T2561" s="53"/>
      <c r="U2561" s="53"/>
      <c r="V2561" s="53"/>
      <c r="W2561" s="53"/>
      <c r="X2561" s="53"/>
      <c r="Y2561" s="53"/>
      <c r="Z2561" s="53"/>
      <c r="AA2561" s="53"/>
      <c r="AB2561" s="53"/>
      <c r="AC2561" s="53"/>
      <c r="AD2561" s="53"/>
      <c r="AE2561" s="53"/>
      <c r="AF2561" s="53"/>
      <c r="AG2561" s="53"/>
      <c r="AH2561" s="53"/>
      <c r="AI2561" s="53"/>
      <c r="AJ2561" s="53"/>
      <c r="AK2561" s="53"/>
      <c r="AL2561" s="53"/>
      <c r="AM2561" s="53"/>
      <c r="AN2561" s="53"/>
      <c r="AO2561" s="53"/>
      <c r="AP2561" s="53"/>
      <c r="AQ2561" s="53"/>
      <c r="AR2561" s="53"/>
      <c r="AS2561" s="53"/>
      <c r="AT2561" s="53"/>
      <c r="AU2561" s="53"/>
      <c r="AV2561" s="53"/>
      <c r="AW2561" s="53"/>
      <c r="AX2561" s="53"/>
      <c r="AY2561" s="53"/>
      <c r="AZ2561" s="53"/>
      <c r="BA2561" s="53"/>
      <c r="BB2561" s="53"/>
      <c r="BC2561" s="53"/>
      <c r="BD2561" s="53"/>
      <c r="BE2561" s="53"/>
      <c r="BF2561" s="53"/>
      <c r="BG2561" s="53"/>
      <c r="BH2561" s="53"/>
      <c r="BI2561" s="53"/>
      <c r="BJ2561" s="53"/>
      <c r="BK2561" s="53"/>
      <c r="BL2561" s="53"/>
      <c r="BM2561" s="53"/>
      <c r="BN2561" s="53"/>
      <c r="BO2561" s="53"/>
      <c r="BP2561" s="53"/>
      <c r="BQ2561" s="53"/>
      <c r="BR2561" s="53"/>
      <c r="BS2561" s="53"/>
      <c r="BT2561" s="53"/>
      <c r="BU2561" s="53"/>
      <c r="BV2561" s="53"/>
      <c r="BW2561" s="53"/>
      <c r="BX2561" s="53"/>
      <c r="BY2561" s="53"/>
      <c r="BZ2561" s="53"/>
      <c r="CA2561" s="53"/>
      <c r="CB2561" s="53"/>
      <c r="CC2561" s="53"/>
      <c r="CD2561" s="53"/>
      <c r="CE2561" s="53"/>
      <c r="CF2561" s="53"/>
      <c r="CG2561" s="53"/>
      <c r="CH2561" s="53"/>
      <c r="CI2561" s="53"/>
      <c r="CJ2561" s="53"/>
      <c r="CK2561" s="53"/>
    </row>
    <row r="2562" spans="10:89" x14ac:dyDescent="0.2">
      <c r="J2562" s="53"/>
      <c r="K2562" s="53"/>
      <c r="L2562" s="53"/>
      <c r="M2562" s="53"/>
      <c r="N2562" s="53"/>
      <c r="O2562" s="53"/>
      <c r="P2562" s="53"/>
      <c r="Q2562" s="53"/>
      <c r="R2562" s="53"/>
      <c r="S2562" s="53"/>
      <c r="T2562" s="53"/>
      <c r="U2562" s="53"/>
      <c r="V2562" s="53"/>
      <c r="W2562" s="53"/>
      <c r="X2562" s="53"/>
      <c r="Y2562" s="53"/>
      <c r="Z2562" s="53"/>
      <c r="AA2562" s="53"/>
      <c r="AB2562" s="53"/>
      <c r="AC2562" s="53"/>
      <c r="AD2562" s="53"/>
      <c r="AE2562" s="53"/>
      <c r="AF2562" s="53"/>
      <c r="AG2562" s="53"/>
      <c r="AH2562" s="53"/>
      <c r="AI2562" s="53"/>
      <c r="AJ2562" s="53"/>
      <c r="AK2562" s="53"/>
      <c r="AL2562" s="53"/>
      <c r="AM2562" s="53"/>
      <c r="AN2562" s="53"/>
      <c r="AO2562" s="53"/>
      <c r="AP2562" s="53"/>
      <c r="AQ2562" s="53"/>
      <c r="AR2562" s="53"/>
      <c r="AS2562" s="53"/>
      <c r="AT2562" s="53"/>
      <c r="AU2562" s="53"/>
      <c r="AV2562" s="53"/>
      <c r="AW2562" s="53"/>
      <c r="AX2562" s="53"/>
      <c r="AY2562" s="53"/>
      <c r="AZ2562" s="53"/>
      <c r="BA2562" s="53"/>
      <c r="BB2562" s="53"/>
      <c r="BC2562" s="53"/>
      <c r="BD2562" s="53"/>
      <c r="BE2562" s="53"/>
      <c r="BF2562" s="53"/>
      <c r="BG2562" s="53"/>
      <c r="BH2562" s="53"/>
      <c r="BI2562" s="53"/>
      <c r="BJ2562" s="53"/>
      <c r="BK2562" s="53"/>
      <c r="BL2562" s="53"/>
      <c r="BM2562" s="53"/>
      <c r="BN2562" s="53"/>
      <c r="BO2562" s="53"/>
      <c r="BP2562" s="53"/>
      <c r="BQ2562" s="53"/>
      <c r="BR2562" s="53"/>
      <c r="BS2562" s="53"/>
      <c r="BT2562" s="53"/>
      <c r="BU2562" s="53"/>
      <c r="BV2562" s="53"/>
      <c r="BW2562" s="53"/>
      <c r="BX2562" s="53"/>
      <c r="BY2562" s="53"/>
      <c r="BZ2562" s="53"/>
      <c r="CA2562" s="53"/>
      <c r="CB2562" s="53"/>
      <c r="CC2562" s="53"/>
      <c r="CD2562" s="53"/>
      <c r="CE2562" s="53"/>
      <c r="CF2562" s="53"/>
      <c r="CG2562" s="53"/>
      <c r="CH2562" s="53"/>
      <c r="CI2562" s="53"/>
      <c r="CJ2562" s="53"/>
      <c r="CK2562" s="53"/>
    </row>
    <row r="2563" spans="10:89" x14ac:dyDescent="0.2">
      <c r="J2563" s="53"/>
      <c r="K2563" s="53"/>
      <c r="L2563" s="53"/>
      <c r="M2563" s="53"/>
      <c r="N2563" s="53"/>
      <c r="O2563" s="53"/>
      <c r="P2563" s="53"/>
      <c r="Q2563" s="53"/>
      <c r="R2563" s="53"/>
      <c r="S2563" s="53"/>
      <c r="T2563" s="53"/>
      <c r="U2563" s="53"/>
      <c r="V2563" s="53"/>
      <c r="W2563" s="53"/>
      <c r="X2563" s="53"/>
      <c r="Y2563" s="53"/>
      <c r="Z2563" s="53"/>
      <c r="AA2563" s="53"/>
      <c r="AB2563" s="53"/>
      <c r="AC2563" s="53"/>
      <c r="AD2563" s="53"/>
      <c r="AE2563" s="53"/>
      <c r="AF2563" s="53"/>
      <c r="AG2563" s="53"/>
      <c r="AH2563" s="53"/>
      <c r="AI2563" s="53"/>
      <c r="AJ2563" s="53"/>
      <c r="AK2563" s="53"/>
      <c r="AL2563" s="53"/>
      <c r="AM2563" s="53"/>
      <c r="AN2563" s="53"/>
      <c r="AO2563" s="53"/>
      <c r="AP2563" s="53"/>
      <c r="AQ2563" s="53"/>
      <c r="AR2563" s="53"/>
      <c r="AS2563" s="53"/>
      <c r="AT2563" s="53"/>
      <c r="AU2563" s="53"/>
      <c r="AV2563" s="53"/>
      <c r="AW2563" s="53"/>
      <c r="AX2563" s="53"/>
      <c r="AY2563" s="53"/>
      <c r="AZ2563" s="53"/>
      <c r="BA2563" s="53"/>
      <c r="BB2563" s="53"/>
      <c r="BC2563" s="53"/>
      <c r="BD2563" s="53"/>
      <c r="BE2563" s="53"/>
      <c r="BF2563" s="53"/>
      <c r="BG2563" s="53"/>
      <c r="BH2563" s="53"/>
      <c r="BI2563" s="53"/>
      <c r="BJ2563" s="53"/>
      <c r="BK2563" s="53"/>
      <c r="BL2563" s="53"/>
      <c r="BM2563" s="53"/>
      <c r="BN2563" s="53"/>
      <c r="BO2563" s="53"/>
      <c r="BP2563" s="53"/>
      <c r="BQ2563" s="53"/>
      <c r="BR2563" s="53"/>
      <c r="BS2563" s="53"/>
      <c r="BT2563" s="53"/>
      <c r="BU2563" s="53"/>
      <c r="BV2563" s="53"/>
      <c r="BW2563" s="53"/>
      <c r="BX2563" s="53"/>
      <c r="BY2563" s="53"/>
      <c r="BZ2563" s="53"/>
      <c r="CA2563" s="53"/>
      <c r="CB2563" s="53"/>
      <c r="CC2563" s="53"/>
      <c r="CD2563" s="53"/>
      <c r="CE2563" s="53"/>
      <c r="CF2563" s="53"/>
      <c r="CG2563" s="53"/>
      <c r="CH2563" s="53"/>
      <c r="CI2563" s="53"/>
      <c r="CJ2563" s="53"/>
      <c r="CK2563" s="53"/>
    </row>
    <row r="2564" spans="10:89" x14ac:dyDescent="0.2">
      <c r="J2564" s="53"/>
      <c r="K2564" s="53"/>
      <c r="L2564" s="53"/>
      <c r="M2564" s="53"/>
      <c r="N2564" s="53"/>
      <c r="O2564" s="53"/>
      <c r="P2564" s="53"/>
      <c r="Q2564" s="53"/>
      <c r="R2564" s="53"/>
      <c r="S2564" s="53"/>
      <c r="T2564" s="53"/>
      <c r="U2564" s="53"/>
      <c r="V2564" s="53"/>
      <c r="W2564" s="53"/>
      <c r="X2564" s="53"/>
      <c r="Y2564" s="53"/>
      <c r="Z2564" s="53"/>
      <c r="AA2564" s="53"/>
      <c r="AB2564" s="53"/>
      <c r="AC2564" s="53"/>
      <c r="AD2564" s="53"/>
      <c r="AE2564" s="53"/>
      <c r="AF2564" s="53"/>
      <c r="AG2564" s="53"/>
      <c r="AH2564" s="53"/>
      <c r="AI2564" s="53"/>
      <c r="AJ2564" s="53"/>
      <c r="AK2564" s="53"/>
      <c r="AL2564" s="53"/>
      <c r="AM2564" s="53"/>
      <c r="AN2564" s="53"/>
      <c r="AO2564" s="53"/>
      <c r="AP2564" s="53"/>
      <c r="AQ2564" s="53"/>
      <c r="AR2564" s="53"/>
      <c r="AS2564" s="53"/>
      <c r="AT2564" s="53"/>
      <c r="AU2564" s="53"/>
      <c r="AV2564" s="53"/>
      <c r="AW2564" s="53"/>
      <c r="AX2564" s="53"/>
      <c r="AY2564" s="53"/>
      <c r="AZ2564" s="53"/>
      <c r="BA2564" s="53"/>
      <c r="BB2564" s="53"/>
      <c r="BC2564" s="53"/>
      <c r="BD2564" s="53"/>
      <c r="BE2564" s="53"/>
      <c r="BF2564" s="53"/>
      <c r="BG2564" s="53"/>
      <c r="BH2564" s="53"/>
      <c r="BI2564" s="53"/>
      <c r="BJ2564" s="53"/>
      <c r="BK2564" s="53"/>
      <c r="BL2564" s="53"/>
      <c r="BM2564" s="53"/>
      <c r="BN2564" s="53"/>
      <c r="BO2564" s="53"/>
      <c r="BP2564" s="53"/>
      <c r="BQ2564" s="53"/>
      <c r="BR2564" s="53"/>
      <c r="BS2564" s="53"/>
      <c r="BT2564" s="53"/>
      <c r="BU2564" s="53"/>
      <c r="BV2564" s="53"/>
      <c r="BW2564" s="53"/>
      <c r="BX2564" s="53"/>
      <c r="BY2564" s="53"/>
      <c r="BZ2564" s="53"/>
      <c r="CA2564" s="53"/>
      <c r="CB2564" s="53"/>
      <c r="CC2564" s="53"/>
      <c r="CD2564" s="53"/>
      <c r="CE2564" s="53"/>
      <c r="CF2564" s="53"/>
      <c r="CG2564" s="53"/>
      <c r="CH2564" s="53"/>
      <c r="CI2564" s="53"/>
      <c r="CJ2564" s="53"/>
      <c r="CK2564" s="53"/>
    </row>
    <row r="2565" spans="10:89" x14ac:dyDescent="0.2">
      <c r="J2565" s="53"/>
      <c r="K2565" s="53"/>
      <c r="L2565" s="53"/>
      <c r="M2565" s="53"/>
      <c r="N2565" s="53"/>
      <c r="O2565" s="53"/>
      <c r="P2565" s="53"/>
      <c r="Q2565" s="53"/>
      <c r="R2565" s="53"/>
      <c r="S2565" s="53"/>
      <c r="T2565" s="53"/>
      <c r="U2565" s="53"/>
      <c r="V2565" s="53"/>
      <c r="W2565" s="53"/>
      <c r="X2565" s="53"/>
      <c r="Y2565" s="53"/>
      <c r="Z2565" s="53"/>
      <c r="AA2565" s="53"/>
      <c r="AB2565" s="53"/>
      <c r="AC2565" s="53"/>
      <c r="AD2565" s="53"/>
      <c r="AE2565" s="53"/>
      <c r="AF2565" s="53"/>
      <c r="AG2565" s="53"/>
      <c r="AH2565" s="53"/>
      <c r="AI2565" s="53"/>
      <c r="AJ2565" s="53"/>
      <c r="AK2565" s="53"/>
      <c r="AL2565" s="53"/>
      <c r="AM2565" s="53"/>
      <c r="AN2565" s="53"/>
      <c r="AO2565" s="53"/>
      <c r="AP2565" s="53"/>
      <c r="AQ2565" s="53"/>
      <c r="AR2565" s="53"/>
      <c r="AS2565" s="53"/>
      <c r="AT2565" s="53"/>
      <c r="AU2565" s="53"/>
      <c r="AV2565" s="53"/>
      <c r="AW2565" s="53"/>
      <c r="AX2565" s="53"/>
      <c r="AY2565" s="53"/>
      <c r="AZ2565" s="53"/>
      <c r="BA2565" s="53"/>
      <c r="BB2565" s="53"/>
      <c r="BC2565" s="53"/>
      <c r="BD2565" s="53"/>
      <c r="BE2565" s="53"/>
      <c r="BF2565" s="53"/>
      <c r="BG2565" s="53"/>
      <c r="BH2565" s="53"/>
      <c r="BI2565" s="53"/>
      <c r="BJ2565" s="53"/>
      <c r="BK2565" s="53"/>
      <c r="BL2565" s="53"/>
      <c r="BM2565" s="53"/>
      <c r="BN2565" s="53"/>
      <c r="BO2565" s="53"/>
      <c r="BP2565" s="53"/>
      <c r="BQ2565" s="53"/>
      <c r="BR2565" s="53"/>
      <c r="BS2565" s="53"/>
      <c r="BT2565" s="53"/>
      <c r="BU2565" s="53"/>
      <c r="BV2565" s="53"/>
      <c r="BW2565" s="53"/>
      <c r="BX2565" s="53"/>
      <c r="BY2565" s="53"/>
      <c r="BZ2565" s="53"/>
      <c r="CA2565" s="53"/>
      <c r="CB2565" s="53"/>
      <c r="CC2565" s="53"/>
      <c r="CD2565" s="53"/>
      <c r="CE2565" s="53"/>
      <c r="CF2565" s="53"/>
      <c r="CG2565" s="53"/>
      <c r="CH2565" s="53"/>
      <c r="CI2565" s="53"/>
      <c r="CJ2565" s="53"/>
      <c r="CK2565" s="53"/>
    </row>
    <row r="2566" spans="10:89" x14ac:dyDescent="0.2">
      <c r="J2566" s="53"/>
      <c r="K2566" s="53"/>
      <c r="L2566" s="53"/>
      <c r="M2566" s="53"/>
      <c r="N2566" s="53"/>
      <c r="O2566" s="53"/>
      <c r="P2566" s="53"/>
      <c r="Q2566" s="53"/>
      <c r="R2566" s="53"/>
      <c r="S2566" s="53"/>
      <c r="T2566" s="53"/>
      <c r="U2566" s="53"/>
      <c r="V2566" s="53"/>
      <c r="W2566" s="53"/>
      <c r="X2566" s="53"/>
      <c r="Y2566" s="53"/>
      <c r="Z2566" s="53"/>
      <c r="AA2566" s="53"/>
      <c r="AB2566" s="53"/>
      <c r="AC2566" s="53"/>
      <c r="AD2566" s="53"/>
      <c r="AE2566" s="53"/>
      <c r="AF2566" s="53"/>
      <c r="AG2566" s="53"/>
      <c r="AH2566" s="53"/>
      <c r="AI2566" s="53"/>
      <c r="AJ2566" s="53"/>
      <c r="AK2566" s="53"/>
      <c r="AL2566" s="53"/>
      <c r="AM2566" s="53"/>
      <c r="AN2566" s="53"/>
      <c r="AO2566" s="53"/>
      <c r="AP2566" s="53"/>
      <c r="AQ2566" s="53"/>
      <c r="AR2566" s="53"/>
      <c r="AS2566" s="53"/>
      <c r="AT2566" s="53"/>
      <c r="AU2566" s="53"/>
      <c r="AV2566" s="53"/>
      <c r="AW2566" s="53"/>
      <c r="AX2566" s="53"/>
      <c r="AY2566" s="53"/>
      <c r="AZ2566" s="53"/>
      <c r="BA2566" s="53"/>
      <c r="BB2566" s="53"/>
      <c r="BC2566" s="53"/>
      <c r="BD2566" s="53"/>
      <c r="BE2566" s="53"/>
      <c r="BF2566" s="53"/>
      <c r="BG2566" s="53"/>
      <c r="BH2566" s="53"/>
      <c r="BI2566" s="53"/>
      <c r="BJ2566" s="53"/>
      <c r="BK2566" s="53"/>
      <c r="BL2566" s="53"/>
      <c r="BM2566" s="53"/>
      <c r="BN2566" s="53"/>
      <c r="BO2566" s="53"/>
      <c r="BP2566" s="53"/>
      <c r="BQ2566" s="53"/>
      <c r="BR2566" s="53"/>
      <c r="BS2566" s="53"/>
      <c r="BT2566" s="53"/>
      <c r="BU2566" s="53"/>
      <c r="BV2566" s="53"/>
      <c r="BW2566" s="53"/>
      <c r="BX2566" s="53"/>
      <c r="BY2566" s="53"/>
      <c r="BZ2566" s="53"/>
      <c r="CA2566" s="53"/>
      <c r="CB2566" s="53"/>
      <c r="CC2566" s="53"/>
      <c r="CD2566" s="53"/>
      <c r="CE2566" s="53"/>
      <c r="CF2566" s="53"/>
      <c r="CG2566" s="53"/>
      <c r="CH2566" s="53"/>
      <c r="CI2566" s="53"/>
      <c r="CJ2566" s="53"/>
      <c r="CK2566" s="53"/>
    </row>
    <row r="2567" spans="10:89" x14ac:dyDescent="0.2">
      <c r="J2567" s="53"/>
      <c r="K2567" s="53"/>
      <c r="L2567" s="53"/>
      <c r="M2567" s="53"/>
      <c r="N2567" s="53"/>
      <c r="O2567" s="53"/>
      <c r="P2567" s="53"/>
      <c r="Q2567" s="53"/>
      <c r="R2567" s="53"/>
      <c r="S2567" s="53"/>
      <c r="T2567" s="53"/>
      <c r="U2567" s="53"/>
      <c r="V2567" s="53"/>
      <c r="W2567" s="53"/>
      <c r="X2567" s="53"/>
      <c r="Y2567" s="53"/>
      <c r="Z2567" s="53"/>
      <c r="AA2567" s="53"/>
      <c r="AB2567" s="53"/>
      <c r="AC2567" s="53"/>
      <c r="AD2567" s="53"/>
      <c r="AE2567" s="53"/>
      <c r="AF2567" s="53"/>
      <c r="AG2567" s="53"/>
      <c r="AH2567" s="53"/>
      <c r="AI2567" s="53"/>
      <c r="AJ2567" s="53"/>
      <c r="AK2567" s="53"/>
      <c r="AL2567" s="53"/>
      <c r="AM2567" s="53"/>
      <c r="AN2567" s="53"/>
      <c r="AO2567" s="53"/>
      <c r="AP2567" s="53"/>
      <c r="AQ2567" s="53"/>
      <c r="AR2567" s="53"/>
      <c r="AS2567" s="53"/>
      <c r="AT2567" s="53"/>
      <c r="AU2567" s="53"/>
      <c r="AV2567" s="53"/>
      <c r="AW2567" s="53"/>
      <c r="AX2567" s="53"/>
      <c r="AY2567" s="53"/>
      <c r="AZ2567" s="53"/>
      <c r="BA2567" s="53"/>
      <c r="BB2567" s="53"/>
      <c r="BC2567" s="53"/>
      <c r="BD2567" s="53"/>
      <c r="BE2567" s="53"/>
      <c r="BF2567" s="53"/>
      <c r="BG2567" s="53"/>
      <c r="BH2567" s="53"/>
      <c r="BI2567" s="53"/>
      <c r="BJ2567" s="53"/>
      <c r="BK2567" s="53"/>
      <c r="BL2567" s="53"/>
      <c r="BM2567" s="53"/>
      <c r="BN2567" s="53"/>
      <c r="BO2567" s="53"/>
      <c r="BP2567" s="53"/>
      <c r="BQ2567" s="53"/>
      <c r="BR2567" s="53"/>
      <c r="BS2567" s="53"/>
      <c r="BT2567" s="53"/>
      <c r="BU2567" s="53"/>
      <c r="BV2567" s="53"/>
      <c r="BW2567" s="53"/>
      <c r="BX2567" s="53"/>
      <c r="BY2567" s="53"/>
      <c r="BZ2567" s="53"/>
      <c r="CA2567" s="53"/>
      <c r="CB2567" s="53"/>
      <c r="CC2567" s="53"/>
      <c r="CD2567" s="53"/>
      <c r="CE2567" s="53"/>
      <c r="CF2567" s="53"/>
      <c r="CG2567" s="53"/>
      <c r="CH2567" s="53"/>
      <c r="CI2567" s="53"/>
      <c r="CJ2567" s="53"/>
      <c r="CK2567" s="53"/>
    </row>
    <row r="2568" spans="10:89" x14ac:dyDescent="0.2">
      <c r="J2568" s="53"/>
      <c r="K2568" s="53"/>
      <c r="L2568" s="53"/>
      <c r="M2568" s="53"/>
      <c r="N2568" s="53"/>
      <c r="O2568" s="53"/>
      <c r="P2568" s="53"/>
      <c r="Q2568" s="53"/>
      <c r="R2568" s="53"/>
      <c r="S2568" s="53"/>
      <c r="T2568" s="53"/>
      <c r="U2568" s="53"/>
      <c r="V2568" s="53"/>
      <c r="W2568" s="53"/>
      <c r="X2568" s="53"/>
      <c r="Y2568" s="53"/>
      <c r="Z2568" s="53"/>
      <c r="AA2568" s="53"/>
      <c r="AB2568" s="53"/>
      <c r="AC2568" s="53"/>
      <c r="AD2568" s="53"/>
      <c r="AE2568" s="53"/>
      <c r="AF2568" s="53"/>
      <c r="AG2568" s="53"/>
      <c r="AH2568" s="53"/>
      <c r="AI2568" s="53"/>
      <c r="AJ2568" s="53"/>
      <c r="AK2568" s="53"/>
      <c r="AL2568" s="53"/>
      <c r="AM2568" s="53"/>
      <c r="AN2568" s="53"/>
      <c r="AO2568" s="53"/>
      <c r="AP2568" s="53"/>
      <c r="AQ2568" s="53"/>
      <c r="AR2568" s="53"/>
      <c r="AS2568" s="53"/>
      <c r="AT2568" s="53"/>
      <c r="AU2568" s="53"/>
      <c r="AV2568" s="53"/>
      <c r="AW2568" s="53"/>
      <c r="AX2568" s="53"/>
      <c r="AY2568" s="53"/>
      <c r="AZ2568" s="53"/>
      <c r="BA2568" s="53"/>
      <c r="BB2568" s="53"/>
      <c r="BC2568" s="53"/>
      <c r="BD2568" s="53"/>
      <c r="BE2568" s="53"/>
      <c r="BF2568" s="53"/>
      <c r="BG2568" s="53"/>
      <c r="BH2568" s="53"/>
      <c r="BI2568" s="53"/>
      <c r="BJ2568" s="53"/>
      <c r="BK2568" s="53"/>
      <c r="BL2568" s="53"/>
      <c r="BM2568" s="53"/>
      <c r="BN2568" s="53"/>
      <c r="BO2568" s="53"/>
      <c r="BP2568" s="53"/>
      <c r="BQ2568" s="53"/>
      <c r="BR2568" s="53"/>
      <c r="BS2568" s="53"/>
      <c r="BT2568" s="53"/>
      <c r="BU2568" s="53"/>
      <c r="BV2568" s="53"/>
      <c r="BW2568" s="53"/>
      <c r="BX2568" s="53"/>
      <c r="BY2568" s="53"/>
      <c r="BZ2568" s="53"/>
      <c r="CA2568" s="53"/>
      <c r="CB2568" s="53"/>
      <c r="CC2568" s="53"/>
      <c r="CD2568" s="53"/>
      <c r="CE2568" s="53"/>
      <c r="CF2568" s="53"/>
      <c r="CG2568" s="53"/>
      <c r="CH2568" s="53"/>
      <c r="CI2568" s="53"/>
      <c r="CJ2568" s="53"/>
      <c r="CK2568" s="53"/>
    </row>
    <row r="2569" spans="10:89" x14ac:dyDescent="0.2">
      <c r="J2569" s="53"/>
      <c r="K2569" s="53"/>
      <c r="L2569" s="53"/>
      <c r="M2569" s="53"/>
      <c r="N2569" s="53"/>
      <c r="O2569" s="53"/>
      <c r="P2569" s="53"/>
      <c r="Q2569" s="53"/>
      <c r="R2569" s="53"/>
      <c r="S2569" s="53"/>
      <c r="T2569" s="53"/>
      <c r="U2569" s="53"/>
      <c r="V2569" s="53"/>
      <c r="W2569" s="53"/>
      <c r="X2569" s="53"/>
      <c r="Y2569" s="53"/>
      <c r="Z2569" s="53"/>
      <c r="AA2569" s="53"/>
      <c r="AB2569" s="53"/>
      <c r="AC2569" s="53"/>
      <c r="AD2569" s="53"/>
      <c r="AE2569" s="53"/>
      <c r="AF2569" s="53"/>
      <c r="AG2569" s="53"/>
      <c r="AH2569" s="53"/>
      <c r="AI2569" s="53"/>
      <c r="AJ2569" s="53"/>
      <c r="AK2569" s="53"/>
      <c r="AL2569" s="53"/>
      <c r="AM2569" s="53"/>
      <c r="AN2569" s="53"/>
      <c r="AO2569" s="53"/>
      <c r="AP2569" s="53"/>
      <c r="AQ2569" s="53"/>
      <c r="AR2569" s="53"/>
      <c r="AS2569" s="53"/>
      <c r="AT2569" s="53"/>
      <c r="AU2569" s="53"/>
      <c r="AV2569" s="53"/>
      <c r="AW2569" s="53"/>
      <c r="AX2569" s="53"/>
      <c r="AY2569" s="53"/>
      <c r="AZ2569" s="53"/>
      <c r="BA2569" s="53"/>
      <c r="BB2569" s="53"/>
      <c r="BC2569" s="53"/>
      <c r="BD2569" s="53"/>
      <c r="BE2569" s="53"/>
      <c r="BF2569" s="53"/>
      <c r="BG2569" s="53"/>
      <c r="BH2569" s="53"/>
      <c r="BI2569" s="53"/>
      <c r="BJ2569" s="53"/>
      <c r="BK2569" s="53"/>
      <c r="BL2569" s="53"/>
      <c r="BM2569" s="53"/>
      <c r="BN2569" s="53"/>
      <c r="BO2569" s="53"/>
      <c r="BP2569" s="53"/>
      <c r="BQ2569" s="53"/>
      <c r="BR2569" s="53"/>
      <c r="BS2569" s="53"/>
      <c r="BT2569" s="53"/>
      <c r="BU2569" s="53"/>
      <c r="BV2569" s="53"/>
      <c r="BW2569" s="53"/>
      <c r="BX2569" s="53"/>
      <c r="BY2569" s="53"/>
      <c r="BZ2569" s="53"/>
      <c r="CA2569" s="53"/>
      <c r="CB2569" s="53"/>
      <c r="CC2569" s="53"/>
      <c r="CD2569" s="53"/>
      <c r="CE2569" s="53"/>
      <c r="CF2569" s="53"/>
      <c r="CG2569" s="53"/>
      <c r="CH2569" s="53"/>
      <c r="CI2569" s="53"/>
      <c r="CJ2569" s="53"/>
      <c r="CK2569" s="53"/>
    </row>
    <row r="2570" spans="10:89" x14ac:dyDescent="0.2">
      <c r="J2570" s="53"/>
      <c r="K2570" s="53"/>
      <c r="L2570" s="53"/>
      <c r="M2570" s="53"/>
      <c r="N2570" s="53"/>
      <c r="O2570" s="53"/>
      <c r="P2570" s="53"/>
      <c r="Q2570" s="53"/>
      <c r="R2570" s="53"/>
      <c r="S2570" s="53"/>
      <c r="T2570" s="53"/>
      <c r="U2570" s="53"/>
      <c r="V2570" s="53"/>
      <c r="W2570" s="53"/>
      <c r="X2570" s="53"/>
      <c r="Y2570" s="53"/>
      <c r="Z2570" s="53"/>
      <c r="AA2570" s="53"/>
      <c r="AB2570" s="53"/>
      <c r="AC2570" s="53"/>
      <c r="AD2570" s="53"/>
      <c r="AE2570" s="53"/>
      <c r="AF2570" s="53"/>
      <c r="AG2570" s="53"/>
      <c r="AH2570" s="53"/>
      <c r="AI2570" s="53"/>
      <c r="AJ2570" s="53"/>
      <c r="AK2570" s="53"/>
      <c r="AL2570" s="53"/>
      <c r="AM2570" s="53"/>
      <c r="AN2570" s="53"/>
      <c r="AO2570" s="53"/>
      <c r="AP2570" s="53"/>
      <c r="AQ2570" s="53"/>
      <c r="AR2570" s="53"/>
      <c r="AS2570" s="53"/>
      <c r="AT2570" s="53"/>
      <c r="AU2570" s="53"/>
      <c r="AV2570" s="53"/>
      <c r="AW2570" s="53"/>
      <c r="AX2570" s="53"/>
      <c r="AY2570" s="53"/>
      <c r="AZ2570" s="53"/>
      <c r="BA2570" s="53"/>
      <c r="BB2570" s="53"/>
      <c r="BC2570" s="53"/>
      <c r="BD2570" s="53"/>
      <c r="BE2570" s="53"/>
      <c r="BF2570" s="53"/>
      <c r="BG2570" s="53"/>
      <c r="BH2570" s="53"/>
      <c r="BI2570" s="53"/>
      <c r="BJ2570" s="53"/>
      <c r="BK2570" s="53"/>
      <c r="BL2570" s="53"/>
      <c r="BM2570" s="53"/>
      <c r="BN2570" s="53"/>
      <c r="BO2570" s="53"/>
      <c r="BP2570" s="53"/>
      <c r="BQ2570" s="53"/>
      <c r="BR2570" s="53"/>
      <c r="BS2570" s="53"/>
      <c r="BT2570" s="53"/>
      <c r="BU2570" s="53"/>
      <c r="BV2570" s="53"/>
      <c r="BW2570" s="53"/>
      <c r="BX2570" s="53"/>
      <c r="BY2570" s="53"/>
      <c r="BZ2570" s="53"/>
      <c r="CA2570" s="53"/>
      <c r="CB2570" s="53"/>
      <c r="CC2570" s="53"/>
      <c r="CD2570" s="53"/>
      <c r="CE2570" s="53"/>
      <c r="CF2570" s="53"/>
      <c r="CG2570" s="53"/>
      <c r="CH2570" s="53"/>
      <c r="CI2570" s="53"/>
      <c r="CJ2570" s="53"/>
      <c r="CK2570" s="53"/>
    </row>
    <row r="2571" spans="10:89" x14ac:dyDescent="0.2">
      <c r="J2571" s="53"/>
      <c r="K2571" s="53"/>
      <c r="L2571" s="53"/>
      <c r="M2571" s="53"/>
      <c r="N2571" s="53"/>
      <c r="O2571" s="53"/>
      <c r="P2571" s="53"/>
      <c r="Q2571" s="53"/>
      <c r="R2571" s="53"/>
      <c r="S2571" s="53"/>
      <c r="T2571" s="53"/>
      <c r="U2571" s="53"/>
      <c r="V2571" s="53"/>
      <c r="W2571" s="53"/>
      <c r="X2571" s="53"/>
      <c r="Y2571" s="53"/>
      <c r="Z2571" s="53"/>
      <c r="AA2571" s="53"/>
      <c r="AB2571" s="53"/>
      <c r="AC2571" s="53"/>
      <c r="AD2571" s="53"/>
      <c r="AE2571" s="53"/>
      <c r="AF2571" s="53"/>
      <c r="AG2571" s="53"/>
      <c r="AH2571" s="53"/>
      <c r="AI2571" s="53"/>
      <c r="AJ2571" s="53"/>
      <c r="AK2571" s="53"/>
      <c r="AL2571" s="53"/>
      <c r="AM2571" s="53"/>
      <c r="AN2571" s="53"/>
      <c r="AO2571" s="53"/>
      <c r="AP2571" s="53"/>
      <c r="AQ2571" s="53"/>
      <c r="AR2571" s="53"/>
      <c r="AS2571" s="53"/>
      <c r="AT2571" s="53"/>
      <c r="AU2571" s="53"/>
      <c r="AV2571" s="53"/>
      <c r="AW2571" s="53"/>
      <c r="AX2571" s="53"/>
      <c r="AY2571" s="53"/>
      <c r="AZ2571" s="53"/>
      <c r="BA2571" s="53"/>
      <c r="BB2571" s="53"/>
      <c r="BC2571" s="53"/>
      <c r="BD2571" s="53"/>
      <c r="BE2571" s="53"/>
      <c r="BF2571" s="53"/>
      <c r="BG2571" s="53"/>
      <c r="BH2571" s="53"/>
      <c r="BI2571" s="53"/>
      <c r="BJ2571" s="53"/>
      <c r="BK2571" s="53"/>
      <c r="BL2571" s="53"/>
      <c r="BM2571" s="53"/>
      <c r="BN2571" s="53"/>
      <c r="BO2571" s="53"/>
      <c r="BP2571" s="53"/>
      <c r="BQ2571" s="53"/>
      <c r="BR2571" s="53"/>
      <c r="BS2571" s="53"/>
      <c r="BT2571" s="53"/>
      <c r="BU2571" s="53"/>
      <c r="BV2571" s="53"/>
      <c r="BW2571" s="53"/>
      <c r="BX2571" s="53"/>
      <c r="BY2571" s="53"/>
      <c r="BZ2571" s="53"/>
      <c r="CA2571" s="53"/>
      <c r="CB2571" s="53"/>
      <c r="CC2571" s="53"/>
      <c r="CD2571" s="53"/>
      <c r="CE2571" s="53"/>
      <c r="CF2571" s="53"/>
      <c r="CG2571" s="53"/>
      <c r="CH2571" s="53"/>
      <c r="CI2571" s="53"/>
      <c r="CJ2571" s="53"/>
      <c r="CK2571" s="53"/>
    </row>
    <row r="2572" spans="10:89" x14ac:dyDescent="0.2">
      <c r="J2572" s="53"/>
      <c r="K2572" s="53"/>
      <c r="L2572" s="53"/>
      <c r="M2572" s="53"/>
      <c r="N2572" s="53"/>
      <c r="O2572" s="53"/>
      <c r="P2572" s="53"/>
      <c r="Q2572" s="53"/>
      <c r="R2572" s="53"/>
      <c r="S2572" s="53"/>
      <c r="T2572" s="53"/>
      <c r="U2572" s="53"/>
      <c r="V2572" s="53"/>
      <c r="W2572" s="53"/>
      <c r="X2572" s="53"/>
      <c r="Y2572" s="53"/>
      <c r="Z2572" s="53"/>
      <c r="AA2572" s="53"/>
      <c r="AB2572" s="53"/>
      <c r="AC2572" s="53"/>
      <c r="AD2572" s="53"/>
      <c r="AE2572" s="53"/>
      <c r="AF2572" s="53"/>
      <c r="AG2572" s="53"/>
      <c r="AH2572" s="53"/>
      <c r="AI2572" s="53"/>
      <c r="AJ2572" s="53"/>
      <c r="AK2572" s="53"/>
      <c r="AL2572" s="53"/>
      <c r="AM2572" s="53"/>
      <c r="AN2572" s="53"/>
      <c r="AO2572" s="53"/>
      <c r="AP2572" s="53"/>
      <c r="AQ2572" s="53"/>
      <c r="AR2572" s="53"/>
      <c r="AS2572" s="53"/>
      <c r="AT2572" s="53"/>
      <c r="AU2572" s="53"/>
      <c r="AV2572" s="53"/>
      <c r="AW2572" s="53"/>
      <c r="AX2572" s="53"/>
      <c r="AY2572" s="53"/>
      <c r="AZ2572" s="53"/>
      <c r="BA2572" s="53"/>
      <c r="BB2572" s="53"/>
      <c r="BC2572" s="53"/>
      <c r="BD2572" s="53"/>
      <c r="BE2572" s="53"/>
      <c r="BF2572" s="53"/>
      <c r="BG2572" s="53"/>
      <c r="BH2572" s="53"/>
      <c r="BI2572" s="53"/>
      <c r="BJ2572" s="53"/>
      <c r="BK2572" s="53"/>
      <c r="BL2572" s="53"/>
      <c r="BM2572" s="53"/>
      <c r="BN2572" s="53"/>
      <c r="BO2572" s="53"/>
      <c r="BP2572" s="53"/>
      <c r="BQ2572" s="53"/>
      <c r="BR2572" s="53"/>
      <c r="BS2572" s="53"/>
      <c r="BT2572" s="53"/>
      <c r="BU2572" s="53"/>
      <c r="BV2572" s="53"/>
      <c r="BW2572" s="53"/>
      <c r="BX2572" s="53"/>
      <c r="BY2572" s="53"/>
      <c r="BZ2572" s="53"/>
      <c r="CA2572" s="53"/>
      <c r="CB2572" s="53"/>
      <c r="CC2572" s="53"/>
      <c r="CD2572" s="53"/>
      <c r="CE2572" s="53"/>
      <c r="CF2572" s="53"/>
      <c r="CG2572" s="53"/>
      <c r="CH2572" s="53"/>
      <c r="CI2572" s="53"/>
      <c r="CJ2572" s="53"/>
      <c r="CK2572" s="53"/>
    </row>
    <row r="2573" spans="10:89" x14ac:dyDescent="0.2">
      <c r="J2573" s="53"/>
      <c r="K2573" s="53"/>
      <c r="L2573" s="53"/>
      <c r="M2573" s="53"/>
      <c r="N2573" s="53"/>
      <c r="O2573" s="53"/>
      <c r="P2573" s="53"/>
      <c r="Q2573" s="53"/>
      <c r="R2573" s="53"/>
      <c r="S2573" s="53"/>
      <c r="T2573" s="53"/>
      <c r="U2573" s="53"/>
      <c r="V2573" s="53"/>
      <c r="W2573" s="53"/>
      <c r="X2573" s="53"/>
      <c r="Y2573" s="53"/>
      <c r="Z2573" s="53"/>
      <c r="AA2573" s="53"/>
      <c r="AB2573" s="53"/>
      <c r="AC2573" s="53"/>
      <c r="AD2573" s="53"/>
      <c r="AE2573" s="53"/>
      <c r="AF2573" s="53"/>
      <c r="AG2573" s="53"/>
      <c r="AH2573" s="53"/>
      <c r="AI2573" s="53"/>
      <c r="AJ2573" s="53"/>
      <c r="AK2573" s="53"/>
      <c r="AL2573" s="53"/>
      <c r="AM2573" s="53"/>
      <c r="AN2573" s="53"/>
      <c r="AO2573" s="53"/>
      <c r="AP2573" s="53"/>
      <c r="AQ2573" s="53"/>
      <c r="AR2573" s="53"/>
      <c r="AS2573" s="53"/>
      <c r="AT2573" s="53"/>
      <c r="AU2573" s="53"/>
      <c r="AV2573" s="53"/>
      <c r="AW2573" s="53"/>
      <c r="AX2573" s="53"/>
      <c r="AY2573" s="53"/>
      <c r="AZ2573" s="53"/>
      <c r="BA2573" s="53"/>
      <c r="BB2573" s="53"/>
      <c r="BC2573" s="53"/>
      <c r="BD2573" s="53"/>
      <c r="BE2573" s="53"/>
      <c r="BF2573" s="53"/>
      <c r="BG2573" s="53"/>
      <c r="BH2573" s="53"/>
      <c r="BI2573" s="53"/>
      <c r="BJ2573" s="53"/>
      <c r="BK2573" s="53"/>
      <c r="BL2573" s="53"/>
      <c r="BM2573" s="53"/>
      <c r="BN2573" s="53"/>
      <c r="BO2573" s="53"/>
      <c r="BP2573" s="53"/>
      <c r="BQ2573" s="53"/>
      <c r="BR2573" s="53"/>
      <c r="BS2573" s="53"/>
      <c r="BT2573" s="53"/>
      <c r="BU2573" s="53"/>
      <c r="BV2573" s="53"/>
      <c r="BW2573" s="53"/>
      <c r="BX2573" s="53"/>
      <c r="BY2573" s="53"/>
      <c r="BZ2573" s="53"/>
      <c r="CA2573" s="53"/>
      <c r="CB2573" s="53"/>
      <c r="CC2573" s="53"/>
      <c r="CD2573" s="53"/>
      <c r="CE2573" s="53"/>
      <c r="CF2573" s="53"/>
      <c r="CG2573" s="53"/>
      <c r="CH2573" s="53"/>
      <c r="CI2573" s="53"/>
      <c r="CJ2573" s="53"/>
      <c r="CK2573" s="53"/>
    </row>
    <row r="2574" spans="10:89" x14ac:dyDescent="0.2">
      <c r="J2574" s="53"/>
      <c r="K2574" s="53"/>
      <c r="L2574" s="53"/>
      <c r="M2574" s="53"/>
      <c r="N2574" s="53"/>
      <c r="O2574" s="53"/>
      <c r="P2574" s="53"/>
      <c r="Q2574" s="53"/>
      <c r="R2574" s="53"/>
      <c r="S2574" s="53"/>
      <c r="T2574" s="53"/>
      <c r="U2574" s="53"/>
      <c r="V2574" s="53"/>
      <c r="W2574" s="53"/>
      <c r="X2574" s="53"/>
      <c r="Y2574" s="53"/>
      <c r="Z2574" s="53"/>
      <c r="AA2574" s="53"/>
      <c r="AB2574" s="53"/>
      <c r="AC2574" s="53"/>
      <c r="AD2574" s="53"/>
      <c r="AE2574" s="53"/>
      <c r="AF2574" s="53"/>
      <c r="AG2574" s="53"/>
      <c r="AH2574" s="53"/>
      <c r="AI2574" s="53"/>
      <c r="AJ2574" s="53"/>
      <c r="AK2574" s="53"/>
      <c r="AL2574" s="53"/>
      <c r="AM2574" s="53"/>
      <c r="AN2574" s="53"/>
      <c r="AO2574" s="53"/>
      <c r="AP2574" s="53"/>
      <c r="AQ2574" s="53"/>
      <c r="AR2574" s="53"/>
      <c r="AS2574" s="53"/>
      <c r="AT2574" s="53"/>
      <c r="AU2574" s="53"/>
      <c r="AV2574" s="53"/>
      <c r="AW2574" s="53"/>
      <c r="AX2574" s="53"/>
      <c r="AY2574" s="53"/>
      <c r="AZ2574" s="53"/>
      <c r="BA2574" s="53"/>
      <c r="BB2574" s="53"/>
      <c r="BC2574" s="53"/>
      <c r="BD2574" s="53"/>
      <c r="BE2574" s="53"/>
      <c r="BF2574" s="53"/>
      <c r="BG2574" s="53"/>
      <c r="BH2574" s="53"/>
      <c r="BI2574" s="53"/>
      <c r="BJ2574" s="53"/>
      <c r="BK2574" s="53"/>
      <c r="BL2574" s="53"/>
      <c r="BM2574" s="53"/>
      <c r="BN2574" s="53"/>
      <c r="BO2574" s="53"/>
      <c r="BP2574" s="53"/>
      <c r="BQ2574" s="53"/>
      <c r="BR2574" s="53"/>
      <c r="BS2574" s="53"/>
      <c r="BT2574" s="53"/>
      <c r="BU2574" s="53"/>
      <c r="BV2574" s="53"/>
      <c r="BW2574" s="53"/>
      <c r="BX2574" s="53"/>
      <c r="BY2574" s="53"/>
      <c r="BZ2574" s="53"/>
      <c r="CA2574" s="53"/>
      <c r="CB2574" s="53"/>
      <c r="CC2574" s="53"/>
      <c r="CD2574" s="53"/>
      <c r="CE2574" s="53"/>
      <c r="CF2574" s="53"/>
      <c r="CG2574" s="53"/>
      <c r="CH2574" s="53"/>
      <c r="CI2574" s="53"/>
      <c r="CJ2574" s="53"/>
      <c r="CK2574" s="53"/>
    </row>
    <row r="2575" spans="10:89" x14ac:dyDescent="0.2">
      <c r="J2575" s="53"/>
      <c r="K2575" s="53"/>
      <c r="L2575" s="53"/>
      <c r="M2575" s="53"/>
      <c r="N2575" s="53"/>
      <c r="O2575" s="53"/>
      <c r="P2575" s="53"/>
      <c r="Q2575" s="53"/>
      <c r="R2575" s="53"/>
      <c r="S2575" s="53"/>
      <c r="T2575" s="53"/>
      <c r="U2575" s="53"/>
      <c r="V2575" s="53"/>
      <c r="W2575" s="53"/>
      <c r="X2575" s="53"/>
      <c r="Y2575" s="53"/>
      <c r="Z2575" s="53"/>
      <c r="AA2575" s="53"/>
      <c r="AB2575" s="53"/>
      <c r="AC2575" s="53"/>
      <c r="AD2575" s="53"/>
      <c r="AE2575" s="53"/>
      <c r="AF2575" s="53"/>
      <c r="AG2575" s="53"/>
      <c r="AH2575" s="53"/>
      <c r="AI2575" s="53"/>
      <c r="AJ2575" s="53"/>
      <c r="AK2575" s="53"/>
      <c r="AL2575" s="53"/>
      <c r="AM2575" s="53"/>
      <c r="AN2575" s="53"/>
      <c r="AO2575" s="53"/>
      <c r="AP2575" s="53"/>
      <c r="AQ2575" s="53"/>
      <c r="AR2575" s="53"/>
      <c r="AS2575" s="53"/>
      <c r="AT2575" s="53"/>
      <c r="AU2575" s="53"/>
      <c r="AV2575" s="53"/>
      <c r="AW2575" s="53"/>
      <c r="AX2575" s="53"/>
      <c r="AY2575" s="53"/>
      <c r="AZ2575" s="53"/>
      <c r="BA2575" s="53"/>
      <c r="BB2575" s="53"/>
      <c r="BC2575" s="53"/>
      <c r="BD2575" s="53"/>
      <c r="BE2575" s="53"/>
      <c r="BF2575" s="53"/>
      <c r="BG2575" s="53"/>
      <c r="BH2575" s="53"/>
      <c r="BI2575" s="53"/>
      <c r="BJ2575" s="53"/>
      <c r="BK2575" s="53"/>
      <c r="BL2575" s="53"/>
      <c r="BM2575" s="53"/>
      <c r="BN2575" s="53"/>
      <c r="BO2575" s="53"/>
      <c r="BP2575" s="53"/>
      <c r="BQ2575" s="53"/>
      <c r="BR2575" s="53"/>
      <c r="BS2575" s="53"/>
      <c r="BT2575" s="53"/>
      <c r="BU2575" s="53"/>
      <c r="BV2575" s="53"/>
      <c r="BW2575" s="53"/>
      <c r="BX2575" s="53"/>
      <c r="BY2575" s="53"/>
      <c r="BZ2575" s="53"/>
      <c r="CA2575" s="53"/>
      <c r="CB2575" s="53"/>
      <c r="CC2575" s="53"/>
      <c r="CD2575" s="53"/>
      <c r="CE2575" s="53"/>
      <c r="CF2575" s="53"/>
      <c r="CG2575" s="53"/>
      <c r="CH2575" s="53"/>
      <c r="CI2575" s="53"/>
      <c r="CJ2575" s="53"/>
      <c r="CK2575" s="53"/>
    </row>
    <row r="2576" spans="10:89" x14ac:dyDescent="0.2">
      <c r="J2576" s="53"/>
      <c r="K2576" s="53"/>
      <c r="L2576" s="53"/>
      <c r="M2576" s="53"/>
      <c r="N2576" s="53"/>
      <c r="O2576" s="53"/>
      <c r="P2576" s="53"/>
      <c r="Q2576" s="53"/>
      <c r="R2576" s="53"/>
      <c r="S2576" s="53"/>
      <c r="T2576" s="53"/>
      <c r="U2576" s="53"/>
      <c r="V2576" s="53"/>
      <c r="W2576" s="53"/>
      <c r="X2576" s="53"/>
      <c r="Y2576" s="53"/>
      <c r="Z2576" s="53"/>
      <c r="AA2576" s="53"/>
      <c r="AB2576" s="53"/>
      <c r="AC2576" s="53"/>
      <c r="AD2576" s="53"/>
      <c r="AE2576" s="53"/>
      <c r="AF2576" s="53"/>
      <c r="AG2576" s="53"/>
      <c r="AH2576" s="53"/>
      <c r="AI2576" s="53"/>
      <c r="AJ2576" s="53"/>
      <c r="AK2576" s="53"/>
      <c r="AL2576" s="53"/>
      <c r="AM2576" s="53"/>
      <c r="AN2576" s="53"/>
      <c r="AO2576" s="53"/>
      <c r="AP2576" s="53"/>
      <c r="AQ2576" s="53"/>
      <c r="AR2576" s="53"/>
      <c r="AS2576" s="53"/>
      <c r="AT2576" s="53"/>
      <c r="AU2576" s="53"/>
      <c r="AV2576" s="53"/>
      <c r="AW2576" s="53"/>
      <c r="AX2576" s="53"/>
      <c r="AY2576" s="53"/>
      <c r="AZ2576" s="53"/>
      <c r="BA2576" s="53"/>
      <c r="BB2576" s="53"/>
      <c r="BC2576" s="53"/>
      <c r="BD2576" s="53"/>
      <c r="BE2576" s="53"/>
      <c r="BF2576" s="53"/>
      <c r="BG2576" s="53"/>
      <c r="BH2576" s="53"/>
      <c r="BI2576" s="53"/>
      <c r="BJ2576" s="53"/>
      <c r="BK2576" s="53"/>
      <c r="BL2576" s="53"/>
      <c r="BM2576" s="53"/>
      <c r="BN2576" s="53"/>
      <c r="BO2576" s="53"/>
      <c r="BP2576" s="53"/>
      <c r="BQ2576" s="53"/>
      <c r="BR2576" s="53"/>
      <c r="BS2576" s="53"/>
      <c r="BT2576" s="53"/>
      <c r="BU2576" s="53"/>
      <c r="BV2576" s="53"/>
      <c r="BW2576" s="53"/>
      <c r="BX2576" s="53"/>
      <c r="BY2576" s="53"/>
      <c r="BZ2576" s="53"/>
      <c r="CA2576" s="53"/>
      <c r="CB2576" s="53"/>
      <c r="CC2576" s="53"/>
      <c r="CD2576" s="53"/>
      <c r="CE2576" s="53"/>
      <c r="CF2576" s="53"/>
      <c r="CG2576" s="53"/>
      <c r="CH2576" s="53"/>
      <c r="CI2576" s="53"/>
      <c r="CJ2576" s="53"/>
      <c r="CK2576" s="53"/>
    </row>
    <row r="2577" spans="10:89" x14ac:dyDescent="0.2">
      <c r="J2577" s="53"/>
      <c r="K2577" s="53"/>
      <c r="L2577" s="53"/>
      <c r="M2577" s="53"/>
      <c r="N2577" s="53"/>
      <c r="O2577" s="53"/>
      <c r="P2577" s="53"/>
      <c r="Q2577" s="53"/>
      <c r="R2577" s="53"/>
      <c r="S2577" s="53"/>
      <c r="T2577" s="53"/>
      <c r="U2577" s="53"/>
      <c r="V2577" s="53"/>
      <c r="W2577" s="53"/>
      <c r="X2577" s="53"/>
      <c r="Y2577" s="53"/>
      <c r="Z2577" s="53"/>
      <c r="AA2577" s="53"/>
      <c r="AB2577" s="53"/>
      <c r="AC2577" s="53"/>
      <c r="AD2577" s="53"/>
      <c r="AE2577" s="53"/>
      <c r="AF2577" s="53"/>
      <c r="AG2577" s="53"/>
      <c r="AH2577" s="53"/>
      <c r="AI2577" s="53"/>
      <c r="AJ2577" s="53"/>
      <c r="AK2577" s="53"/>
      <c r="AL2577" s="53"/>
      <c r="AM2577" s="53"/>
      <c r="AN2577" s="53"/>
      <c r="AO2577" s="53"/>
      <c r="AP2577" s="53"/>
      <c r="AQ2577" s="53"/>
      <c r="AR2577" s="53"/>
      <c r="AS2577" s="53"/>
      <c r="AT2577" s="53"/>
      <c r="AU2577" s="53"/>
      <c r="AV2577" s="53"/>
      <c r="AW2577" s="53"/>
      <c r="AX2577" s="53"/>
      <c r="AY2577" s="53"/>
      <c r="AZ2577" s="53"/>
      <c r="BA2577" s="53"/>
      <c r="BB2577" s="53"/>
      <c r="BC2577" s="53"/>
      <c r="BD2577" s="53"/>
      <c r="BE2577" s="53"/>
      <c r="BF2577" s="53"/>
      <c r="BG2577" s="53"/>
      <c r="BH2577" s="53"/>
      <c r="BI2577" s="53"/>
      <c r="BJ2577" s="53"/>
      <c r="BK2577" s="53"/>
      <c r="BL2577" s="53"/>
      <c r="BM2577" s="53"/>
      <c r="BN2577" s="53"/>
      <c r="BO2577" s="53"/>
      <c r="BP2577" s="53"/>
      <c r="BQ2577" s="53"/>
      <c r="BR2577" s="53"/>
      <c r="BS2577" s="53"/>
      <c r="BT2577" s="53"/>
      <c r="BU2577" s="53"/>
      <c r="BV2577" s="53"/>
      <c r="BW2577" s="53"/>
      <c r="BX2577" s="53"/>
      <c r="BY2577" s="53"/>
      <c r="BZ2577" s="53"/>
      <c r="CA2577" s="53"/>
      <c r="CB2577" s="53"/>
      <c r="CC2577" s="53"/>
      <c r="CD2577" s="53"/>
      <c r="CE2577" s="53"/>
      <c r="CF2577" s="53"/>
      <c r="CG2577" s="53"/>
      <c r="CH2577" s="53"/>
      <c r="CI2577" s="53"/>
      <c r="CJ2577" s="53"/>
      <c r="CK2577" s="53"/>
    </row>
    <row r="2578" spans="10:89" x14ac:dyDescent="0.2">
      <c r="J2578" s="53"/>
      <c r="K2578" s="53"/>
      <c r="L2578" s="53"/>
      <c r="M2578" s="53"/>
      <c r="N2578" s="53"/>
      <c r="O2578" s="53"/>
      <c r="P2578" s="53"/>
      <c r="Q2578" s="53"/>
      <c r="R2578" s="53"/>
      <c r="S2578" s="53"/>
      <c r="T2578" s="53"/>
      <c r="U2578" s="53"/>
      <c r="V2578" s="53"/>
      <c r="W2578" s="53"/>
      <c r="X2578" s="53"/>
      <c r="Y2578" s="53"/>
      <c r="Z2578" s="53"/>
      <c r="AA2578" s="53"/>
      <c r="AB2578" s="53"/>
      <c r="AC2578" s="53"/>
      <c r="AD2578" s="53"/>
      <c r="AE2578" s="53"/>
      <c r="AF2578" s="53"/>
      <c r="AG2578" s="53"/>
      <c r="AH2578" s="53"/>
      <c r="AI2578" s="53"/>
      <c r="AJ2578" s="53"/>
      <c r="AK2578" s="53"/>
      <c r="AL2578" s="53"/>
      <c r="AM2578" s="53"/>
      <c r="AN2578" s="53"/>
      <c r="AO2578" s="53"/>
      <c r="AP2578" s="53"/>
      <c r="AQ2578" s="53"/>
      <c r="AR2578" s="53"/>
      <c r="AS2578" s="53"/>
      <c r="AT2578" s="53"/>
      <c r="AU2578" s="53"/>
      <c r="AV2578" s="53"/>
      <c r="AW2578" s="53"/>
      <c r="AX2578" s="53"/>
      <c r="AY2578" s="53"/>
      <c r="AZ2578" s="53"/>
      <c r="BA2578" s="53"/>
      <c r="BB2578" s="53"/>
      <c r="BC2578" s="53"/>
      <c r="BD2578" s="53"/>
      <c r="BE2578" s="53"/>
      <c r="BF2578" s="53"/>
      <c r="BG2578" s="53"/>
      <c r="BH2578" s="53"/>
      <c r="BI2578" s="53"/>
      <c r="BJ2578" s="53"/>
      <c r="BK2578" s="53"/>
      <c r="BL2578" s="53"/>
      <c r="BM2578" s="53"/>
      <c r="BN2578" s="53"/>
      <c r="BO2578" s="53"/>
      <c r="BP2578" s="53"/>
      <c r="BQ2578" s="53"/>
      <c r="BR2578" s="53"/>
      <c r="BS2578" s="53"/>
      <c r="BT2578" s="53"/>
      <c r="BU2578" s="53"/>
      <c r="BV2578" s="53"/>
      <c r="BW2578" s="53"/>
      <c r="BX2578" s="53"/>
      <c r="BY2578" s="53"/>
      <c r="BZ2578" s="53"/>
      <c r="CA2578" s="53"/>
      <c r="CB2578" s="53"/>
      <c r="CC2578" s="53"/>
      <c r="CD2578" s="53"/>
      <c r="CE2578" s="53"/>
      <c r="CF2578" s="53"/>
      <c r="CG2578" s="53"/>
      <c r="CH2578" s="53"/>
      <c r="CI2578" s="53"/>
      <c r="CJ2578" s="53"/>
      <c r="CK2578" s="53"/>
    </row>
    <row r="2579" spans="10:89" x14ac:dyDescent="0.2">
      <c r="J2579" s="53"/>
      <c r="K2579" s="53"/>
      <c r="L2579" s="53"/>
      <c r="M2579" s="53"/>
      <c r="N2579" s="53"/>
      <c r="O2579" s="53"/>
      <c r="P2579" s="53"/>
      <c r="Q2579" s="53"/>
      <c r="R2579" s="53"/>
      <c r="S2579" s="53"/>
      <c r="T2579" s="53"/>
      <c r="U2579" s="53"/>
      <c r="V2579" s="53"/>
      <c r="W2579" s="53"/>
      <c r="X2579" s="53"/>
      <c r="Y2579" s="53"/>
      <c r="Z2579" s="53"/>
      <c r="AA2579" s="53"/>
      <c r="AB2579" s="53"/>
      <c r="AC2579" s="53"/>
      <c r="AD2579" s="53"/>
      <c r="AE2579" s="53"/>
      <c r="AF2579" s="53"/>
      <c r="AG2579" s="53"/>
      <c r="AH2579" s="53"/>
      <c r="AI2579" s="53"/>
      <c r="AJ2579" s="53"/>
      <c r="AK2579" s="53"/>
      <c r="AL2579" s="53"/>
      <c r="AM2579" s="53"/>
      <c r="AN2579" s="53"/>
      <c r="AO2579" s="53"/>
      <c r="AP2579" s="53"/>
      <c r="AQ2579" s="53"/>
      <c r="AR2579" s="53"/>
      <c r="AS2579" s="53"/>
      <c r="AT2579" s="53"/>
      <c r="AU2579" s="53"/>
      <c r="AV2579" s="53"/>
      <c r="AW2579" s="53"/>
      <c r="AX2579" s="53"/>
      <c r="AY2579" s="53"/>
      <c r="AZ2579" s="53"/>
      <c r="BA2579" s="53"/>
      <c r="BB2579" s="53"/>
      <c r="BC2579" s="53"/>
      <c r="BD2579" s="53"/>
      <c r="BE2579" s="53"/>
      <c r="BF2579" s="53"/>
      <c r="BG2579" s="53"/>
      <c r="BH2579" s="53"/>
      <c r="BI2579" s="53"/>
      <c r="BJ2579" s="53"/>
      <c r="BK2579" s="53"/>
      <c r="BL2579" s="53"/>
      <c r="BM2579" s="53"/>
      <c r="BN2579" s="53"/>
      <c r="BO2579" s="53"/>
      <c r="BP2579" s="53"/>
      <c r="BQ2579" s="53"/>
      <c r="BR2579" s="53"/>
      <c r="BS2579" s="53"/>
      <c r="BT2579" s="53"/>
      <c r="BU2579" s="53"/>
      <c r="BV2579" s="53"/>
      <c r="BW2579" s="53"/>
      <c r="BX2579" s="53"/>
      <c r="BY2579" s="53"/>
      <c r="BZ2579" s="53"/>
      <c r="CA2579" s="53"/>
      <c r="CB2579" s="53"/>
      <c r="CC2579" s="53"/>
      <c r="CD2579" s="53"/>
      <c r="CE2579" s="53"/>
      <c r="CF2579" s="53"/>
      <c r="CG2579" s="53"/>
      <c r="CH2579" s="53"/>
      <c r="CI2579" s="53"/>
      <c r="CJ2579" s="53"/>
      <c r="CK2579" s="53"/>
    </row>
    <row r="2580" spans="10:89" x14ac:dyDescent="0.2">
      <c r="J2580" s="53"/>
      <c r="K2580" s="53"/>
      <c r="L2580" s="53"/>
      <c r="M2580" s="53"/>
      <c r="N2580" s="53"/>
      <c r="O2580" s="53"/>
      <c r="P2580" s="53"/>
      <c r="Q2580" s="53"/>
      <c r="R2580" s="53"/>
      <c r="S2580" s="53"/>
      <c r="T2580" s="53"/>
      <c r="U2580" s="53"/>
      <c r="V2580" s="53"/>
      <c r="W2580" s="53"/>
      <c r="X2580" s="53"/>
      <c r="Y2580" s="53"/>
      <c r="Z2580" s="53"/>
      <c r="AA2580" s="53"/>
      <c r="AB2580" s="53"/>
      <c r="AC2580" s="53"/>
      <c r="AD2580" s="53"/>
      <c r="AE2580" s="53"/>
      <c r="AF2580" s="53"/>
      <c r="AG2580" s="53"/>
      <c r="AH2580" s="53"/>
      <c r="AI2580" s="53"/>
      <c r="AJ2580" s="53"/>
      <c r="AK2580" s="53"/>
      <c r="AL2580" s="53"/>
      <c r="AM2580" s="53"/>
      <c r="AN2580" s="53"/>
      <c r="AO2580" s="53"/>
      <c r="AP2580" s="53"/>
      <c r="AQ2580" s="53"/>
      <c r="AR2580" s="53"/>
      <c r="AS2580" s="53"/>
      <c r="AT2580" s="53"/>
      <c r="AU2580" s="53"/>
      <c r="AV2580" s="53"/>
      <c r="AW2580" s="53"/>
      <c r="AX2580" s="53"/>
      <c r="AY2580" s="53"/>
      <c r="AZ2580" s="53"/>
      <c r="BA2580" s="53"/>
      <c r="BB2580" s="53"/>
      <c r="BC2580" s="53"/>
      <c r="BD2580" s="53"/>
      <c r="BE2580" s="53"/>
      <c r="BF2580" s="53"/>
      <c r="BG2580" s="53"/>
      <c r="BH2580" s="53"/>
      <c r="BI2580" s="53"/>
      <c r="BJ2580" s="53"/>
      <c r="BK2580" s="53"/>
      <c r="BL2580" s="53"/>
      <c r="BM2580" s="53"/>
      <c r="BN2580" s="53"/>
      <c r="BO2580" s="53"/>
      <c r="BP2580" s="53"/>
      <c r="BQ2580" s="53"/>
      <c r="BR2580" s="53"/>
      <c r="BS2580" s="53"/>
      <c r="BT2580" s="53"/>
      <c r="BU2580" s="53"/>
      <c r="BV2580" s="53"/>
      <c r="BW2580" s="53"/>
      <c r="BX2580" s="53"/>
      <c r="BY2580" s="53"/>
      <c r="BZ2580" s="53"/>
      <c r="CA2580" s="53"/>
      <c r="CB2580" s="53"/>
      <c r="CC2580" s="53"/>
      <c r="CD2580" s="53"/>
      <c r="CE2580" s="53"/>
      <c r="CF2580" s="53"/>
      <c r="CG2580" s="53"/>
      <c r="CH2580" s="53"/>
      <c r="CI2580" s="53"/>
      <c r="CJ2580" s="53"/>
      <c r="CK2580" s="53"/>
    </row>
    <row r="2581" spans="10:89" x14ac:dyDescent="0.2">
      <c r="J2581" s="53"/>
      <c r="K2581" s="53"/>
      <c r="L2581" s="53"/>
      <c r="M2581" s="53"/>
      <c r="N2581" s="53"/>
      <c r="O2581" s="53"/>
      <c r="P2581" s="53"/>
      <c r="Q2581" s="53"/>
      <c r="R2581" s="53"/>
      <c r="S2581" s="53"/>
      <c r="T2581" s="53"/>
      <c r="U2581" s="53"/>
      <c r="V2581" s="53"/>
      <c r="W2581" s="53"/>
      <c r="X2581" s="53"/>
      <c r="Y2581" s="53"/>
      <c r="Z2581" s="53"/>
      <c r="AA2581" s="53"/>
      <c r="AB2581" s="53"/>
      <c r="AC2581" s="53"/>
      <c r="AD2581" s="53"/>
      <c r="AE2581" s="53"/>
      <c r="AF2581" s="53"/>
      <c r="AG2581" s="53"/>
      <c r="AH2581" s="53"/>
      <c r="AI2581" s="53"/>
      <c r="AJ2581" s="53"/>
      <c r="AK2581" s="53"/>
      <c r="AL2581" s="53"/>
      <c r="AM2581" s="53"/>
      <c r="AN2581" s="53"/>
      <c r="AO2581" s="53"/>
      <c r="AP2581" s="53"/>
      <c r="AQ2581" s="53"/>
      <c r="AR2581" s="53"/>
      <c r="AS2581" s="53"/>
      <c r="AT2581" s="53"/>
      <c r="AU2581" s="53"/>
      <c r="AV2581" s="53"/>
      <c r="AW2581" s="53"/>
      <c r="AX2581" s="53"/>
      <c r="AY2581" s="53"/>
      <c r="AZ2581" s="53"/>
      <c r="BA2581" s="53"/>
      <c r="BB2581" s="53"/>
      <c r="BC2581" s="53"/>
      <c r="BD2581" s="53"/>
      <c r="BE2581" s="53"/>
      <c r="BF2581" s="53"/>
      <c r="BG2581" s="53"/>
      <c r="BH2581" s="53"/>
      <c r="BI2581" s="53"/>
      <c r="BJ2581" s="53"/>
      <c r="BK2581" s="53"/>
      <c r="BL2581" s="53"/>
      <c r="BM2581" s="53"/>
      <c r="BN2581" s="53"/>
      <c r="BO2581" s="53"/>
      <c r="BP2581" s="53"/>
      <c r="BQ2581" s="53"/>
      <c r="BR2581" s="53"/>
      <c r="BS2581" s="53"/>
      <c r="BT2581" s="53"/>
      <c r="BU2581" s="53"/>
      <c r="BV2581" s="53"/>
      <c r="BW2581" s="53"/>
      <c r="BX2581" s="53"/>
      <c r="BY2581" s="53"/>
      <c r="BZ2581" s="53"/>
      <c r="CA2581" s="53"/>
      <c r="CB2581" s="53"/>
      <c r="CC2581" s="53"/>
      <c r="CD2581" s="53"/>
      <c r="CE2581" s="53"/>
      <c r="CF2581" s="53"/>
      <c r="CG2581" s="53"/>
      <c r="CH2581" s="53"/>
      <c r="CI2581" s="53"/>
      <c r="CJ2581" s="53"/>
      <c r="CK2581" s="53"/>
    </row>
    <row r="2582" spans="10:89" x14ac:dyDescent="0.2">
      <c r="J2582" s="53"/>
      <c r="K2582" s="53"/>
      <c r="L2582" s="53"/>
      <c r="M2582" s="53"/>
      <c r="N2582" s="53"/>
      <c r="O2582" s="53"/>
      <c r="P2582" s="53"/>
      <c r="Q2582" s="53"/>
      <c r="R2582" s="53"/>
      <c r="S2582" s="53"/>
      <c r="T2582" s="53"/>
      <c r="U2582" s="53"/>
      <c r="V2582" s="53"/>
      <c r="W2582" s="53"/>
      <c r="X2582" s="53"/>
      <c r="Y2582" s="53"/>
      <c r="Z2582" s="53"/>
      <c r="AA2582" s="53"/>
      <c r="AB2582" s="53"/>
      <c r="AC2582" s="53"/>
      <c r="AD2582" s="53"/>
      <c r="AE2582" s="53"/>
      <c r="AF2582" s="53"/>
      <c r="AG2582" s="53"/>
      <c r="AH2582" s="53"/>
      <c r="AI2582" s="53"/>
      <c r="AJ2582" s="53"/>
      <c r="AK2582" s="53"/>
      <c r="AL2582" s="53"/>
      <c r="AM2582" s="53"/>
      <c r="AN2582" s="53"/>
      <c r="AO2582" s="53"/>
      <c r="AP2582" s="53"/>
      <c r="AQ2582" s="53"/>
      <c r="AR2582" s="53"/>
      <c r="AS2582" s="53"/>
      <c r="AT2582" s="53"/>
      <c r="AU2582" s="53"/>
      <c r="AV2582" s="53"/>
      <c r="AW2582" s="53"/>
      <c r="AX2582" s="53"/>
      <c r="AY2582" s="53"/>
      <c r="AZ2582" s="53"/>
      <c r="BA2582" s="53"/>
      <c r="BB2582" s="53"/>
      <c r="BC2582" s="53"/>
      <c r="BD2582" s="53"/>
      <c r="BE2582" s="53"/>
      <c r="BF2582" s="53"/>
      <c r="BG2582" s="53"/>
      <c r="BH2582" s="53"/>
      <c r="BI2582" s="53"/>
      <c r="BJ2582" s="53"/>
      <c r="BK2582" s="53"/>
      <c r="BL2582" s="53"/>
      <c r="BM2582" s="53"/>
      <c r="BN2582" s="53"/>
      <c r="BO2582" s="53"/>
      <c r="BP2582" s="53"/>
      <c r="BQ2582" s="53"/>
      <c r="BR2582" s="53"/>
      <c r="BS2582" s="53"/>
      <c r="BT2582" s="53"/>
      <c r="BU2582" s="53"/>
      <c r="BV2582" s="53"/>
      <c r="BW2582" s="53"/>
      <c r="BX2582" s="53"/>
      <c r="BY2582" s="53"/>
      <c r="BZ2582" s="53"/>
      <c r="CA2582" s="53"/>
      <c r="CB2582" s="53"/>
      <c r="CC2582" s="53"/>
      <c r="CD2582" s="53"/>
      <c r="CE2582" s="53"/>
      <c r="CF2582" s="53"/>
      <c r="CG2582" s="53"/>
      <c r="CH2582" s="53"/>
      <c r="CI2582" s="53"/>
      <c r="CJ2582" s="53"/>
      <c r="CK2582" s="53"/>
    </row>
    <row r="2583" spans="10:89" x14ac:dyDescent="0.2">
      <c r="J2583" s="53"/>
      <c r="K2583" s="53"/>
      <c r="L2583" s="53"/>
      <c r="M2583" s="53"/>
      <c r="N2583" s="53"/>
      <c r="O2583" s="53"/>
      <c r="P2583" s="53"/>
      <c r="Q2583" s="53"/>
      <c r="R2583" s="53"/>
      <c r="S2583" s="53"/>
      <c r="T2583" s="53"/>
      <c r="U2583" s="53"/>
      <c r="V2583" s="53"/>
      <c r="W2583" s="53"/>
      <c r="X2583" s="53"/>
      <c r="Y2583" s="53"/>
      <c r="Z2583" s="53"/>
      <c r="AA2583" s="53"/>
      <c r="AB2583" s="53"/>
      <c r="AC2583" s="53"/>
      <c r="AD2583" s="53"/>
      <c r="AE2583" s="53"/>
      <c r="AF2583" s="53"/>
      <c r="AG2583" s="53"/>
      <c r="AH2583" s="53"/>
      <c r="AI2583" s="53"/>
      <c r="AJ2583" s="53"/>
      <c r="AK2583" s="53"/>
      <c r="AL2583" s="53"/>
      <c r="AM2583" s="53"/>
      <c r="AN2583" s="53"/>
      <c r="AO2583" s="53"/>
      <c r="AP2583" s="53"/>
      <c r="AQ2583" s="53"/>
      <c r="AR2583" s="53"/>
      <c r="AS2583" s="53"/>
      <c r="AT2583" s="53"/>
      <c r="AU2583" s="53"/>
      <c r="AV2583" s="53"/>
      <c r="AW2583" s="53"/>
      <c r="AX2583" s="53"/>
      <c r="AY2583" s="53"/>
      <c r="AZ2583" s="53"/>
      <c r="BA2583" s="53"/>
      <c r="BB2583" s="53"/>
      <c r="BC2583" s="53"/>
      <c r="BD2583" s="53"/>
      <c r="BE2583" s="53"/>
      <c r="BF2583" s="53"/>
      <c r="BG2583" s="53"/>
      <c r="BH2583" s="53"/>
      <c r="BI2583" s="53"/>
      <c r="BJ2583" s="53"/>
      <c r="BK2583" s="53"/>
      <c r="BL2583" s="53"/>
      <c r="BM2583" s="53"/>
      <c r="BN2583" s="53"/>
      <c r="BO2583" s="53"/>
      <c r="BP2583" s="53"/>
      <c r="BQ2583" s="53"/>
      <c r="BR2583" s="53"/>
      <c r="BS2583" s="53"/>
      <c r="BT2583" s="53"/>
      <c r="BU2583" s="53"/>
      <c r="BV2583" s="53"/>
      <c r="BW2583" s="53"/>
      <c r="BX2583" s="53"/>
      <c r="BY2583" s="53"/>
      <c r="BZ2583" s="53"/>
      <c r="CA2583" s="53"/>
      <c r="CB2583" s="53"/>
      <c r="CC2583" s="53"/>
      <c r="CD2583" s="53"/>
      <c r="CE2583" s="53"/>
      <c r="CF2583" s="53"/>
      <c r="CG2583" s="53"/>
      <c r="CH2583" s="53"/>
      <c r="CI2583" s="53"/>
      <c r="CJ2583" s="53"/>
      <c r="CK2583" s="53"/>
    </row>
    <row r="2584" spans="10:89" x14ac:dyDescent="0.2">
      <c r="J2584" s="53"/>
      <c r="K2584" s="53"/>
      <c r="L2584" s="53"/>
      <c r="M2584" s="53"/>
      <c r="N2584" s="53"/>
      <c r="O2584" s="53"/>
      <c r="P2584" s="53"/>
      <c r="Q2584" s="53"/>
      <c r="R2584" s="53"/>
      <c r="S2584" s="53"/>
      <c r="T2584" s="53"/>
      <c r="U2584" s="53"/>
      <c r="V2584" s="53"/>
      <c r="W2584" s="53"/>
      <c r="X2584" s="53"/>
      <c r="Y2584" s="53"/>
      <c r="Z2584" s="53"/>
      <c r="AA2584" s="53"/>
      <c r="AB2584" s="53"/>
      <c r="AC2584" s="53"/>
      <c r="AD2584" s="53"/>
      <c r="AE2584" s="53"/>
      <c r="AF2584" s="53"/>
      <c r="AG2584" s="53"/>
      <c r="AH2584" s="53"/>
      <c r="AI2584" s="53"/>
      <c r="AJ2584" s="53"/>
      <c r="AK2584" s="53"/>
      <c r="AL2584" s="53"/>
      <c r="AM2584" s="53"/>
      <c r="AN2584" s="53"/>
      <c r="AO2584" s="53"/>
      <c r="AP2584" s="53"/>
      <c r="AQ2584" s="53"/>
      <c r="AR2584" s="53"/>
      <c r="AS2584" s="53"/>
      <c r="AT2584" s="53"/>
      <c r="AU2584" s="53"/>
      <c r="AV2584" s="53"/>
      <c r="AW2584" s="53"/>
      <c r="AX2584" s="53"/>
      <c r="AY2584" s="53"/>
      <c r="AZ2584" s="53"/>
      <c r="BA2584" s="53"/>
      <c r="BB2584" s="53"/>
      <c r="BC2584" s="53"/>
      <c r="BD2584" s="53"/>
      <c r="BE2584" s="53"/>
      <c r="BF2584" s="53"/>
      <c r="BG2584" s="53"/>
      <c r="BH2584" s="53"/>
      <c r="BI2584" s="53"/>
      <c r="BJ2584" s="53"/>
      <c r="BK2584" s="53"/>
      <c r="BL2584" s="53"/>
      <c r="BM2584" s="53"/>
      <c r="BN2584" s="53"/>
      <c r="BO2584" s="53"/>
      <c r="BP2584" s="53"/>
      <c r="BQ2584" s="53"/>
      <c r="BR2584" s="53"/>
      <c r="BS2584" s="53"/>
      <c r="BT2584" s="53"/>
      <c r="BU2584" s="53"/>
      <c r="BV2584" s="53"/>
      <c r="BW2584" s="53"/>
      <c r="BX2584" s="53"/>
      <c r="BY2584" s="53"/>
      <c r="BZ2584" s="53"/>
      <c r="CA2584" s="53"/>
      <c r="CB2584" s="53"/>
      <c r="CC2584" s="53"/>
      <c r="CD2584" s="53"/>
      <c r="CE2584" s="53"/>
      <c r="CF2584" s="53"/>
      <c r="CG2584" s="53"/>
      <c r="CH2584" s="53"/>
      <c r="CI2584" s="53"/>
      <c r="CJ2584" s="53"/>
      <c r="CK2584" s="53"/>
    </row>
    <row r="2585" spans="10:89" x14ac:dyDescent="0.2">
      <c r="J2585" s="53"/>
      <c r="K2585" s="53"/>
      <c r="L2585" s="53"/>
      <c r="M2585" s="53"/>
      <c r="N2585" s="53"/>
      <c r="O2585" s="53"/>
      <c r="P2585" s="53"/>
      <c r="Q2585" s="53"/>
      <c r="R2585" s="53"/>
      <c r="S2585" s="53"/>
      <c r="T2585" s="53"/>
      <c r="U2585" s="53"/>
      <c r="V2585" s="53"/>
      <c r="W2585" s="53"/>
      <c r="X2585" s="53"/>
      <c r="Y2585" s="53"/>
      <c r="Z2585" s="53"/>
      <c r="AA2585" s="53"/>
      <c r="AB2585" s="53"/>
      <c r="AC2585" s="53"/>
      <c r="AD2585" s="53"/>
      <c r="AE2585" s="53"/>
      <c r="AF2585" s="53"/>
      <c r="AG2585" s="53"/>
      <c r="AH2585" s="53"/>
      <c r="AI2585" s="53"/>
      <c r="AJ2585" s="53"/>
      <c r="AK2585" s="53"/>
      <c r="AL2585" s="53"/>
      <c r="AM2585" s="53"/>
      <c r="AN2585" s="53"/>
      <c r="AO2585" s="53"/>
      <c r="AP2585" s="53"/>
      <c r="AQ2585" s="53"/>
      <c r="AR2585" s="53"/>
      <c r="AS2585" s="53"/>
      <c r="AT2585" s="53"/>
      <c r="AU2585" s="53"/>
      <c r="AV2585" s="53"/>
      <c r="AW2585" s="53"/>
      <c r="AX2585" s="53"/>
      <c r="AY2585" s="53"/>
      <c r="AZ2585" s="53"/>
      <c r="BA2585" s="53"/>
      <c r="BB2585" s="53"/>
      <c r="BC2585" s="53"/>
      <c r="BD2585" s="53"/>
      <c r="BE2585" s="53"/>
      <c r="BF2585" s="53"/>
      <c r="BG2585" s="53"/>
      <c r="BH2585" s="53"/>
      <c r="BI2585" s="53"/>
      <c r="BJ2585" s="53"/>
      <c r="BK2585" s="53"/>
      <c r="BL2585" s="53"/>
      <c r="BM2585" s="53"/>
      <c r="BN2585" s="53"/>
      <c r="BO2585" s="53"/>
      <c r="BP2585" s="53"/>
      <c r="BQ2585" s="53"/>
      <c r="BR2585" s="53"/>
      <c r="BS2585" s="53"/>
      <c r="BT2585" s="53"/>
      <c r="BU2585" s="53"/>
      <c r="BV2585" s="53"/>
      <c r="BW2585" s="53"/>
      <c r="BX2585" s="53"/>
      <c r="BY2585" s="53"/>
      <c r="BZ2585" s="53"/>
      <c r="CA2585" s="53"/>
      <c r="CB2585" s="53"/>
      <c r="CC2585" s="53"/>
      <c r="CD2585" s="53"/>
      <c r="CE2585" s="53"/>
      <c r="CF2585" s="53"/>
      <c r="CG2585" s="53"/>
      <c r="CH2585" s="53"/>
      <c r="CI2585" s="53"/>
      <c r="CJ2585" s="53"/>
      <c r="CK2585" s="53"/>
    </row>
    <row r="2586" spans="10:89" x14ac:dyDescent="0.2">
      <c r="J2586" s="53"/>
      <c r="K2586" s="53"/>
      <c r="L2586" s="53"/>
      <c r="M2586" s="53"/>
      <c r="N2586" s="53"/>
      <c r="O2586" s="53"/>
      <c r="P2586" s="53"/>
      <c r="Q2586" s="53"/>
      <c r="R2586" s="53"/>
      <c r="S2586" s="53"/>
      <c r="T2586" s="53"/>
      <c r="U2586" s="53"/>
      <c r="V2586" s="53"/>
      <c r="W2586" s="53"/>
      <c r="X2586" s="53"/>
      <c r="Y2586" s="53"/>
      <c r="Z2586" s="53"/>
      <c r="AA2586" s="53"/>
      <c r="AB2586" s="53"/>
      <c r="AC2586" s="53"/>
      <c r="AD2586" s="53"/>
      <c r="AE2586" s="53"/>
      <c r="AF2586" s="53"/>
      <c r="AG2586" s="53"/>
      <c r="AH2586" s="53"/>
      <c r="AI2586" s="53"/>
      <c r="AJ2586" s="53"/>
      <c r="AK2586" s="53"/>
      <c r="AL2586" s="53"/>
      <c r="AM2586" s="53"/>
      <c r="AN2586" s="53"/>
      <c r="AO2586" s="53"/>
      <c r="AP2586" s="53"/>
      <c r="AQ2586" s="53"/>
      <c r="AR2586" s="53"/>
      <c r="AS2586" s="53"/>
      <c r="AT2586" s="53"/>
      <c r="AU2586" s="53"/>
      <c r="AV2586" s="53"/>
      <c r="AW2586" s="53"/>
      <c r="AX2586" s="53"/>
      <c r="AY2586" s="53"/>
      <c r="AZ2586" s="53"/>
      <c r="BA2586" s="53"/>
      <c r="BB2586" s="53"/>
      <c r="BC2586" s="53"/>
      <c r="BD2586" s="53"/>
      <c r="BE2586" s="53"/>
      <c r="BF2586" s="53"/>
      <c r="BG2586" s="53"/>
      <c r="BH2586" s="53"/>
      <c r="BI2586" s="53"/>
      <c r="BJ2586" s="53"/>
      <c r="BK2586" s="53"/>
      <c r="BL2586" s="53"/>
      <c r="BM2586" s="53"/>
      <c r="BN2586" s="53"/>
      <c r="BO2586" s="53"/>
      <c r="BP2586" s="53"/>
      <c r="BQ2586" s="53"/>
      <c r="BR2586" s="53"/>
      <c r="BS2586" s="53"/>
      <c r="BT2586" s="53"/>
      <c r="BU2586" s="53"/>
      <c r="BV2586" s="53"/>
      <c r="BW2586" s="53"/>
      <c r="BX2586" s="53"/>
      <c r="BY2586" s="53"/>
      <c r="BZ2586" s="53"/>
      <c r="CA2586" s="53"/>
      <c r="CB2586" s="53"/>
      <c r="CC2586" s="53"/>
      <c r="CD2586" s="53"/>
      <c r="CE2586" s="53"/>
      <c r="CF2586" s="53"/>
      <c r="CG2586" s="53"/>
      <c r="CH2586" s="53"/>
      <c r="CI2586" s="53"/>
      <c r="CJ2586" s="53"/>
      <c r="CK2586" s="53"/>
    </row>
    <row r="2587" spans="10:89" x14ac:dyDescent="0.2">
      <c r="J2587" s="53"/>
      <c r="K2587" s="53"/>
      <c r="L2587" s="53"/>
      <c r="M2587" s="53"/>
      <c r="N2587" s="53"/>
      <c r="O2587" s="53"/>
      <c r="P2587" s="53"/>
      <c r="Q2587" s="53"/>
      <c r="R2587" s="53"/>
      <c r="S2587" s="53"/>
      <c r="T2587" s="53"/>
      <c r="U2587" s="53"/>
      <c r="V2587" s="53"/>
      <c r="W2587" s="53"/>
      <c r="X2587" s="53"/>
      <c r="Y2587" s="53"/>
      <c r="Z2587" s="53"/>
      <c r="AA2587" s="53"/>
      <c r="AB2587" s="53"/>
      <c r="AC2587" s="53"/>
      <c r="AD2587" s="53"/>
      <c r="AE2587" s="53"/>
      <c r="AF2587" s="53"/>
      <c r="AG2587" s="53"/>
      <c r="AH2587" s="53"/>
      <c r="AI2587" s="53"/>
      <c r="AJ2587" s="53"/>
      <c r="AK2587" s="53"/>
      <c r="AL2587" s="53"/>
      <c r="AM2587" s="53"/>
      <c r="AN2587" s="53"/>
      <c r="AO2587" s="53"/>
      <c r="AP2587" s="53"/>
      <c r="AQ2587" s="53"/>
      <c r="AR2587" s="53"/>
      <c r="AS2587" s="53"/>
      <c r="AT2587" s="53"/>
      <c r="AU2587" s="53"/>
      <c r="AV2587" s="53"/>
      <c r="AW2587" s="53"/>
      <c r="AX2587" s="53"/>
      <c r="AY2587" s="53"/>
      <c r="AZ2587" s="53"/>
      <c r="BA2587" s="53"/>
      <c r="BB2587" s="53"/>
      <c r="BC2587" s="53"/>
      <c r="BD2587" s="53"/>
      <c r="BE2587" s="53"/>
      <c r="BF2587" s="53"/>
      <c r="BG2587" s="53"/>
      <c r="BH2587" s="53"/>
      <c r="BI2587" s="53"/>
      <c r="BJ2587" s="53"/>
      <c r="BK2587" s="53"/>
      <c r="BL2587" s="53"/>
      <c r="BM2587" s="53"/>
      <c r="BN2587" s="53"/>
      <c r="BO2587" s="53"/>
      <c r="BP2587" s="53"/>
      <c r="BQ2587" s="53"/>
      <c r="BR2587" s="53"/>
      <c r="BS2587" s="53"/>
      <c r="BT2587" s="53"/>
      <c r="BU2587" s="53"/>
      <c r="BV2587" s="53"/>
      <c r="BW2587" s="53"/>
      <c r="BX2587" s="53"/>
      <c r="BY2587" s="53"/>
      <c r="BZ2587" s="53"/>
      <c r="CA2587" s="53"/>
      <c r="CB2587" s="53"/>
      <c r="CC2587" s="53"/>
      <c r="CD2587" s="53"/>
      <c r="CE2587" s="53"/>
      <c r="CF2587" s="53"/>
      <c r="CG2587" s="53"/>
      <c r="CH2587" s="53"/>
      <c r="CI2587" s="53"/>
      <c r="CJ2587" s="53"/>
      <c r="CK2587" s="53"/>
    </row>
    <row r="2588" spans="10:89" x14ac:dyDescent="0.2">
      <c r="J2588" s="53"/>
      <c r="K2588" s="53"/>
      <c r="L2588" s="53"/>
      <c r="M2588" s="53"/>
      <c r="N2588" s="53"/>
      <c r="O2588" s="53"/>
      <c r="P2588" s="53"/>
      <c r="Q2588" s="53"/>
      <c r="R2588" s="53"/>
      <c r="S2588" s="53"/>
      <c r="T2588" s="53"/>
      <c r="U2588" s="53"/>
      <c r="V2588" s="53"/>
      <c r="W2588" s="53"/>
      <c r="X2588" s="53"/>
      <c r="Y2588" s="53"/>
      <c r="Z2588" s="53"/>
      <c r="AA2588" s="53"/>
      <c r="AB2588" s="53"/>
      <c r="AC2588" s="53"/>
      <c r="AD2588" s="53"/>
      <c r="AE2588" s="53"/>
      <c r="AF2588" s="53"/>
      <c r="AG2588" s="53"/>
      <c r="AH2588" s="53"/>
      <c r="AI2588" s="53"/>
      <c r="AJ2588" s="53"/>
      <c r="AK2588" s="53"/>
      <c r="AL2588" s="53"/>
      <c r="AM2588" s="53"/>
      <c r="AN2588" s="53"/>
      <c r="AO2588" s="53"/>
      <c r="AP2588" s="53"/>
      <c r="AQ2588" s="53"/>
      <c r="AR2588" s="53"/>
      <c r="AS2588" s="53"/>
      <c r="AT2588" s="53"/>
      <c r="AU2588" s="53"/>
      <c r="AV2588" s="53"/>
      <c r="AW2588" s="53"/>
      <c r="AX2588" s="53"/>
      <c r="AY2588" s="53"/>
      <c r="AZ2588" s="53"/>
      <c r="BA2588" s="53"/>
      <c r="BB2588" s="53"/>
      <c r="BC2588" s="53"/>
      <c r="BD2588" s="53"/>
      <c r="BE2588" s="53"/>
      <c r="BF2588" s="53"/>
      <c r="BG2588" s="53"/>
      <c r="BH2588" s="53"/>
      <c r="BI2588" s="53"/>
      <c r="BJ2588" s="53"/>
      <c r="BK2588" s="53"/>
      <c r="BL2588" s="53"/>
      <c r="BM2588" s="53"/>
      <c r="BN2588" s="53"/>
      <c r="BO2588" s="53"/>
      <c r="BP2588" s="53"/>
      <c r="BQ2588" s="53"/>
      <c r="BR2588" s="53"/>
      <c r="BS2588" s="53"/>
      <c r="BT2588" s="53"/>
      <c r="BU2588" s="53"/>
      <c r="BV2588" s="53"/>
      <c r="BW2588" s="53"/>
      <c r="BX2588" s="53"/>
      <c r="BY2588" s="53"/>
      <c r="BZ2588" s="53"/>
      <c r="CA2588" s="53"/>
      <c r="CB2588" s="53"/>
      <c r="CC2588" s="53"/>
      <c r="CD2588" s="53"/>
      <c r="CE2588" s="53"/>
      <c r="CF2588" s="53"/>
      <c r="CG2588" s="53"/>
      <c r="CH2588" s="53"/>
      <c r="CI2588" s="53"/>
      <c r="CJ2588" s="53"/>
      <c r="CK2588" s="53"/>
    </row>
    <row r="2589" spans="10:89" x14ac:dyDescent="0.2">
      <c r="J2589" s="53"/>
      <c r="K2589" s="53"/>
      <c r="L2589" s="53"/>
      <c r="M2589" s="53"/>
      <c r="N2589" s="53"/>
      <c r="O2589" s="53"/>
      <c r="P2589" s="53"/>
      <c r="Q2589" s="53"/>
      <c r="R2589" s="53"/>
      <c r="S2589" s="53"/>
      <c r="T2589" s="53"/>
      <c r="U2589" s="53"/>
      <c r="V2589" s="53"/>
      <c r="W2589" s="53"/>
      <c r="X2589" s="53"/>
      <c r="Y2589" s="53"/>
      <c r="Z2589" s="53"/>
      <c r="AA2589" s="53"/>
      <c r="AB2589" s="53"/>
      <c r="AC2589" s="53"/>
      <c r="AD2589" s="53"/>
      <c r="AE2589" s="53"/>
      <c r="AF2589" s="53"/>
      <c r="AG2589" s="53"/>
      <c r="AH2589" s="53"/>
      <c r="AI2589" s="53"/>
      <c r="AJ2589" s="53"/>
      <c r="AK2589" s="53"/>
      <c r="AL2589" s="53"/>
      <c r="AM2589" s="53"/>
      <c r="AN2589" s="53"/>
      <c r="AO2589" s="53"/>
      <c r="AP2589" s="53"/>
      <c r="AQ2589" s="53"/>
      <c r="AR2589" s="53"/>
      <c r="AS2589" s="53"/>
      <c r="AT2589" s="53"/>
      <c r="AU2589" s="53"/>
      <c r="AV2589" s="53"/>
      <c r="AW2589" s="53"/>
      <c r="AX2589" s="53"/>
      <c r="AY2589" s="53"/>
      <c r="AZ2589" s="53"/>
      <c r="BA2589" s="53"/>
      <c r="BB2589" s="53"/>
      <c r="BC2589" s="53"/>
      <c r="BD2589" s="53"/>
      <c r="BE2589" s="53"/>
      <c r="BF2589" s="53"/>
      <c r="BG2589" s="53"/>
      <c r="BH2589" s="53"/>
      <c r="BI2589" s="53"/>
      <c r="BJ2589" s="53"/>
      <c r="BK2589" s="53"/>
      <c r="BL2589" s="53"/>
      <c r="BM2589" s="53"/>
      <c r="BN2589" s="53"/>
      <c r="BO2589" s="53"/>
      <c r="BP2589" s="53"/>
      <c r="BQ2589" s="53"/>
      <c r="BR2589" s="53"/>
      <c r="BS2589" s="53"/>
      <c r="BT2589" s="53"/>
      <c r="BU2589" s="53"/>
      <c r="BV2589" s="53"/>
      <c r="BW2589" s="53"/>
      <c r="BX2589" s="53"/>
      <c r="BY2589" s="53"/>
      <c r="BZ2589" s="53"/>
      <c r="CA2589" s="53"/>
      <c r="CB2589" s="53"/>
      <c r="CC2589" s="53"/>
      <c r="CD2589" s="53"/>
      <c r="CE2589" s="53"/>
      <c r="CF2589" s="53"/>
      <c r="CG2589" s="53"/>
      <c r="CH2589" s="53"/>
      <c r="CI2589" s="53"/>
      <c r="CJ2589" s="53"/>
      <c r="CK2589" s="53"/>
    </row>
    <row r="2590" spans="10:89" x14ac:dyDescent="0.2">
      <c r="J2590" s="53"/>
      <c r="K2590" s="53"/>
      <c r="L2590" s="53"/>
      <c r="M2590" s="53"/>
      <c r="N2590" s="53"/>
      <c r="O2590" s="53"/>
      <c r="P2590" s="53"/>
      <c r="Q2590" s="53"/>
      <c r="R2590" s="53"/>
      <c r="S2590" s="53"/>
      <c r="T2590" s="53"/>
      <c r="U2590" s="53"/>
      <c r="V2590" s="53"/>
      <c r="W2590" s="53"/>
      <c r="X2590" s="53"/>
      <c r="Y2590" s="53"/>
      <c r="Z2590" s="53"/>
      <c r="AA2590" s="53"/>
      <c r="AB2590" s="53"/>
      <c r="AC2590" s="53"/>
      <c r="AD2590" s="53"/>
      <c r="AE2590" s="53"/>
      <c r="AF2590" s="53"/>
      <c r="AG2590" s="53"/>
      <c r="AH2590" s="53"/>
      <c r="AI2590" s="53"/>
      <c r="AJ2590" s="53"/>
      <c r="AK2590" s="53"/>
      <c r="AL2590" s="53"/>
      <c r="AM2590" s="53"/>
      <c r="AN2590" s="53"/>
      <c r="AO2590" s="53"/>
      <c r="AP2590" s="53"/>
      <c r="AQ2590" s="53"/>
      <c r="AR2590" s="53"/>
      <c r="AS2590" s="53"/>
      <c r="AT2590" s="53"/>
      <c r="AU2590" s="53"/>
      <c r="AV2590" s="53"/>
      <c r="AW2590" s="53"/>
      <c r="AX2590" s="53"/>
      <c r="AY2590" s="53"/>
      <c r="AZ2590" s="53"/>
      <c r="BA2590" s="53"/>
      <c r="BB2590" s="53"/>
      <c r="BC2590" s="53"/>
      <c r="BD2590" s="53"/>
      <c r="BE2590" s="53"/>
      <c r="BF2590" s="53"/>
      <c r="BG2590" s="53"/>
      <c r="BH2590" s="53"/>
      <c r="BI2590" s="53"/>
      <c r="BJ2590" s="53"/>
      <c r="BK2590" s="53"/>
      <c r="BL2590" s="53"/>
      <c r="BM2590" s="53"/>
      <c r="BN2590" s="53"/>
      <c r="BO2590" s="53"/>
      <c r="BP2590" s="53"/>
      <c r="BQ2590" s="53"/>
      <c r="BR2590" s="53"/>
      <c r="BS2590" s="53"/>
      <c r="BT2590" s="53"/>
      <c r="BU2590" s="53"/>
      <c r="BV2590" s="53"/>
      <c r="BW2590" s="53"/>
      <c r="BX2590" s="53"/>
      <c r="BY2590" s="53"/>
      <c r="BZ2590" s="53"/>
      <c r="CA2590" s="53"/>
      <c r="CB2590" s="53"/>
      <c r="CC2590" s="53"/>
      <c r="CD2590" s="53"/>
      <c r="CE2590" s="53"/>
      <c r="CF2590" s="53"/>
      <c r="CG2590" s="53"/>
      <c r="CH2590" s="53"/>
      <c r="CI2590" s="53"/>
      <c r="CJ2590" s="53"/>
      <c r="CK2590" s="53"/>
    </row>
    <row r="2591" spans="10:89" x14ac:dyDescent="0.2">
      <c r="J2591" s="53"/>
      <c r="K2591" s="53"/>
      <c r="L2591" s="53"/>
      <c r="M2591" s="53"/>
      <c r="N2591" s="53"/>
      <c r="O2591" s="53"/>
      <c r="P2591" s="53"/>
      <c r="Q2591" s="53"/>
      <c r="R2591" s="53"/>
      <c r="S2591" s="53"/>
      <c r="T2591" s="53"/>
      <c r="U2591" s="53"/>
      <c r="V2591" s="53"/>
      <c r="W2591" s="53"/>
      <c r="X2591" s="53"/>
      <c r="Y2591" s="53"/>
      <c r="Z2591" s="53"/>
      <c r="AA2591" s="53"/>
      <c r="AB2591" s="53"/>
      <c r="AC2591" s="53"/>
      <c r="AD2591" s="53"/>
      <c r="AE2591" s="53"/>
      <c r="AF2591" s="53"/>
      <c r="AG2591" s="53"/>
      <c r="AH2591" s="53"/>
      <c r="AI2591" s="53"/>
      <c r="AJ2591" s="53"/>
      <c r="AK2591" s="53"/>
      <c r="AL2591" s="53"/>
      <c r="AM2591" s="53"/>
      <c r="AN2591" s="53"/>
      <c r="AO2591" s="53"/>
      <c r="AP2591" s="53"/>
      <c r="AQ2591" s="53"/>
      <c r="AR2591" s="53"/>
      <c r="AS2591" s="53"/>
      <c r="AT2591" s="53"/>
      <c r="AU2591" s="53"/>
      <c r="AV2591" s="53"/>
      <c r="AW2591" s="53"/>
      <c r="AX2591" s="53"/>
      <c r="AY2591" s="53"/>
      <c r="AZ2591" s="53"/>
      <c r="BA2591" s="53"/>
      <c r="BB2591" s="53"/>
      <c r="BC2591" s="53"/>
      <c r="BD2591" s="53"/>
      <c r="BE2591" s="53"/>
      <c r="BF2591" s="53"/>
      <c r="BG2591" s="53"/>
      <c r="BH2591" s="53"/>
      <c r="BI2591" s="53"/>
      <c r="BJ2591" s="53"/>
      <c r="BK2591" s="53"/>
      <c r="BL2591" s="53"/>
      <c r="BM2591" s="53"/>
      <c r="BN2591" s="53"/>
      <c r="BO2591" s="53"/>
      <c r="BP2591" s="53"/>
      <c r="BQ2591" s="53"/>
      <c r="BR2591" s="53"/>
      <c r="BS2591" s="53"/>
      <c r="BT2591" s="53"/>
      <c r="BU2591" s="53"/>
      <c r="BV2591" s="53"/>
      <c r="BW2591" s="53"/>
      <c r="BX2591" s="53"/>
      <c r="BY2591" s="53"/>
      <c r="BZ2591" s="53"/>
      <c r="CA2591" s="53"/>
      <c r="CB2591" s="53"/>
      <c r="CC2591" s="53"/>
      <c r="CD2591" s="53"/>
      <c r="CE2591" s="53"/>
      <c r="CF2591" s="53"/>
      <c r="CG2591" s="53"/>
      <c r="CH2591" s="53"/>
      <c r="CI2591" s="53"/>
      <c r="CJ2591" s="53"/>
      <c r="CK2591" s="53"/>
    </row>
    <row r="2592" spans="10:89" x14ac:dyDescent="0.2">
      <c r="J2592" s="53"/>
      <c r="K2592" s="53"/>
      <c r="L2592" s="53"/>
      <c r="M2592" s="53"/>
      <c r="N2592" s="53"/>
      <c r="O2592" s="53"/>
      <c r="P2592" s="53"/>
      <c r="Q2592" s="53"/>
      <c r="R2592" s="53"/>
      <c r="S2592" s="53"/>
      <c r="T2592" s="53"/>
      <c r="U2592" s="53"/>
      <c r="V2592" s="53"/>
      <c r="W2592" s="53"/>
      <c r="X2592" s="53"/>
      <c r="Y2592" s="53"/>
      <c r="Z2592" s="53"/>
      <c r="AA2592" s="53"/>
      <c r="AB2592" s="53"/>
      <c r="AC2592" s="53"/>
      <c r="AD2592" s="53"/>
      <c r="AE2592" s="53"/>
      <c r="AF2592" s="53"/>
      <c r="AG2592" s="53"/>
      <c r="AH2592" s="53"/>
      <c r="AI2592" s="53"/>
      <c r="AJ2592" s="53"/>
      <c r="AK2592" s="53"/>
      <c r="AL2592" s="53"/>
      <c r="AM2592" s="53"/>
      <c r="AN2592" s="53"/>
      <c r="AO2592" s="53"/>
      <c r="AP2592" s="53"/>
      <c r="AQ2592" s="53"/>
      <c r="AR2592" s="53"/>
      <c r="AS2592" s="53"/>
      <c r="AT2592" s="53"/>
      <c r="AU2592" s="53"/>
      <c r="AV2592" s="53"/>
      <c r="AW2592" s="53"/>
      <c r="AX2592" s="53"/>
      <c r="AY2592" s="53"/>
      <c r="AZ2592" s="53"/>
      <c r="BA2592" s="53"/>
      <c r="BB2592" s="53"/>
      <c r="BC2592" s="53"/>
      <c r="BD2592" s="53"/>
      <c r="BE2592" s="53"/>
      <c r="BF2592" s="53"/>
      <c r="BG2592" s="53"/>
      <c r="BH2592" s="53"/>
      <c r="BI2592" s="53"/>
      <c r="BJ2592" s="53"/>
      <c r="BK2592" s="53"/>
      <c r="BL2592" s="53"/>
      <c r="BM2592" s="53"/>
      <c r="BN2592" s="53"/>
      <c r="BO2592" s="53"/>
      <c r="BP2592" s="53"/>
      <c r="BQ2592" s="53"/>
      <c r="BR2592" s="53"/>
      <c r="BS2592" s="53"/>
      <c r="BT2592" s="53"/>
      <c r="BU2592" s="53"/>
      <c r="BV2592" s="53"/>
      <c r="BW2592" s="53"/>
      <c r="BX2592" s="53"/>
      <c r="BY2592" s="53"/>
      <c r="BZ2592" s="53"/>
      <c r="CA2592" s="53"/>
      <c r="CB2592" s="53"/>
      <c r="CC2592" s="53"/>
      <c r="CD2592" s="53"/>
      <c r="CE2592" s="53"/>
      <c r="CF2592" s="53"/>
      <c r="CG2592" s="53"/>
      <c r="CH2592" s="53"/>
      <c r="CI2592" s="53"/>
      <c r="CJ2592" s="53"/>
      <c r="CK2592" s="53"/>
    </row>
    <row r="2593" spans="10:89" x14ac:dyDescent="0.2">
      <c r="J2593" s="53"/>
      <c r="K2593" s="53"/>
      <c r="L2593" s="53"/>
      <c r="M2593" s="53"/>
      <c r="N2593" s="53"/>
      <c r="O2593" s="53"/>
      <c r="P2593" s="53"/>
      <c r="Q2593" s="53"/>
      <c r="R2593" s="53"/>
      <c r="S2593" s="53"/>
      <c r="T2593" s="53"/>
      <c r="U2593" s="53"/>
      <c r="V2593" s="53"/>
      <c r="W2593" s="53"/>
      <c r="X2593" s="53"/>
      <c r="Y2593" s="53"/>
      <c r="Z2593" s="53"/>
      <c r="AA2593" s="53"/>
      <c r="AB2593" s="53"/>
      <c r="AC2593" s="53"/>
      <c r="AD2593" s="53"/>
      <c r="AE2593" s="53"/>
      <c r="AF2593" s="53"/>
      <c r="AG2593" s="53"/>
      <c r="AH2593" s="53"/>
      <c r="AI2593" s="53"/>
      <c r="AJ2593" s="53"/>
      <c r="AK2593" s="53"/>
      <c r="AL2593" s="53"/>
      <c r="AM2593" s="53"/>
      <c r="AN2593" s="53"/>
      <c r="AO2593" s="53"/>
      <c r="AP2593" s="53"/>
      <c r="AQ2593" s="53"/>
      <c r="AR2593" s="53"/>
      <c r="AS2593" s="53"/>
      <c r="AT2593" s="53"/>
      <c r="AU2593" s="53"/>
      <c r="AV2593" s="53"/>
      <c r="AW2593" s="53"/>
      <c r="AX2593" s="53"/>
      <c r="AY2593" s="53"/>
      <c r="AZ2593" s="53"/>
      <c r="BA2593" s="53"/>
      <c r="BB2593" s="53"/>
      <c r="BC2593" s="53"/>
      <c r="BD2593" s="53"/>
      <c r="BE2593" s="53"/>
      <c r="BF2593" s="53"/>
      <c r="BG2593" s="53"/>
      <c r="BH2593" s="53"/>
      <c r="BI2593" s="53"/>
      <c r="BJ2593" s="53"/>
      <c r="BK2593" s="53"/>
      <c r="BL2593" s="53"/>
      <c r="BM2593" s="53"/>
      <c r="BN2593" s="53"/>
      <c r="BO2593" s="53"/>
      <c r="BP2593" s="53"/>
      <c r="BQ2593" s="53"/>
      <c r="BR2593" s="53"/>
      <c r="BS2593" s="53"/>
      <c r="BT2593" s="53"/>
      <c r="BU2593" s="53"/>
      <c r="BV2593" s="53"/>
      <c r="BW2593" s="53"/>
      <c r="BX2593" s="53"/>
      <c r="BY2593" s="53"/>
      <c r="BZ2593" s="53"/>
      <c r="CA2593" s="53"/>
      <c r="CB2593" s="53"/>
      <c r="CC2593" s="53"/>
      <c r="CD2593" s="53"/>
      <c r="CE2593" s="53"/>
      <c r="CF2593" s="53"/>
      <c r="CG2593" s="53"/>
      <c r="CH2593" s="53"/>
      <c r="CI2593" s="53"/>
      <c r="CJ2593" s="53"/>
      <c r="CK2593" s="53"/>
    </row>
    <row r="2594" spans="10:89" x14ac:dyDescent="0.2">
      <c r="J2594" s="53"/>
      <c r="K2594" s="53"/>
      <c r="L2594" s="53"/>
      <c r="M2594" s="53"/>
      <c r="N2594" s="53"/>
      <c r="O2594" s="53"/>
      <c r="P2594" s="53"/>
      <c r="Q2594" s="53"/>
      <c r="R2594" s="53"/>
      <c r="S2594" s="53"/>
      <c r="T2594" s="53"/>
      <c r="U2594" s="53"/>
      <c r="V2594" s="53"/>
      <c r="W2594" s="53"/>
      <c r="X2594" s="53"/>
      <c r="Y2594" s="53"/>
      <c r="Z2594" s="53"/>
      <c r="AA2594" s="53"/>
      <c r="AB2594" s="53"/>
      <c r="AC2594" s="53"/>
      <c r="AD2594" s="53"/>
      <c r="AE2594" s="53"/>
      <c r="AF2594" s="53"/>
      <c r="AG2594" s="53"/>
      <c r="AH2594" s="53"/>
      <c r="AI2594" s="53"/>
      <c r="AJ2594" s="53"/>
      <c r="AK2594" s="53"/>
      <c r="AL2594" s="53"/>
      <c r="AM2594" s="53"/>
      <c r="AN2594" s="53"/>
      <c r="AO2594" s="53"/>
      <c r="AP2594" s="53"/>
      <c r="AQ2594" s="53"/>
      <c r="AR2594" s="53"/>
      <c r="AS2594" s="53"/>
      <c r="AT2594" s="53"/>
      <c r="AU2594" s="53"/>
      <c r="AV2594" s="53"/>
      <c r="AW2594" s="53"/>
      <c r="AX2594" s="53"/>
      <c r="AY2594" s="53"/>
      <c r="AZ2594" s="53"/>
      <c r="BA2594" s="53"/>
      <c r="BB2594" s="53"/>
      <c r="BC2594" s="53"/>
      <c r="BD2594" s="53"/>
      <c r="BE2594" s="53"/>
      <c r="BF2594" s="53"/>
      <c r="BG2594" s="53"/>
      <c r="BH2594" s="53"/>
      <c r="BI2594" s="53"/>
      <c r="BJ2594" s="53"/>
      <c r="BK2594" s="53"/>
      <c r="BL2594" s="53"/>
      <c r="BM2594" s="53"/>
      <c r="BN2594" s="53"/>
      <c r="BO2594" s="53"/>
      <c r="BP2594" s="53"/>
      <c r="BQ2594" s="53"/>
      <c r="BR2594" s="53"/>
      <c r="BS2594" s="53"/>
      <c r="BT2594" s="53"/>
      <c r="BU2594" s="53"/>
      <c r="BV2594" s="53"/>
      <c r="BW2594" s="53"/>
      <c r="BX2594" s="53"/>
      <c r="BY2594" s="53"/>
      <c r="BZ2594" s="53"/>
      <c r="CA2594" s="53"/>
      <c r="CB2594" s="53"/>
      <c r="CC2594" s="53"/>
      <c r="CD2594" s="53"/>
      <c r="CE2594" s="53"/>
      <c r="CF2594" s="53"/>
      <c r="CG2594" s="53"/>
      <c r="CH2594" s="53"/>
      <c r="CI2594" s="53"/>
      <c r="CJ2594" s="53"/>
      <c r="CK2594" s="53"/>
    </row>
    <row r="2595" spans="10:89" x14ac:dyDescent="0.2">
      <c r="J2595" s="53"/>
      <c r="K2595" s="53"/>
      <c r="L2595" s="53"/>
      <c r="M2595" s="53"/>
      <c r="N2595" s="53"/>
      <c r="O2595" s="53"/>
      <c r="P2595" s="53"/>
      <c r="Q2595" s="53"/>
      <c r="R2595" s="53"/>
      <c r="S2595" s="53"/>
      <c r="T2595" s="53"/>
      <c r="U2595" s="53"/>
      <c r="V2595" s="53"/>
      <c r="W2595" s="53"/>
      <c r="X2595" s="53"/>
      <c r="Y2595" s="53"/>
      <c r="Z2595" s="53"/>
      <c r="AA2595" s="53"/>
      <c r="AB2595" s="53"/>
      <c r="AC2595" s="53"/>
      <c r="AD2595" s="53"/>
      <c r="AE2595" s="53"/>
      <c r="AF2595" s="53"/>
      <c r="AG2595" s="53"/>
      <c r="AH2595" s="53"/>
      <c r="AI2595" s="53"/>
      <c r="AJ2595" s="53"/>
      <c r="AK2595" s="53"/>
      <c r="AL2595" s="53"/>
      <c r="AM2595" s="53"/>
      <c r="AN2595" s="53"/>
      <c r="AO2595" s="53"/>
      <c r="AP2595" s="53"/>
      <c r="AQ2595" s="53"/>
      <c r="AR2595" s="53"/>
      <c r="AS2595" s="53"/>
      <c r="AT2595" s="53"/>
      <c r="AU2595" s="53"/>
      <c r="AV2595" s="53"/>
      <c r="AW2595" s="53"/>
      <c r="AX2595" s="53"/>
      <c r="AY2595" s="53"/>
      <c r="AZ2595" s="53"/>
      <c r="BA2595" s="53"/>
      <c r="BB2595" s="53"/>
      <c r="BC2595" s="53"/>
      <c r="BD2595" s="53"/>
      <c r="BE2595" s="53"/>
      <c r="BF2595" s="53"/>
      <c r="BG2595" s="53"/>
      <c r="BH2595" s="53"/>
      <c r="BI2595" s="53"/>
      <c r="BJ2595" s="53"/>
      <c r="BK2595" s="53"/>
      <c r="BL2595" s="53"/>
      <c r="BM2595" s="53"/>
      <c r="BN2595" s="53"/>
      <c r="BO2595" s="53"/>
      <c r="BP2595" s="53"/>
      <c r="BQ2595" s="53"/>
      <c r="BR2595" s="53"/>
      <c r="BS2595" s="53"/>
      <c r="BT2595" s="53"/>
      <c r="BU2595" s="53"/>
      <c r="BV2595" s="53"/>
      <c r="BW2595" s="53"/>
      <c r="BX2595" s="53"/>
      <c r="BY2595" s="53"/>
      <c r="BZ2595" s="53"/>
      <c r="CA2595" s="53"/>
      <c r="CB2595" s="53"/>
      <c r="CC2595" s="53"/>
      <c r="CD2595" s="53"/>
      <c r="CE2595" s="53"/>
      <c r="CF2595" s="53"/>
      <c r="CG2595" s="53"/>
      <c r="CH2595" s="53"/>
      <c r="CI2595" s="53"/>
      <c r="CJ2595" s="53"/>
      <c r="CK2595" s="53"/>
    </row>
    <row r="2596" spans="10:89" x14ac:dyDescent="0.2">
      <c r="J2596" s="53"/>
      <c r="K2596" s="53"/>
      <c r="L2596" s="53"/>
      <c r="M2596" s="53"/>
      <c r="N2596" s="53"/>
      <c r="O2596" s="53"/>
      <c r="P2596" s="53"/>
      <c r="Q2596" s="53"/>
      <c r="R2596" s="53"/>
      <c r="S2596" s="53"/>
      <c r="T2596" s="53"/>
      <c r="U2596" s="53"/>
      <c r="V2596" s="53"/>
      <c r="W2596" s="53"/>
      <c r="X2596" s="53"/>
      <c r="Y2596" s="53"/>
      <c r="Z2596" s="53"/>
      <c r="AA2596" s="53"/>
      <c r="AB2596" s="53"/>
      <c r="AC2596" s="53"/>
      <c r="AD2596" s="53"/>
      <c r="AE2596" s="53"/>
      <c r="AF2596" s="53"/>
      <c r="AG2596" s="53"/>
      <c r="AH2596" s="53"/>
      <c r="AI2596" s="53"/>
      <c r="AJ2596" s="53"/>
      <c r="AK2596" s="53"/>
      <c r="AL2596" s="53"/>
      <c r="AM2596" s="53"/>
      <c r="AN2596" s="53"/>
      <c r="AO2596" s="53"/>
      <c r="AP2596" s="53"/>
      <c r="AQ2596" s="53"/>
      <c r="AR2596" s="53"/>
      <c r="AS2596" s="53"/>
      <c r="AT2596" s="53"/>
      <c r="AU2596" s="53"/>
      <c r="AV2596" s="53"/>
      <c r="AW2596" s="53"/>
      <c r="AX2596" s="53"/>
      <c r="AY2596" s="53"/>
      <c r="AZ2596" s="53"/>
      <c r="BA2596" s="53"/>
      <c r="BB2596" s="53"/>
      <c r="BC2596" s="53"/>
      <c r="BD2596" s="53"/>
      <c r="BE2596" s="53"/>
      <c r="BF2596" s="53"/>
      <c r="BG2596" s="53"/>
      <c r="BH2596" s="53"/>
      <c r="BI2596" s="53"/>
      <c r="BJ2596" s="53"/>
      <c r="BK2596" s="53"/>
      <c r="BL2596" s="53"/>
      <c r="BM2596" s="53"/>
      <c r="BN2596" s="53"/>
      <c r="BO2596" s="53"/>
      <c r="BP2596" s="53"/>
      <c r="BQ2596" s="53"/>
      <c r="BR2596" s="53"/>
      <c r="BS2596" s="53"/>
      <c r="BT2596" s="53"/>
      <c r="BU2596" s="53"/>
      <c r="BV2596" s="53"/>
      <c r="BW2596" s="53"/>
      <c r="BX2596" s="53"/>
      <c r="BY2596" s="53"/>
      <c r="BZ2596" s="53"/>
      <c r="CA2596" s="53"/>
      <c r="CB2596" s="53"/>
      <c r="CC2596" s="53"/>
      <c r="CD2596" s="53"/>
      <c r="CE2596" s="53"/>
      <c r="CF2596" s="53"/>
      <c r="CG2596" s="53"/>
      <c r="CH2596" s="53"/>
      <c r="CI2596" s="53"/>
      <c r="CJ2596" s="53"/>
      <c r="CK2596" s="53"/>
    </row>
    <row r="2597" spans="10:89" x14ac:dyDescent="0.2">
      <c r="J2597" s="53"/>
      <c r="K2597" s="53"/>
      <c r="L2597" s="53"/>
      <c r="M2597" s="53"/>
      <c r="N2597" s="53"/>
      <c r="O2597" s="53"/>
      <c r="P2597" s="53"/>
      <c r="Q2597" s="53"/>
      <c r="R2597" s="53"/>
      <c r="S2597" s="53"/>
      <c r="T2597" s="53"/>
      <c r="U2597" s="53"/>
      <c r="V2597" s="53"/>
      <c r="W2597" s="53"/>
      <c r="X2597" s="53"/>
      <c r="Y2597" s="53"/>
      <c r="Z2597" s="53"/>
      <c r="AA2597" s="53"/>
      <c r="AB2597" s="53"/>
      <c r="AC2597" s="53"/>
      <c r="AD2597" s="53"/>
      <c r="AE2597" s="53"/>
      <c r="AF2597" s="53"/>
      <c r="AG2597" s="53"/>
      <c r="AH2597" s="53"/>
      <c r="AI2597" s="53"/>
      <c r="AJ2597" s="53"/>
      <c r="AK2597" s="53"/>
      <c r="AL2597" s="53"/>
      <c r="AM2597" s="53"/>
      <c r="AN2597" s="53"/>
      <c r="AO2597" s="53"/>
      <c r="AP2597" s="53"/>
      <c r="AQ2597" s="53"/>
      <c r="AR2597" s="53"/>
      <c r="AS2597" s="53"/>
      <c r="AT2597" s="53"/>
      <c r="AU2597" s="53"/>
      <c r="AV2597" s="53"/>
      <c r="AW2597" s="53"/>
      <c r="AX2597" s="53"/>
      <c r="AY2597" s="53"/>
      <c r="AZ2597" s="53"/>
      <c r="BA2597" s="53"/>
      <c r="BB2597" s="53"/>
      <c r="BC2597" s="53"/>
      <c r="BD2597" s="53"/>
      <c r="BE2597" s="53"/>
      <c r="BF2597" s="53"/>
      <c r="BG2597" s="53"/>
      <c r="BH2597" s="53"/>
      <c r="BI2597" s="53"/>
      <c r="BJ2597" s="53"/>
      <c r="BK2597" s="53"/>
      <c r="BL2597" s="53"/>
      <c r="BM2597" s="53"/>
      <c r="BN2597" s="53"/>
      <c r="BO2597" s="53"/>
      <c r="BP2597" s="53"/>
      <c r="BQ2597" s="53"/>
      <c r="BR2597" s="53"/>
      <c r="BS2597" s="53"/>
      <c r="BT2597" s="53"/>
      <c r="BU2597" s="53"/>
      <c r="BV2597" s="53"/>
      <c r="BW2597" s="53"/>
      <c r="BX2597" s="53"/>
      <c r="BY2597" s="53"/>
      <c r="BZ2597" s="53"/>
      <c r="CA2597" s="53"/>
      <c r="CB2597" s="53"/>
      <c r="CC2597" s="53"/>
      <c r="CD2597" s="53"/>
      <c r="CE2597" s="53"/>
      <c r="CF2597" s="53"/>
      <c r="CG2597" s="53"/>
      <c r="CH2597" s="53"/>
      <c r="CI2597" s="53"/>
      <c r="CJ2597" s="53"/>
      <c r="CK2597" s="53"/>
    </row>
    <row r="2598" spans="10:89" x14ac:dyDescent="0.2">
      <c r="J2598" s="53"/>
      <c r="K2598" s="53"/>
      <c r="L2598" s="53"/>
      <c r="M2598" s="53"/>
      <c r="N2598" s="53"/>
      <c r="O2598" s="53"/>
      <c r="P2598" s="53"/>
      <c r="Q2598" s="53"/>
      <c r="R2598" s="53"/>
      <c r="S2598" s="53"/>
      <c r="T2598" s="53"/>
      <c r="U2598" s="53"/>
      <c r="V2598" s="53"/>
      <c r="W2598" s="53"/>
      <c r="X2598" s="53"/>
      <c r="Y2598" s="53"/>
      <c r="Z2598" s="53"/>
      <c r="AA2598" s="53"/>
      <c r="AB2598" s="53"/>
      <c r="AC2598" s="53"/>
      <c r="AD2598" s="53"/>
      <c r="AE2598" s="53"/>
      <c r="AF2598" s="53"/>
      <c r="AG2598" s="53"/>
      <c r="AH2598" s="53"/>
      <c r="AI2598" s="53"/>
      <c r="AJ2598" s="53"/>
      <c r="AK2598" s="53"/>
      <c r="AL2598" s="53"/>
      <c r="AM2598" s="53"/>
      <c r="AN2598" s="53"/>
      <c r="AO2598" s="53"/>
      <c r="AP2598" s="53"/>
      <c r="AQ2598" s="53"/>
      <c r="AR2598" s="53"/>
      <c r="AS2598" s="53"/>
      <c r="AT2598" s="53"/>
      <c r="AU2598" s="53"/>
      <c r="AV2598" s="53"/>
      <c r="AW2598" s="53"/>
      <c r="AX2598" s="53"/>
      <c r="AY2598" s="53"/>
      <c r="AZ2598" s="53"/>
      <c r="BA2598" s="53"/>
      <c r="BB2598" s="53"/>
      <c r="BC2598" s="53"/>
      <c r="BD2598" s="53"/>
      <c r="BE2598" s="53"/>
      <c r="BF2598" s="53"/>
      <c r="BG2598" s="53"/>
      <c r="BH2598" s="53"/>
      <c r="BI2598" s="53"/>
      <c r="BJ2598" s="53"/>
      <c r="BK2598" s="53"/>
      <c r="BL2598" s="53"/>
      <c r="BM2598" s="53"/>
      <c r="BN2598" s="53"/>
      <c r="BO2598" s="53"/>
      <c r="BP2598" s="53"/>
      <c r="BQ2598" s="53"/>
      <c r="BR2598" s="53"/>
      <c r="BS2598" s="53"/>
      <c r="BT2598" s="53"/>
      <c r="BU2598" s="53"/>
      <c r="BV2598" s="53"/>
      <c r="BW2598" s="53"/>
      <c r="BX2598" s="53"/>
      <c r="BY2598" s="53"/>
      <c r="BZ2598" s="53"/>
      <c r="CA2598" s="53"/>
      <c r="CB2598" s="53"/>
      <c r="CC2598" s="53"/>
      <c r="CD2598" s="53"/>
      <c r="CE2598" s="53"/>
      <c r="CF2598" s="53"/>
      <c r="CG2598" s="53"/>
      <c r="CH2598" s="53"/>
      <c r="CI2598" s="53"/>
      <c r="CJ2598" s="53"/>
      <c r="CK2598" s="53"/>
    </row>
    <row r="2599" spans="10:89" x14ac:dyDescent="0.2">
      <c r="J2599" s="53"/>
      <c r="K2599" s="53"/>
      <c r="L2599" s="53"/>
      <c r="M2599" s="53"/>
      <c r="N2599" s="53"/>
      <c r="O2599" s="53"/>
      <c r="P2599" s="53"/>
      <c r="Q2599" s="53"/>
      <c r="R2599" s="53"/>
      <c r="S2599" s="53"/>
      <c r="T2599" s="53"/>
      <c r="U2599" s="53"/>
      <c r="V2599" s="53"/>
      <c r="W2599" s="53"/>
      <c r="X2599" s="53"/>
      <c r="Y2599" s="53"/>
      <c r="Z2599" s="53"/>
      <c r="AA2599" s="53"/>
      <c r="AB2599" s="53"/>
      <c r="AC2599" s="53"/>
      <c r="AD2599" s="53"/>
      <c r="AE2599" s="53"/>
      <c r="AF2599" s="53"/>
      <c r="AG2599" s="53"/>
      <c r="AH2599" s="53"/>
      <c r="AI2599" s="53"/>
      <c r="AJ2599" s="53"/>
      <c r="AK2599" s="53"/>
      <c r="AL2599" s="53"/>
      <c r="AM2599" s="53"/>
      <c r="AN2599" s="53"/>
      <c r="AO2599" s="53"/>
      <c r="AP2599" s="53"/>
      <c r="AQ2599" s="53"/>
      <c r="AR2599" s="53"/>
      <c r="AS2599" s="53"/>
      <c r="AT2599" s="53"/>
      <c r="AU2599" s="53"/>
      <c r="AV2599" s="53"/>
      <c r="AW2599" s="53"/>
      <c r="AX2599" s="53"/>
      <c r="AY2599" s="53"/>
      <c r="AZ2599" s="53"/>
      <c r="BA2599" s="53"/>
      <c r="BB2599" s="53"/>
      <c r="BC2599" s="53"/>
      <c r="BD2599" s="53"/>
      <c r="BE2599" s="53"/>
      <c r="BF2599" s="53"/>
      <c r="BG2599" s="53"/>
      <c r="BH2599" s="53"/>
      <c r="BI2599" s="53"/>
      <c r="BJ2599" s="53"/>
      <c r="BK2599" s="53"/>
      <c r="BL2599" s="53"/>
      <c r="BM2599" s="53"/>
      <c r="BN2599" s="53"/>
      <c r="BO2599" s="53"/>
      <c r="BP2599" s="53"/>
      <c r="BQ2599" s="53"/>
      <c r="BR2599" s="53"/>
      <c r="BS2599" s="53"/>
      <c r="BT2599" s="53"/>
      <c r="BU2599" s="53"/>
      <c r="BV2599" s="53"/>
      <c r="BW2599" s="53"/>
      <c r="BX2599" s="53"/>
      <c r="BY2599" s="53"/>
      <c r="BZ2599" s="53"/>
      <c r="CA2599" s="53"/>
      <c r="CB2599" s="53"/>
      <c r="CC2599" s="53"/>
      <c r="CD2599" s="53"/>
      <c r="CE2599" s="53"/>
      <c r="CF2599" s="53"/>
      <c r="CG2599" s="53"/>
      <c r="CH2599" s="53"/>
      <c r="CI2599" s="53"/>
      <c r="CJ2599" s="53"/>
      <c r="CK2599" s="53"/>
    </row>
    <row r="2600" spans="10:89" x14ac:dyDescent="0.2">
      <c r="J2600" s="53"/>
      <c r="K2600" s="53"/>
      <c r="L2600" s="53"/>
      <c r="M2600" s="53"/>
      <c r="N2600" s="53"/>
      <c r="O2600" s="53"/>
      <c r="P2600" s="53"/>
      <c r="Q2600" s="53"/>
      <c r="R2600" s="53"/>
      <c r="S2600" s="53"/>
      <c r="T2600" s="53"/>
      <c r="U2600" s="53"/>
      <c r="V2600" s="53"/>
      <c r="W2600" s="53"/>
      <c r="X2600" s="53"/>
      <c r="Y2600" s="53"/>
      <c r="Z2600" s="53"/>
      <c r="AA2600" s="53"/>
      <c r="AB2600" s="53"/>
      <c r="AC2600" s="53"/>
      <c r="AD2600" s="53"/>
      <c r="AE2600" s="53"/>
      <c r="AF2600" s="53"/>
      <c r="AG2600" s="53"/>
      <c r="AH2600" s="53"/>
      <c r="AI2600" s="53"/>
      <c r="AJ2600" s="53"/>
      <c r="AK2600" s="53"/>
      <c r="AL2600" s="53"/>
      <c r="AM2600" s="53"/>
      <c r="AN2600" s="53"/>
      <c r="AO2600" s="53"/>
      <c r="AP2600" s="53"/>
      <c r="AQ2600" s="53"/>
      <c r="AR2600" s="53"/>
      <c r="AS2600" s="53"/>
      <c r="AT2600" s="53"/>
      <c r="AU2600" s="53"/>
      <c r="AV2600" s="53"/>
      <c r="AW2600" s="53"/>
      <c r="AX2600" s="53"/>
      <c r="AY2600" s="53"/>
      <c r="AZ2600" s="53"/>
      <c r="BA2600" s="53"/>
      <c r="BB2600" s="53"/>
      <c r="BC2600" s="53"/>
      <c r="BD2600" s="53"/>
      <c r="BE2600" s="53"/>
      <c r="BF2600" s="53"/>
      <c r="BG2600" s="53"/>
      <c r="BH2600" s="53"/>
      <c r="BI2600" s="53"/>
      <c r="BJ2600" s="53"/>
      <c r="BK2600" s="53"/>
      <c r="BL2600" s="53"/>
      <c r="BM2600" s="53"/>
      <c r="BN2600" s="53"/>
      <c r="BO2600" s="53"/>
      <c r="BP2600" s="53"/>
      <c r="BQ2600" s="53"/>
      <c r="BR2600" s="53"/>
      <c r="BS2600" s="53"/>
      <c r="BT2600" s="53"/>
      <c r="BU2600" s="53"/>
      <c r="BV2600" s="53"/>
      <c r="BW2600" s="53"/>
      <c r="BX2600" s="53"/>
      <c r="BY2600" s="53"/>
      <c r="BZ2600" s="53"/>
      <c r="CA2600" s="53"/>
      <c r="CB2600" s="53"/>
      <c r="CC2600" s="53"/>
      <c r="CD2600" s="53"/>
      <c r="CE2600" s="53"/>
      <c r="CF2600" s="53"/>
      <c r="CG2600" s="53"/>
      <c r="CH2600" s="53"/>
      <c r="CI2600" s="53"/>
      <c r="CJ2600" s="53"/>
      <c r="CK2600" s="53"/>
    </row>
    <row r="2601" spans="10:89" x14ac:dyDescent="0.2">
      <c r="J2601" s="53"/>
      <c r="K2601" s="53"/>
      <c r="L2601" s="53"/>
      <c r="M2601" s="53"/>
      <c r="N2601" s="53"/>
      <c r="O2601" s="53"/>
      <c r="P2601" s="53"/>
      <c r="Q2601" s="53"/>
      <c r="R2601" s="53"/>
      <c r="S2601" s="53"/>
      <c r="T2601" s="53"/>
      <c r="U2601" s="53"/>
      <c r="V2601" s="53"/>
      <c r="W2601" s="53"/>
      <c r="X2601" s="53"/>
      <c r="Y2601" s="53"/>
      <c r="Z2601" s="53"/>
      <c r="AA2601" s="53"/>
      <c r="AB2601" s="53"/>
      <c r="AC2601" s="53"/>
      <c r="AD2601" s="53"/>
      <c r="AE2601" s="53"/>
      <c r="AF2601" s="53"/>
      <c r="AG2601" s="53"/>
      <c r="AH2601" s="53"/>
      <c r="AI2601" s="53"/>
      <c r="AJ2601" s="53"/>
      <c r="AK2601" s="53"/>
      <c r="AL2601" s="53"/>
      <c r="AM2601" s="53"/>
      <c r="AN2601" s="53"/>
      <c r="AO2601" s="53"/>
      <c r="AP2601" s="53"/>
      <c r="AQ2601" s="53"/>
      <c r="AR2601" s="53"/>
      <c r="AS2601" s="53"/>
      <c r="AT2601" s="53"/>
      <c r="AU2601" s="53"/>
      <c r="AV2601" s="53"/>
      <c r="AW2601" s="53"/>
      <c r="AX2601" s="53"/>
      <c r="AY2601" s="53"/>
      <c r="AZ2601" s="53"/>
      <c r="BA2601" s="53"/>
      <c r="BB2601" s="53"/>
      <c r="BC2601" s="53"/>
      <c r="BD2601" s="53"/>
      <c r="BE2601" s="53"/>
      <c r="BF2601" s="53"/>
      <c r="BG2601" s="53"/>
      <c r="BH2601" s="53"/>
      <c r="BI2601" s="53"/>
      <c r="BJ2601" s="53"/>
      <c r="BK2601" s="53"/>
      <c r="BL2601" s="53"/>
      <c r="BM2601" s="53"/>
      <c r="BN2601" s="53"/>
      <c r="BO2601" s="53"/>
      <c r="BP2601" s="53"/>
      <c r="BQ2601" s="53"/>
      <c r="BR2601" s="53"/>
      <c r="BS2601" s="53"/>
      <c r="BT2601" s="53"/>
      <c r="BU2601" s="53"/>
      <c r="BV2601" s="53"/>
      <c r="BW2601" s="53"/>
      <c r="BX2601" s="53"/>
      <c r="BY2601" s="53"/>
      <c r="BZ2601" s="53"/>
      <c r="CA2601" s="53"/>
      <c r="CB2601" s="53"/>
      <c r="CC2601" s="53"/>
      <c r="CD2601" s="53"/>
      <c r="CE2601" s="53"/>
      <c r="CF2601" s="53"/>
      <c r="CG2601" s="53"/>
      <c r="CH2601" s="53"/>
      <c r="CI2601" s="53"/>
      <c r="CJ2601" s="53"/>
      <c r="CK2601" s="53"/>
    </row>
    <row r="2602" spans="10:89" x14ac:dyDescent="0.2">
      <c r="J2602" s="53"/>
      <c r="K2602" s="53"/>
      <c r="L2602" s="53"/>
      <c r="M2602" s="53"/>
      <c r="N2602" s="53"/>
      <c r="O2602" s="53"/>
      <c r="P2602" s="53"/>
      <c r="Q2602" s="53"/>
      <c r="R2602" s="53"/>
      <c r="S2602" s="53"/>
      <c r="T2602" s="53"/>
      <c r="U2602" s="53"/>
      <c r="V2602" s="53"/>
      <c r="W2602" s="53"/>
      <c r="X2602" s="53"/>
      <c r="Y2602" s="53"/>
      <c r="Z2602" s="53"/>
      <c r="AA2602" s="53"/>
      <c r="AB2602" s="53"/>
      <c r="AC2602" s="53"/>
      <c r="AD2602" s="53"/>
      <c r="AE2602" s="53"/>
      <c r="AF2602" s="53"/>
      <c r="AG2602" s="53"/>
      <c r="AH2602" s="53"/>
      <c r="AI2602" s="53"/>
      <c r="AJ2602" s="53"/>
      <c r="AK2602" s="53"/>
      <c r="AL2602" s="53"/>
      <c r="AM2602" s="53"/>
      <c r="AN2602" s="53"/>
      <c r="AO2602" s="53"/>
      <c r="AP2602" s="53"/>
      <c r="AQ2602" s="53"/>
      <c r="AR2602" s="53"/>
      <c r="AS2602" s="53"/>
      <c r="AT2602" s="53"/>
      <c r="AU2602" s="53"/>
      <c r="AV2602" s="53"/>
      <c r="AW2602" s="53"/>
      <c r="AX2602" s="53"/>
      <c r="AY2602" s="53"/>
      <c r="AZ2602" s="53"/>
      <c r="BA2602" s="53"/>
      <c r="BB2602" s="53"/>
      <c r="BC2602" s="53"/>
      <c r="BD2602" s="53"/>
      <c r="BE2602" s="53"/>
      <c r="BF2602" s="53"/>
      <c r="BG2602" s="53"/>
      <c r="BH2602" s="53"/>
      <c r="BI2602" s="53"/>
      <c r="BJ2602" s="53"/>
      <c r="BK2602" s="53"/>
      <c r="BL2602" s="53"/>
      <c r="BM2602" s="53"/>
      <c r="BN2602" s="53"/>
      <c r="BO2602" s="53"/>
      <c r="BP2602" s="53"/>
      <c r="BQ2602" s="53"/>
      <c r="BR2602" s="53"/>
      <c r="BS2602" s="53"/>
      <c r="BT2602" s="53"/>
      <c r="BU2602" s="53"/>
      <c r="BV2602" s="53"/>
      <c r="BW2602" s="53"/>
      <c r="BX2602" s="53"/>
      <c r="BY2602" s="53"/>
      <c r="BZ2602" s="53"/>
      <c r="CA2602" s="53"/>
      <c r="CB2602" s="53"/>
      <c r="CC2602" s="53"/>
      <c r="CD2602" s="53"/>
      <c r="CE2602" s="53"/>
      <c r="CF2602" s="53"/>
      <c r="CG2602" s="53"/>
      <c r="CH2602" s="53"/>
      <c r="CI2602" s="53"/>
      <c r="CJ2602" s="53"/>
      <c r="CK2602" s="53"/>
    </row>
    <row r="2603" spans="10:89" x14ac:dyDescent="0.2">
      <c r="J2603" s="53"/>
      <c r="K2603" s="53"/>
      <c r="L2603" s="53"/>
      <c r="M2603" s="53"/>
      <c r="N2603" s="53"/>
      <c r="O2603" s="53"/>
      <c r="P2603" s="53"/>
      <c r="Q2603" s="53"/>
      <c r="R2603" s="53"/>
      <c r="S2603" s="53"/>
      <c r="T2603" s="53"/>
      <c r="U2603" s="53"/>
      <c r="V2603" s="53"/>
      <c r="W2603" s="53"/>
      <c r="X2603" s="53"/>
      <c r="Y2603" s="53"/>
      <c r="Z2603" s="53"/>
      <c r="AA2603" s="53"/>
      <c r="AB2603" s="53"/>
      <c r="AC2603" s="53"/>
      <c r="AD2603" s="53"/>
      <c r="AE2603" s="53"/>
      <c r="AF2603" s="53"/>
      <c r="AG2603" s="53"/>
      <c r="AH2603" s="53"/>
      <c r="AI2603" s="53"/>
      <c r="AJ2603" s="53"/>
      <c r="AK2603" s="53"/>
      <c r="AL2603" s="53"/>
      <c r="AM2603" s="53"/>
      <c r="AN2603" s="53"/>
      <c r="AO2603" s="53"/>
      <c r="AP2603" s="53"/>
      <c r="AQ2603" s="53"/>
      <c r="AR2603" s="53"/>
      <c r="AS2603" s="53"/>
      <c r="AT2603" s="53"/>
      <c r="AU2603" s="53"/>
      <c r="AV2603" s="53"/>
      <c r="AW2603" s="53"/>
      <c r="AX2603" s="53"/>
      <c r="AY2603" s="53"/>
      <c r="AZ2603" s="53"/>
      <c r="BA2603" s="53"/>
      <c r="BB2603" s="53"/>
      <c r="BC2603" s="53"/>
      <c r="BD2603" s="53"/>
      <c r="BE2603" s="53"/>
      <c r="BF2603" s="53"/>
      <c r="BG2603" s="53"/>
      <c r="BH2603" s="53"/>
      <c r="BI2603" s="53"/>
      <c r="BJ2603" s="53"/>
      <c r="BK2603" s="53"/>
      <c r="BL2603" s="53"/>
      <c r="BM2603" s="53"/>
      <c r="BN2603" s="53"/>
      <c r="BO2603" s="53"/>
      <c r="BP2603" s="53"/>
      <c r="BQ2603" s="53"/>
      <c r="BR2603" s="53"/>
      <c r="BS2603" s="53"/>
      <c r="BT2603" s="53"/>
      <c r="BU2603" s="53"/>
      <c r="BV2603" s="53"/>
      <c r="BW2603" s="53"/>
      <c r="BX2603" s="53"/>
      <c r="BY2603" s="53"/>
      <c r="BZ2603" s="53"/>
      <c r="CA2603" s="53"/>
      <c r="CB2603" s="53"/>
      <c r="CC2603" s="53"/>
      <c r="CD2603" s="53"/>
      <c r="CE2603" s="53"/>
      <c r="CF2603" s="53"/>
      <c r="CG2603" s="53"/>
      <c r="CH2603" s="53"/>
      <c r="CI2603" s="53"/>
      <c r="CJ2603" s="53"/>
      <c r="CK2603" s="53"/>
    </row>
    <row r="2604" spans="10:89" x14ac:dyDescent="0.2">
      <c r="J2604" s="53"/>
      <c r="K2604" s="53"/>
      <c r="L2604" s="53"/>
      <c r="M2604" s="53"/>
      <c r="N2604" s="53"/>
      <c r="O2604" s="53"/>
      <c r="P2604" s="53"/>
      <c r="Q2604" s="53"/>
      <c r="R2604" s="53"/>
      <c r="S2604" s="53"/>
      <c r="T2604" s="53"/>
      <c r="U2604" s="53"/>
      <c r="V2604" s="53"/>
      <c r="W2604" s="53"/>
      <c r="X2604" s="53"/>
      <c r="Y2604" s="53"/>
      <c r="Z2604" s="53"/>
      <c r="AA2604" s="53"/>
      <c r="AB2604" s="53"/>
      <c r="AC2604" s="53"/>
      <c r="AD2604" s="53"/>
      <c r="AE2604" s="53"/>
      <c r="AF2604" s="53"/>
      <c r="AG2604" s="53"/>
      <c r="AH2604" s="53"/>
      <c r="AI2604" s="53"/>
      <c r="AJ2604" s="53"/>
      <c r="AK2604" s="53"/>
      <c r="AL2604" s="53"/>
      <c r="AM2604" s="53"/>
      <c r="AN2604" s="53"/>
      <c r="AO2604" s="53"/>
      <c r="AP2604" s="53"/>
      <c r="AQ2604" s="53"/>
      <c r="AR2604" s="53"/>
      <c r="AS2604" s="53"/>
      <c r="AT2604" s="53"/>
      <c r="AU2604" s="53"/>
      <c r="AV2604" s="53"/>
      <c r="AW2604" s="53"/>
      <c r="AX2604" s="53"/>
      <c r="AY2604" s="53"/>
      <c r="AZ2604" s="53"/>
      <c r="BA2604" s="53"/>
      <c r="BB2604" s="53"/>
      <c r="BC2604" s="53"/>
      <c r="BD2604" s="53"/>
      <c r="BE2604" s="53"/>
      <c r="BF2604" s="53"/>
      <c r="BG2604" s="53"/>
      <c r="BH2604" s="53"/>
      <c r="BI2604" s="53"/>
      <c r="BJ2604" s="53"/>
      <c r="BK2604" s="53"/>
      <c r="BL2604" s="53"/>
      <c r="BM2604" s="53"/>
      <c r="BN2604" s="53"/>
      <c r="BO2604" s="53"/>
      <c r="BP2604" s="53"/>
      <c r="BQ2604" s="53"/>
      <c r="BR2604" s="53"/>
      <c r="BS2604" s="53"/>
      <c r="BT2604" s="53"/>
      <c r="BU2604" s="53"/>
      <c r="BV2604" s="53"/>
      <c r="BW2604" s="53"/>
      <c r="BX2604" s="53"/>
      <c r="BY2604" s="53"/>
      <c r="BZ2604" s="53"/>
      <c r="CA2604" s="53"/>
      <c r="CB2604" s="53"/>
      <c r="CC2604" s="53"/>
      <c r="CD2604" s="53"/>
      <c r="CE2604" s="53"/>
      <c r="CF2604" s="53"/>
      <c r="CG2604" s="53"/>
      <c r="CH2604" s="53"/>
      <c r="CI2604" s="53"/>
      <c r="CJ2604" s="53"/>
      <c r="CK2604" s="53"/>
    </row>
    <row r="2605" spans="10:89" x14ac:dyDescent="0.2">
      <c r="J2605" s="53"/>
      <c r="K2605" s="53"/>
      <c r="L2605" s="53"/>
      <c r="M2605" s="53"/>
      <c r="N2605" s="53"/>
      <c r="O2605" s="53"/>
      <c r="P2605" s="53"/>
      <c r="Q2605" s="53"/>
      <c r="R2605" s="53"/>
      <c r="S2605" s="53"/>
      <c r="T2605" s="53"/>
      <c r="U2605" s="53"/>
      <c r="V2605" s="53"/>
      <c r="W2605" s="53"/>
      <c r="X2605" s="53"/>
      <c r="Y2605" s="53"/>
      <c r="Z2605" s="53"/>
      <c r="AA2605" s="53"/>
      <c r="AB2605" s="53"/>
      <c r="AC2605" s="53"/>
      <c r="AD2605" s="53"/>
      <c r="AE2605" s="53"/>
      <c r="AF2605" s="53"/>
      <c r="AG2605" s="53"/>
      <c r="AH2605" s="53"/>
      <c r="AI2605" s="53"/>
      <c r="AJ2605" s="53"/>
      <c r="AK2605" s="53"/>
      <c r="AL2605" s="53"/>
      <c r="AM2605" s="53"/>
      <c r="AN2605" s="53"/>
      <c r="AO2605" s="53"/>
      <c r="AP2605" s="53"/>
      <c r="AQ2605" s="53"/>
      <c r="AR2605" s="53"/>
      <c r="AS2605" s="53"/>
      <c r="AT2605" s="53"/>
      <c r="AU2605" s="53"/>
      <c r="AV2605" s="53"/>
      <c r="AW2605" s="53"/>
      <c r="AX2605" s="53"/>
      <c r="AY2605" s="53"/>
      <c r="AZ2605" s="53"/>
      <c r="BA2605" s="53"/>
      <c r="BB2605" s="53"/>
      <c r="BC2605" s="53"/>
      <c r="BD2605" s="53"/>
      <c r="BE2605" s="53"/>
      <c r="BF2605" s="53"/>
      <c r="BG2605" s="53"/>
      <c r="BH2605" s="53"/>
      <c r="BI2605" s="53"/>
      <c r="BJ2605" s="53"/>
      <c r="BK2605" s="53"/>
      <c r="BL2605" s="53"/>
      <c r="BM2605" s="53"/>
      <c r="BN2605" s="53"/>
      <c r="BO2605" s="53"/>
      <c r="BP2605" s="53"/>
      <c r="BQ2605" s="53"/>
      <c r="BR2605" s="53"/>
      <c r="BS2605" s="53"/>
      <c r="BT2605" s="53"/>
      <c r="BU2605" s="53"/>
      <c r="BV2605" s="53"/>
      <c r="BW2605" s="53"/>
      <c r="BX2605" s="53"/>
      <c r="BY2605" s="53"/>
      <c r="BZ2605" s="53"/>
      <c r="CA2605" s="53"/>
      <c r="CB2605" s="53"/>
      <c r="CC2605" s="53"/>
      <c r="CD2605" s="53"/>
      <c r="CE2605" s="53"/>
      <c r="CF2605" s="53"/>
      <c r="CG2605" s="53"/>
      <c r="CH2605" s="53"/>
      <c r="CI2605" s="53"/>
      <c r="CJ2605" s="53"/>
      <c r="CK2605" s="53"/>
    </row>
    <row r="2606" spans="10:89" x14ac:dyDescent="0.2">
      <c r="J2606" s="53"/>
      <c r="K2606" s="53"/>
      <c r="L2606" s="53"/>
      <c r="M2606" s="53"/>
      <c r="N2606" s="53"/>
      <c r="O2606" s="53"/>
      <c r="P2606" s="53"/>
      <c r="Q2606" s="53"/>
      <c r="R2606" s="53"/>
      <c r="S2606" s="53"/>
      <c r="T2606" s="53"/>
      <c r="U2606" s="53"/>
      <c r="V2606" s="53"/>
      <c r="W2606" s="53"/>
      <c r="X2606" s="53"/>
      <c r="Y2606" s="53"/>
      <c r="Z2606" s="53"/>
      <c r="AA2606" s="53"/>
      <c r="AB2606" s="53"/>
      <c r="AC2606" s="53"/>
      <c r="AD2606" s="53"/>
      <c r="AE2606" s="53"/>
      <c r="AF2606" s="53"/>
      <c r="AG2606" s="53"/>
      <c r="AH2606" s="53"/>
      <c r="AI2606" s="53"/>
      <c r="AJ2606" s="53"/>
      <c r="AK2606" s="53"/>
      <c r="AL2606" s="53"/>
      <c r="AM2606" s="53"/>
      <c r="AN2606" s="53"/>
      <c r="AO2606" s="53"/>
      <c r="AP2606" s="53"/>
      <c r="AQ2606" s="53"/>
      <c r="AR2606" s="53"/>
      <c r="AS2606" s="53"/>
      <c r="AT2606" s="53"/>
      <c r="AU2606" s="53"/>
      <c r="AV2606" s="53"/>
      <c r="AW2606" s="53"/>
      <c r="AX2606" s="53"/>
      <c r="AY2606" s="53"/>
      <c r="AZ2606" s="53"/>
      <c r="BA2606" s="53"/>
      <c r="BB2606" s="53"/>
      <c r="BC2606" s="53"/>
      <c r="BD2606" s="53"/>
      <c r="BE2606" s="53"/>
      <c r="BF2606" s="53"/>
      <c r="BG2606" s="53"/>
      <c r="BH2606" s="53"/>
      <c r="BI2606" s="53"/>
      <c r="BJ2606" s="53"/>
      <c r="BK2606" s="53"/>
      <c r="BL2606" s="53"/>
      <c r="BM2606" s="53"/>
      <c r="BN2606" s="53"/>
      <c r="BO2606" s="53"/>
      <c r="BP2606" s="53"/>
      <c r="BQ2606" s="53"/>
      <c r="BR2606" s="53"/>
      <c r="BS2606" s="53"/>
      <c r="BT2606" s="53"/>
      <c r="BU2606" s="53"/>
      <c r="BV2606" s="53"/>
      <c r="BW2606" s="53"/>
      <c r="BX2606" s="53"/>
      <c r="BY2606" s="53"/>
      <c r="BZ2606" s="53"/>
      <c r="CA2606" s="53"/>
      <c r="CB2606" s="53"/>
      <c r="CC2606" s="53"/>
      <c r="CD2606" s="53"/>
      <c r="CE2606" s="53"/>
      <c r="CF2606" s="53"/>
      <c r="CG2606" s="53"/>
      <c r="CH2606" s="53"/>
      <c r="CI2606" s="53"/>
      <c r="CJ2606" s="53"/>
      <c r="CK2606" s="53"/>
    </row>
    <row r="2607" spans="10:89" x14ac:dyDescent="0.2">
      <c r="J2607" s="53"/>
      <c r="K2607" s="53"/>
      <c r="L2607" s="53"/>
      <c r="M2607" s="53"/>
      <c r="N2607" s="53"/>
      <c r="O2607" s="53"/>
      <c r="P2607" s="53"/>
      <c r="Q2607" s="53"/>
      <c r="R2607" s="53"/>
      <c r="S2607" s="53"/>
      <c r="T2607" s="53"/>
      <c r="U2607" s="53"/>
      <c r="V2607" s="53"/>
      <c r="W2607" s="53"/>
      <c r="X2607" s="53"/>
      <c r="Y2607" s="53"/>
      <c r="Z2607" s="53"/>
      <c r="AA2607" s="53"/>
      <c r="AB2607" s="53"/>
      <c r="AC2607" s="53"/>
      <c r="AD2607" s="53"/>
      <c r="AE2607" s="53"/>
      <c r="AF2607" s="53"/>
      <c r="AG2607" s="53"/>
      <c r="AH2607" s="53"/>
      <c r="AI2607" s="53"/>
      <c r="AJ2607" s="53"/>
      <c r="AK2607" s="53"/>
      <c r="AL2607" s="53"/>
      <c r="AM2607" s="53"/>
      <c r="AN2607" s="53"/>
      <c r="AO2607" s="53"/>
      <c r="AP2607" s="53"/>
      <c r="AQ2607" s="53"/>
      <c r="AR2607" s="53"/>
      <c r="AS2607" s="53"/>
      <c r="AT2607" s="53"/>
      <c r="AU2607" s="53"/>
      <c r="AV2607" s="53"/>
      <c r="AW2607" s="53"/>
      <c r="AX2607" s="53"/>
      <c r="AY2607" s="53"/>
      <c r="AZ2607" s="53"/>
      <c r="BA2607" s="53"/>
      <c r="BB2607" s="53"/>
      <c r="BC2607" s="53"/>
      <c r="BD2607" s="53"/>
      <c r="BE2607" s="53"/>
      <c r="BF2607" s="53"/>
      <c r="BG2607" s="53"/>
      <c r="BH2607" s="53"/>
      <c r="BI2607" s="53"/>
      <c r="BJ2607" s="53"/>
      <c r="BK2607" s="53"/>
      <c r="BL2607" s="53"/>
      <c r="BM2607" s="53"/>
      <c r="BN2607" s="53"/>
      <c r="BO2607" s="53"/>
      <c r="BP2607" s="53"/>
      <c r="BQ2607" s="53"/>
      <c r="BR2607" s="53"/>
      <c r="BS2607" s="53"/>
      <c r="BT2607" s="53"/>
      <c r="BU2607" s="53"/>
      <c r="BV2607" s="53"/>
      <c r="BW2607" s="53"/>
      <c r="BX2607" s="53"/>
      <c r="BY2607" s="53"/>
      <c r="BZ2607" s="53"/>
      <c r="CA2607" s="53"/>
      <c r="CB2607" s="53"/>
      <c r="CC2607" s="53"/>
      <c r="CD2607" s="53"/>
      <c r="CE2607" s="53"/>
      <c r="CF2607" s="53"/>
      <c r="CG2607" s="53"/>
      <c r="CH2607" s="53"/>
      <c r="CI2607" s="53"/>
      <c r="CJ2607" s="53"/>
      <c r="CK2607" s="53"/>
    </row>
    <row r="2608" spans="10:89" x14ac:dyDescent="0.2">
      <c r="J2608" s="53"/>
      <c r="K2608" s="53"/>
      <c r="L2608" s="53"/>
      <c r="M2608" s="53"/>
      <c r="N2608" s="53"/>
      <c r="O2608" s="53"/>
      <c r="P2608" s="53"/>
      <c r="Q2608" s="53"/>
      <c r="R2608" s="53"/>
      <c r="S2608" s="53"/>
      <c r="T2608" s="53"/>
      <c r="U2608" s="53"/>
      <c r="V2608" s="53"/>
      <c r="W2608" s="53"/>
      <c r="X2608" s="53"/>
      <c r="Y2608" s="53"/>
      <c r="Z2608" s="53"/>
      <c r="AA2608" s="53"/>
      <c r="AB2608" s="53"/>
      <c r="AC2608" s="53"/>
      <c r="AD2608" s="53"/>
      <c r="AE2608" s="53"/>
      <c r="AF2608" s="53"/>
      <c r="AG2608" s="53"/>
      <c r="AH2608" s="53"/>
      <c r="AI2608" s="53"/>
      <c r="AJ2608" s="53"/>
      <c r="AK2608" s="53"/>
      <c r="AL2608" s="53"/>
      <c r="AM2608" s="53"/>
      <c r="AN2608" s="53"/>
      <c r="AO2608" s="53"/>
      <c r="AP2608" s="53"/>
      <c r="AQ2608" s="53"/>
      <c r="AR2608" s="53"/>
      <c r="AS2608" s="53"/>
      <c r="AT2608" s="53"/>
      <c r="AU2608" s="53"/>
      <c r="AV2608" s="53"/>
      <c r="AW2608" s="53"/>
      <c r="AX2608" s="53"/>
      <c r="AY2608" s="53"/>
      <c r="AZ2608" s="53"/>
      <c r="BA2608" s="53"/>
      <c r="BB2608" s="53"/>
      <c r="BC2608" s="53"/>
      <c r="BD2608" s="53"/>
      <c r="BE2608" s="53"/>
      <c r="BF2608" s="53"/>
      <c r="BG2608" s="53"/>
      <c r="BH2608" s="53"/>
      <c r="BI2608" s="53"/>
      <c r="BJ2608" s="53"/>
      <c r="BK2608" s="53"/>
      <c r="BL2608" s="53"/>
      <c r="BM2608" s="53"/>
      <c r="BN2608" s="53"/>
      <c r="BO2608" s="53"/>
      <c r="BP2608" s="53"/>
      <c r="BQ2608" s="53"/>
      <c r="BR2608" s="53"/>
      <c r="BS2608" s="53"/>
      <c r="BT2608" s="53"/>
      <c r="BU2608" s="53"/>
      <c r="BV2608" s="53"/>
      <c r="BW2608" s="53"/>
      <c r="BX2608" s="53"/>
      <c r="BY2608" s="53"/>
      <c r="BZ2608" s="53"/>
      <c r="CA2608" s="53"/>
      <c r="CB2608" s="53"/>
      <c r="CC2608" s="53"/>
      <c r="CD2608" s="53"/>
      <c r="CE2608" s="53"/>
      <c r="CF2608" s="53"/>
      <c r="CG2608" s="53"/>
      <c r="CH2608" s="53"/>
      <c r="CI2608" s="53"/>
      <c r="CJ2608" s="53"/>
      <c r="CK2608" s="53"/>
    </row>
    <row r="2609" spans="10:89" x14ac:dyDescent="0.2">
      <c r="J2609" s="53"/>
      <c r="K2609" s="53"/>
      <c r="L2609" s="53"/>
      <c r="M2609" s="53"/>
      <c r="N2609" s="53"/>
      <c r="O2609" s="53"/>
      <c r="P2609" s="53"/>
      <c r="Q2609" s="53"/>
      <c r="R2609" s="53"/>
      <c r="S2609" s="53"/>
      <c r="T2609" s="53"/>
      <c r="U2609" s="53"/>
      <c r="V2609" s="53"/>
      <c r="W2609" s="53"/>
      <c r="X2609" s="53"/>
      <c r="Y2609" s="53"/>
      <c r="Z2609" s="53"/>
      <c r="AA2609" s="53"/>
      <c r="AB2609" s="53"/>
      <c r="AC2609" s="53"/>
      <c r="AD2609" s="53"/>
      <c r="AE2609" s="53"/>
      <c r="AF2609" s="53"/>
      <c r="AG2609" s="53"/>
      <c r="AH2609" s="53"/>
      <c r="AI2609" s="53"/>
      <c r="AJ2609" s="53"/>
      <c r="AK2609" s="53"/>
      <c r="AL2609" s="53"/>
      <c r="AM2609" s="53"/>
      <c r="AN2609" s="53"/>
      <c r="AO2609" s="53"/>
      <c r="AP2609" s="53"/>
      <c r="AQ2609" s="53"/>
      <c r="AR2609" s="53"/>
      <c r="AS2609" s="53"/>
      <c r="AT2609" s="53"/>
      <c r="AU2609" s="53"/>
      <c r="AV2609" s="53"/>
      <c r="AW2609" s="53"/>
      <c r="AX2609" s="53"/>
      <c r="AY2609" s="53"/>
      <c r="AZ2609" s="53"/>
      <c r="BA2609" s="53"/>
      <c r="BB2609" s="53"/>
      <c r="BC2609" s="53"/>
      <c r="BD2609" s="53"/>
      <c r="BE2609" s="53"/>
      <c r="BF2609" s="53"/>
      <c r="BG2609" s="53"/>
      <c r="BH2609" s="53"/>
      <c r="BI2609" s="53"/>
      <c r="BJ2609" s="53"/>
      <c r="BK2609" s="53"/>
      <c r="BL2609" s="53"/>
      <c r="BM2609" s="53"/>
      <c r="BN2609" s="53"/>
      <c r="BO2609" s="53"/>
      <c r="BP2609" s="53"/>
      <c r="BQ2609" s="53"/>
      <c r="BR2609" s="53"/>
      <c r="BS2609" s="53"/>
      <c r="BT2609" s="53"/>
      <c r="BU2609" s="53"/>
      <c r="BV2609" s="53"/>
      <c r="BW2609" s="53"/>
      <c r="BX2609" s="53"/>
      <c r="BY2609" s="53"/>
      <c r="BZ2609" s="53"/>
      <c r="CA2609" s="53"/>
      <c r="CB2609" s="53"/>
      <c r="CC2609" s="53"/>
      <c r="CD2609" s="53"/>
      <c r="CE2609" s="53"/>
      <c r="CF2609" s="53"/>
      <c r="CG2609" s="53"/>
      <c r="CH2609" s="53"/>
      <c r="CI2609" s="53"/>
      <c r="CJ2609" s="53"/>
      <c r="CK2609" s="53"/>
    </row>
    <row r="2610" spans="10:89" x14ac:dyDescent="0.2">
      <c r="J2610" s="53"/>
      <c r="K2610" s="53"/>
      <c r="L2610" s="53"/>
      <c r="M2610" s="53"/>
      <c r="N2610" s="53"/>
      <c r="O2610" s="53"/>
      <c r="P2610" s="53"/>
      <c r="Q2610" s="53"/>
      <c r="R2610" s="53"/>
      <c r="S2610" s="53"/>
      <c r="T2610" s="53"/>
      <c r="U2610" s="53"/>
      <c r="V2610" s="53"/>
      <c r="W2610" s="53"/>
      <c r="X2610" s="53"/>
      <c r="Y2610" s="53"/>
      <c r="Z2610" s="53"/>
      <c r="AA2610" s="53"/>
      <c r="AB2610" s="53"/>
      <c r="AC2610" s="53"/>
      <c r="AD2610" s="53"/>
      <c r="AE2610" s="53"/>
      <c r="AF2610" s="53"/>
      <c r="AG2610" s="53"/>
      <c r="AH2610" s="53"/>
      <c r="AI2610" s="53"/>
      <c r="AJ2610" s="53"/>
      <c r="AK2610" s="53"/>
      <c r="AL2610" s="53"/>
      <c r="AM2610" s="53"/>
      <c r="AN2610" s="53"/>
      <c r="AO2610" s="53"/>
      <c r="AP2610" s="53"/>
      <c r="AQ2610" s="53"/>
      <c r="AR2610" s="53"/>
      <c r="AS2610" s="53"/>
      <c r="AT2610" s="53"/>
      <c r="AU2610" s="53"/>
      <c r="AV2610" s="53"/>
      <c r="AW2610" s="53"/>
      <c r="AX2610" s="53"/>
      <c r="AY2610" s="53"/>
      <c r="AZ2610" s="53"/>
      <c r="BA2610" s="53"/>
      <c r="BB2610" s="53"/>
      <c r="BC2610" s="53"/>
      <c r="BD2610" s="53"/>
      <c r="BE2610" s="53"/>
      <c r="BF2610" s="53"/>
      <c r="BG2610" s="53"/>
      <c r="BH2610" s="53"/>
      <c r="BI2610" s="53"/>
      <c r="BJ2610" s="53"/>
      <c r="BK2610" s="53"/>
      <c r="BL2610" s="53"/>
      <c r="BM2610" s="53"/>
      <c r="BN2610" s="53"/>
      <c r="BO2610" s="53"/>
      <c r="BP2610" s="53"/>
      <c r="BQ2610" s="53"/>
      <c r="BR2610" s="53"/>
      <c r="BS2610" s="53"/>
      <c r="BT2610" s="53"/>
      <c r="BU2610" s="53"/>
      <c r="BV2610" s="53"/>
      <c r="BW2610" s="53"/>
      <c r="BX2610" s="53"/>
      <c r="BY2610" s="53"/>
      <c r="BZ2610" s="53"/>
      <c r="CA2610" s="53"/>
      <c r="CB2610" s="53"/>
      <c r="CC2610" s="53"/>
      <c r="CD2610" s="53"/>
      <c r="CE2610" s="53"/>
      <c r="CF2610" s="53"/>
      <c r="CG2610" s="53"/>
      <c r="CH2610" s="53"/>
      <c r="CI2610" s="53"/>
      <c r="CJ2610" s="53"/>
      <c r="CK2610" s="53"/>
    </row>
    <row r="2611" spans="10:89" x14ac:dyDescent="0.2">
      <c r="J2611" s="53"/>
      <c r="K2611" s="53"/>
      <c r="L2611" s="53"/>
      <c r="M2611" s="53"/>
      <c r="N2611" s="53"/>
      <c r="O2611" s="53"/>
      <c r="P2611" s="53"/>
      <c r="Q2611" s="53"/>
      <c r="R2611" s="53"/>
      <c r="S2611" s="53"/>
      <c r="T2611" s="53"/>
      <c r="U2611" s="53"/>
      <c r="V2611" s="53"/>
      <c r="W2611" s="53"/>
      <c r="X2611" s="53"/>
      <c r="Y2611" s="53"/>
      <c r="Z2611" s="53"/>
      <c r="AA2611" s="53"/>
      <c r="AB2611" s="53"/>
      <c r="AC2611" s="53"/>
      <c r="AD2611" s="53"/>
      <c r="AE2611" s="53"/>
      <c r="AF2611" s="53"/>
      <c r="AG2611" s="53"/>
      <c r="AH2611" s="53"/>
      <c r="AI2611" s="53"/>
      <c r="AJ2611" s="53"/>
      <c r="AK2611" s="53"/>
      <c r="AL2611" s="53"/>
      <c r="AM2611" s="53"/>
      <c r="AN2611" s="53"/>
      <c r="AO2611" s="53"/>
      <c r="AP2611" s="53"/>
      <c r="AQ2611" s="53"/>
      <c r="AR2611" s="53"/>
      <c r="AS2611" s="53"/>
      <c r="AT2611" s="53"/>
      <c r="AU2611" s="53"/>
      <c r="AV2611" s="53"/>
      <c r="AW2611" s="53"/>
      <c r="AX2611" s="53"/>
      <c r="AY2611" s="53"/>
      <c r="AZ2611" s="53"/>
      <c r="BA2611" s="53"/>
      <c r="BB2611" s="53"/>
      <c r="BC2611" s="53"/>
      <c r="BD2611" s="53"/>
      <c r="BE2611" s="53"/>
      <c r="BF2611" s="53"/>
      <c r="BG2611" s="53"/>
      <c r="BH2611" s="53"/>
      <c r="BI2611" s="53"/>
      <c r="BJ2611" s="53"/>
      <c r="BK2611" s="53"/>
      <c r="BL2611" s="53"/>
      <c r="BM2611" s="53"/>
      <c r="BN2611" s="53"/>
      <c r="BO2611" s="53"/>
      <c r="BP2611" s="53"/>
      <c r="BQ2611" s="53"/>
      <c r="BR2611" s="53"/>
      <c r="BS2611" s="53"/>
      <c r="BT2611" s="53"/>
      <c r="BU2611" s="53"/>
      <c r="BV2611" s="53"/>
      <c r="BW2611" s="53"/>
      <c r="BX2611" s="53"/>
      <c r="BY2611" s="53"/>
      <c r="BZ2611" s="53"/>
      <c r="CA2611" s="53"/>
      <c r="CB2611" s="53"/>
      <c r="CC2611" s="53"/>
      <c r="CD2611" s="53"/>
      <c r="CE2611" s="53"/>
      <c r="CF2611" s="53"/>
      <c r="CG2611" s="53"/>
      <c r="CH2611" s="53"/>
      <c r="CI2611" s="53"/>
      <c r="CJ2611" s="53"/>
      <c r="CK2611" s="53"/>
    </row>
    <row r="2612" spans="10:89" x14ac:dyDescent="0.2">
      <c r="J2612" s="53"/>
      <c r="K2612" s="53"/>
      <c r="L2612" s="53"/>
      <c r="M2612" s="53"/>
      <c r="N2612" s="53"/>
      <c r="O2612" s="53"/>
      <c r="P2612" s="53"/>
      <c r="Q2612" s="53"/>
      <c r="R2612" s="53"/>
      <c r="S2612" s="53"/>
      <c r="T2612" s="53"/>
      <c r="U2612" s="53"/>
      <c r="V2612" s="53"/>
      <c r="W2612" s="53"/>
      <c r="X2612" s="53"/>
      <c r="Y2612" s="53"/>
      <c r="Z2612" s="53"/>
      <c r="AA2612" s="53"/>
      <c r="AB2612" s="53"/>
      <c r="AC2612" s="53"/>
      <c r="AD2612" s="53"/>
      <c r="AE2612" s="53"/>
      <c r="AF2612" s="53"/>
      <c r="AG2612" s="53"/>
      <c r="AH2612" s="53"/>
      <c r="AI2612" s="53"/>
      <c r="AJ2612" s="53"/>
      <c r="AK2612" s="53"/>
      <c r="AL2612" s="53"/>
      <c r="AM2612" s="53"/>
      <c r="AN2612" s="53"/>
      <c r="AO2612" s="53"/>
      <c r="AP2612" s="53"/>
      <c r="AQ2612" s="53"/>
      <c r="AR2612" s="53"/>
      <c r="AS2612" s="53"/>
      <c r="AT2612" s="53"/>
      <c r="AU2612" s="53"/>
      <c r="AV2612" s="53"/>
      <c r="AW2612" s="53"/>
      <c r="AX2612" s="53"/>
      <c r="AY2612" s="53"/>
      <c r="AZ2612" s="53"/>
      <c r="BA2612" s="53"/>
      <c r="BB2612" s="53"/>
      <c r="BC2612" s="53"/>
      <c r="BD2612" s="53"/>
      <c r="BE2612" s="53"/>
      <c r="BF2612" s="53"/>
      <c r="BG2612" s="53"/>
      <c r="BH2612" s="53"/>
      <c r="BI2612" s="53"/>
      <c r="BJ2612" s="53"/>
      <c r="BK2612" s="53"/>
      <c r="BL2612" s="53"/>
      <c r="BM2612" s="53"/>
      <c r="BN2612" s="53"/>
      <c r="BO2612" s="53"/>
      <c r="BP2612" s="53"/>
      <c r="BQ2612" s="53"/>
      <c r="BR2612" s="53"/>
      <c r="BS2612" s="53"/>
      <c r="BT2612" s="53"/>
      <c r="BU2612" s="53"/>
      <c r="BV2612" s="53"/>
      <c r="BW2612" s="53"/>
      <c r="BX2612" s="53"/>
      <c r="BY2612" s="53"/>
      <c r="BZ2612" s="53"/>
      <c r="CA2612" s="53"/>
      <c r="CB2612" s="53"/>
      <c r="CC2612" s="53"/>
      <c r="CD2612" s="53"/>
      <c r="CE2612" s="53"/>
      <c r="CF2612" s="53"/>
      <c r="CG2612" s="53"/>
      <c r="CH2612" s="53"/>
      <c r="CI2612" s="53"/>
      <c r="CJ2612" s="53"/>
      <c r="CK2612" s="53"/>
    </row>
    <row r="2613" spans="10:89" x14ac:dyDescent="0.2">
      <c r="J2613" s="53"/>
      <c r="K2613" s="53"/>
      <c r="L2613" s="53"/>
      <c r="M2613" s="53"/>
      <c r="N2613" s="53"/>
      <c r="O2613" s="53"/>
      <c r="P2613" s="53"/>
      <c r="Q2613" s="53"/>
      <c r="R2613" s="53"/>
      <c r="S2613" s="53"/>
      <c r="T2613" s="53"/>
      <c r="U2613" s="53"/>
      <c r="V2613" s="53"/>
      <c r="W2613" s="53"/>
      <c r="X2613" s="53"/>
      <c r="Y2613" s="53"/>
      <c r="Z2613" s="53"/>
      <c r="AA2613" s="53"/>
      <c r="AB2613" s="53"/>
      <c r="AC2613" s="53"/>
      <c r="AD2613" s="53"/>
      <c r="AE2613" s="53"/>
      <c r="AF2613" s="53"/>
      <c r="AG2613" s="53"/>
      <c r="AH2613" s="53"/>
      <c r="AI2613" s="53"/>
      <c r="AJ2613" s="53"/>
      <c r="AK2613" s="53"/>
      <c r="AL2613" s="53"/>
      <c r="AM2613" s="53"/>
      <c r="AN2613" s="53"/>
      <c r="AO2613" s="53"/>
      <c r="AP2613" s="53"/>
      <c r="AQ2613" s="53"/>
      <c r="AR2613" s="53"/>
      <c r="AS2613" s="53"/>
      <c r="AT2613" s="53"/>
      <c r="AU2613" s="53"/>
      <c r="AV2613" s="53"/>
      <c r="AW2613" s="53"/>
      <c r="AX2613" s="53"/>
      <c r="AY2613" s="53"/>
      <c r="AZ2613" s="53"/>
      <c r="BA2613" s="53"/>
      <c r="BB2613" s="53"/>
      <c r="BC2613" s="53"/>
      <c r="BD2613" s="53"/>
      <c r="BE2613" s="53"/>
      <c r="BF2613" s="53"/>
      <c r="BG2613" s="53"/>
      <c r="BH2613" s="53"/>
      <c r="BI2613" s="53"/>
      <c r="BJ2613" s="53"/>
      <c r="BK2613" s="53"/>
      <c r="BL2613" s="53"/>
      <c r="BM2613" s="53"/>
      <c r="BN2613" s="53"/>
      <c r="BO2613" s="53"/>
      <c r="BP2613" s="53"/>
      <c r="BQ2613" s="53"/>
      <c r="BR2613" s="53"/>
      <c r="BS2613" s="53"/>
      <c r="BT2613" s="53"/>
      <c r="BU2613" s="53"/>
      <c r="BV2613" s="53"/>
      <c r="BW2613" s="53"/>
      <c r="BX2613" s="53"/>
      <c r="BY2613" s="53"/>
      <c r="BZ2613" s="53"/>
      <c r="CA2613" s="53"/>
      <c r="CB2613" s="53"/>
      <c r="CC2613" s="53"/>
      <c r="CD2613" s="53"/>
      <c r="CE2613" s="53"/>
      <c r="CF2613" s="53"/>
      <c r="CG2613" s="53"/>
      <c r="CH2613" s="53"/>
      <c r="CI2613" s="53"/>
      <c r="CJ2613" s="53"/>
      <c r="CK2613" s="53"/>
    </row>
    <row r="2614" spans="10:89" x14ac:dyDescent="0.2">
      <c r="J2614" s="53"/>
      <c r="K2614" s="53"/>
      <c r="L2614" s="53"/>
      <c r="M2614" s="53"/>
      <c r="N2614" s="53"/>
      <c r="O2614" s="53"/>
      <c r="P2614" s="53"/>
      <c r="Q2614" s="53"/>
      <c r="R2614" s="53"/>
      <c r="S2614" s="53"/>
      <c r="T2614" s="53"/>
      <c r="U2614" s="53"/>
      <c r="V2614" s="53"/>
      <c r="W2614" s="53"/>
      <c r="X2614" s="53"/>
      <c r="Y2614" s="53"/>
      <c r="Z2614" s="53"/>
      <c r="AA2614" s="53"/>
      <c r="AB2614" s="53"/>
      <c r="AC2614" s="53"/>
      <c r="AD2614" s="53"/>
      <c r="AE2614" s="53"/>
      <c r="AF2614" s="53"/>
      <c r="AG2614" s="53"/>
      <c r="AH2614" s="53"/>
      <c r="AI2614" s="53"/>
      <c r="AJ2614" s="53"/>
      <c r="AK2614" s="53"/>
      <c r="AL2614" s="53"/>
      <c r="AM2614" s="53"/>
      <c r="AN2614" s="53"/>
      <c r="AO2614" s="53"/>
      <c r="AP2614" s="53"/>
      <c r="AQ2614" s="53"/>
      <c r="AR2614" s="53"/>
      <c r="AS2614" s="53"/>
      <c r="AT2614" s="53"/>
      <c r="AU2614" s="53"/>
      <c r="AV2614" s="53"/>
      <c r="AW2614" s="53"/>
      <c r="AX2614" s="53"/>
      <c r="AY2614" s="53"/>
      <c r="AZ2614" s="53"/>
      <c r="BA2614" s="53"/>
      <c r="BB2614" s="53"/>
      <c r="BC2614" s="53"/>
      <c r="BD2614" s="53"/>
      <c r="BE2614" s="53"/>
      <c r="BF2614" s="53"/>
      <c r="BG2614" s="53"/>
      <c r="BH2614" s="53"/>
      <c r="BI2614" s="53"/>
      <c r="BJ2614" s="53"/>
      <c r="BK2614" s="53"/>
      <c r="BL2614" s="53"/>
      <c r="BM2614" s="53"/>
      <c r="BN2614" s="53"/>
      <c r="BO2614" s="53"/>
      <c r="BP2614" s="53"/>
      <c r="BQ2614" s="53"/>
      <c r="BR2614" s="53"/>
      <c r="BS2614" s="53"/>
      <c r="BT2614" s="53"/>
      <c r="BU2614" s="53"/>
      <c r="BV2614" s="53"/>
      <c r="BW2614" s="53"/>
      <c r="BX2614" s="53"/>
      <c r="BY2614" s="53"/>
      <c r="BZ2614" s="53"/>
      <c r="CA2614" s="53"/>
      <c r="CB2614" s="53"/>
      <c r="CC2614" s="53"/>
      <c r="CD2614" s="53"/>
      <c r="CE2614" s="53"/>
      <c r="CF2614" s="53"/>
      <c r="CG2614" s="53"/>
      <c r="CH2614" s="53"/>
      <c r="CI2614" s="53"/>
      <c r="CJ2614" s="53"/>
      <c r="CK2614" s="53"/>
    </row>
    <row r="2615" spans="10:89" x14ac:dyDescent="0.2">
      <c r="J2615" s="53"/>
      <c r="K2615" s="53"/>
      <c r="L2615" s="53"/>
      <c r="M2615" s="53"/>
      <c r="N2615" s="53"/>
      <c r="O2615" s="53"/>
      <c r="P2615" s="53"/>
      <c r="Q2615" s="53"/>
      <c r="R2615" s="53"/>
      <c r="S2615" s="53"/>
      <c r="T2615" s="53"/>
      <c r="U2615" s="53"/>
      <c r="V2615" s="53"/>
      <c r="W2615" s="53"/>
      <c r="X2615" s="53"/>
      <c r="Y2615" s="53"/>
      <c r="Z2615" s="53"/>
      <c r="AA2615" s="53"/>
      <c r="AB2615" s="53"/>
      <c r="AC2615" s="53"/>
      <c r="AD2615" s="53"/>
      <c r="AE2615" s="53"/>
      <c r="AF2615" s="53"/>
      <c r="AG2615" s="53"/>
      <c r="AH2615" s="53"/>
      <c r="AI2615" s="53"/>
      <c r="AJ2615" s="53"/>
      <c r="AK2615" s="53"/>
      <c r="AL2615" s="53"/>
      <c r="AM2615" s="53"/>
      <c r="AN2615" s="53"/>
      <c r="AO2615" s="53"/>
      <c r="AP2615" s="53"/>
      <c r="AQ2615" s="53"/>
      <c r="AR2615" s="53"/>
      <c r="AS2615" s="53"/>
      <c r="AT2615" s="53"/>
      <c r="AU2615" s="53"/>
      <c r="AV2615" s="53"/>
      <c r="AW2615" s="53"/>
      <c r="AX2615" s="53"/>
      <c r="AY2615" s="53"/>
      <c r="AZ2615" s="53"/>
      <c r="BA2615" s="53"/>
      <c r="BB2615" s="53"/>
      <c r="BC2615" s="53"/>
      <c r="BD2615" s="53"/>
      <c r="BE2615" s="53"/>
      <c r="BF2615" s="53"/>
      <c r="BG2615" s="53"/>
      <c r="BH2615" s="53"/>
      <c r="BI2615" s="53"/>
      <c r="BJ2615" s="53"/>
      <c r="BK2615" s="53"/>
      <c r="BL2615" s="53"/>
      <c r="BM2615" s="53"/>
      <c r="BN2615" s="53"/>
      <c r="BO2615" s="53"/>
      <c r="BP2615" s="53"/>
      <c r="BQ2615" s="53"/>
      <c r="BR2615" s="53"/>
      <c r="BS2615" s="53"/>
      <c r="BT2615" s="53"/>
      <c r="BU2615" s="53"/>
      <c r="BV2615" s="53"/>
      <c r="BW2615" s="53"/>
      <c r="BX2615" s="53"/>
      <c r="BY2615" s="53"/>
      <c r="BZ2615" s="53"/>
      <c r="CA2615" s="53"/>
      <c r="CB2615" s="53"/>
      <c r="CC2615" s="53"/>
      <c r="CD2615" s="53"/>
      <c r="CE2615" s="53"/>
      <c r="CF2615" s="53"/>
      <c r="CG2615" s="53"/>
      <c r="CH2615" s="53"/>
      <c r="CI2615" s="53"/>
      <c r="CJ2615" s="53"/>
      <c r="CK2615" s="53"/>
    </row>
    <row r="2616" spans="10:89" x14ac:dyDescent="0.2">
      <c r="J2616" s="53"/>
      <c r="K2616" s="53"/>
      <c r="L2616" s="53"/>
      <c r="M2616" s="53"/>
      <c r="N2616" s="53"/>
      <c r="O2616" s="53"/>
      <c r="P2616" s="53"/>
      <c r="Q2616" s="53"/>
      <c r="R2616" s="53"/>
      <c r="S2616" s="53"/>
      <c r="T2616" s="53"/>
      <c r="U2616" s="53"/>
      <c r="V2616" s="53"/>
      <c r="W2616" s="53"/>
      <c r="X2616" s="53"/>
      <c r="Y2616" s="53"/>
      <c r="Z2616" s="53"/>
      <c r="AA2616" s="53"/>
      <c r="AB2616" s="53"/>
      <c r="AC2616" s="53"/>
      <c r="AD2616" s="53"/>
      <c r="AE2616" s="53"/>
      <c r="AF2616" s="53"/>
      <c r="AG2616" s="53"/>
      <c r="AH2616" s="53"/>
      <c r="AI2616" s="53"/>
      <c r="AJ2616" s="53"/>
      <c r="AK2616" s="53"/>
      <c r="AL2616" s="53"/>
      <c r="AM2616" s="53"/>
      <c r="AN2616" s="53"/>
      <c r="AO2616" s="53"/>
      <c r="AP2616" s="53"/>
      <c r="AQ2616" s="53"/>
      <c r="AR2616" s="53"/>
      <c r="AS2616" s="53"/>
      <c r="AT2616" s="53"/>
      <c r="AU2616" s="53"/>
      <c r="AV2616" s="53"/>
      <c r="AW2616" s="53"/>
      <c r="AX2616" s="53"/>
      <c r="AY2616" s="53"/>
      <c r="AZ2616" s="53"/>
      <c r="BA2616" s="53"/>
      <c r="BB2616" s="53"/>
      <c r="BC2616" s="53"/>
      <c r="BD2616" s="53"/>
      <c r="BE2616" s="53"/>
      <c r="BF2616" s="53"/>
      <c r="BG2616" s="53"/>
      <c r="BH2616" s="53"/>
      <c r="BI2616" s="53"/>
      <c r="BJ2616" s="53"/>
      <c r="BK2616" s="53"/>
      <c r="BL2616" s="53"/>
      <c r="BM2616" s="53"/>
      <c r="BN2616" s="53"/>
      <c r="BO2616" s="53"/>
      <c r="BP2616" s="53"/>
      <c r="BQ2616" s="53"/>
      <c r="BR2616" s="53"/>
      <c r="BS2616" s="53"/>
      <c r="BT2616" s="53"/>
      <c r="BU2616" s="53"/>
      <c r="BV2616" s="53"/>
      <c r="BW2616" s="53"/>
      <c r="BX2616" s="53"/>
      <c r="BY2616" s="53"/>
      <c r="BZ2616" s="53"/>
      <c r="CA2616" s="53"/>
      <c r="CB2616" s="53"/>
      <c r="CC2616" s="53"/>
      <c r="CD2616" s="53"/>
      <c r="CE2616" s="53"/>
      <c r="CF2616" s="53"/>
      <c r="CG2616" s="53"/>
      <c r="CH2616" s="53"/>
      <c r="CI2616" s="53"/>
      <c r="CJ2616" s="53"/>
      <c r="CK2616" s="53"/>
    </row>
    <row r="2617" spans="10:89" x14ac:dyDescent="0.2">
      <c r="J2617" s="53"/>
      <c r="K2617" s="53"/>
      <c r="L2617" s="53"/>
      <c r="M2617" s="53"/>
      <c r="N2617" s="53"/>
      <c r="O2617" s="53"/>
      <c r="P2617" s="53"/>
      <c r="Q2617" s="53"/>
      <c r="R2617" s="53"/>
      <c r="S2617" s="53"/>
      <c r="T2617" s="53"/>
      <c r="U2617" s="53"/>
      <c r="V2617" s="53"/>
      <c r="W2617" s="53"/>
      <c r="X2617" s="53"/>
      <c r="Y2617" s="53"/>
      <c r="Z2617" s="53"/>
      <c r="AA2617" s="53"/>
      <c r="AB2617" s="53"/>
      <c r="AC2617" s="53"/>
      <c r="AD2617" s="53"/>
      <c r="AE2617" s="53"/>
      <c r="AF2617" s="53"/>
      <c r="AG2617" s="53"/>
      <c r="AH2617" s="53"/>
      <c r="AI2617" s="53"/>
      <c r="AJ2617" s="53"/>
      <c r="AK2617" s="53"/>
      <c r="AL2617" s="53"/>
      <c r="AM2617" s="53"/>
      <c r="AN2617" s="53"/>
      <c r="AO2617" s="53"/>
      <c r="AP2617" s="53"/>
      <c r="AQ2617" s="53"/>
      <c r="AR2617" s="53"/>
      <c r="AS2617" s="53"/>
      <c r="AT2617" s="53"/>
      <c r="AU2617" s="53"/>
      <c r="AV2617" s="53"/>
      <c r="AW2617" s="53"/>
      <c r="AX2617" s="53"/>
      <c r="AY2617" s="53"/>
      <c r="AZ2617" s="53"/>
      <c r="BA2617" s="53"/>
      <c r="BB2617" s="53"/>
      <c r="BC2617" s="53"/>
      <c r="BD2617" s="53"/>
      <c r="BE2617" s="53"/>
      <c r="BF2617" s="53"/>
      <c r="BG2617" s="53"/>
      <c r="BH2617" s="53"/>
      <c r="BI2617" s="53"/>
      <c r="BJ2617" s="53"/>
      <c r="BK2617" s="53"/>
      <c r="BL2617" s="53"/>
      <c r="BM2617" s="53"/>
      <c r="BN2617" s="53"/>
      <c r="BO2617" s="53"/>
      <c r="BP2617" s="53"/>
      <c r="BQ2617" s="53"/>
      <c r="BR2617" s="53"/>
      <c r="BS2617" s="53"/>
      <c r="BT2617" s="53"/>
      <c r="BU2617" s="53"/>
      <c r="BV2617" s="53"/>
      <c r="BW2617" s="53"/>
      <c r="BX2617" s="53"/>
      <c r="BY2617" s="53"/>
      <c r="BZ2617" s="53"/>
      <c r="CA2617" s="53"/>
      <c r="CB2617" s="53"/>
      <c r="CC2617" s="53"/>
      <c r="CD2617" s="53"/>
      <c r="CE2617" s="53"/>
      <c r="CF2617" s="53"/>
      <c r="CG2617" s="53"/>
      <c r="CH2617" s="53"/>
      <c r="CI2617" s="53"/>
      <c r="CJ2617" s="53"/>
      <c r="CK2617" s="53"/>
    </row>
    <row r="2618" spans="10:89" x14ac:dyDescent="0.2">
      <c r="J2618" s="53"/>
      <c r="K2618" s="53"/>
      <c r="L2618" s="53"/>
      <c r="M2618" s="53"/>
      <c r="N2618" s="53"/>
      <c r="O2618" s="53"/>
      <c r="P2618" s="53"/>
      <c r="Q2618" s="53"/>
      <c r="R2618" s="53"/>
      <c r="S2618" s="53"/>
      <c r="T2618" s="53"/>
      <c r="U2618" s="53"/>
      <c r="V2618" s="53"/>
      <c r="W2618" s="53"/>
      <c r="X2618" s="53"/>
      <c r="Y2618" s="53"/>
      <c r="Z2618" s="53"/>
      <c r="AA2618" s="53"/>
      <c r="AB2618" s="53"/>
      <c r="AC2618" s="53"/>
      <c r="AD2618" s="53"/>
      <c r="AE2618" s="53"/>
      <c r="AF2618" s="53"/>
      <c r="AG2618" s="53"/>
      <c r="AH2618" s="53"/>
      <c r="AI2618" s="53"/>
      <c r="AJ2618" s="53"/>
      <c r="AK2618" s="53"/>
      <c r="AL2618" s="53"/>
      <c r="AM2618" s="53"/>
      <c r="AN2618" s="53"/>
      <c r="AO2618" s="53"/>
      <c r="AP2618" s="53"/>
      <c r="AQ2618" s="53"/>
      <c r="AR2618" s="53"/>
      <c r="AS2618" s="53"/>
      <c r="AT2618" s="53"/>
      <c r="AU2618" s="53"/>
      <c r="AV2618" s="53"/>
      <c r="AW2618" s="53"/>
      <c r="AX2618" s="53"/>
      <c r="AY2618" s="53"/>
      <c r="AZ2618" s="53"/>
      <c r="BA2618" s="53"/>
      <c r="BB2618" s="53"/>
      <c r="BC2618" s="53"/>
      <c r="BD2618" s="53"/>
      <c r="BE2618" s="53"/>
      <c r="BF2618" s="53"/>
      <c r="BG2618" s="53"/>
      <c r="BH2618" s="53"/>
      <c r="BI2618" s="53"/>
      <c r="BJ2618" s="53"/>
      <c r="BK2618" s="53"/>
      <c r="BL2618" s="53"/>
      <c r="BM2618" s="53"/>
      <c r="BN2618" s="53"/>
      <c r="BO2618" s="53"/>
      <c r="BP2618" s="53"/>
      <c r="BQ2618" s="53"/>
      <c r="BR2618" s="53"/>
      <c r="BS2618" s="53"/>
      <c r="BT2618" s="53"/>
      <c r="BU2618" s="53"/>
      <c r="BV2618" s="53"/>
      <c r="BW2618" s="53"/>
      <c r="BX2618" s="53"/>
      <c r="BY2618" s="53"/>
      <c r="BZ2618" s="53"/>
      <c r="CA2618" s="53"/>
      <c r="CB2618" s="53"/>
      <c r="CC2618" s="53"/>
      <c r="CD2618" s="53"/>
      <c r="CE2618" s="53"/>
      <c r="CF2618" s="53"/>
      <c r="CG2618" s="53"/>
      <c r="CH2618" s="53"/>
      <c r="CI2618" s="53"/>
      <c r="CJ2618" s="53"/>
      <c r="CK2618" s="53"/>
    </row>
    <row r="2619" spans="10:89" x14ac:dyDescent="0.2">
      <c r="J2619" s="53"/>
      <c r="K2619" s="53"/>
      <c r="L2619" s="53"/>
      <c r="M2619" s="53"/>
      <c r="N2619" s="53"/>
      <c r="O2619" s="53"/>
      <c r="P2619" s="53"/>
      <c r="Q2619" s="53"/>
      <c r="R2619" s="53"/>
      <c r="S2619" s="53"/>
      <c r="T2619" s="53"/>
      <c r="U2619" s="53"/>
      <c r="V2619" s="53"/>
      <c r="W2619" s="53"/>
      <c r="X2619" s="53"/>
      <c r="Y2619" s="53"/>
      <c r="Z2619" s="53"/>
      <c r="AA2619" s="53"/>
      <c r="AB2619" s="53"/>
      <c r="AC2619" s="53"/>
      <c r="AD2619" s="53"/>
      <c r="AE2619" s="53"/>
      <c r="AF2619" s="53"/>
      <c r="AG2619" s="53"/>
      <c r="AH2619" s="53"/>
      <c r="AI2619" s="53"/>
      <c r="AJ2619" s="53"/>
      <c r="AK2619" s="53"/>
      <c r="AL2619" s="53"/>
      <c r="AM2619" s="53"/>
      <c r="AN2619" s="53"/>
      <c r="AO2619" s="53"/>
      <c r="AP2619" s="53"/>
      <c r="AQ2619" s="53"/>
      <c r="AR2619" s="53"/>
      <c r="AS2619" s="53"/>
      <c r="AT2619" s="53"/>
      <c r="AU2619" s="53"/>
      <c r="AV2619" s="53"/>
      <c r="AW2619" s="53"/>
      <c r="AX2619" s="53"/>
      <c r="AY2619" s="53"/>
      <c r="AZ2619" s="53"/>
      <c r="BA2619" s="53"/>
      <c r="BB2619" s="53"/>
      <c r="BC2619" s="53"/>
      <c r="BD2619" s="53"/>
      <c r="BE2619" s="53"/>
      <c r="BF2619" s="53"/>
      <c r="BG2619" s="53"/>
      <c r="BH2619" s="53"/>
      <c r="BI2619" s="53"/>
      <c r="BJ2619" s="53"/>
      <c r="BK2619" s="53"/>
      <c r="BL2619" s="53"/>
      <c r="BM2619" s="53"/>
      <c r="BN2619" s="53"/>
      <c r="BO2619" s="53"/>
      <c r="BP2619" s="53"/>
      <c r="BQ2619" s="53"/>
      <c r="BR2619" s="53"/>
      <c r="BS2619" s="53"/>
      <c r="BT2619" s="53"/>
      <c r="BU2619" s="53"/>
      <c r="BV2619" s="53"/>
      <c r="BW2619" s="53"/>
      <c r="BX2619" s="53"/>
      <c r="BY2619" s="53"/>
      <c r="BZ2619" s="53"/>
      <c r="CA2619" s="53"/>
      <c r="CB2619" s="53"/>
      <c r="CC2619" s="53"/>
      <c r="CD2619" s="53"/>
      <c r="CE2619" s="53"/>
      <c r="CF2619" s="53"/>
      <c r="CG2619" s="53"/>
      <c r="CH2619" s="53"/>
      <c r="CI2619" s="53"/>
      <c r="CJ2619" s="53"/>
      <c r="CK2619" s="53"/>
    </row>
    <row r="2620" spans="10:89" x14ac:dyDescent="0.2">
      <c r="J2620" s="53"/>
      <c r="K2620" s="53"/>
      <c r="L2620" s="53"/>
      <c r="M2620" s="53"/>
      <c r="N2620" s="53"/>
      <c r="O2620" s="53"/>
      <c r="P2620" s="53"/>
      <c r="Q2620" s="53"/>
      <c r="R2620" s="53"/>
      <c r="S2620" s="53"/>
      <c r="T2620" s="53"/>
      <c r="U2620" s="53"/>
      <c r="V2620" s="53"/>
      <c r="W2620" s="53"/>
      <c r="X2620" s="53"/>
      <c r="Y2620" s="53"/>
      <c r="Z2620" s="53"/>
      <c r="AA2620" s="53"/>
      <c r="AB2620" s="53"/>
      <c r="AC2620" s="53"/>
      <c r="AD2620" s="53"/>
      <c r="AE2620" s="53"/>
      <c r="AF2620" s="53"/>
      <c r="AG2620" s="53"/>
      <c r="AH2620" s="53"/>
      <c r="AI2620" s="53"/>
      <c r="AJ2620" s="53"/>
      <c r="AK2620" s="53"/>
      <c r="AL2620" s="53"/>
      <c r="AM2620" s="53"/>
      <c r="AN2620" s="53"/>
      <c r="AO2620" s="53"/>
      <c r="AP2620" s="53"/>
      <c r="AQ2620" s="53"/>
      <c r="AR2620" s="53"/>
      <c r="AS2620" s="53"/>
      <c r="AT2620" s="53"/>
      <c r="AU2620" s="53"/>
      <c r="AV2620" s="53"/>
      <c r="AW2620" s="53"/>
      <c r="AX2620" s="53"/>
      <c r="AY2620" s="53"/>
      <c r="AZ2620" s="53"/>
      <c r="BA2620" s="53"/>
      <c r="BB2620" s="53"/>
      <c r="BC2620" s="53"/>
      <c r="BD2620" s="53"/>
      <c r="BE2620" s="53"/>
      <c r="BF2620" s="53"/>
      <c r="BG2620" s="53"/>
      <c r="BH2620" s="53"/>
      <c r="BI2620" s="53"/>
      <c r="BJ2620" s="53"/>
      <c r="BK2620" s="53"/>
      <c r="BL2620" s="53"/>
      <c r="BM2620" s="53"/>
      <c r="BN2620" s="53"/>
      <c r="BO2620" s="53"/>
      <c r="BP2620" s="53"/>
      <c r="BQ2620" s="53"/>
      <c r="BR2620" s="53"/>
      <c r="BS2620" s="53"/>
      <c r="BT2620" s="53"/>
      <c r="BU2620" s="53"/>
      <c r="BV2620" s="53"/>
      <c r="BW2620" s="53"/>
      <c r="BX2620" s="53"/>
      <c r="BY2620" s="53"/>
      <c r="BZ2620" s="53"/>
      <c r="CA2620" s="53"/>
      <c r="CB2620" s="53"/>
      <c r="CC2620" s="53"/>
      <c r="CD2620" s="53"/>
      <c r="CE2620" s="53"/>
      <c r="CF2620" s="53"/>
      <c r="CG2620" s="53"/>
      <c r="CH2620" s="53"/>
      <c r="CI2620" s="53"/>
      <c r="CJ2620" s="53"/>
      <c r="CK2620" s="53"/>
    </row>
    <row r="2621" spans="10:89" x14ac:dyDescent="0.2">
      <c r="J2621" s="53"/>
      <c r="K2621" s="53"/>
      <c r="L2621" s="53"/>
      <c r="M2621" s="53"/>
      <c r="N2621" s="53"/>
      <c r="O2621" s="53"/>
      <c r="P2621" s="53"/>
      <c r="Q2621" s="53"/>
      <c r="R2621" s="53"/>
      <c r="S2621" s="53"/>
      <c r="T2621" s="53"/>
      <c r="U2621" s="53"/>
      <c r="V2621" s="53"/>
      <c r="W2621" s="53"/>
      <c r="X2621" s="53"/>
      <c r="Y2621" s="53"/>
      <c r="Z2621" s="53"/>
      <c r="AA2621" s="53"/>
      <c r="AB2621" s="53"/>
      <c r="AC2621" s="53"/>
      <c r="AD2621" s="53"/>
      <c r="AE2621" s="53"/>
      <c r="AF2621" s="53"/>
      <c r="AG2621" s="53"/>
      <c r="AH2621" s="53"/>
      <c r="AI2621" s="53"/>
      <c r="AJ2621" s="53"/>
      <c r="AK2621" s="53"/>
      <c r="AL2621" s="53"/>
      <c r="AM2621" s="53"/>
      <c r="AN2621" s="53"/>
      <c r="AO2621" s="53"/>
      <c r="AP2621" s="53"/>
      <c r="AQ2621" s="53"/>
      <c r="AR2621" s="53"/>
      <c r="AS2621" s="53"/>
      <c r="AT2621" s="53"/>
      <c r="AU2621" s="53"/>
      <c r="AV2621" s="53"/>
      <c r="AW2621" s="53"/>
      <c r="AX2621" s="53"/>
      <c r="AY2621" s="53"/>
      <c r="AZ2621" s="53"/>
      <c r="BA2621" s="53"/>
      <c r="BB2621" s="53"/>
      <c r="BC2621" s="53"/>
      <c r="BD2621" s="53"/>
      <c r="BE2621" s="53"/>
      <c r="BF2621" s="53"/>
      <c r="BG2621" s="53"/>
      <c r="BH2621" s="53"/>
      <c r="BI2621" s="53"/>
      <c r="BJ2621" s="53"/>
      <c r="BK2621" s="53"/>
      <c r="BL2621" s="53"/>
      <c r="BM2621" s="53"/>
      <c r="BN2621" s="53"/>
      <c r="BO2621" s="53"/>
      <c r="BP2621" s="53"/>
      <c r="BQ2621" s="53"/>
      <c r="BR2621" s="53"/>
      <c r="BS2621" s="53"/>
      <c r="BT2621" s="53"/>
      <c r="BU2621" s="53"/>
      <c r="BV2621" s="53"/>
      <c r="BW2621" s="53"/>
      <c r="BX2621" s="53"/>
      <c r="BY2621" s="53"/>
      <c r="BZ2621" s="53"/>
      <c r="CA2621" s="53"/>
      <c r="CB2621" s="53"/>
      <c r="CC2621" s="53"/>
      <c r="CD2621" s="53"/>
      <c r="CE2621" s="53"/>
      <c r="CF2621" s="53"/>
      <c r="CG2621" s="53"/>
      <c r="CH2621" s="53"/>
      <c r="CI2621" s="53"/>
      <c r="CJ2621" s="53"/>
      <c r="CK2621" s="53"/>
    </row>
    <row r="2622" spans="10:89" x14ac:dyDescent="0.2">
      <c r="J2622" s="53"/>
      <c r="K2622" s="53"/>
      <c r="L2622" s="53"/>
      <c r="M2622" s="53"/>
      <c r="N2622" s="53"/>
      <c r="O2622" s="53"/>
      <c r="P2622" s="53"/>
      <c r="Q2622" s="53"/>
      <c r="R2622" s="53"/>
      <c r="S2622" s="53"/>
      <c r="T2622" s="53"/>
      <c r="U2622" s="53"/>
      <c r="V2622" s="53"/>
      <c r="W2622" s="53"/>
      <c r="X2622" s="53"/>
      <c r="Y2622" s="53"/>
      <c r="Z2622" s="53"/>
      <c r="AA2622" s="53"/>
      <c r="AB2622" s="53"/>
      <c r="AC2622" s="53"/>
      <c r="AD2622" s="53"/>
      <c r="AE2622" s="53"/>
      <c r="AF2622" s="53"/>
      <c r="AG2622" s="53"/>
      <c r="AH2622" s="53"/>
      <c r="AI2622" s="53"/>
      <c r="AJ2622" s="53"/>
      <c r="AK2622" s="53"/>
      <c r="AL2622" s="53"/>
      <c r="AM2622" s="53"/>
      <c r="AN2622" s="53"/>
      <c r="AO2622" s="53"/>
      <c r="AP2622" s="53"/>
      <c r="AQ2622" s="53"/>
      <c r="AR2622" s="53"/>
      <c r="AS2622" s="53"/>
      <c r="AT2622" s="53"/>
      <c r="AU2622" s="53"/>
      <c r="AV2622" s="53"/>
      <c r="AW2622" s="53"/>
      <c r="AX2622" s="53"/>
      <c r="AY2622" s="53"/>
      <c r="AZ2622" s="53"/>
      <c r="BA2622" s="53"/>
      <c r="BB2622" s="53"/>
      <c r="BC2622" s="53"/>
      <c r="BD2622" s="53"/>
      <c r="BE2622" s="53"/>
      <c r="BF2622" s="53"/>
      <c r="BG2622" s="53"/>
      <c r="BH2622" s="53"/>
      <c r="BI2622" s="53"/>
      <c r="BJ2622" s="53"/>
      <c r="BK2622" s="53"/>
      <c r="BL2622" s="53"/>
      <c r="BM2622" s="53"/>
      <c r="BN2622" s="53"/>
      <c r="BO2622" s="53"/>
      <c r="BP2622" s="53"/>
      <c r="BQ2622" s="53"/>
      <c r="BR2622" s="53"/>
      <c r="BS2622" s="53"/>
      <c r="BT2622" s="53"/>
      <c r="BU2622" s="53"/>
      <c r="BV2622" s="53"/>
      <c r="BW2622" s="53"/>
      <c r="BX2622" s="53"/>
      <c r="BY2622" s="53"/>
      <c r="BZ2622" s="53"/>
      <c r="CA2622" s="53"/>
      <c r="CB2622" s="53"/>
      <c r="CC2622" s="53"/>
      <c r="CD2622" s="53"/>
      <c r="CE2622" s="53"/>
      <c r="CF2622" s="53"/>
      <c r="CG2622" s="53"/>
      <c r="CH2622" s="53"/>
      <c r="CI2622" s="53"/>
      <c r="CJ2622" s="53"/>
      <c r="CK2622" s="53"/>
    </row>
    <row r="2623" spans="10:89" x14ac:dyDescent="0.2">
      <c r="J2623" s="53"/>
      <c r="K2623" s="53"/>
      <c r="L2623" s="53"/>
      <c r="M2623" s="53"/>
      <c r="N2623" s="53"/>
      <c r="O2623" s="53"/>
      <c r="P2623" s="53"/>
      <c r="Q2623" s="53"/>
      <c r="R2623" s="53"/>
      <c r="S2623" s="53"/>
      <c r="T2623" s="53"/>
      <c r="U2623" s="53"/>
      <c r="V2623" s="53"/>
      <c r="W2623" s="53"/>
      <c r="X2623" s="53"/>
      <c r="Y2623" s="53"/>
      <c r="Z2623" s="53"/>
      <c r="AA2623" s="53"/>
      <c r="AB2623" s="53"/>
      <c r="AC2623" s="53"/>
      <c r="AD2623" s="53"/>
      <c r="AE2623" s="53"/>
      <c r="AF2623" s="53"/>
      <c r="AG2623" s="53"/>
      <c r="AH2623" s="53"/>
      <c r="AI2623" s="53"/>
      <c r="AJ2623" s="53"/>
      <c r="AK2623" s="53"/>
      <c r="AL2623" s="53"/>
      <c r="AM2623" s="53"/>
      <c r="AN2623" s="53"/>
      <c r="AO2623" s="53"/>
      <c r="AP2623" s="53"/>
      <c r="AQ2623" s="53"/>
      <c r="AR2623" s="53"/>
      <c r="AS2623" s="53"/>
      <c r="AT2623" s="53"/>
      <c r="AU2623" s="53"/>
      <c r="AV2623" s="53"/>
      <c r="AW2623" s="53"/>
      <c r="AX2623" s="53"/>
      <c r="AY2623" s="53"/>
      <c r="AZ2623" s="53"/>
      <c r="BA2623" s="53"/>
      <c r="BB2623" s="53"/>
      <c r="BC2623" s="53"/>
      <c r="BD2623" s="53"/>
      <c r="BE2623" s="53"/>
      <c r="BF2623" s="53"/>
      <c r="BG2623" s="53"/>
      <c r="BH2623" s="53"/>
      <c r="BI2623" s="53"/>
      <c r="BJ2623" s="53"/>
      <c r="BK2623" s="53"/>
      <c r="BL2623" s="53"/>
      <c r="BM2623" s="53"/>
      <c r="BN2623" s="53"/>
      <c r="BO2623" s="53"/>
      <c r="BP2623" s="53"/>
      <c r="BQ2623" s="53"/>
      <c r="BR2623" s="53"/>
      <c r="BS2623" s="53"/>
      <c r="BT2623" s="53"/>
      <c r="BU2623" s="53"/>
      <c r="BV2623" s="53"/>
      <c r="BW2623" s="53"/>
      <c r="BX2623" s="53"/>
      <c r="BY2623" s="53"/>
      <c r="BZ2623" s="53"/>
      <c r="CA2623" s="53"/>
      <c r="CB2623" s="53"/>
      <c r="CC2623" s="53"/>
      <c r="CD2623" s="53"/>
      <c r="CE2623" s="53"/>
      <c r="CF2623" s="53"/>
      <c r="CG2623" s="53"/>
      <c r="CH2623" s="53"/>
      <c r="CI2623" s="53"/>
      <c r="CJ2623" s="53"/>
      <c r="CK2623" s="53"/>
    </row>
    <row r="2624" spans="10:89" x14ac:dyDescent="0.2">
      <c r="J2624" s="53"/>
      <c r="K2624" s="53"/>
      <c r="L2624" s="53"/>
      <c r="M2624" s="53"/>
      <c r="N2624" s="53"/>
      <c r="O2624" s="53"/>
      <c r="P2624" s="53"/>
      <c r="Q2624" s="53"/>
      <c r="R2624" s="53"/>
      <c r="S2624" s="53"/>
      <c r="T2624" s="53"/>
      <c r="U2624" s="53"/>
      <c r="V2624" s="53"/>
      <c r="W2624" s="53"/>
      <c r="X2624" s="53"/>
      <c r="Y2624" s="53"/>
      <c r="Z2624" s="53"/>
      <c r="AA2624" s="53"/>
      <c r="AB2624" s="53"/>
      <c r="AC2624" s="53"/>
      <c r="AD2624" s="53"/>
      <c r="AE2624" s="53"/>
      <c r="AF2624" s="53"/>
      <c r="AG2624" s="53"/>
      <c r="AH2624" s="53"/>
      <c r="AI2624" s="53"/>
      <c r="AJ2624" s="53"/>
      <c r="AK2624" s="53"/>
      <c r="AL2624" s="53"/>
      <c r="AM2624" s="53"/>
      <c r="AN2624" s="53"/>
      <c r="AO2624" s="53"/>
      <c r="AP2624" s="53"/>
      <c r="AQ2624" s="53"/>
      <c r="AR2624" s="53"/>
      <c r="AS2624" s="53"/>
      <c r="AT2624" s="53"/>
      <c r="AU2624" s="53"/>
      <c r="AV2624" s="53"/>
      <c r="AW2624" s="53"/>
      <c r="AX2624" s="53"/>
      <c r="AY2624" s="53"/>
      <c r="AZ2624" s="53"/>
      <c r="BA2624" s="53"/>
      <c r="BB2624" s="53"/>
      <c r="BC2624" s="53"/>
      <c r="BD2624" s="53"/>
      <c r="BE2624" s="53"/>
      <c r="BF2624" s="53"/>
      <c r="BG2624" s="53"/>
      <c r="BH2624" s="53"/>
      <c r="BI2624" s="53"/>
      <c r="BJ2624" s="53"/>
      <c r="BK2624" s="53"/>
      <c r="BL2624" s="53"/>
      <c r="BM2624" s="53"/>
      <c r="BN2624" s="53"/>
      <c r="BO2624" s="53"/>
      <c r="BP2624" s="53"/>
      <c r="BQ2624" s="53"/>
      <c r="BR2624" s="53"/>
      <c r="BS2624" s="53"/>
      <c r="BT2624" s="53"/>
      <c r="BU2624" s="53"/>
      <c r="BV2624" s="53"/>
      <c r="BW2624" s="53"/>
      <c r="BX2624" s="53"/>
      <c r="BY2624" s="53"/>
      <c r="BZ2624" s="53"/>
      <c r="CA2624" s="53"/>
      <c r="CB2624" s="53"/>
      <c r="CC2624" s="53"/>
      <c r="CD2624" s="53"/>
      <c r="CE2624" s="53"/>
      <c r="CF2624" s="53"/>
      <c r="CG2624" s="53"/>
      <c r="CH2624" s="53"/>
      <c r="CI2624" s="53"/>
      <c r="CJ2624" s="53"/>
      <c r="CK2624" s="53"/>
    </row>
    <row r="2625" spans="10:89" x14ac:dyDescent="0.2">
      <c r="J2625" s="53"/>
      <c r="K2625" s="53"/>
      <c r="L2625" s="53"/>
      <c r="M2625" s="53"/>
      <c r="N2625" s="53"/>
      <c r="O2625" s="53"/>
      <c r="P2625" s="53"/>
      <c r="Q2625" s="53"/>
      <c r="R2625" s="53"/>
      <c r="S2625" s="53"/>
      <c r="T2625" s="53"/>
      <c r="U2625" s="53"/>
      <c r="V2625" s="53"/>
      <c r="W2625" s="53"/>
      <c r="X2625" s="53"/>
      <c r="Y2625" s="53"/>
      <c r="Z2625" s="53"/>
      <c r="AA2625" s="53"/>
      <c r="AB2625" s="53"/>
      <c r="AC2625" s="53"/>
      <c r="AD2625" s="53"/>
      <c r="AE2625" s="53"/>
      <c r="AF2625" s="53"/>
      <c r="AG2625" s="53"/>
      <c r="AH2625" s="53"/>
      <c r="AI2625" s="53"/>
      <c r="AJ2625" s="53"/>
      <c r="AK2625" s="53"/>
      <c r="AL2625" s="53"/>
      <c r="AM2625" s="53"/>
      <c r="AN2625" s="53"/>
      <c r="AO2625" s="53"/>
      <c r="AP2625" s="53"/>
      <c r="AQ2625" s="53"/>
      <c r="AR2625" s="53"/>
      <c r="AS2625" s="53"/>
      <c r="AT2625" s="53"/>
      <c r="AU2625" s="53"/>
      <c r="AV2625" s="53"/>
      <c r="AW2625" s="53"/>
      <c r="AX2625" s="53"/>
      <c r="AY2625" s="53"/>
      <c r="AZ2625" s="53"/>
      <c r="BA2625" s="53"/>
      <c r="BB2625" s="53"/>
      <c r="BC2625" s="53"/>
      <c r="BD2625" s="53"/>
      <c r="BE2625" s="53"/>
      <c r="BF2625" s="53"/>
      <c r="BG2625" s="53"/>
      <c r="BH2625" s="53"/>
      <c r="BI2625" s="53"/>
      <c r="BJ2625" s="53"/>
      <c r="BK2625" s="53"/>
      <c r="BL2625" s="53"/>
      <c r="BM2625" s="53"/>
      <c r="BN2625" s="53"/>
      <c r="BO2625" s="53"/>
      <c r="BP2625" s="53"/>
      <c r="BQ2625" s="53"/>
      <c r="BR2625" s="53"/>
      <c r="BS2625" s="53"/>
      <c r="BT2625" s="53"/>
      <c r="BU2625" s="53"/>
      <c r="BV2625" s="53"/>
      <c r="BW2625" s="53"/>
      <c r="BX2625" s="53"/>
      <c r="BY2625" s="53"/>
      <c r="BZ2625" s="53"/>
      <c r="CA2625" s="53"/>
      <c r="CB2625" s="53"/>
      <c r="CC2625" s="53"/>
      <c r="CD2625" s="53"/>
      <c r="CE2625" s="53"/>
      <c r="CF2625" s="53"/>
      <c r="CG2625" s="53"/>
      <c r="CH2625" s="53"/>
      <c r="CI2625" s="53"/>
      <c r="CJ2625" s="53"/>
      <c r="CK2625" s="53"/>
    </row>
    <row r="2626" spans="10:89" x14ac:dyDescent="0.2">
      <c r="J2626" s="53"/>
      <c r="K2626" s="53"/>
      <c r="L2626" s="53"/>
      <c r="M2626" s="53"/>
      <c r="N2626" s="53"/>
      <c r="O2626" s="53"/>
      <c r="P2626" s="53"/>
      <c r="Q2626" s="53"/>
      <c r="R2626" s="53"/>
      <c r="S2626" s="53"/>
      <c r="T2626" s="53"/>
      <c r="U2626" s="53"/>
      <c r="V2626" s="53"/>
      <c r="W2626" s="53"/>
      <c r="X2626" s="53"/>
      <c r="Y2626" s="53"/>
      <c r="Z2626" s="53"/>
      <c r="AA2626" s="53"/>
      <c r="AB2626" s="53"/>
      <c r="AC2626" s="53"/>
      <c r="AD2626" s="53"/>
      <c r="AE2626" s="53"/>
      <c r="AF2626" s="53"/>
      <c r="AG2626" s="53"/>
      <c r="AH2626" s="53"/>
      <c r="AI2626" s="53"/>
      <c r="AJ2626" s="53"/>
      <c r="AK2626" s="53"/>
      <c r="AL2626" s="53"/>
      <c r="AM2626" s="53"/>
      <c r="AN2626" s="53"/>
      <c r="AO2626" s="53"/>
      <c r="AP2626" s="53"/>
      <c r="AQ2626" s="53"/>
      <c r="AR2626" s="53"/>
      <c r="AS2626" s="53"/>
      <c r="AT2626" s="53"/>
      <c r="AU2626" s="53"/>
      <c r="AV2626" s="53"/>
      <c r="AW2626" s="53"/>
      <c r="AX2626" s="53"/>
      <c r="AY2626" s="53"/>
      <c r="AZ2626" s="53"/>
      <c r="BA2626" s="53"/>
      <c r="BB2626" s="53"/>
      <c r="BC2626" s="53"/>
      <c r="BD2626" s="53"/>
      <c r="BE2626" s="53"/>
      <c r="BF2626" s="53"/>
      <c r="BG2626" s="53"/>
      <c r="BH2626" s="53"/>
      <c r="BI2626" s="53"/>
      <c r="BJ2626" s="53"/>
      <c r="BK2626" s="53"/>
      <c r="BL2626" s="53"/>
      <c r="BM2626" s="53"/>
      <c r="BN2626" s="53"/>
      <c r="BO2626" s="53"/>
      <c r="BP2626" s="53"/>
      <c r="BQ2626" s="53"/>
      <c r="BR2626" s="53"/>
      <c r="BS2626" s="53"/>
      <c r="BT2626" s="53"/>
      <c r="BU2626" s="53"/>
      <c r="BV2626" s="53"/>
      <c r="BW2626" s="53"/>
      <c r="BX2626" s="53"/>
      <c r="BY2626" s="53"/>
      <c r="BZ2626" s="53"/>
      <c r="CA2626" s="53"/>
      <c r="CB2626" s="53"/>
      <c r="CC2626" s="53"/>
      <c r="CD2626" s="53"/>
      <c r="CE2626" s="53"/>
      <c r="CF2626" s="53"/>
      <c r="CG2626" s="53"/>
      <c r="CH2626" s="53"/>
      <c r="CI2626" s="53"/>
      <c r="CJ2626" s="53"/>
      <c r="CK2626" s="53"/>
    </row>
    <row r="2627" spans="10:89" x14ac:dyDescent="0.2">
      <c r="J2627" s="53"/>
      <c r="K2627" s="53"/>
      <c r="L2627" s="53"/>
      <c r="M2627" s="53"/>
      <c r="N2627" s="53"/>
      <c r="O2627" s="53"/>
      <c r="P2627" s="53"/>
      <c r="Q2627" s="53"/>
      <c r="R2627" s="53"/>
      <c r="S2627" s="53"/>
      <c r="T2627" s="53"/>
      <c r="U2627" s="53"/>
      <c r="V2627" s="53"/>
      <c r="W2627" s="53"/>
      <c r="X2627" s="53"/>
      <c r="Y2627" s="53"/>
      <c r="Z2627" s="53"/>
      <c r="AA2627" s="53"/>
      <c r="AB2627" s="53"/>
      <c r="AC2627" s="53"/>
      <c r="AD2627" s="53"/>
      <c r="AE2627" s="53"/>
      <c r="AF2627" s="53"/>
      <c r="AG2627" s="53"/>
      <c r="AH2627" s="53"/>
      <c r="AI2627" s="53"/>
      <c r="AJ2627" s="53"/>
      <c r="AK2627" s="53"/>
      <c r="AL2627" s="53"/>
      <c r="AM2627" s="53"/>
      <c r="AN2627" s="53"/>
      <c r="AO2627" s="53"/>
      <c r="AP2627" s="53"/>
      <c r="AQ2627" s="53"/>
      <c r="AR2627" s="53"/>
      <c r="AS2627" s="53"/>
      <c r="AT2627" s="53"/>
      <c r="AU2627" s="53"/>
      <c r="AV2627" s="53"/>
      <c r="AW2627" s="53"/>
      <c r="AX2627" s="53"/>
      <c r="AY2627" s="53"/>
      <c r="AZ2627" s="53"/>
      <c r="BA2627" s="53"/>
      <c r="BB2627" s="53"/>
      <c r="BC2627" s="53"/>
      <c r="BD2627" s="53"/>
      <c r="BE2627" s="53"/>
      <c r="BF2627" s="53"/>
      <c r="BG2627" s="53"/>
      <c r="BH2627" s="53"/>
      <c r="BI2627" s="53"/>
      <c r="BJ2627" s="53"/>
      <c r="BK2627" s="53"/>
      <c r="BL2627" s="53"/>
      <c r="BM2627" s="53"/>
      <c r="BN2627" s="53"/>
      <c r="BO2627" s="53"/>
      <c r="BP2627" s="53"/>
      <c r="BQ2627" s="53"/>
      <c r="BR2627" s="53"/>
      <c r="BS2627" s="53"/>
      <c r="BT2627" s="53"/>
      <c r="BU2627" s="53"/>
      <c r="BV2627" s="53"/>
      <c r="BW2627" s="53"/>
      <c r="BX2627" s="53"/>
      <c r="BY2627" s="53"/>
      <c r="BZ2627" s="53"/>
      <c r="CA2627" s="53"/>
      <c r="CB2627" s="53"/>
      <c r="CC2627" s="53"/>
      <c r="CD2627" s="53"/>
      <c r="CE2627" s="53"/>
      <c r="CF2627" s="53"/>
      <c r="CG2627" s="53"/>
      <c r="CH2627" s="53"/>
      <c r="CI2627" s="53"/>
      <c r="CJ2627" s="53"/>
      <c r="CK2627" s="53"/>
    </row>
    <row r="2628" spans="10:89" x14ac:dyDescent="0.2">
      <c r="J2628" s="53"/>
      <c r="K2628" s="53"/>
      <c r="L2628" s="53"/>
      <c r="M2628" s="53"/>
      <c r="N2628" s="53"/>
      <c r="O2628" s="53"/>
      <c r="P2628" s="53"/>
      <c r="Q2628" s="53"/>
      <c r="R2628" s="53"/>
      <c r="S2628" s="53"/>
      <c r="T2628" s="53"/>
      <c r="U2628" s="53"/>
      <c r="V2628" s="53"/>
      <c r="W2628" s="53"/>
      <c r="X2628" s="53"/>
      <c r="Y2628" s="53"/>
      <c r="Z2628" s="53"/>
      <c r="AA2628" s="53"/>
      <c r="AB2628" s="53"/>
      <c r="AC2628" s="53"/>
      <c r="AD2628" s="53"/>
      <c r="AE2628" s="53"/>
      <c r="AF2628" s="53"/>
      <c r="AG2628" s="53"/>
      <c r="AH2628" s="53"/>
      <c r="AI2628" s="53"/>
      <c r="AJ2628" s="53"/>
      <c r="AK2628" s="53"/>
      <c r="AL2628" s="53"/>
      <c r="AM2628" s="53"/>
      <c r="AN2628" s="53"/>
      <c r="AO2628" s="53"/>
      <c r="AP2628" s="53"/>
      <c r="AQ2628" s="53"/>
      <c r="AR2628" s="53"/>
      <c r="AS2628" s="53"/>
      <c r="AT2628" s="53"/>
      <c r="AU2628" s="53"/>
      <c r="AV2628" s="53"/>
      <c r="AW2628" s="53"/>
      <c r="AX2628" s="53"/>
      <c r="AY2628" s="53"/>
      <c r="AZ2628" s="53"/>
      <c r="BA2628" s="53"/>
      <c r="BB2628" s="53"/>
      <c r="BC2628" s="53"/>
      <c r="BD2628" s="53"/>
      <c r="BE2628" s="53"/>
      <c r="BF2628" s="53"/>
      <c r="BG2628" s="53"/>
      <c r="BH2628" s="53"/>
      <c r="BI2628" s="53"/>
      <c r="BJ2628" s="53"/>
      <c r="BK2628" s="53"/>
      <c r="BL2628" s="53"/>
      <c r="BM2628" s="53"/>
      <c r="BN2628" s="53"/>
      <c r="BO2628" s="53"/>
      <c r="BP2628" s="53"/>
      <c r="BQ2628" s="53"/>
      <c r="BR2628" s="53"/>
      <c r="BS2628" s="53"/>
      <c r="BT2628" s="53"/>
      <c r="BU2628" s="53"/>
      <c r="BV2628" s="53"/>
      <c r="BW2628" s="53"/>
      <c r="BX2628" s="53"/>
      <c r="BY2628" s="53"/>
      <c r="BZ2628" s="53"/>
      <c r="CA2628" s="53"/>
      <c r="CB2628" s="53"/>
      <c r="CC2628" s="53"/>
      <c r="CD2628" s="53"/>
      <c r="CE2628" s="53"/>
      <c r="CF2628" s="53"/>
      <c r="CG2628" s="53"/>
      <c r="CH2628" s="53"/>
      <c r="CI2628" s="53"/>
      <c r="CJ2628" s="53"/>
      <c r="CK2628" s="53"/>
    </row>
    <row r="2629" spans="10:89" x14ac:dyDescent="0.2">
      <c r="J2629" s="53"/>
      <c r="K2629" s="53"/>
      <c r="L2629" s="53"/>
      <c r="M2629" s="53"/>
      <c r="N2629" s="53"/>
      <c r="O2629" s="53"/>
      <c r="P2629" s="53"/>
      <c r="Q2629" s="53"/>
      <c r="R2629" s="53"/>
      <c r="S2629" s="53"/>
      <c r="T2629" s="53"/>
      <c r="U2629" s="53"/>
      <c r="V2629" s="53"/>
      <c r="W2629" s="53"/>
      <c r="X2629" s="53"/>
      <c r="Y2629" s="53"/>
      <c r="Z2629" s="53"/>
      <c r="AA2629" s="53"/>
      <c r="AB2629" s="53"/>
      <c r="AC2629" s="53"/>
      <c r="AD2629" s="53"/>
      <c r="AE2629" s="53"/>
      <c r="AF2629" s="53"/>
      <c r="AG2629" s="53"/>
      <c r="AH2629" s="53"/>
      <c r="AI2629" s="53"/>
      <c r="AJ2629" s="53"/>
      <c r="AK2629" s="53"/>
      <c r="AL2629" s="53"/>
      <c r="AM2629" s="53"/>
      <c r="AN2629" s="53"/>
      <c r="AO2629" s="53"/>
      <c r="AP2629" s="53"/>
      <c r="AQ2629" s="53"/>
      <c r="AR2629" s="53"/>
      <c r="AS2629" s="53"/>
      <c r="AT2629" s="53"/>
      <c r="AU2629" s="53"/>
      <c r="AV2629" s="53"/>
      <c r="AW2629" s="53"/>
      <c r="AX2629" s="53"/>
      <c r="AY2629" s="53"/>
      <c r="AZ2629" s="53"/>
      <c r="BA2629" s="53"/>
      <c r="BB2629" s="53"/>
      <c r="BC2629" s="53"/>
      <c r="BD2629" s="53"/>
      <c r="BE2629" s="53"/>
      <c r="BF2629" s="53"/>
      <c r="BG2629" s="53"/>
      <c r="BH2629" s="53"/>
      <c r="BI2629" s="53"/>
      <c r="BJ2629" s="53"/>
      <c r="BK2629" s="53"/>
      <c r="BL2629" s="53"/>
      <c r="BM2629" s="53"/>
      <c r="BN2629" s="53"/>
      <c r="BO2629" s="53"/>
      <c r="BP2629" s="53"/>
      <c r="BQ2629" s="53"/>
      <c r="BR2629" s="53"/>
      <c r="BS2629" s="53"/>
      <c r="BT2629" s="53"/>
      <c r="BU2629" s="53"/>
      <c r="BV2629" s="53"/>
      <c r="BW2629" s="53"/>
      <c r="BX2629" s="53"/>
      <c r="BY2629" s="53"/>
      <c r="BZ2629" s="53"/>
      <c r="CA2629" s="53"/>
      <c r="CB2629" s="53"/>
      <c r="CC2629" s="53"/>
      <c r="CD2629" s="53"/>
      <c r="CE2629" s="53"/>
      <c r="CF2629" s="53"/>
      <c r="CG2629" s="53"/>
      <c r="CH2629" s="53"/>
      <c r="CI2629" s="53"/>
      <c r="CJ2629" s="53"/>
      <c r="CK2629" s="53"/>
    </row>
    <row r="2630" spans="10:89" x14ac:dyDescent="0.2">
      <c r="J2630" s="53"/>
      <c r="K2630" s="53"/>
      <c r="L2630" s="53"/>
      <c r="M2630" s="53"/>
      <c r="N2630" s="53"/>
      <c r="O2630" s="53"/>
      <c r="P2630" s="53"/>
      <c r="Q2630" s="53"/>
      <c r="R2630" s="53"/>
      <c r="S2630" s="53"/>
      <c r="T2630" s="53"/>
      <c r="U2630" s="53"/>
      <c r="V2630" s="53"/>
      <c r="W2630" s="53"/>
      <c r="X2630" s="53"/>
      <c r="Y2630" s="53"/>
      <c r="Z2630" s="53"/>
      <c r="AA2630" s="53"/>
      <c r="AB2630" s="53"/>
      <c r="AC2630" s="53"/>
      <c r="AD2630" s="53"/>
      <c r="AE2630" s="53"/>
      <c r="AF2630" s="53"/>
      <c r="AG2630" s="53"/>
      <c r="AH2630" s="53"/>
      <c r="AI2630" s="53"/>
      <c r="AJ2630" s="53"/>
      <c r="AK2630" s="53"/>
      <c r="AL2630" s="53"/>
      <c r="AM2630" s="53"/>
      <c r="AN2630" s="53"/>
      <c r="AO2630" s="53"/>
      <c r="AP2630" s="53"/>
      <c r="AQ2630" s="53"/>
      <c r="AR2630" s="53"/>
      <c r="AS2630" s="53"/>
      <c r="AT2630" s="53"/>
      <c r="AU2630" s="53"/>
      <c r="AV2630" s="53"/>
      <c r="AW2630" s="53"/>
      <c r="AX2630" s="53"/>
      <c r="AY2630" s="53"/>
      <c r="AZ2630" s="53"/>
      <c r="BA2630" s="53"/>
      <c r="BB2630" s="53"/>
      <c r="BC2630" s="53"/>
      <c r="BD2630" s="53"/>
      <c r="BE2630" s="53"/>
      <c r="BF2630" s="53"/>
      <c r="BG2630" s="53"/>
      <c r="BH2630" s="53"/>
      <c r="BI2630" s="53"/>
      <c r="BJ2630" s="53"/>
      <c r="BK2630" s="53"/>
      <c r="BL2630" s="53"/>
      <c r="BM2630" s="53"/>
      <c r="BN2630" s="53"/>
      <c r="BO2630" s="53"/>
      <c r="BP2630" s="53"/>
      <c r="BQ2630" s="53"/>
      <c r="BR2630" s="53"/>
      <c r="BS2630" s="53"/>
      <c r="BT2630" s="53"/>
      <c r="BU2630" s="53"/>
      <c r="BV2630" s="53"/>
      <c r="BW2630" s="53"/>
      <c r="BX2630" s="53"/>
      <c r="BY2630" s="53"/>
      <c r="BZ2630" s="53"/>
      <c r="CA2630" s="53"/>
      <c r="CB2630" s="53"/>
      <c r="CC2630" s="53"/>
      <c r="CD2630" s="53"/>
      <c r="CE2630" s="53"/>
      <c r="CF2630" s="53"/>
      <c r="CG2630" s="53"/>
      <c r="CH2630" s="53"/>
      <c r="CI2630" s="53"/>
      <c r="CJ2630" s="53"/>
      <c r="CK2630" s="53"/>
    </row>
    <row r="2631" spans="10:89" x14ac:dyDescent="0.2">
      <c r="J2631" s="53"/>
      <c r="K2631" s="53"/>
      <c r="L2631" s="53"/>
      <c r="M2631" s="53"/>
      <c r="N2631" s="53"/>
      <c r="O2631" s="53"/>
      <c r="P2631" s="53"/>
      <c r="Q2631" s="53"/>
      <c r="R2631" s="53"/>
      <c r="S2631" s="53"/>
      <c r="T2631" s="53"/>
      <c r="U2631" s="53"/>
      <c r="V2631" s="53"/>
      <c r="W2631" s="53"/>
      <c r="X2631" s="53"/>
      <c r="Y2631" s="53"/>
      <c r="Z2631" s="53"/>
      <c r="AA2631" s="53"/>
      <c r="AB2631" s="53"/>
      <c r="AC2631" s="53"/>
      <c r="AD2631" s="53"/>
      <c r="AE2631" s="53"/>
      <c r="AF2631" s="53"/>
      <c r="AG2631" s="53"/>
      <c r="AH2631" s="53"/>
      <c r="AI2631" s="53"/>
      <c r="AJ2631" s="53"/>
      <c r="AK2631" s="53"/>
      <c r="AL2631" s="53"/>
      <c r="AM2631" s="53"/>
      <c r="AN2631" s="53"/>
      <c r="AO2631" s="53"/>
      <c r="AP2631" s="53"/>
      <c r="AQ2631" s="53"/>
      <c r="AR2631" s="53"/>
      <c r="AS2631" s="53"/>
      <c r="AT2631" s="53"/>
      <c r="AU2631" s="53"/>
      <c r="AV2631" s="53"/>
      <c r="AW2631" s="53"/>
      <c r="AX2631" s="53"/>
      <c r="AY2631" s="53"/>
      <c r="AZ2631" s="53"/>
      <c r="BA2631" s="53"/>
      <c r="BB2631" s="53"/>
      <c r="BC2631" s="53"/>
      <c r="BD2631" s="53"/>
      <c r="BE2631" s="53"/>
      <c r="BF2631" s="53"/>
      <c r="BG2631" s="53"/>
      <c r="BH2631" s="53"/>
      <c r="BI2631" s="53"/>
      <c r="BJ2631" s="53"/>
      <c r="BK2631" s="53"/>
      <c r="BL2631" s="53"/>
      <c r="BM2631" s="53"/>
      <c r="BN2631" s="53"/>
      <c r="BO2631" s="53"/>
      <c r="BP2631" s="53"/>
      <c r="BQ2631" s="53"/>
      <c r="BR2631" s="53"/>
      <c r="BS2631" s="53"/>
      <c r="BT2631" s="53"/>
      <c r="BU2631" s="53"/>
      <c r="BV2631" s="53"/>
      <c r="BW2631" s="53"/>
      <c r="BX2631" s="53"/>
      <c r="BY2631" s="53"/>
      <c r="BZ2631" s="53"/>
      <c r="CA2631" s="53"/>
      <c r="CB2631" s="53"/>
      <c r="CC2631" s="53"/>
      <c r="CD2631" s="53"/>
      <c r="CE2631" s="53"/>
      <c r="CF2631" s="53"/>
      <c r="CG2631" s="53"/>
      <c r="CH2631" s="53"/>
      <c r="CI2631" s="53"/>
      <c r="CJ2631" s="53"/>
      <c r="CK2631" s="53"/>
    </row>
    <row r="2632" spans="10:89" x14ac:dyDescent="0.2">
      <c r="J2632" s="53"/>
      <c r="K2632" s="53"/>
      <c r="L2632" s="53"/>
      <c r="M2632" s="53"/>
      <c r="N2632" s="53"/>
      <c r="O2632" s="53"/>
      <c r="P2632" s="53"/>
      <c r="Q2632" s="53"/>
      <c r="R2632" s="53"/>
      <c r="S2632" s="53"/>
      <c r="T2632" s="53"/>
      <c r="U2632" s="53"/>
      <c r="V2632" s="53"/>
      <c r="W2632" s="53"/>
      <c r="X2632" s="53"/>
      <c r="Y2632" s="53"/>
      <c r="Z2632" s="53"/>
      <c r="AA2632" s="53"/>
      <c r="AB2632" s="53"/>
      <c r="AC2632" s="53"/>
      <c r="AD2632" s="53"/>
      <c r="AE2632" s="53"/>
      <c r="AF2632" s="53"/>
      <c r="AG2632" s="53"/>
      <c r="AH2632" s="53"/>
      <c r="AI2632" s="53"/>
      <c r="AJ2632" s="53"/>
      <c r="AK2632" s="53"/>
      <c r="AL2632" s="53"/>
      <c r="AM2632" s="53"/>
      <c r="AN2632" s="53"/>
      <c r="AO2632" s="53"/>
      <c r="AP2632" s="53"/>
      <c r="AQ2632" s="53"/>
      <c r="AR2632" s="53"/>
      <c r="AS2632" s="53"/>
      <c r="AT2632" s="53"/>
      <c r="AU2632" s="53"/>
      <c r="AV2632" s="53"/>
      <c r="AW2632" s="53"/>
      <c r="AX2632" s="53"/>
      <c r="AY2632" s="53"/>
      <c r="AZ2632" s="53"/>
      <c r="BA2632" s="53"/>
      <c r="BB2632" s="53"/>
      <c r="BC2632" s="53"/>
      <c r="BD2632" s="53"/>
      <c r="BE2632" s="53"/>
      <c r="BF2632" s="53"/>
      <c r="BG2632" s="53"/>
      <c r="BH2632" s="53"/>
      <c r="BI2632" s="53"/>
      <c r="BJ2632" s="53"/>
      <c r="BK2632" s="53"/>
      <c r="BL2632" s="53"/>
      <c r="BM2632" s="53"/>
      <c r="BN2632" s="53"/>
      <c r="BO2632" s="53"/>
      <c r="BP2632" s="53"/>
      <c r="BQ2632" s="53"/>
      <c r="BR2632" s="53"/>
      <c r="BS2632" s="53"/>
      <c r="BT2632" s="53"/>
      <c r="BU2632" s="53"/>
      <c r="BV2632" s="53"/>
      <c r="BW2632" s="53"/>
      <c r="BX2632" s="53"/>
      <c r="BY2632" s="53"/>
      <c r="BZ2632" s="53"/>
      <c r="CA2632" s="53"/>
      <c r="CB2632" s="53"/>
      <c r="CC2632" s="53"/>
      <c r="CD2632" s="53"/>
      <c r="CE2632" s="53"/>
      <c r="CF2632" s="53"/>
      <c r="CG2632" s="53"/>
      <c r="CH2632" s="53"/>
      <c r="CI2632" s="53"/>
      <c r="CJ2632" s="53"/>
      <c r="CK2632" s="53"/>
    </row>
    <row r="2633" spans="10:89" x14ac:dyDescent="0.2">
      <c r="J2633" s="53"/>
      <c r="K2633" s="53"/>
      <c r="L2633" s="53"/>
      <c r="M2633" s="53"/>
      <c r="N2633" s="53"/>
      <c r="O2633" s="53"/>
      <c r="P2633" s="53"/>
      <c r="Q2633" s="53"/>
      <c r="R2633" s="53"/>
      <c r="S2633" s="53"/>
      <c r="T2633" s="53"/>
      <c r="U2633" s="53"/>
      <c r="V2633" s="53"/>
      <c r="W2633" s="53"/>
      <c r="X2633" s="53"/>
      <c r="Y2633" s="53"/>
      <c r="Z2633" s="53"/>
      <c r="AA2633" s="53"/>
      <c r="AB2633" s="53"/>
      <c r="AC2633" s="53"/>
      <c r="AD2633" s="53"/>
      <c r="AE2633" s="53"/>
      <c r="AF2633" s="53"/>
      <c r="AG2633" s="53"/>
      <c r="AH2633" s="53"/>
      <c r="AI2633" s="53"/>
      <c r="AJ2633" s="53"/>
      <c r="AK2633" s="53"/>
      <c r="AL2633" s="53"/>
      <c r="AM2633" s="53"/>
      <c r="AN2633" s="53"/>
      <c r="AO2633" s="53"/>
      <c r="AP2633" s="53"/>
      <c r="AQ2633" s="53"/>
      <c r="AR2633" s="53"/>
      <c r="AS2633" s="53"/>
      <c r="AT2633" s="53"/>
      <c r="AU2633" s="53"/>
      <c r="AV2633" s="53"/>
      <c r="AW2633" s="53"/>
      <c r="AX2633" s="53"/>
      <c r="AY2633" s="53"/>
      <c r="AZ2633" s="53"/>
      <c r="BA2633" s="53"/>
      <c r="BB2633" s="53"/>
      <c r="BC2633" s="53"/>
      <c r="BD2633" s="53"/>
      <c r="BE2633" s="53"/>
      <c r="BF2633" s="53"/>
      <c r="BG2633" s="53"/>
      <c r="BH2633" s="53"/>
      <c r="BI2633" s="53"/>
      <c r="BJ2633" s="53"/>
      <c r="BK2633" s="53"/>
      <c r="BL2633" s="53"/>
      <c r="BM2633" s="53"/>
      <c r="BN2633" s="53"/>
      <c r="BO2633" s="53"/>
      <c r="BP2633" s="53"/>
      <c r="BQ2633" s="53"/>
      <c r="BR2633" s="53"/>
      <c r="BS2633" s="53"/>
      <c r="BT2633" s="53"/>
      <c r="BU2633" s="53"/>
      <c r="BV2633" s="53"/>
      <c r="BW2633" s="53"/>
      <c r="BX2633" s="53"/>
      <c r="BY2633" s="53"/>
      <c r="BZ2633" s="53"/>
      <c r="CA2633" s="53"/>
      <c r="CB2633" s="53"/>
      <c r="CC2633" s="53"/>
      <c r="CD2633" s="53"/>
      <c r="CE2633" s="53"/>
      <c r="CF2633" s="53"/>
      <c r="CG2633" s="53"/>
      <c r="CH2633" s="53"/>
      <c r="CI2633" s="53"/>
      <c r="CJ2633" s="53"/>
      <c r="CK2633" s="53"/>
    </row>
    <row r="2634" spans="10:89" x14ac:dyDescent="0.2">
      <c r="J2634" s="53"/>
      <c r="K2634" s="53"/>
      <c r="L2634" s="53"/>
      <c r="M2634" s="53"/>
      <c r="N2634" s="53"/>
      <c r="O2634" s="53"/>
      <c r="P2634" s="53"/>
      <c r="Q2634" s="53"/>
      <c r="R2634" s="53"/>
      <c r="S2634" s="53"/>
      <c r="T2634" s="53"/>
      <c r="U2634" s="53"/>
      <c r="V2634" s="53"/>
      <c r="W2634" s="53"/>
      <c r="X2634" s="53"/>
      <c r="Y2634" s="53"/>
      <c r="Z2634" s="53"/>
      <c r="AA2634" s="53"/>
      <c r="AB2634" s="53"/>
      <c r="AC2634" s="53"/>
      <c r="AD2634" s="53"/>
      <c r="AE2634" s="53"/>
      <c r="AF2634" s="53"/>
      <c r="AG2634" s="53"/>
      <c r="AH2634" s="53"/>
      <c r="AI2634" s="53"/>
      <c r="AJ2634" s="53"/>
      <c r="AK2634" s="53"/>
      <c r="AL2634" s="53"/>
      <c r="AM2634" s="53"/>
      <c r="AN2634" s="53"/>
      <c r="AO2634" s="53"/>
      <c r="AP2634" s="53"/>
      <c r="AQ2634" s="53"/>
      <c r="AR2634" s="53"/>
      <c r="AS2634" s="53"/>
      <c r="AT2634" s="53"/>
      <c r="AU2634" s="53"/>
      <c r="AV2634" s="53"/>
      <c r="AW2634" s="53"/>
      <c r="AX2634" s="53"/>
      <c r="AY2634" s="53"/>
      <c r="AZ2634" s="53"/>
      <c r="BA2634" s="53"/>
      <c r="BB2634" s="53"/>
      <c r="BC2634" s="53"/>
      <c r="BD2634" s="53"/>
      <c r="BE2634" s="53"/>
      <c r="BF2634" s="53"/>
      <c r="BG2634" s="53"/>
      <c r="BH2634" s="53"/>
      <c r="BI2634" s="53"/>
      <c r="BJ2634" s="53"/>
      <c r="BK2634" s="53"/>
      <c r="BL2634" s="53"/>
      <c r="BM2634" s="53"/>
      <c r="BN2634" s="53"/>
      <c r="BO2634" s="53"/>
      <c r="BP2634" s="53"/>
      <c r="BQ2634" s="53"/>
      <c r="BR2634" s="53"/>
      <c r="BS2634" s="53"/>
      <c r="BT2634" s="53"/>
      <c r="BU2634" s="53"/>
      <c r="BV2634" s="53"/>
      <c r="BW2634" s="53"/>
      <c r="BX2634" s="53"/>
      <c r="BY2634" s="53"/>
      <c r="BZ2634" s="53"/>
      <c r="CA2634" s="53"/>
      <c r="CB2634" s="53"/>
      <c r="CC2634" s="53"/>
      <c r="CD2634" s="53"/>
      <c r="CE2634" s="53"/>
      <c r="CF2634" s="53"/>
      <c r="CG2634" s="53"/>
      <c r="CH2634" s="53"/>
      <c r="CI2634" s="53"/>
      <c r="CJ2634" s="53"/>
      <c r="CK2634" s="53"/>
    </row>
    <row r="2635" spans="10:89" x14ac:dyDescent="0.2">
      <c r="J2635" s="53"/>
      <c r="K2635" s="53"/>
      <c r="L2635" s="53"/>
      <c r="M2635" s="53"/>
      <c r="N2635" s="53"/>
      <c r="O2635" s="53"/>
      <c r="P2635" s="53"/>
      <c r="Q2635" s="53"/>
      <c r="R2635" s="53"/>
      <c r="S2635" s="53"/>
      <c r="T2635" s="53"/>
      <c r="U2635" s="53"/>
      <c r="V2635" s="53"/>
      <c r="W2635" s="53"/>
      <c r="X2635" s="53"/>
      <c r="Y2635" s="53"/>
      <c r="Z2635" s="53"/>
      <c r="AA2635" s="53"/>
      <c r="AB2635" s="53"/>
      <c r="AC2635" s="53"/>
      <c r="AD2635" s="53"/>
      <c r="AE2635" s="53"/>
      <c r="AF2635" s="53"/>
      <c r="AG2635" s="53"/>
      <c r="AH2635" s="53"/>
      <c r="AI2635" s="53"/>
      <c r="AJ2635" s="53"/>
      <c r="AK2635" s="53"/>
      <c r="AL2635" s="53"/>
      <c r="AM2635" s="53"/>
      <c r="AN2635" s="53"/>
      <c r="AO2635" s="53"/>
      <c r="AP2635" s="53"/>
      <c r="AQ2635" s="53"/>
      <c r="AR2635" s="53"/>
      <c r="AS2635" s="53"/>
      <c r="AT2635" s="53"/>
      <c r="AU2635" s="53"/>
      <c r="AV2635" s="53"/>
      <c r="AW2635" s="53"/>
      <c r="AX2635" s="53"/>
      <c r="AY2635" s="53"/>
      <c r="AZ2635" s="53"/>
      <c r="BA2635" s="53"/>
      <c r="BB2635" s="53"/>
      <c r="BC2635" s="53"/>
      <c r="BD2635" s="53"/>
      <c r="BE2635" s="53"/>
      <c r="BF2635" s="53"/>
      <c r="BG2635" s="53"/>
      <c r="BH2635" s="53"/>
      <c r="BI2635" s="53"/>
      <c r="BJ2635" s="53"/>
      <c r="BK2635" s="53"/>
      <c r="BL2635" s="53"/>
      <c r="BM2635" s="53"/>
      <c r="BN2635" s="53"/>
      <c r="BO2635" s="53"/>
      <c r="BP2635" s="53"/>
      <c r="BQ2635" s="53"/>
      <c r="BR2635" s="53"/>
      <c r="BS2635" s="53"/>
      <c r="BT2635" s="53"/>
      <c r="BU2635" s="53"/>
      <c r="BV2635" s="53"/>
      <c r="BW2635" s="53"/>
      <c r="BX2635" s="53"/>
      <c r="BY2635" s="53"/>
      <c r="BZ2635" s="53"/>
      <c r="CA2635" s="53"/>
      <c r="CB2635" s="53"/>
      <c r="CC2635" s="53"/>
      <c r="CD2635" s="53"/>
      <c r="CE2635" s="53"/>
      <c r="CF2635" s="53"/>
      <c r="CG2635" s="53"/>
      <c r="CH2635" s="53"/>
      <c r="CI2635" s="53"/>
      <c r="CJ2635" s="53"/>
      <c r="CK2635" s="53"/>
    </row>
    <row r="2636" spans="10:89" x14ac:dyDescent="0.2">
      <c r="J2636" s="53"/>
      <c r="K2636" s="53"/>
      <c r="L2636" s="53"/>
      <c r="M2636" s="53"/>
      <c r="N2636" s="53"/>
      <c r="O2636" s="53"/>
      <c r="P2636" s="53"/>
      <c r="Q2636" s="53"/>
      <c r="R2636" s="53"/>
      <c r="S2636" s="53"/>
      <c r="T2636" s="53"/>
      <c r="U2636" s="53"/>
      <c r="V2636" s="53"/>
      <c r="W2636" s="53"/>
      <c r="X2636" s="53"/>
      <c r="Y2636" s="53"/>
      <c r="Z2636" s="53"/>
      <c r="AA2636" s="53"/>
      <c r="AB2636" s="53"/>
      <c r="AC2636" s="53"/>
      <c r="AD2636" s="53"/>
      <c r="AE2636" s="53"/>
      <c r="AF2636" s="53"/>
      <c r="AG2636" s="53"/>
      <c r="AH2636" s="53"/>
      <c r="AI2636" s="53"/>
      <c r="AJ2636" s="53"/>
      <c r="AK2636" s="53"/>
      <c r="AL2636" s="53"/>
      <c r="AM2636" s="53"/>
      <c r="AN2636" s="53"/>
      <c r="AO2636" s="53"/>
      <c r="AP2636" s="53"/>
      <c r="AQ2636" s="53"/>
      <c r="AR2636" s="53"/>
      <c r="AS2636" s="53"/>
      <c r="AT2636" s="53"/>
      <c r="AU2636" s="53"/>
      <c r="AV2636" s="53"/>
      <c r="AW2636" s="53"/>
      <c r="AX2636" s="53"/>
      <c r="AY2636" s="53"/>
      <c r="AZ2636" s="53"/>
      <c r="BA2636" s="53"/>
      <c r="BB2636" s="53"/>
      <c r="BC2636" s="53"/>
      <c r="BD2636" s="53"/>
      <c r="BE2636" s="53"/>
      <c r="BF2636" s="53"/>
      <c r="BG2636" s="53"/>
      <c r="BH2636" s="53"/>
      <c r="BI2636" s="53"/>
      <c r="BJ2636" s="53"/>
      <c r="BK2636" s="53"/>
      <c r="BL2636" s="53"/>
      <c r="BM2636" s="53"/>
      <c r="BN2636" s="53"/>
      <c r="BO2636" s="53"/>
      <c r="BP2636" s="53"/>
      <c r="BQ2636" s="53"/>
      <c r="BR2636" s="53"/>
      <c r="BS2636" s="53"/>
      <c r="BT2636" s="53"/>
      <c r="BU2636" s="53"/>
      <c r="BV2636" s="53"/>
      <c r="BW2636" s="53"/>
      <c r="BX2636" s="53"/>
      <c r="BY2636" s="53"/>
      <c r="BZ2636" s="53"/>
      <c r="CA2636" s="53"/>
      <c r="CB2636" s="53"/>
      <c r="CC2636" s="53"/>
      <c r="CD2636" s="53"/>
      <c r="CE2636" s="53"/>
      <c r="CF2636" s="53"/>
      <c r="CG2636" s="53"/>
      <c r="CH2636" s="53"/>
      <c r="CI2636" s="53"/>
      <c r="CJ2636" s="53"/>
      <c r="CK2636" s="53"/>
    </row>
    <row r="2637" spans="10:89" x14ac:dyDescent="0.2">
      <c r="J2637" s="53"/>
      <c r="K2637" s="53"/>
      <c r="L2637" s="53"/>
      <c r="M2637" s="53"/>
      <c r="N2637" s="53"/>
      <c r="O2637" s="53"/>
      <c r="P2637" s="53"/>
      <c r="Q2637" s="53"/>
      <c r="R2637" s="53"/>
      <c r="S2637" s="53"/>
      <c r="T2637" s="53"/>
      <c r="U2637" s="53"/>
      <c r="V2637" s="53"/>
      <c r="W2637" s="53"/>
      <c r="X2637" s="53"/>
      <c r="Y2637" s="53"/>
      <c r="Z2637" s="53"/>
      <c r="AA2637" s="53"/>
      <c r="AB2637" s="53"/>
      <c r="AC2637" s="53"/>
      <c r="AD2637" s="53"/>
      <c r="AE2637" s="53"/>
      <c r="AF2637" s="53"/>
      <c r="AG2637" s="53"/>
      <c r="AH2637" s="53"/>
      <c r="AI2637" s="53"/>
      <c r="AJ2637" s="53"/>
      <c r="AK2637" s="53"/>
      <c r="AL2637" s="53"/>
      <c r="AM2637" s="53"/>
      <c r="AN2637" s="53"/>
      <c r="AO2637" s="53"/>
      <c r="AP2637" s="53"/>
      <c r="AQ2637" s="53"/>
      <c r="AR2637" s="53"/>
      <c r="AS2637" s="53"/>
      <c r="AT2637" s="53"/>
      <c r="AU2637" s="53"/>
      <c r="AV2637" s="53"/>
      <c r="AW2637" s="53"/>
      <c r="AX2637" s="53"/>
      <c r="AY2637" s="53"/>
      <c r="AZ2637" s="53"/>
      <c r="BA2637" s="53"/>
      <c r="BB2637" s="53"/>
      <c r="BC2637" s="53"/>
      <c r="BD2637" s="53"/>
      <c r="BE2637" s="53"/>
      <c r="BF2637" s="53"/>
      <c r="BG2637" s="53"/>
      <c r="BH2637" s="53"/>
      <c r="BI2637" s="53"/>
      <c r="BJ2637" s="53"/>
      <c r="BK2637" s="53"/>
      <c r="BL2637" s="53"/>
      <c r="BM2637" s="53"/>
      <c r="BN2637" s="53"/>
      <c r="BO2637" s="53"/>
      <c r="BP2637" s="53"/>
      <c r="BQ2637" s="53"/>
      <c r="BR2637" s="53"/>
      <c r="BS2637" s="53"/>
      <c r="BT2637" s="53"/>
      <c r="BU2637" s="53"/>
      <c r="BV2637" s="53"/>
      <c r="BW2637" s="53"/>
      <c r="BX2637" s="53"/>
      <c r="BY2637" s="53"/>
      <c r="BZ2637" s="53"/>
      <c r="CA2637" s="53"/>
      <c r="CB2637" s="53"/>
      <c r="CC2637" s="53"/>
      <c r="CD2637" s="53"/>
      <c r="CE2637" s="53"/>
      <c r="CF2637" s="53"/>
      <c r="CG2637" s="53"/>
      <c r="CH2637" s="53"/>
      <c r="CI2637" s="53"/>
      <c r="CJ2637" s="53"/>
      <c r="CK2637" s="53"/>
    </row>
    <row r="2638" spans="10:89" x14ac:dyDescent="0.2">
      <c r="J2638" s="53"/>
      <c r="K2638" s="53"/>
      <c r="L2638" s="53"/>
      <c r="M2638" s="53"/>
      <c r="N2638" s="53"/>
      <c r="O2638" s="53"/>
      <c r="P2638" s="53"/>
      <c r="Q2638" s="53"/>
      <c r="R2638" s="53"/>
      <c r="S2638" s="53"/>
      <c r="T2638" s="53"/>
      <c r="U2638" s="53"/>
      <c r="V2638" s="53"/>
      <c r="W2638" s="53"/>
      <c r="X2638" s="53"/>
      <c r="Y2638" s="53"/>
      <c r="Z2638" s="53"/>
      <c r="AA2638" s="53"/>
      <c r="AB2638" s="53"/>
      <c r="AC2638" s="53"/>
      <c r="AD2638" s="53"/>
      <c r="AE2638" s="53"/>
      <c r="AF2638" s="53"/>
      <c r="AG2638" s="53"/>
      <c r="AH2638" s="53"/>
      <c r="AI2638" s="53"/>
      <c r="AJ2638" s="53"/>
      <c r="AK2638" s="53"/>
      <c r="AL2638" s="53"/>
      <c r="AM2638" s="53"/>
      <c r="AN2638" s="53"/>
      <c r="AO2638" s="53"/>
      <c r="AP2638" s="53"/>
      <c r="AQ2638" s="53"/>
      <c r="AR2638" s="53"/>
      <c r="AS2638" s="53"/>
      <c r="AT2638" s="53"/>
      <c r="AU2638" s="53"/>
      <c r="AV2638" s="53"/>
      <c r="AW2638" s="53"/>
      <c r="AX2638" s="53"/>
      <c r="AY2638" s="53"/>
      <c r="AZ2638" s="53"/>
      <c r="BA2638" s="53"/>
      <c r="BB2638" s="53"/>
      <c r="BC2638" s="53"/>
      <c r="BD2638" s="53"/>
      <c r="BE2638" s="53"/>
      <c r="BF2638" s="53"/>
      <c r="BG2638" s="53"/>
      <c r="BH2638" s="53"/>
      <c r="BI2638" s="53"/>
      <c r="BJ2638" s="53"/>
      <c r="BK2638" s="53"/>
      <c r="BL2638" s="53"/>
      <c r="BM2638" s="53"/>
      <c r="BN2638" s="53"/>
      <c r="BO2638" s="53"/>
      <c r="BP2638" s="53"/>
      <c r="BQ2638" s="53"/>
      <c r="BR2638" s="53"/>
      <c r="BS2638" s="53"/>
      <c r="BT2638" s="53"/>
      <c r="BU2638" s="53"/>
      <c r="BV2638" s="53"/>
      <c r="BW2638" s="53"/>
      <c r="BX2638" s="53"/>
      <c r="BY2638" s="53"/>
      <c r="BZ2638" s="53"/>
      <c r="CA2638" s="53"/>
      <c r="CB2638" s="53"/>
      <c r="CC2638" s="53"/>
      <c r="CD2638" s="53"/>
      <c r="CE2638" s="53"/>
      <c r="CF2638" s="53"/>
      <c r="CG2638" s="53"/>
      <c r="CH2638" s="53"/>
      <c r="CI2638" s="53"/>
      <c r="CJ2638" s="53"/>
      <c r="CK2638" s="53"/>
    </row>
    <row r="2639" spans="10:89" x14ac:dyDescent="0.2">
      <c r="J2639" s="53"/>
      <c r="K2639" s="53"/>
      <c r="L2639" s="53"/>
      <c r="M2639" s="53"/>
      <c r="N2639" s="53"/>
      <c r="O2639" s="53"/>
      <c r="P2639" s="53"/>
      <c r="Q2639" s="53"/>
      <c r="R2639" s="53"/>
      <c r="S2639" s="53"/>
      <c r="T2639" s="53"/>
      <c r="U2639" s="53"/>
      <c r="V2639" s="53"/>
      <c r="W2639" s="53"/>
      <c r="X2639" s="53"/>
      <c r="Y2639" s="53"/>
      <c r="Z2639" s="53"/>
      <c r="AA2639" s="53"/>
      <c r="AB2639" s="53"/>
      <c r="AC2639" s="53"/>
      <c r="AD2639" s="53"/>
      <c r="AE2639" s="53"/>
      <c r="AF2639" s="53"/>
      <c r="AG2639" s="53"/>
      <c r="AH2639" s="53"/>
      <c r="AI2639" s="53"/>
      <c r="AJ2639" s="53"/>
      <c r="AK2639" s="53"/>
      <c r="AL2639" s="53"/>
      <c r="AM2639" s="53"/>
      <c r="AN2639" s="53"/>
      <c r="AO2639" s="53"/>
      <c r="AP2639" s="53"/>
      <c r="AQ2639" s="53"/>
      <c r="AR2639" s="53"/>
      <c r="AS2639" s="53"/>
      <c r="AT2639" s="53"/>
      <c r="AU2639" s="53"/>
      <c r="AV2639" s="53"/>
      <c r="AW2639" s="53"/>
      <c r="AX2639" s="53"/>
      <c r="AY2639" s="53"/>
      <c r="AZ2639" s="53"/>
      <c r="BA2639" s="53"/>
      <c r="BB2639" s="53"/>
      <c r="BC2639" s="53"/>
      <c r="BD2639" s="53"/>
      <c r="BE2639" s="53"/>
      <c r="BF2639" s="53"/>
      <c r="BG2639" s="53"/>
      <c r="BH2639" s="53"/>
      <c r="BI2639" s="53"/>
      <c r="BJ2639" s="53"/>
      <c r="BK2639" s="53"/>
      <c r="BL2639" s="53"/>
      <c r="BM2639" s="53"/>
      <c r="BN2639" s="53"/>
      <c r="BO2639" s="53"/>
      <c r="BP2639" s="53"/>
      <c r="BQ2639" s="53"/>
      <c r="BR2639" s="53"/>
      <c r="BS2639" s="53"/>
      <c r="BT2639" s="53"/>
      <c r="BU2639" s="53"/>
      <c r="BV2639" s="53"/>
      <c r="BW2639" s="53"/>
      <c r="BX2639" s="53"/>
      <c r="BY2639" s="53"/>
      <c r="BZ2639" s="53"/>
      <c r="CA2639" s="53"/>
      <c r="CB2639" s="53"/>
      <c r="CC2639" s="53"/>
      <c r="CD2639" s="53"/>
      <c r="CE2639" s="53"/>
      <c r="CF2639" s="53"/>
      <c r="CG2639" s="53"/>
      <c r="CH2639" s="53"/>
      <c r="CI2639" s="53"/>
      <c r="CJ2639" s="53"/>
      <c r="CK2639" s="53"/>
    </row>
    <row r="2640" spans="10:89" x14ac:dyDescent="0.2">
      <c r="J2640" s="53"/>
      <c r="K2640" s="53"/>
      <c r="L2640" s="53"/>
      <c r="M2640" s="53"/>
      <c r="N2640" s="53"/>
      <c r="O2640" s="53"/>
      <c r="P2640" s="53"/>
      <c r="Q2640" s="53"/>
      <c r="R2640" s="53"/>
      <c r="S2640" s="53"/>
      <c r="T2640" s="53"/>
      <c r="U2640" s="53"/>
      <c r="V2640" s="53"/>
      <c r="W2640" s="53"/>
      <c r="X2640" s="53"/>
      <c r="Y2640" s="53"/>
      <c r="Z2640" s="53"/>
      <c r="AA2640" s="53"/>
      <c r="AB2640" s="53"/>
      <c r="AC2640" s="53"/>
      <c r="AD2640" s="53"/>
      <c r="AE2640" s="53"/>
      <c r="AF2640" s="53"/>
      <c r="AG2640" s="53"/>
      <c r="AH2640" s="53"/>
      <c r="AI2640" s="53"/>
      <c r="AJ2640" s="53"/>
      <c r="AK2640" s="53"/>
      <c r="AL2640" s="53"/>
      <c r="AM2640" s="53"/>
      <c r="AN2640" s="53"/>
      <c r="AO2640" s="53"/>
      <c r="AP2640" s="53"/>
      <c r="AQ2640" s="53"/>
      <c r="AR2640" s="53"/>
      <c r="AS2640" s="53"/>
      <c r="AT2640" s="53"/>
      <c r="AU2640" s="53"/>
      <c r="AV2640" s="53"/>
      <c r="AW2640" s="53"/>
      <c r="AX2640" s="53"/>
      <c r="AY2640" s="53"/>
      <c r="AZ2640" s="53"/>
      <c r="BA2640" s="53"/>
      <c r="BB2640" s="53"/>
      <c r="BC2640" s="53"/>
      <c r="BD2640" s="53"/>
      <c r="BE2640" s="53"/>
      <c r="BF2640" s="53"/>
      <c r="BG2640" s="53"/>
      <c r="BH2640" s="53"/>
      <c r="BI2640" s="53"/>
      <c r="BJ2640" s="53"/>
      <c r="BK2640" s="53"/>
      <c r="BL2640" s="53"/>
      <c r="BM2640" s="53"/>
      <c r="BN2640" s="53"/>
      <c r="BO2640" s="53"/>
      <c r="BP2640" s="53"/>
      <c r="BQ2640" s="53"/>
      <c r="BR2640" s="53"/>
      <c r="BS2640" s="53"/>
      <c r="BT2640" s="53"/>
      <c r="BU2640" s="53"/>
      <c r="BV2640" s="53"/>
      <c r="BW2640" s="53"/>
      <c r="BX2640" s="53"/>
      <c r="BY2640" s="53"/>
      <c r="BZ2640" s="53"/>
      <c r="CA2640" s="53"/>
      <c r="CB2640" s="53"/>
      <c r="CC2640" s="53"/>
      <c r="CD2640" s="53"/>
      <c r="CE2640" s="53"/>
      <c r="CF2640" s="53"/>
      <c r="CG2640" s="53"/>
      <c r="CH2640" s="53"/>
      <c r="CI2640" s="53"/>
      <c r="CJ2640" s="53"/>
      <c r="CK2640" s="53"/>
    </row>
    <row r="2641" spans="10:89" x14ac:dyDescent="0.2">
      <c r="J2641" s="53"/>
      <c r="K2641" s="53"/>
      <c r="L2641" s="53"/>
      <c r="M2641" s="53"/>
      <c r="N2641" s="53"/>
      <c r="O2641" s="53"/>
      <c r="P2641" s="53"/>
      <c r="Q2641" s="53"/>
      <c r="R2641" s="53"/>
      <c r="S2641" s="53"/>
      <c r="T2641" s="53"/>
      <c r="U2641" s="53"/>
      <c r="V2641" s="53"/>
      <c r="W2641" s="53"/>
      <c r="X2641" s="53"/>
      <c r="Y2641" s="53"/>
      <c r="Z2641" s="53"/>
      <c r="AA2641" s="53"/>
      <c r="AB2641" s="53"/>
      <c r="AC2641" s="53"/>
      <c r="AD2641" s="53"/>
      <c r="AE2641" s="53"/>
      <c r="AF2641" s="53"/>
      <c r="AG2641" s="53"/>
      <c r="AH2641" s="53"/>
      <c r="AI2641" s="53"/>
      <c r="AJ2641" s="53"/>
      <c r="AK2641" s="53"/>
      <c r="AL2641" s="53"/>
      <c r="AM2641" s="53"/>
      <c r="AN2641" s="53"/>
      <c r="AO2641" s="53"/>
      <c r="AP2641" s="53"/>
      <c r="AQ2641" s="53"/>
      <c r="AR2641" s="53"/>
      <c r="AS2641" s="53"/>
      <c r="AT2641" s="53"/>
      <c r="AU2641" s="53"/>
      <c r="AV2641" s="53"/>
      <c r="AW2641" s="53"/>
      <c r="AX2641" s="53"/>
      <c r="AY2641" s="53"/>
      <c r="AZ2641" s="53"/>
      <c r="BA2641" s="53"/>
      <c r="BB2641" s="53"/>
      <c r="BC2641" s="53"/>
      <c r="BD2641" s="53"/>
      <c r="BE2641" s="53"/>
      <c r="BF2641" s="53"/>
      <c r="BG2641" s="53"/>
      <c r="BH2641" s="53"/>
      <c r="BI2641" s="53"/>
      <c r="BJ2641" s="53"/>
      <c r="BK2641" s="53"/>
      <c r="BL2641" s="53"/>
      <c r="BM2641" s="53"/>
      <c r="BN2641" s="53"/>
      <c r="BO2641" s="53"/>
      <c r="BP2641" s="53"/>
      <c r="BQ2641" s="53"/>
      <c r="BR2641" s="53"/>
      <c r="BS2641" s="53"/>
      <c r="BT2641" s="53"/>
      <c r="BU2641" s="53"/>
      <c r="BV2641" s="53"/>
      <c r="BW2641" s="53"/>
      <c r="BX2641" s="53"/>
      <c r="BY2641" s="53"/>
      <c r="BZ2641" s="53"/>
      <c r="CA2641" s="53"/>
      <c r="CB2641" s="53"/>
      <c r="CC2641" s="53"/>
      <c r="CD2641" s="53"/>
      <c r="CE2641" s="53"/>
      <c r="CF2641" s="53"/>
      <c r="CG2641" s="53"/>
      <c r="CH2641" s="53"/>
      <c r="CI2641" s="53"/>
      <c r="CJ2641" s="53"/>
      <c r="CK2641" s="53"/>
    </row>
    <row r="2642" spans="10:89" x14ac:dyDescent="0.2">
      <c r="J2642" s="53"/>
      <c r="K2642" s="53"/>
      <c r="L2642" s="53"/>
      <c r="M2642" s="53"/>
      <c r="N2642" s="53"/>
      <c r="O2642" s="53"/>
      <c r="P2642" s="53"/>
      <c r="Q2642" s="53"/>
      <c r="R2642" s="53"/>
      <c r="S2642" s="53"/>
      <c r="T2642" s="53"/>
      <c r="U2642" s="53"/>
      <c r="V2642" s="53"/>
      <c r="W2642" s="53"/>
      <c r="X2642" s="53"/>
      <c r="Y2642" s="53"/>
      <c r="Z2642" s="53"/>
      <c r="AA2642" s="53"/>
      <c r="AB2642" s="53"/>
      <c r="AC2642" s="53"/>
      <c r="AD2642" s="53"/>
      <c r="AE2642" s="53"/>
      <c r="AF2642" s="53"/>
      <c r="AG2642" s="53"/>
      <c r="AH2642" s="53"/>
      <c r="AI2642" s="53"/>
      <c r="AJ2642" s="53"/>
      <c r="AK2642" s="53"/>
      <c r="AL2642" s="53"/>
      <c r="AM2642" s="53"/>
      <c r="AN2642" s="53"/>
      <c r="AO2642" s="53"/>
      <c r="AP2642" s="53"/>
      <c r="AQ2642" s="53"/>
      <c r="AR2642" s="53"/>
      <c r="AS2642" s="53"/>
      <c r="AT2642" s="53"/>
      <c r="AU2642" s="53"/>
      <c r="AV2642" s="53"/>
      <c r="AW2642" s="53"/>
      <c r="AX2642" s="53"/>
      <c r="AY2642" s="53"/>
      <c r="AZ2642" s="53"/>
      <c r="BA2642" s="53"/>
      <c r="BB2642" s="53"/>
      <c r="BC2642" s="53"/>
      <c r="BD2642" s="53"/>
      <c r="BE2642" s="53"/>
      <c r="BF2642" s="53"/>
      <c r="BG2642" s="53"/>
      <c r="BH2642" s="53"/>
      <c r="BI2642" s="53"/>
      <c r="BJ2642" s="53"/>
      <c r="BK2642" s="53"/>
      <c r="BL2642" s="53"/>
      <c r="BM2642" s="53"/>
      <c r="BN2642" s="53"/>
      <c r="BO2642" s="53"/>
      <c r="BP2642" s="53"/>
      <c r="BQ2642" s="53"/>
      <c r="BR2642" s="53"/>
      <c r="BS2642" s="53"/>
      <c r="BT2642" s="53"/>
      <c r="BU2642" s="53"/>
      <c r="BV2642" s="53"/>
      <c r="BW2642" s="53"/>
      <c r="BX2642" s="53"/>
      <c r="BY2642" s="53"/>
      <c r="BZ2642" s="53"/>
      <c r="CA2642" s="53"/>
      <c r="CB2642" s="53"/>
      <c r="CC2642" s="53"/>
      <c r="CD2642" s="53"/>
      <c r="CE2642" s="53"/>
      <c r="CF2642" s="53"/>
      <c r="CG2642" s="53"/>
      <c r="CH2642" s="53"/>
      <c r="CI2642" s="53"/>
      <c r="CJ2642" s="53"/>
      <c r="CK2642" s="53"/>
    </row>
    <row r="2643" spans="10:89" x14ac:dyDescent="0.2">
      <c r="J2643" s="53"/>
      <c r="K2643" s="53"/>
      <c r="L2643" s="53"/>
      <c r="M2643" s="53"/>
      <c r="N2643" s="53"/>
      <c r="O2643" s="53"/>
      <c r="P2643" s="53"/>
      <c r="Q2643" s="53"/>
      <c r="R2643" s="53"/>
      <c r="S2643" s="53"/>
      <c r="T2643" s="53"/>
      <c r="U2643" s="53"/>
      <c r="V2643" s="53"/>
      <c r="W2643" s="53"/>
      <c r="X2643" s="53"/>
      <c r="Y2643" s="53"/>
      <c r="Z2643" s="53"/>
      <c r="AA2643" s="53"/>
      <c r="AB2643" s="53"/>
      <c r="AC2643" s="53"/>
      <c r="AD2643" s="53"/>
      <c r="AE2643" s="53"/>
      <c r="AF2643" s="53"/>
      <c r="AG2643" s="53"/>
      <c r="AH2643" s="53"/>
      <c r="AI2643" s="53"/>
      <c r="AJ2643" s="53"/>
      <c r="AK2643" s="53"/>
      <c r="AL2643" s="53"/>
      <c r="AM2643" s="53"/>
      <c r="AN2643" s="53"/>
      <c r="AO2643" s="53"/>
      <c r="AP2643" s="53"/>
      <c r="AQ2643" s="53"/>
      <c r="AR2643" s="53"/>
      <c r="AS2643" s="53"/>
      <c r="AT2643" s="53"/>
      <c r="AU2643" s="53"/>
      <c r="AV2643" s="53"/>
      <c r="AW2643" s="53"/>
      <c r="AX2643" s="53"/>
      <c r="AY2643" s="53"/>
      <c r="AZ2643" s="53"/>
      <c r="BA2643" s="53"/>
      <c r="BB2643" s="53"/>
      <c r="BC2643" s="53"/>
      <c r="BD2643" s="53"/>
      <c r="BE2643" s="53"/>
      <c r="BF2643" s="53"/>
      <c r="BG2643" s="53"/>
      <c r="BH2643" s="53"/>
      <c r="BI2643" s="53"/>
      <c r="BJ2643" s="53"/>
      <c r="BK2643" s="53"/>
      <c r="BL2643" s="53"/>
      <c r="BM2643" s="53"/>
      <c r="BN2643" s="53"/>
      <c r="BO2643" s="53"/>
      <c r="BP2643" s="53"/>
      <c r="BQ2643" s="53"/>
      <c r="BR2643" s="53"/>
      <c r="BS2643" s="53"/>
      <c r="BT2643" s="53"/>
      <c r="BU2643" s="53"/>
      <c r="BV2643" s="53"/>
      <c r="BW2643" s="53"/>
      <c r="BX2643" s="53"/>
      <c r="BY2643" s="53"/>
      <c r="BZ2643" s="53"/>
      <c r="CA2643" s="53"/>
      <c r="CB2643" s="53"/>
      <c r="CC2643" s="53"/>
      <c r="CD2643" s="53"/>
      <c r="CE2643" s="53"/>
      <c r="CF2643" s="53"/>
      <c r="CG2643" s="53"/>
      <c r="CH2643" s="53"/>
      <c r="CI2643" s="53"/>
      <c r="CJ2643" s="53"/>
      <c r="CK2643" s="53"/>
    </row>
    <row r="2644" spans="10:89" x14ac:dyDescent="0.2">
      <c r="J2644" s="53"/>
      <c r="K2644" s="53"/>
      <c r="L2644" s="53"/>
      <c r="M2644" s="53"/>
      <c r="N2644" s="53"/>
      <c r="O2644" s="53"/>
      <c r="P2644" s="53"/>
      <c r="Q2644" s="53"/>
      <c r="R2644" s="53"/>
      <c r="S2644" s="53"/>
      <c r="T2644" s="53"/>
      <c r="U2644" s="53"/>
      <c r="V2644" s="53"/>
      <c r="W2644" s="53"/>
      <c r="X2644" s="53"/>
      <c r="Y2644" s="53"/>
      <c r="Z2644" s="53"/>
      <c r="AA2644" s="53"/>
      <c r="AB2644" s="53"/>
      <c r="AC2644" s="53"/>
      <c r="AD2644" s="53"/>
      <c r="AE2644" s="53"/>
      <c r="AF2644" s="53"/>
      <c r="AG2644" s="53"/>
      <c r="AH2644" s="53"/>
      <c r="AI2644" s="53"/>
      <c r="AJ2644" s="53"/>
      <c r="AK2644" s="53"/>
      <c r="AL2644" s="53"/>
      <c r="AM2644" s="53"/>
      <c r="AN2644" s="53"/>
      <c r="AO2644" s="53"/>
      <c r="AP2644" s="53"/>
      <c r="AQ2644" s="53"/>
      <c r="AR2644" s="53"/>
      <c r="AS2644" s="53"/>
      <c r="AT2644" s="53"/>
      <c r="AU2644" s="53"/>
      <c r="AV2644" s="53"/>
      <c r="AW2644" s="53"/>
      <c r="AX2644" s="53"/>
      <c r="AY2644" s="53"/>
      <c r="AZ2644" s="53"/>
      <c r="BA2644" s="53"/>
      <c r="BB2644" s="53"/>
      <c r="BC2644" s="53"/>
      <c r="BD2644" s="53"/>
      <c r="BE2644" s="53"/>
      <c r="BF2644" s="53"/>
      <c r="BG2644" s="53"/>
      <c r="BH2644" s="53"/>
      <c r="BI2644" s="53"/>
      <c r="BJ2644" s="53"/>
      <c r="BK2644" s="53"/>
      <c r="BL2644" s="53"/>
      <c r="BM2644" s="53"/>
      <c r="BN2644" s="53"/>
      <c r="BO2644" s="53"/>
      <c r="BP2644" s="53"/>
      <c r="BQ2644" s="53"/>
      <c r="BR2644" s="53"/>
      <c r="BS2644" s="53"/>
      <c r="BT2644" s="53"/>
      <c r="BU2644" s="53"/>
      <c r="BV2644" s="53"/>
      <c r="BW2644" s="53"/>
      <c r="BX2644" s="53"/>
      <c r="BY2644" s="53"/>
      <c r="BZ2644" s="53"/>
      <c r="CA2644" s="53"/>
      <c r="CB2644" s="53"/>
      <c r="CC2644" s="53"/>
      <c r="CD2644" s="53"/>
      <c r="CE2644" s="53"/>
      <c r="CF2644" s="53"/>
      <c r="CG2644" s="53"/>
      <c r="CH2644" s="53"/>
      <c r="CI2644" s="53"/>
      <c r="CJ2644" s="53"/>
      <c r="CK2644" s="53"/>
    </row>
    <row r="2645" spans="10:89" x14ac:dyDescent="0.2">
      <c r="J2645" s="53"/>
      <c r="K2645" s="53"/>
      <c r="L2645" s="53"/>
      <c r="M2645" s="53"/>
      <c r="N2645" s="53"/>
      <c r="O2645" s="53"/>
      <c r="P2645" s="53"/>
      <c r="Q2645" s="53"/>
      <c r="R2645" s="53"/>
      <c r="S2645" s="53"/>
      <c r="T2645" s="53"/>
      <c r="U2645" s="53"/>
      <c r="V2645" s="53"/>
      <c r="W2645" s="53"/>
      <c r="X2645" s="53"/>
      <c r="Y2645" s="53"/>
      <c r="Z2645" s="53"/>
      <c r="AA2645" s="53"/>
      <c r="AB2645" s="53"/>
      <c r="AC2645" s="53"/>
      <c r="AD2645" s="53"/>
      <c r="AE2645" s="53"/>
      <c r="AF2645" s="53"/>
      <c r="AG2645" s="53"/>
      <c r="AH2645" s="53"/>
      <c r="AI2645" s="53"/>
      <c r="AJ2645" s="53"/>
      <c r="AK2645" s="53"/>
      <c r="AL2645" s="53"/>
      <c r="AM2645" s="53"/>
      <c r="AN2645" s="53"/>
      <c r="AO2645" s="53"/>
      <c r="AP2645" s="53"/>
      <c r="AQ2645" s="53"/>
      <c r="AR2645" s="53"/>
      <c r="AS2645" s="53"/>
      <c r="AT2645" s="53"/>
      <c r="AU2645" s="53"/>
      <c r="AV2645" s="53"/>
      <c r="AW2645" s="53"/>
      <c r="AX2645" s="53"/>
      <c r="AY2645" s="53"/>
      <c r="AZ2645" s="53"/>
      <c r="BA2645" s="53"/>
      <c r="BB2645" s="53"/>
      <c r="BC2645" s="53"/>
      <c r="BD2645" s="53"/>
      <c r="BE2645" s="53"/>
      <c r="BF2645" s="53"/>
      <c r="BG2645" s="53"/>
      <c r="BH2645" s="53"/>
      <c r="BI2645" s="53"/>
      <c r="BJ2645" s="53"/>
      <c r="BK2645" s="53"/>
      <c r="BL2645" s="53"/>
      <c r="BM2645" s="53"/>
      <c r="BN2645" s="53"/>
      <c r="BO2645" s="53"/>
      <c r="BP2645" s="53"/>
      <c r="BQ2645" s="53"/>
      <c r="BR2645" s="53"/>
      <c r="BS2645" s="53"/>
      <c r="BT2645" s="53"/>
      <c r="BU2645" s="53"/>
      <c r="BV2645" s="53"/>
      <c r="BW2645" s="53"/>
      <c r="BX2645" s="53"/>
      <c r="BY2645" s="53"/>
      <c r="BZ2645" s="53"/>
      <c r="CA2645" s="53"/>
      <c r="CB2645" s="53"/>
      <c r="CC2645" s="53"/>
      <c r="CD2645" s="53"/>
      <c r="CE2645" s="53"/>
      <c r="CF2645" s="53"/>
      <c r="CG2645" s="53"/>
      <c r="CH2645" s="53"/>
      <c r="CI2645" s="53"/>
      <c r="CJ2645" s="53"/>
      <c r="CK2645" s="53"/>
    </row>
    <row r="2646" spans="10:89" x14ac:dyDescent="0.2">
      <c r="J2646" s="53"/>
      <c r="K2646" s="53"/>
      <c r="L2646" s="53"/>
      <c r="M2646" s="53"/>
      <c r="N2646" s="53"/>
      <c r="O2646" s="53"/>
      <c r="P2646" s="53"/>
      <c r="Q2646" s="53"/>
      <c r="R2646" s="53"/>
      <c r="S2646" s="53"/>
      <c r="T2646" s="53"/>
      <c r="U2646" s="53"/>
      <c r="V2646" s="53"/>
      <c r="W2646" s="53"/>
      <c r="X2646" s="53"/>
      <c r="Y2646" s="53"/>
      <c r="Z2646" s="53"/>
      <c r="AA2646" s="53"/>
      <c r="AB2646" s="53"/>
      <c r="AC2646" s="53"/>
      <c r="AD2646" s="53"/>
      <c r="AE2646" s="53"/>
      <c r="AF2646" s="53"/>
      <c r="AG2646" s="53"/>
      <c r="AH2646" s="53"/>
      <c r="AI2646" s="53"/>
      <c r="AJ2646" s="53"/>
      <c r="AK2646" s="53"/>
      <c r="AL2646" s="53"/>
      <c r="AM2646" s="53"/>
      <c r="AN2646" s="53"/>
      <c r="AO2646" s="53"/>
      <c r="AP2646" s="53"/>
      <c r="AQ2646" s="53"/>
      <c r="AR2646" s="53"/>
      <c r="AS2646" s="53"/>
      <c r="AT2646" s="53"/>
      <c r="AU2646" s="53"/>
      <c r="AV2646" s="53"/>
      <c r="AW2646" s="53"/>
      <c r="AX2646" s="53"/>
      <c r="AY2646" s="53"/>
      <c r="AZ2646" s="53"/>
      <c r="BA2646" s="53"/>
      <c r="BB2646" s="53"/>
      <c r="BC2646" s="53"/>
      <c r="BD2646" s="53"/>
      <c r="BE2646" s="53"/>
      <c r="BF2646" s="53"/>
      <c r="BG2646" s="53"/>
      <c r="BH2646" s="53"/>
      <c r="BI2646" s="53"/>
      <c r="BJ2646" s="53"/>
      <c r="BK2646" s="53"/>
      <c r="BL2646" s="53"/>
      <c r="BM2646" s="53"/>
      <c r="BN2646" s="53"/>
      <c r="BO2646" s="53"/>
      <c r="BP2646" s="53"/>
      <c r="BQ2646" s="53"/>
      <c r="BR2646" s="53"/>
      <c r="BS2646" s="53"/>
      <c r="BT2646" s="53"/>
      <c r="BU2646" s="53"/>
      <c r="BV2646" s="53"/>
      <c r="BW2646" s="53"/>
      <c r="BX2646" s="53"/>
      <c r="BY2646" s="53"/>
      <c r="BZ2646" s="53"/>
      <c r="CA2646" s="53"/>
      <c r="CB2646" s="53"/>
      <c r="CC2646" s="53"/>
      <c r="CD2646" s="53"/>
      <c r="CE2646" s="53"/>
      <c r="CF2646" s="53"/>
      <c r="CG2646" s="53"/>
      <c r="CH2646" s="53"/>
      <c r="CI2646" s="53"/>
      <c r="CJ2646" s="53"/>
      <c r="CK2646" s="53"/>
    </row>
    <row r="2647" spans="10:89" x14ac:dyDescent="0.2">
      <c r="J2647" s="53"/>
      <c r="K2647" s="53"/>
      <c r="L2647" s="53"/>
      <c r="M2647" s="53"/>
      <c r="N2647" s="53"/>
      <c r="O2647" s="53"/>
      <c r="P2647" s="53"/>
      <c r="Q2647" s="53"/>
      <c r="R2647" s="53"/>
      <c r="S2647" s="53"/>
      <c r="T2647" s="53"/>
      <c r="U2647" s="53"/>
      <c r="V2647" s="53"/>
      <c r="W2647" s="53"/>
      <c r="X2647" s="53"/>
      <c r="Y2647" s="53"/>
      <c r="Z2647" s="53"/>
      <c r="AA2647" s="53"/>
      <c r="AB2647" s="53"/>
      <c r="AC2647" s="53"/>
      <c r="AD2647" s="53"/>
      <c r="AE2647" s="53"/>
      <c r="AF2647" s="53"/>
      <c r="AG2647" s="53"/>
      <c r="AH2647" s="53"/>
      <c r="AI2647" s="53"/>
      <c r="AJ2647" s="53"/>
      <c r="AK2647" s="53"/>
      <c r="AL2647" s="53"/>
      <c r="AM2647" s="53"/>
      <c r="AN2647" s="53"/>
      <c r="AO2647" s="53"/>
      <c r="AP2647" s="53"/>
      <c r="AQ2647" s="53"/>
      <c r="AR2647" s="53"/>
      <c r="AS2647" s="53"/>
      <c r="AT2647" s="53"/>
      <c r="AU2647" s="53"/>
      <c r="AV2647" s="53"/>
      <c r="AW2647" s="53"/>
      <c r="AX2647" s="53"/>
      <c r="AY2647" s="53"/>
      <c r="AZ2647" s="53"/>
      <c r="BA2647" s="53"/>
      <c r="BB2647" s="53"/>
      <c r="BC2647" s="53"/>
      <c r="BD2647" s="53"/>
      <c r="BE2647" s="53"/>
      <c r="BF2647" s="53"/>
      <c r="BG2647" s="53"/>
      <c r="BH2647" s="53"/>
      <c r="BI2647" s="53"/>
      <c r="BJ2647" s="53"/>
      <c r="BK2647" s="53"/>
      <c r="BL2647" s="53"/>
      <c r="BM2647" s="53"/>
      <c r="BN2647" s="53"/>
      <c r="BO2647" s="53"/>
      <c r="BP2647" s="53"/>
      <c r="BQ2647" s="53"/>
      <c r="BR2647" s="53"/>
      <c r="BS2647" s="53"/>
      <c r="BT2647" s="53"/>
      <c r="BU2647" s="53"/>
      <c r="BV2647" s="53"/>
      <c r="BW2647" s="53"/>
      <c r="BX2647" s="53"/>
      <c r="BY2647" s="53"/>
      <c r="BZ2647" s="53"/>
      <c r="CA2647" s="53"/>
      <c r="CB2647" s="53"/>
      <c r="CC2647" s="53"/>
      <c r="CD2647" s="53"/>
      <c r="CE2647" s="53"/>
      <c r="CF2647" s="53"/>
      <c r="CG2647" s="53"/>
      <c r="CH2647" s="53"/>
      <c r="CI2647" s="53"/>
      <c r="CJ2647" s="53"/>
      <c r="CK2647" s="53"/>
    </row>
    <row r="2648" spans="10:89" x14ac:dyDescent="0.2">
      <c r="J2648" s="53"/>
      <c r="K2648" s="53"/>
      <c r="L2648" s="53"/>
      <c r="M2648" s="53"/>
      <c r="N2648" s="53"/>
      <c r="O2648" s="53"/>
      <c r="P2648" s="53"/>
      <c r="Q2648" s="53"/>
      <c r="R2648" s="53"/>
      <c r="S2648" s="53"/>
      <c r="T2648" s="53"/>
      <c r="U2648" s="53"/>
      <c r="V2648" s="53"/>
      <c r="W2648" s="53"/>
      <c r="X2648" s="53"/>
      <c r="Y2648" s="53"/>
      <c r="Z2648" s="53"/>
      <c r="AA2648" s="53"/>
      <c r="AB2648" s="53"/>
      <c r="AC2648" s="53"/>
      <c r="AD2648" s="53"/>
      <c r="AE2648" s="53"/>
      <c r="AF2648" s="53"/>
      <c r="AG2648" s="53"/>
      <c r="AH2648" s="53"/>
      <c r="AI2648" s="53"/>
      <c r="AJ2648" s="53"/>
      <c r="AK2648" s="53"/>
      <c r="AL2648" s="53"/>
      <c r="AM2648" s="53"/>
      <c r="AN2648" s="53"/>
      <c r="AO2648" s="53"/>
      <c r="AP2648" s="53"/>
      <c r="AQ2648" s="53"/>
      <c r="AR2648" s="53"/>
      <c r="AS2648" s="53"/>
      <c r="AT2648" s="53"/>
      <c r="AU2648" s="53"/>
      <c r="AV2648" s="53"/>
      <c r="AW2648" s="53"/>
      <c r="AX2648" s="53"/>
      <c r="AY2648" s="53"/>
      <c r="AZ2648" s="53"/>
      <c r="BA2648" s="53"/>
      <c r="BB2648" s="53"/>
      <c r="BC2648" s="53"/>
      <c r="BD2648" s="53"/>
      <c r="BE2648" s="53"/>
      <c r="BF2648" s="53"/>
      <c r="BG2648" s="53"/>
      <c r="BH2648" s="53"/>
      <c r="BI2648" s="53"/>
      <c r="BJ2648" s="53"/>
      <c r="BK2648" s="53"/>
      <c r="BL2648" s="53"/>
      <c r="BM2648" s="53"/>
      <c r="BN2648" s="53"/>
      <c r="BO2648" s="53"/>
      <c r="BP2648" s="53"/>
      <c r="BQ2648" s="53"/>
      <c r="BR2648" s="53"/>
      <c r="BS2648" s="53"/>
      <c r="BT2648" s="53"/>
      <c r="BU2648" s="53"/>
      <c r="BV2648" s="53"/>
      <c r="BW2648" s="53"/>
      <c r="BX2648" s="53"/>
      <c r="BY2648" s="53"/>
      <c r="BZ2648" s="53"/>
      <c r="CA2648" s="53"/>
      <c r="CB2648" s="53"/>
      <c r="CC2648" s="53"/>
      <c r="CD2648" s="53"/>
      <c r="CE2648" s="53"/>
      <c r="CF2648" s="53"/>
      <c r="CG2648" s="53"/>
      <c r="CH2648" s="53"/>
      <c r="CI2648" s="53"/>
      <c r="CJ2648" s="53"/>
      <c r="CK2648" s="53"/>
    </row>
    <row r="2649" spans="10:89" x14ac:dyDescent="0.2">
      <c r="J2649" s="53"/>
      <c r="K2649" s="53"/>
      <c r="L2649" s="53"/>
      <c r="M2649" s="53"/>
      <c r="N2649" s="53"/>
      <c r="O2649" s="53"/>
      <c r="P2649" s="53"/>
      <c r="Q2649" s="53"/>
      <c r="R2649" s="53"/>
      <c r="S2649" s="53"/>
      <c r="T2649" s="53"/>
      <c r="U2649" s="53"/>
      <c r="V2649" s="53"/>
      <c r="W2649" s="53"/>
      <c r="X2649" s="53"/>
      <c r="Y2649" s="53"/>
      <c r="Z2649" s="53"/>
      <c r="AA2649" s="53"/>
      <c r="AB2649" s="53"/>
      <c r="AC2649" s="53"/>
      <c r="AD2649" s="53"/>
      <c r="AE2649" s="53"/>
      <c r="AF2649" s="53"/>
      <c r="AG2649" s="53"/>
      <c r="AH2649" s="53"/>
      <c r="AI2649" s="53"/>
      <c r="AJ2649" s="53"/>
      <c r="AK2649" s="53"/>
      <c r="AL2649" s="53"/>
      <c r="AM2649" s="53"/>
      <c r="AN2649" s="53"/>
      <c r="AO2649" s="53"/>
      <c r="AP2649" s="53"/>
      <c r="AQ2649" s="53"/>
      <c r="AR2649" s="53"/>
      <c r="AS2649" s="53"/>
      <c r="AT2649" s="53"/>
      <c r="AU2649" s="53"/>
      <c r="AV2649" s="53"/>
      <c r="AW2649" s="53"/>
      <c r="AX2649" s="53"/>
      <c r="AY2649" s="53"/>
      <c r="AZ2649" s="53"/>
      <c r="BA2649" s="53"/>
      <c r="BB2649" s="53"/>
      <c r="BC2649" s="53"/>
      <c r="BD2649" s="53"/>
      <c r="BE2649" s="53"/>
      <c r="BF2649" s="53"/>
      <c r="BG2649" s="53"/>
      <c r="BH2649" s="53"/>
      <c r="BI2649" s="53"/>
      <c r="BJ2649" s="53"/>
      <c r="BK2649" s="53"/>
      <c r="BL2649" s="53"/>
      <c r="BM2649" s="53"/>
      <c r="BN2649" s="53"/>
      <c r="BO2649" s="53"/>
      <c r="BP2649" s="53"/>
      <c r="BQ2649" s="53"/>
      <c r="BR2649" s="53"/>
      <c r="BS2649" s="53"/>
      <c r="BT2649" s="53"/>
      <c r="BU2649" s="53"/>
      <c r="BV2649" s="53"/>
      <c r="BW2649" s="53"/>
      <c r="BX2649" s="53"/>
      <c r="BY2649" s="53"/>
      <c r="BZ2649" s="53"/>
      <c r="CA2649" s="53"/>
      <c r="CB2649" s="53"/>
      <c r="CC2649" s="53"/>
      <c r="CD2649" s="53"/>
      <c r="CE2649" s="53"/>
      <c r="CF2649" s="53"/>
      <c r="CG2649" s="53"/>
      <c r="CH2649" s="53"/>
      <c r="CI2649" s="53"/>
      <c r="CJ2649" s="53"/>
      <c r="CK2649" s="53"/>
    </row>
    <row r="2650" spans="10:89" x14ac:dyDescent="0.2">
      <c r="J2650" s="53"/>
      <c r="K2650" s="53"/>
      <c r="L2650" s="53"/>
      <c r="M2650" s="53"/>
      <c r="N2650" s="53"/>
      <c r="O2650" s="53"/>
      <c r="P2650" s="53"/>
      <c r="Q2650" s="53"/>
      <c r="R2650" s="53"/>
      <c r="S2650" s="53"/>
      <c r="T2650" s="53"/>
      <c r="U2650" s="53"/>
      <c r="V2650" s="53"/>
      <c r="W2650" s="53"/>
      <c r="X2650" s="53"/>
      <c r="Y2650" s="53"/>
      <c r="Z2650" s="53"/>
      <c r="AA2650" s="53"/>
      <c r="AB2650" s="53"/>
      <c r="AC2650" s="53"/>
      <c r="AD2650" s="53"/>
      <c r="AE2650" s="53"/>
      <c r="AF2650" s="53"/>
      <c r="AG2650" s="53"/>
      <c r="AH2650" s="53"/>
      <c r="AI2650" s="53"/>
      <c r="AJ2650" s="53"/>
      <c r="AK2650" s="53"/>
      <c r="AL2650" s="53"/>
      <c r="AM2650" s="53"/>
      <c r="AN2650" s="53"/>
      <c r="AO2650" s="53"/>
      <c r="AP2650" s="53"/>
      <c r="AQ2650" s="53"/>
      <c r="AR2650" s="53"/>
      <c r="AS2650" s="53"/>
      <c r="AT2650" s="53"/>
      <c r="AU2650" s="53"/>
      <c r="AV2650" s="53"/>
      <c r="AW2650" s="53"/>
      <c r="AX2650" s="53"/>
      <c r="AY2650" s="53"/>
      <c r="AZ2650" s="53"/>
      <c r="BA2650" s="53"/>
      <c r="BB2650" s="53"/>
      <c r="BC2650" s="53"/>
      <c r="BD2650" s="53"/>
      <c r="BE2650" s="53"/>
      <c r="BF2650" s="53"/>
      <c r="BG2650" s="53"/>
      <c r="BH2650" s="53"/>
      <c r="BI2650" s="53"/>
      <c r="BJ2650" s="53"/>
      <c r="BK2650" s="53"/>
      <c r="BL2650" s="53"/>
      <c r="BM2650" s="53"/>
      <c r="BN2650" s="53"/>
      <c r="BO2650" s="53"/>
      <c r="BP2650" s="53"/>
      <c r="BQ2650" s="53"/>
      <c r="BR2650" s="53"/>
      <c r="BS2650" s="53"/>
      <c r="BT2650" s="53"/>
      <c r="BU2650" s="53"/>
      <c r="BV2650" s="53"/>
      <c r="BW2650" s="53"/>
      <c r="BX2650" s="53"/>
      <c r="BY2650" s="53"/>
      <c r="BZ2650" s="53"/>
      <c r="CA2650" s="53"/>
      <c r="CB2650" s="53"/>
      <c r="CC2650" s="53"/>
      <c r="CD2650" s="53"/>
      <c r="CE2650" s="53"/>
      <c r="CF2650" s="53"/>
      <c r="CG2650" s="53"/>
      <c r="CH2650" s="53"/>
      <c r="CI2650" s="53"/>
      <c r="CJ2650" s="53"/>
      <c r="CK2650" s="53"/>
    </row>
    <row r="2651" spans="10:89" x14ac:dyDescent="0.2">
      <c r="J2651" s="53"/>
      <c r="K2651" s="53"/>
      <c r="L2651" s="53"/>
      <c r="M2651" s="53"/>
      <c r="N2651" s="53"/>
      <c r="O2651" s="53"/>
      <c r="P2651" s="53"/>
      <c r="Q2651" s="53"/>
      <c r="R2651" s="53"/>
      <c r="S2651" s="53"/>
      <c r="T2651" s="53"/>
      <c r="U2651" s="53"/>
      <c r="V2651" s="53"/>
      <c r="W2651" s="53"/>
      <c r="X2651" s="53"/>
      <c r="Y2651" s="53"/>
      <c r="Z2651" s="53"/>
      <c r="AA2651" s="53"/>
      <c r="AB2651" s="53"/>
      <c r="AC2651" s="53"/>
      <c r="AD2651" s="53"/>
      <c r="AE2651" s="53"/>
      <c r="AF2651" s="53"/>
      <c r="AG2651" s="53"/>
      <c r="AH2651" s="53"/>
      <c r="AI2651" s="53"/>
      <c r="AJ2651" s="53"/>
      <c r="AK2651" s="53"/>
      <c r="AL2651" s="53"/>
      <c r="AM2651" s="53"/>
      <c r="AN2651" s="53"/>
      <c r="AO2651" s="53"/>
      <c r="AP2651" s="53"/>
      <c r="AQ2651" s="53"/>
      <c r="AR2651" s="53"/>
      <c r="AS2651" s="53"/>
      <c r="AT2651" s="53"/>
      <c r="AU2651" s="53"/>
      <c r="AV2651" s="53"/>
      <c r="AW2651" s="53"/>
      <c r="AX2651" s="53"/>
      <c r="AY2651" s="53"/>
      <c r="AZ2651" s="53"/>
      <c r="BA2651" s="53"/>
      <c r="BB2651" s="53"/>
      <c r="BC2651" s="53"/>
      <c r="BD2651" s="53"/>
      <c r="BE2651" s="53"/>
      <c r="BF2651" s="53"/>
      <c r="BG2651" s="53"/>
      <c r="BH2651" s="53"/>
      <c r="BI2651" s="53"/>
      <c r="BJ2651" s="53"/>
      <c r="BK2651" s="53"/>
      <c r="BL2651" s="53"/>
      <c r="BM2651" s="53"/>
      <c r="BN2651" s="53"/>
      <c r="BO2651" s="53"/>
      <c r="BP2651" s="53"/>
      <c r="BQ2651" s="53"/>
      <c r="BR2651" s="53"/>
      <c r="BS2651" s="53"/>
      <c r="BT2651" s="53"/>
      <c r="BU2651" s="53"/>
      <c r="BV2651" s="53"/>
      <c r="BW2651" s="53"/>
      <c r="BX2651" s="53"/>
      <c r="BY2651" s="53"/>
      <c r="BZ2651" s="53"/>
      <c r="CA2651" s="53"/>
      <c r="CB2651" s="53"/>
      <c r="CC2651" s="53"/>
      <c r="CD2651" s="53"/>
      <c r="CE2651" s="53"/>
      <c r="CF2651" s="53"/>
      <c r="CG2651" s="53"/>
      <c r="CH2651" s="53"/>
      <c r="CI2651" s="53"/>
      <c r="CJ2651" s="53"/>
      <c r="CK2651" s="53"/>
    </row>
    <row r="2652" spans="10:89" x14ac:dyDescent="0.2">
      <c r="J2652" s="53"/>
      <c r="K2652" s="53"/>
      <c r="L2652" s="53"/>
      <c r="M2652" s="53"/>
      <c r="N2652" s="53"/>
      <c r="O2652" s="53"/>
      <c r="P2652" s="53"/>
      <c r="Q2652" s="53"/>
      <c r="R2652" s="53"/>
      <c r="S2652" s="53"/>
      <c r="T2652" s="53"/>
      <c r="U2652" s="53"/>
      <c r="V2652" s="53"/>
      <c r="W2652" s="53"/>
      <c r="X2652" s="53"/>
      <c r="Y2652" s="53"/>
      <c r="Z2652" s="53"/>
      <c r="AA2652" s="53"/>
      <c r="AB2652" s="53"/>
      <c r="AC2652" s="53"/>
      <c r="AD2652" s="53"/>
      <c r="AE2652" s="53"/>
      <c r="AF2652" s="53"/>
      <c r="AG2652" s="53"/>
      <c r="AH2652" s="53"/>
      <c r="AI2652" s="53"/>
      <c r="AJ2652" s="53"/>
      <c r="AK2652" s="53"/>
      <c r="AL2652" s="53"/>
      <c r="AM2652" s="53"/>
      <c r="AN2652" s="53"/>
      <c r="AO2652" s="53"/>
      <c r="AP2652" s="53"/>
      <c r="AQ2652" s="53"/>
      <c r="AR2652" s="53"/>
      <c r="AS2652" s="53"/>
      <c r="AT2652" s="53"/>
      <c r="AU2652" s="53"/>
      <c r="AV2652" s="53"/>
      <c r="AW2652" s="53"/>
      <c r="AX2652" s="53"/>
      <c r="AY2652" s="53"/>
      <c r="AZ2652" s="53"/>
      <c r="BA2652" s="53"/>
      <c r="BB2652" s="53"/>
      <c r="BC2652" s="53"/>
      <c r="BD2652" s="53"/>
      <c r="BE2652" s="53"/>
      <c r="BF2652" s="53"/>
      <c r="BG2652" s="53"/>
      <c r="BH2652" s="53"/>
      <c r="BI2652" s="53"/>
      <c r="BJ2652" s="53"/>
      <c r="BK2652" s="53"/>
      <c r="BL2652" s="53"/>
      <c r="BM2652" s="53"/>
      <c r="BN2652" s="53"/>
      <c r="BO2652" s="53"/>
      <c r="BP2652" s="53"/>
      <c r="BQ2652" s="53"/>
      <c r="BR2652" s="53"/>
      <c r="BS2652" s="53"/>
      <c r="BT2652" s="53"/>
      <c r="BU2652" s="53"/>
      <c r="BV2652" s="53"/>
      <c r="BW2652" s="53"/>
      <c r="BX2652" s="53"/>
      <c r="BY2652" s="53"/>
      <c r="BZ2652" s="53"/>
      <c r="CA2652" s="53"/>
      <c r="CB2652" s="53"/>
      <c r="CC2652" s="53"/>
      <c r="CD2652" s="53"/>
      <c r="CE2652" s="53"/>
      <c r="CF2652" s="53"/>
      <c r="CG2652" s="53"/>
      <c r="CH2652" s="53"/>
      <c r="CI2652" s="53"/>
      <c r="CJ2652" s="53"/>
      <c r="CK2652" s="53"/>
    </row>
    <row r="2653" spans="10:89" x14ac:dyDescent="0.2">
      <c r="J2653" s="53"/>
      <c r="K2653" s="53"/>
      <c r="L2653" s="53"/>
      <c r="M2653" s="53"/>
      <c r="N2653" s="53"/>
      <c r="O2653" s="53"/>
      <c r="P2653" s="53"/>
      <c r="Q2653" s="53"/>
      <c r="R2653" s="53"/>
      <c r="S2653" s="53"/>
      <c r="T2653" s="53"/>
      <c r="U2653" s="53"/>
      <c r="V2653" s="53"/>
      <c r="W2653" s="53"/>
      <c r="X2653" s="53"/>
      <c r="Y2653" s="53"/>
      <c r="Z2653" s="53"/>
      <c r="AA2653" s="53"/>
      <c r="AB2653" s="53"/>
      <c r="AC2653" s="53"/>
      <c r="AD2653" s="53"/>
      <c r="AE2653" s="53"/>
      <c r="AF2653" s="53"/>
      <c r="AG2653" s="53"/>
      <c r="AH2653" s="53"/>
      <c r="AI2653" s="53"/>
      <c r="AJ2653" s="53"/>
      <c r="AK2653" s="53"/>
      <c r="AL2653" s="53"/>
      <c r="AM2653" s="53"/>
      <c r="AN2653" s="53"/>
      <c r="AO2653" s="53"/>
      <c r="AP2653" s="53"/>
      <c r="AQ2653" s="53"/>
      <c r="AR2653" s="53"/>
      <c r="AS2653" s="53"/>
      <c r="AT2653" s="53"/>
      <c r="AU2653" s="53"/>
      <c r="AV2653" s="53"/>
      <c r="AW2653" s="53"/>
      <c r="AX2653" s="53"/>
      <c r="AY2653" s="53"/>
      <c r="AZ2653" s="53"/>
      <c r="BA2653" s="53"/>
      <c r="BB2653" s="53"/>
      <c r="BC2653" s="53"/>
      <c r="BD2653" s="53"/>
      <c r="BE2653" s="53"/>
      <c r="BF2653" s="53"/>
      <c r="BG2653" s="53"/>
      <c r="BH2653" s="53"/>
      <c r="BI2653" s="53"/>
      <c r="BJ2653" s="53"/>
      <c r="BK2653" s="53"/>
      <c r="BL2653" s="53"/>
      <c r="BM2653" s="53"/>
      <c r="BN2653" s="53"/>
      <c r="BO2653" s="53"/>
      <c r="BP2653" s="53"/>
      <c r="BQ2653" s="53"/>
      <c r="BR2653" s="53"/>
      <c r="BS2653" s="53"/>
      <c r="BT2653" s="53"/>
      <c r="BU2653" s="53"/>
      <c r="BV2653" s="53"/>
      <c r="BW2653" s="53"/>
      <c r="BX2653" s="53"/>
      <c r="BY2653" s="53"/>
      <c r="BZ2653" s="53"/>
      <c r="CA2653" s="53"/>
      <c r="CB2653" s="53"/>
      <c r="CC2653" s="53"/>
      <c r="CD2653" s="53"/>
      <c r="CE2653" s="53"/>
      <c r="CF2653" s="53"/>
      <c r="CG2653" s="53"/>
      <c r="CH2653" s="53"/>
      <c r="CI2653" s="53"/>
      <c r="CJ2653" s="53"/>
      <c r="CK2653" s="53"/>
    </row>
    <row r="2654" spans="10:89" x14ac:dyDescent="0.2">
      <c r="J2654" s="53"/>
      <c r="K2654" s="53"/>
      <c r="L2654" s="53"/>
      <c r="M2654" s="53"/>
      <c r="N2654" s="53"/>
      <c r="O2654" s="53"/>
      <c r="P2654" s="53"/>
      <c r="Q2654" s="53"/>
      <c r="R2654" s="53"/>
      <c r="S2654" s="53"/>
      <c r="T2654" s="53"/>
      <c r="U2654" s="53"/>
      <c r="V2654" s="53"/>
      <c r="W2654" s="53"/>
      <c r="X2654" s="53"/>
      <c r="Y2654" s="53"/>
      <c r="Z2654" s="53"/>
      <c r="AA2654" s="53"/>
      <c r="AB2654" s="53"/>
      <c r="AC2654" s="53"/>
      <c r="AD2654" s="53"/>
      <c r="AE2654" s="53"/>
      <c r="AF2654" s="53"/>
      <c r="AG2654" s="53"/>
      <c r="AH2654" s="53"/>
      <c r="AI2654" s="53"/>
      <c r="AJ2654" s="53"/>
      <c r="AK2654" s="53"/>
      <c r="AL2654" s="53"/>
      <c r="AM2654" s="53"/>
      <c r="AN2654" s="53"/>
      <c r="AO2654" s="53"/>
      <c r="AP2654" s="53"/>
      <c r="AQ2654" s="53"/>
      <c r="AR2654" s="53"/>
      <c r="AS2654" s="53"/>
      <c r="AT2654" s="53"/>
      <c r="AU2654" s="53"/>
      <c r="AV2654" s="53"/>
      <c r="AW2654" s="53"/>
      <c r="AX2654" s="53"/>
      <c r="AY2654" s="53"/>
      <c r="AZ2654" s="53"/>
      <c r="BA2654" s="53"/>
      <c r="BB2654" s="53"/>
      <c r="BC2654" s="53"/>
      <c r="BD2654" s="53"/>
      <c r="BE2654" s="53"/>
      <c r="BF2654" s="53"/>
      <c r="BG2654" s="53"/>
      <c r="BH2654" s="53"/>
      <c r="BI2654" s="53"/>
      <c r="BJ2654" s="53"/>
      <c r="BK2654" s="53"/>
      <c r="BL2654" s="53"/>
      <c r="BM2654" s="53"/>
      <c r="BN2654" s="53"/>
      <c r="BO2654" s="53"/>
      <c r="BP2654" s="53"/>
      <c r="BQ2654" s="53"/>
      <c r="BR2654" s="53"/>
      <c r="BS2654" s="53"/>
      <c r="BT2654" s="53"/>
      <c r="BU2654" s="53"/>
      <c r="BV2654" s="53"/>
      <c r="BW2654" s="53"/>
      <c r="BX2654" s="53"/>
      <c r="BY2654" s="53"/>
      <c r="BZ2654" s="53"/>
      <c r="CA2654" s="53"/>
      <c r="CB2654" s="53"/>
      <c r="CC2654" s="53"/>
      <c r="CD2654" s="53"/>
      <c r="CE2654" s="53"/>
      <c r="CF2654" s="53"/>
      <c r="CG2654" s="53"/>
      <c r="CH2654" s="53"/>
      <c r="CI2654" s="53"/>
      <c r="CJ2654" s="53"/>
      <c r="CK2654" s="53"/>
    </row>
    <row r="2655" spans="10:89" x14ac:dyDescent="0.2">
      <c r="J2655" s="53"/>
      <c r="K2655" s="53"/>
      <c r="L2655" s="53"/>
      <c r="M2655" s="53"/>
      <c r="N2655" s="53"/>
      <c r="O2655" s="53"/>
      <c r="P2655" s="53"/>
      <c r="Q2655" s="53"/>
      <c r="R2655" s="53"/>
      <c r="S2655" s="53"/>
      <c r="T2655" s="53"/>
      <c r="U2655" s="53"/>
      <c r="V2655" s="53"/>
      <c r="W2655" s="53"/>
      <c r="X2655" s="53"/>
      <c r="Y2655" s="53"/>
      <c r="Z2655" s="53"/>
      <c r="AA2655" s="53"/>
      <c r="AB2655" s="53"/>
      <c r="AC2655" s="53"/>
      <c r="AD2655" s="53"/>
      <c r="AE2655" s="53"/>
      <c r="AF2655" s="53"/>
      <c r="AG2655" s="53"/>
      <c r="AH2655" s="53"/>
      <c r="AI2655" s="53"/>
      <c r="AJ2655" s="53"/>
      <c r="AK2655" s="53"/>
      <c r="AL2655" s="53"/>
      <c r="AM2655" s="53"/>
      <c r="AN2655" s="53"/>
      <c r="AO2655" s="53"/>
      <c r="AP2655" s="53"/>
      <c r="AQ2655" s="53"/>
      <c r="AR2655" s="53"/>
      <c r="AS2655" s="53"/>
      <c r="AT2655" s="53"/>
      <c r="AU2655" s="53"/>
      <c r="AV2655" s="53"/>
      <c r="AW2655" s="53"/>
      <c r="AX2655" s="53"/>
      <c r="AY2655" s="53"/>
      <c r="AZ2655" s="53"/>
      <c r="BA2655" s="53"/>
      <c r="BB2655" s="53"/>
      <c r="BC2655" s="53"/>
      <c r="BD2655" s="53"/>
      <c r="BE2655" s="53"/>
      <c r="BF2655" s="53"/>
      <c r="BG2655" s="53"/>
      <c r="BH2655" s="53"/>
      <c r="BI2655" s="53"/>
      <c r="BJ2655" s="53"/>
      <c r="BK2655" s="53"/>
      <c r="BL2655" s="53"/>
      <c r="BM2655" s="53"/>
      <c r="BN2655" s="53"/>
      <c r="BO2655" s="53"/>
      <c r="BP2655" s="53"/>
      <c r="BQ2655" s="53"/>
      <c r="BR2655" s="53"/>
      <c r="BS2655" s="53"/>
      <c r="BT2655" s="53"/>
      <c r="BU2655" s="53"/>
      <c r="BV2655" s="53"/>
      <c r="BW2655" s="53"/>
      <c r="BX2655" s="53"/>
      <c r="BY2655" s="53"/>
      <c r="BZ2655" s="53"/>
      <c r="CA2655" s="53"/>
      <c r="CB2655" s="53"/>
      <c r="CC2655" s="53"/>
      <c r="CD2655" s="53"/>
      <c r="CE2655" s="53"/>
      <c r="CF2655" s="53"/>
      <c r="CG2655" s="53"/>
      <c r="CH2655" s="53"/>
      <c r="CI2655" s="53"/>
      <c r="CJ2655" s="53"/>
      <c r="CK2655" s="53"/>
    </row>
    <row r="2656" spans="10:89" x14ac:dyDescent="0.2">
      <c r="J2656" s="53"/>
      <c r="K2656" s="53"/>
      <c r="L2656" s="53"/>
      <c r="M2656" s="53"/>
      <c r="N2656" s="53"/>
      <c r="O2656" s="53"/>
      <c r="P2656" s="53"/>
      <c r="Q2656" s="53"/>
      <c r="R2656" s="53"/>
      <c r="S2656" s="53"/>
      <c r="T2656" s="53"/>
      <c r="U2656" s="53"/>
      <c r="V2656" s="53"/>
      <c r="W2656" s="53"/>
      <c r="X2656" s="53"/>
      <c r="Y2656" s="53"/>
      <c r="Z2656" s="53"/>
      <c r="AA2656" s="53"/>
      <c r="AB2656" s="53"/>
      <c r="AC2656" s="53"/>
      <c r="AD2656" s="53"/>
      <c r="AE2656" s="53"/>
      <c r="AF2656" s="53"/>
      <c r="AG2656" s="53"/>
      <c r="AH2656" s="53"/>
      <c r="AI2656" s="53"/>
      <c r="AJ2656" s="53"/>
      <c r="AK2656" s="53"/>
      <c r="AL2656" s="53"/>
      <c r="AM2656" s="53"/>
      <c r="AN2656" s="53"/>
      <c r="AO2656" s="53"/>
      <c r="AP2656" s="53"/>
      <c r="AQ2656" s="53"/>
      <c r="AR2656" s="53"/>
      <c r="AS2656" s="53"/>
      <c r="AT2656" s="53"/>
      <c r="AU2656" s="53"/>
      <c r="AV2656" s="53"/>
      <c r="AW2656" s="53"/>
      <c r="AX2656" s="53"/>
      <c r="AY2656" s="53"/>
      <c r="AZ2656" s="53"/>
      <c r="BA2656" s="53"/>
      <c r="BB2656" s="53"/>
      <c r="BC2656" s="53"/>
      <c r="BD2656" s="53"/>
      <c r="BE2656" s="53"/>
      <c r="BF2656" s="53"/>
      <c r="BG2656" s="53"/>
      <c r="BH2656" s="53"/>
      <c r="BI2656" s="53"/>
      <c r="BJ2656" s="53"/>
      <c r="BK2656" s="53"/>
      <c r="BL2656" s="53"/>
      <c r="BM2656" s="53"/>
      <c r="BN2656" s="53"/>
      <c r="BO2656" s="53"/>
      <c r="BP2656" s="53"/>
      <c r="BQ2656" s="53"/>
      <c r="BR2656" s="53"/>
      <c r="BS2656" s="53"/>
      <c r="BT2656" s="53"/>
      <c r="BU2656" s="53"/>
      <c r="BV2656" s="53"/>
      <c r="BW2656" s="53"/>
      <c r="BX2656" s="53"/>
      <c r="BY2656" s="53"/>
      <c r="BZ2656" s="53"/>
      <c r="CA2656" s="53"/>
      <c r="CB2656" s="53"/>
      <c r="CC2656" s="53"/>
      <c r="CD2656" s="53"/>
      <c r="CE2656" s="53"/>
      <c r="CF2656" s="53"/>
      <c r="CG2656" s="53"/>
      <c r="CH2656" s="53"/>
      <c r="CI2656" s="53"/>
      <c r="CJ2656" s="53"/>
      <c r="CK2656" s="53"/>
    </row>
    <row r="2657" spans="10:89" x14ac:dyDescent="0.2">
      <c r="J2657" s="53"/>
      <c r="K2657" s="53"/>
      <c r="L2657" s="53"/>
      <c r="M2657" s="53"/>
      <c r="N2657" s="53"/>
      <c r="O2657" s="53"/>
      <c r="P2657" s="53"/>
      <c r="Q2657" s="53"/>
      <c r="R2657" s="53"/>
      <c r="S2657" s="53"/>
      <c r="T2657" s="53"/>
      <c r="U2657" s="53"/>
      <c r="V2657" s="53"/>
      <c r="W2657" s="53"/>
      <c r="X2657" s="53"/>
      <c r="Y2657" s="53"/>
      <c r="Z2657" s="53"/>
      <c r="AA2657" s="53"/>
      <c r="AB2657" s="53"/>
      <c r="AC2657" s="53"/>
      <c r="AD2657" s="53"/>
      <c r="AE2657" s="53"/>
      <c r="AF2657" s="53"/>
      <c r="AG2657" s="53"/>
      <c r="AH2657" s="53"/>
      <c r="AI2657" s="53"/>
      <c r="AJ2657" s="53"/>
      <c r="AK2657" s="53"/>
      <c r="AL2657" s="53"/>
      <c r="AM2657" s="53"/>
      <c r="AN2657" s="53"/>
      <c r="AO2657" s="53"/>
      <c r="AP2657" s="53"/>
      <c r="AQ2657" s="53"/>
      <c r="AR2657" s="53"/>
      <c r="AS2657" s="53"/>
      <c r="AT2657" s="53"/>
      <c r="AU2657" s="53"/>
      <c r="AV2657" s="53"/>
      <c r="AW2657" s="53"/>
      <c r="AX2657" s="53"/>
      <c r="AY2657" s="53"/>
      <c r="AZ2657" s="53"/>
      <c r="BA2657" s="53"/>
      <c r="BB2657" s="53"/>
      <c r="BC2657" s="53"/>
      <c r="BD2657" s="53"/>
      <c r="BE2657" s="53"/>
      <c r="BF2657" s="53"/>
      <c r="BG2657" s="53"/>
      <c r="BH2657" s="53"/>
      <c r="BI2657" s="53"/>
      <c r="BJ2657" s="53"/>
      <c r="BK2657" s="53"/>
      <c r="BL2657" s="53"/>
      <c r="BM2657" s="53"/>
      <c r="BN2657" s="53"/>
      <c r="BO2657" s="53"/>
      <c r="BP2657" s="53"/>
      <c r="BQ2657" s="53"/>
      <c r="BR2657" s="53"/>
      <c r="BS2657" s="53"/>
      <c r="BT2657" s="53"/>
      <c r="BU2657" s="53"/>
      <c r="BV2657" s="53"/>
      <c r="BW2657" s="53"/>
      <c r="BX2657" s="53"/>
      <c r="BY2657" s="53"/>
      <c r="BZ2657" s="53"/>
      <c r="CA2657" s="53"/>
      <c r="CB2657" s="53"/>
      <c r="CC2657" s="53"/>
      <c r="CD2657" s="53"/>
      <c r="CE2657" s="53"/>
      <c r="CF2657" s="53"/>
      <c r="CG2657" s="53"/>
      <c r="CH2657" s="53"/>
      <c r="CI2657" s="53"/>
      <c r="CJ2657" s="53"/>
      <c r="CK2657" s="53"/>
    </row>
    <row r="2658" spans="10:89" x14ac:dyDescent="0.2">
      <c r="J2658" s="53"/>
      <c r="K2658" s="53"/>
      <c r="L2658" s="53"/>
      <c r="M2658" s="53"/>
      <c r="N2658" s="53"/>
      <c r="O2658" s="53"/>
      <c r="P2658" s="53"/>
      <c r="Q2658" s="53"/>
      <c r="R2658" s="53"/>
      <c r="S2658" s="53"/>
      <c r="T2658" s="53"/>
      <c r="U2658" s="53"/>
      <c r="V2658" s="53"/>
      <c r="W2658" s="53"/>
      <c r="X2658" s="53"/>
      <c r="Y2658" s="53"/>
      <c r="Z2658" s="53"/>
      <c r="AA2658" s="53"/>
      <c r="AB2658" s="53"/>
      <c r="AC2658" s="53"/>
      <c r="AD2658" s="53"/>
      <c r="AE2658" s="53"/>
      <c r="AF2658" s="53"/>
      <c r="AG2658" s="53"/>
      <c r="AH2658" s="53"/>
      <c r="AI2658" s="53"/>
      <c r="AJ2658" s="53"/>
      <c r="AK2658" s="53"/>
      <c r="AL2658" s="53"/>
      <c r="AM2658" s="53"/>
      <c r="AN2658" s="53"/>
      <c r="AO2658" s="53"/>
      <c r="AP2658" s="53"/>
      <c r="AQ2658" s="53"/>
      <c r="AR2658" s="53"/>
      <c r="AS2658" s="53"/>
      <c r="AT2658" s="53"/>
      <c r="AU2658" s="53"/>
      <c r="AV2658" s="53"/>
      <c r="AW2658" s="53"/>
      <c r="AX2658" s="53"/>
      <c r="AY2658" s="53"/>
      <c r="AZ2658" s="53"/>
      <c r="BA2658" s="53"/>
      <c r="BB2658" s="53"/>
      <c r="BC2658" s="53"/>
      <c r="BD2658" s="53"/>
      <c r="BE2658" s="53"/>
      <c r="BF2658" s="53"/>
      <c r="BG2658" s="53"/>
      <c r="BH2658" s="53"/>
      <c r="BI2658" s="53"/>
      <c r="BJ2658" s="53"/>
      <c r="BK2658" s="53"/>
      <c r="BL2658" s="53"/>
      <c r="BM2658" s="53"/>
      <c r="BN2658" s="53"/>
      <c r="BO2658" s="53"/>
      <c r="BP2658" s="53"/>
      <c r="BQ2658" s="53"/>
      <c r="BR2658" s="53"/>
      <c r="BS2658" s="53"/>
      <c r="BT2658" s="53"/>
      <c r="BU2658" s="53"/>
      <c r="BV2658" s="53"/>
      <c r="BW2658" s="53"/>
      <c r="BX2658" s="53"/>
      <c r="BY2658" s="53"/>
      <c r="BZ2658" s="53"/>
      <c r="CA2658" s="53"/>
      <c r="CB2658" s="53"/>
      <c r="CC2658" s="53"/>
      <c r="CD2658" s="53"/>
      <c r="CE2658" s="53"/>
      <c r="CF2658" s="53"/>
      <c r="CG2658" s="53"/>
      <c r="CH2658" s="53"/>
      <c r="CI2658" s="53"/>
      <c r="CJ2658" s="53"/>
      <c r="CK2658" s="53"/>
    </row>
    <row r="2659" spans="10:89" x14ac:dyDescent="0.2">
      <c r="J2659" s="53"/>
      <c r="K2659" s="53"/>
      <c r="L2659" s="53"/>
      <c r="M2659" s="53"/>
      <c r="N2659" s="53"/>
      <c r="O2659" s="53"/>
      <c r="P2659" s="53"/>
      <c r="Q2659" s="53"/>
      <c r="R2659" s="53"/>
      <c r="S2659" s="53"/>
      <c r="T2659" s="53"/>
      <c r="U2659" s="53"/>
      <c r="V2659" s="53"/>
      <c r="W2659" s="53"/>
      <c r="X2659" s="53"/>
      <c r="Y2659" s="53"/>
      <c r="Z2659" s="53"/>
      <c r="AA2659" s="53"/>
      <c r="AB2659" s="53"/>
      <c r="AC2659" s="53"/>
      <c r="AD2659" s="53"/>
      <c r="AE2659" s="53"/>
      <c r="AF2659" s="53"/>
      <c r="AG2659" s="53"/>
      <c r="AH2659" s="53"/>
      <c r="AI2659" s="53"/>
      <c r="AJ2659" s="53"/>
      <c r="AK2659" s="53"/>
      <c r="AL2659" s="53"/>
      <c r="AM2659" s="53"/>
      <c r="AN2659" s="53"/>
      <c r="AO2659" s="53"/>
      <c r="AP2659" s="53"/>
      <c r="AQ2659" s="53"/>
      <c r="AR2659" s="53"/>
      <c r="AS2659" s="53"/>
      <c r="AT2659" s="53"/>
      <c r="AU2659" s="53"/>
      <c r="AV2659" s="53"/>
      <c r="AW2659" s="53"/>
      <c r="AX2659" s="53"/>
      <c r="AY2659" s="53"/>
      <c r="AZ2659" s="53"/>
      <c r="BA2659" s="53"/>
      <c r="BB2659" s="53"/>
      <c r="BC2659" s="53"/>
      <c r="BD2659" s="53"/>
      <c r="BE2659" s="53"/>
      <c r="BF2659" s="53"/>
      <c r="BG2659" s="53"/>
      <c r="BH2659" s="53"/>
      <c r="BI2659" s="53"/>
      <c r="BJ2659" s="53"/>
      <c r="BK2659" s="53"/>
      <c r="BL2659" s="53"/>
      <c r="BM2659" s="53"/>
      <c r="BN2659" s="53"/>
      <c r="BO2659" s="53"/>
      <c r="BP2659" s="53"/>
      <c r="BQ2659" s="53"/>
      <c r="BR2659" s="53"/>
      <c r="BS2659" s="53"/>
      <c r="BT2659" s="53"/>
      <c r="BU2659" s="53"/>
      <c r="BV2659" s="53"/>
      <c r="BW2659" s="53"/>
      <c r="BX2659" s="53"/>
      <c r="BY2659" s="53"/>
      <c r="BZ2659" s="53"/>
      <c r="CA2659" s="53"/>
      <c r="CB2659" s="53"/>
      <c r="CC2659" s="53"/>
      <c r="CD2659" s="53"/>
      <c r="CE2659" s="53"/>
      <c r="CF2659" s="53"/>
      <c r="CG2659" s="53"/>
      <c r="CH2659" s="53"/>
      <c r="CI2659" s="53"/>
      <c r="CJ2659" s="53"/>
      <c r="CK2659" s="53"/>
    </row>
    <row r="2660" spans="10:89" x14ac:dyDescent="0.2">
      <c r="J2660" s="53"/>
      <c r="K2660" s="53"/>
      <c r="L2660" s="53"/>
      <c r="M2660" s="53"/>
      <c r="N2660" s="53"/>
      <c r="O2660" s="53"/>
      <c r="P2660" s="53"/>
      <c r="Q2660" s="53"/>
      <c r="R2660" s="53"/>
      <c r="S2660" s="53"/>
      <c r="T2660" s="53"/>
      <c r="U2660" s="53"/>
      <c r="V2660" s="53"/>
      <c r="W2660" s="53"/>
      <c r="X2660" s="53"/>
      <c r="Y2660" s="53"/>
      <c r="Z2660" s="53"/>
      <c r="AA2660" s="53"/>
      <c r="AB2660" s="53"/>
      <c r="AC2660" s="53"/>
      <c r="AD2660" s="53"/>
      <c r="AE2660" s="53"/>
      <c r="AF2660" s="53"/>
      <c r="AG2660" s="53"/>
      <c r="AH2660" s="53"/>
      <c r="AI2660" s="53"/>
      <c r="AJ2660" s="53"/>
      <c r="AK2660" s="53"/>
      <c r="AL2660" s="53"/>
      <c r="AM2660" s="53"/>
      <c r="AN2660" s="53"/>
      <c r="AO2660" s="53"/>
      <c r="AP2660" s="53"/>
      <c r="AQ2660" s="53"/>
      <c r="AR2660" s="53"/>
      <c r="AS2660" s="53"/>
      <c r="AT2660" s="53"/>
      <c r="AU2660" s="53"/>
      <c r="AV2660" s="53"/>
      <c r="AW2660" s="53"/>
      <c r="AX2660" s="53"/>
      <c r="AY2660" s="53"/>
      <c r="AZ2660" s="53"/>
      <c r="BA2660" s="53"/>
      <c r="BB2660" s="53"/>
      <c r="BC2660" s="53"/>
      <c r="BD2660" s="53"/>
      <c r="BE2660" s="53"/>
      <c r="BF2660" s="53"/>
      <c r="BG2660" s="53"/>
      <c r="BH2660" s="53"/>
      <c r="BI2660" s="53"/>
      <c r="BJ2660" s="53"/>
      <c r="BK2660" s="53"/>
      <c r="BL2660" s="53"/>
      <c r="BM2660" s="53"/>
      <c r="BN2660" s="53"/>
      <c r="BO2660" s="53"/>
      <c r="BP2660" s="53"/>
      <c r="BQ2660" s="53"/>
      <c r="BR2660" s="53"/>
      <c r="BS2660" s="53"/>
      <c r="BT2660" s="53"/>
      <c r="BU2660" s="53"/>
      <c r="BV2660" s="53"/>
      <c r="BW2660" s="53"/>
      <c r="BX2660" s="53"/>
      <c r="BY2660" s="53"/>
      <c r="BZ2660" s="53"/>
      <c r="CA2660" s="53"/>
      <c r="CB2660" s="53"/>
      <c r="CC2660" s="53"/>
      <c r="CD2660" s="53"/>
      <c r="CE2660" s="53"/>
      <c r="CF2660" s="53"/>
      <c r="CG2660" s="53"/>
      <c r="CH2660" s="53"/>
      <c r="CI2660" s="53"/>
      <c r="CJ2660" s="53"/>
      <c r="CK2660" s="53"/>
    </row>
    <row r="2661" spans="10:89" x14ac:dyDescent="0.2">
      <c r="J2661" s="53"/>
      <c r="K2661" s="53"/>
      <c r="L2661" s="53"/>
      <c r="M2661" s="53"/>
      <c r="N2661" s="53"/>
      <c r="O2661" s="53"/>
      <c r="P2661" s="53"/>
      <c r="Q2661" s="53"/>
      <c r="R2661" s="53"/>
      <c r="S2661" s="53"/>
      <c r="T2661" s="53"/>
      <c r="U2661" s="53"/>
      <c r="V2661" s="53"/>
      <c r="W2661" s="53"/>
      <c r="X2661" s="53"/>
      <c r="Y2661" s="53"/>
      <c r="Z2661" s="53"/>
      <c r="AA2661" s="53"/>
      <c r="AB2661" s="53"/>
      <c r="AC2661" s="53"/>
      <c r="AD2661" s="53"/>
      <c r="AE2661" s="53"/>
      <c r="AF2661" s="53"/>
      <c r="AG2661" s="53"/>
      <c r="AH2661" s="53"/>
      <c r="AI2661" s="53"/>
      <c r="AJ2661" s="53"/>
      <c r="AK2661" s="53"/>
      <c r="AL2661" s="53"/>
      <c r="AM2661" s="53"/>
      <c r="AN2661" s="53"/>
      <c r="AO2661" s="53"/>
      <c r="AP2661" s="53"/>
      <c r="AQ2661" s="53"/>
      <c r="AR2661" s="53"/>
      <c r="AS2661" s="53"/>
      <c r="AT2661" s="53"/>
      <c r="AU2661" s="53"/>
      <c r="AV2661" s="53"/>
      <c r="AW2661" s="53"/>
      <c r="AX2661" s="53"/>
      <c r="AY2661" s="53"/>
      <c r="AZ2661" s="53"/>
      <c r="BA2661" s="53"/>
      <c r="BB2661" s="53"/>
      <c r="BC2661" s="53"/>
      <c r="BD2661" s="53"/>
      <c r="BE2661" s="53"/>
      <c r="BF2661" s="53"/>
      <c r="BG2661" s="53"/>
      <c r="BH2661" s="53"/>
      <c r="BI2661" s="53"/>
      <c r="BJ2661" s="53"/>
      <c r="BK2661" s="53"/>
      <c r="BL2661" s="53"/>
      <c r="BM2661" s="53"/>
      <c r="BN2661" s="53"/>
      <c r="BO2661" s="53"/>
      <c r="BP2661" s="53"/>
      <c r="BQ2661" s="53"/>
      <c r="BR2661" s="53"/>
      <c r="BS2661" s="53"/>
      <c r="BT2661" s="53"/>
      <c r="BU2661" s="53"/>
      <c r="BV2661" s="53"/>
      <c r="BW2661" s="53"/>
      <c r="BX2661" s="53"/>
      <c r="BY2661" s="53"/>
      <c r="BZ2661" s="53"/>
      <c r="CA2661" s="53"/>
      <c r="CB2661" s="53"/>
      <c r="CC2661" s="53"/>
      <c r="CD2661" s="53"/>
      <c r="CE2661" s="53"/>
      <c r="CF2661" s="53"/>
      <c r="CG2661" s="53"/>
      <c r="CH2661" s="53"/>
      <c r="CI2661" s="53"/>
      <c r="CJ2661" s="53"/>
      <c r="CK2661" s="53"/>
    </row>
    <row r="2662" spans="10:89" x14ac:dyDescent="0.2">
      <c r="J2662" s="53"/>
      <c r="K2662" s="53"/>
      <c r="L2662" s="53"/>
      <c r="M2662" s="53"/>
      <c r="N2662" s="53"/>
      <c r="O2662" s="53"/>
      <c r="P2662" s="53"/>
      <c r="Q2662" s="53"/>
      <c r="R2662" s="53"/>
      <c r="S2662" s="53"/>
      <c r="T2662" s="53"/>
      <c r="U2662" s="53"/>
      <c r="V2662" s="53"/>
      <c r="W2662" s="53"/>
      <c r="X2662" s="53"/>
      <c r="Y2662" s="53"/>
      <c r="Z2662" s="53"/>
      <c r="AA2662" s="53"/>
      <c r="AB2662" s="53"/>
      <c r="AC2662" s="53"/>
      <c r="AD2662" s="53"/>
      <c r="AE2662" s="53"/>
      <c r="AF2662" s="53"/>
      <c r="AG2662" s="53"/>
      <c r="AH2662" s="53"/>
      <c r="AI2662" s="53"/>
      <c r="AJ2662" s="53"/>
      <c r="AK2662" s="53"/>
      <c r="AL2662" s="53"/>
      <c r="AM2662" s="53"/>
      <c r="AN2662" s="53"/>
      <c r="AO2662" s="53"/>
      <c r="AP2662" s="53"/>
      <c r="AQ2662" s="53"/>
      <c r="AR2662" s="53"/>
      <c r="AS2662" s="53"/>
      <c r="AT2662" s="53"/>
      <c r="AU2662" s="53"/>
      <c r="AV2662" s="53"/>
      <c r="AW2662" s="53"/>
      <c r="AX2662" s="53"/>
      <c r="AY2662" s="53"/>
      <c r="AZ2662" s="53"/>
      <c r="BA2662" s="53"/>
      <c r="BB2662" s="53"/>
      <c r="BC2662" s="53"/>
      <c r="BD2662" s="53"/>
      <c r="BE2662" s="53"/>
      <c r="BF2662" s="53"/>
      <c r="BG2662" s="53"/>
      <c r="BH2662" s="53"/>
      <c r="BI2662" s="53"/>
      <c r="BJ2662" s="53"/>
      <c r="BK2662" s="53"/>
      <c r="BL2662" s="53"/>
      <c r="BM2662" s="53"/>
      <c r="BN2662" s="53"/>
      <c r="BO2662" s="53"/>
      <c r="BP2662" s="53"/>
      <c r="BQ2662" s="53"/>
      <c r="BR2662" s="53"/>
      <c r="BS2662" s="53"/>
      <c r="BT2662" s="53"/>
      <c r="BU2662" s="53"/>
      <c r="BV2662" s="53"/>
      <c r="BW2662" s="53"/>
      <c r="BX2662" s="53"/>
      <c r="BY2662" s="53"/>
      <c r="BZ2662" s="53"/>
      <c r="CA2662" s="53"/>
      <c r="CB2662" s="53"/>
      <c r="CC2662" s="53"/>
      <c r="CD2662" s="53"/>
      <c r="CE2662" s="53"/>
      <c r="CF2662" s="53"/>
      <c r="CG2662" s="53"/>
      <c r="CH2662" s="53"/>
      <c r="CI2662" s="53"/>
      <c r="CJ2662" s="53"/>
      <c r="CK2662" s="53"/>
    </row>
    <row r="2663" spans="10:89" x14ac:dyDescent="0.2">
      <c r="J2663" s="53"/>
      <c r="K2663" s="53"/>
      <c r="L2663" s="53"/>
      <c r="M2663" s="53"/>
      <c r="N2663" s="53"/>
      <c r="O2663" s="53"/>
      <c r="P2663" s="53"/>
      <c r="Q2663" s="53"/>
      <c r="R2663" s="53"/>
      <c r="S2663" s="53"/>
      <c r="T2663" s="53"/>
      <c r="U2663" s="53"/>
      <c r="V2663" s="53"/>
      <c r="W2663" s="53"/>
      <c r="X2663" s="53"/>
      <c r="Y2663" s="53"/>
      <c r="Z2663" s="53"/>
      <c r="AA2663" s="53"/>
      <c r="AB2663" s="53"/>
      <c r="AC2663" s="53"/>
      <c r="AD2663" s="53"/>
      <c r="AE2663" s="53"/>
      <c r="AF2663" s="53"/>
      <c r="AG2663" s="53"/>
      <c r="AH2663" s="53"/>
      <c r="AI2663" s="53"/>
      <c r="AJ2663" s="53"/>
      <c r="AK2663" s="53"/>
      <c r="AL2663" s="53"/>
      <c r="AM2663" s="53"/>
      <c r="AN2663" s="53"/>
      <c r="AO2663" s="53"/>
      <c r="AP2663" s="53"/>
      <c r="AQ2663" s="53"/>
      <c r="AR2663" s="53"/>
      <c r="AS2663" s="53"/>
      <c r="AT2663" s="53"/>
      <c r="AU2663" s="53"/>
      <c r="AV2663" s="53"/>
      <c r="AW2663" s="53"/>
      <c r="AX2663" s="53"/>
      <c r="AY2663" s="53"/>
      <c r="AZ2663" s="53"/>
      <c r="BA2663" s="53"/>
      <c r="BB2663" s="53"/>
      <c r="BC2663" s="53"/>
      <c r="BD2663" s="53"/>
      <c r="BE2663" s="53"/>
      <c r="BF2663" s="53"/>
      <c r="BG2663" s="53"/>
      <c r="BH2663" s="53"/>
      <c r="BI2663" s="53"/>
      <c r="BJ2663" s="53"/>
      <c r="BK2663" s="53"/>
      <c r="BL2663" s="53"/>
      <c r="BM2663" s="53"/>
      <c r="BN2663" s="53"/>
      <c r="BO2663" s="53"/>
      <c r="BP2663" s="53"/>
      <c r="BQ2663" s="53"/>
      <c r="BR2663" s="53"/>
      <c r="BS2663" s="53"/>
      <c r="BT2663" s="53"/>
      <c r="BU2663" s="53"/>
      <c r="BV2663" s="53"/>
      <c r="BW2663" s="53"/>
      <c r="BX2663" s="53"/>
      <c r="BY2663" s="53"/>
      <c r="BZ2663" s="53"/>
      <c r="CA2663" s="53"/>
      <c r="CB2663" s="53"/>
      <c r="CC2663" s="53"/>
      <c r="CD2663" s="53"/>
      <c r="CE2663" s="53"/>
      <c r="CF2663" s="53"/>
      <c r="CG2663" s="53"/>
      <c r="CH2663" s="53"/>
      <c r="CI2663" s="53"/>
      <c r="CJ2663" s="53"/>
      <c r="CK2663" s="53"/>
    </row>
    <row r="2664" spans="10:89" x14ac:dyDescent="0.2">
      <c r="J2664" s="53"/>
      <c r="K2664" s="53"/>
      <c r="L2664" s="53"/>
      <c r="M2664" s="53"/>
      <c r="N2664" s="53"/>
      <c r="O2664" s="53"/>
      <c r="P2664" s="53"/>
      <c r="Q2664" s="53"/>
      <c r="R2664" s="53"/>
      <c r="S2664" s="53"/>
      <c r="T2664" s="53"/>
      <c r="U2664" s="53"/>
      <c r="V2664" s="53"/>
      <c r="W2664" s="53"/>
      <c r="X2664" s="53"/>
      <c r="Y2664" s="53"/>
      <c r="Z2664" s="53"/>
      <c r="AA2664" s="53"/>
      <c r="AB2664" s="53"/>
      <c r="AC2664" s="53"/>
      <c r="AD2664" s="53"/>
      <c r="AE2664" s="53"/>
      <c r="AF2664" s="53"/>
      <c r="AG2664" s="53"/>
      <c r="AH2664" s="53"/>
      <c r="AI2664" s="53"/>
      <c r="AJ2664" s="53"/>
      <c r="AK2664" s="53"/>
      <c r="AL2664" s="53"/>
      <c r="AM2664" s="53"/>
      <c r="AN2664" s="53"/>
      <c r="AO2664" s="53"/>
      <c r="AP2664" s="53"/>
      <c r="AQ2664" s="53"/>
      <c r="AR2664" s="53"/>
      <c r="AS2664" s="53"/>
      <c r="AT2664" s="53"/>
      <c r="AU2664" s="53"/>
      <c r="AV2664" s="53"/>
      <c r="AW2664" s="53"/>
      <c r="AX2664" s="53"/>
      <c r="AY2664" s="53"/>
      <c r="AZ2664" s="53"/>
      <c r="BA2664" s="53"/>
      <c r="BB2664" s="53"/>
      <c r="BC2664" s="53"/>
      <c r="BD2664" s="53"/>
      <c r="BE2664" s="53"/>
      <c r="BF2664" s="53"/>
      <c r="BG2664" s="53"/>
      <c r="BH2664" s="53"/>
      <c r="BI2664" s="53"/>
      <c r="BJ2664" s="53"/>
      <c r="BK2664" s="53"/>
      <c r="BL2664" s="53"/>
      <c r="BM2664" s="53"/>
      <c r="BN2664" s="53"/>
      <c r="BO2664" s="53"/>
      <c r="BP2664" s="53"/>
      <c r="BQ2664" s="53"/>
      <c r="BR2664" s="53"/>
      <c r="BS2664" s="53"/>
      <c r="BT2664" s="53"/>
      <c r="BU2664" s="53"/>
      <c r="BV2664" s="53"/>
      <c r="BW2664" s="53"/>
      <c r="BX2664" s="53"/>
      <c r="BY2664" s="53"/>
      <c r="BZ2664" s="53"/>
      <c r="CA2664" s="53"/>
      <c r="CB2664" s="53"/>
      <c r="CC2664" s="53"/>
      <c r="CD2664" s="53"/>
      <c r="CE2664" s="53"/>
      <c r="CF2664" s="53"/>
      <c r="CG2664" s="53"/>
      <c r="CH2664" s="53"/>
      <c r="CI2664" s="53"/>
      <c r="CJ2664" s="53"/>
      <c r="CK2664" s="53"/>
    </row>
    <row r="2665" spans="10:89" x14ac:dyDescent="0.2">
      <c r="J2665" s="53"/>
      <c r="K2665" s="53"/>
      <c r="L2665" s="53"/>
      <c r="M2665" s="53"/>
      <c r="N2665" s="53"/>
      <c r="O2665" s="53"/>
      <c r="P2665" s="53"/>
      <c r="Q2665" s="53"/>
      <c r="R2665" s="53"/>
      <c r="S2665" s="53"/>
      <c r="T2665" s="53"/>
      <c r="U2665" s="53"/>
      <c r="V2665" s="53"/>
      <c r="W2665" s="53"/>
      <c r="X2665" s="53"/>
      <c r="Y2665" s="53"/>
      <c r="Z2665" s="53"/>
      <c r="AA2665" s="53"/>
      <c r="AB2665" s="53"/>
      <c r="AC2665" s="53"/>
      <c r="AD2665" s="53"/>
      <c r="AE2665" s="53"/>
      <c r="AF2665" s="53"/>
      <c r="AG2665" s="53"/>
      <c r="AH2665" s="53"/>
      <c r="AI2665" s="53"/>
      <c r="AJ2665" s="53"/>
      <c r="AK2665" s="53"/>
      <c r="AL2665" s="53"/>
      <c r="AM2665" s="53"/>
      <c r="AN2665" s="53"/>
      <c r="AO2665" s="53"/>
      <c r="AP2665" s="53"/>
      <c r="AQ2665" s="53"/>
      <c r="AR2665" s="53"/>
      <c r="AS2665" s="53"/>
      <c r="AT2665" s="53"/>
      <c r="AU2665" s="53"/>
      <c r="AV2665" s="53"/>
      <c r="AW2665" s="53"/>
      <c r="AX2665" s="53"/>
      <c r="AY2665" s="53"/>
      <c r="AZ2665" s="53"/>
      <c r="BA2665" s="53"/>
      <c r="BB2665" s="53"/>
      <c r="BC2665" s="53"/>
      <c r="BD2665" s="53"/>
      <c r="BE2665" s="53"/>
      <c r="BF2665" s="53"/>
      <c r="BG2665" s="53"/>
      <c r="BH2665" s="53"/>
      <c r="BI2665" s="53"/>
      <c r="BJ2665" s="53"/>
      <c r="BK2665" s="53"/>
      <c r="BL2665" s="53"/>
      <c r="BM2665" s="53"/>
      <c r="BN2665" s="53"/>
      <c r="BO2665" s="53"/>
      <c r="BP2665" s="53"/>
      <c r="BQ2665" s="53"/>
      <c r="BR2665" s="53"/>
      <c r="BS2665" s="53"/>
      <c r="BT2665" s="53"/>
      <c r="BU2665" s="53"/>
      <c r="BV2665" s="53"/>
      <c r="BW2665" s="53"/>
      <c r="BX2665" s="53"/>
      <c r="BY2665" s="53"/>
      <c r="BZ2665" s="53"/>
      <c r="CA2665" s="53"/>
      <c r="CB2665" s="53"/>
      <c r="CC2665" s="53"/>
      <c r="CD2665" s="53"/>
      <c r="CE2665" s="53"/>
      <c r="CF2665" s="53"/>
      <c r="CG2665" s="53"/>
      <c r="CH2665" s="53"/>
      <c r="CI2665" s="53"/>
      <c r="CJ2665" s="53"/>
      <c r="CK2665" s="53"/>
    </row>
    <row r="2666" spans="10:89" x14ac:dyDescent="0.2">
      <c r="J2666" s="53"/>
      <c r="K2666" s="53"/>
      <c r="L2666" s="53"/>
      <c r="M2666" s="53"/>
      <c r="N2666" s="53"/>
      <c r="O2666" s="53"/>
      <c r="P2666" s="53"/>
      <c r="Q2666" s="53"/>
      <c r="R2666" s="53"/>
      <c r="S2666" s="53"/>
      <c r="T2666" s="53"/>
      <c r="U2666" s="53"/>
      <c r="V2666" s="53"/>
      <c r="W2666" s="53"/>
      <c r="X2666" s="53"/>
      <c r="Y2666" s="53"/>
      <c r="Z2666" s="53"/>
      <c r="AA2666" s="53"/>
      <c r="AB2666" s="53"/>
      <c r="AC2666" s="53"/>
      <c r="AD2666" s="53"/>
      <c r="AE2666" s="53"/>
      <c r="AF2666" s="53"/>
      <c r="AG2666" s="53"/>
      <c r="AH2666" s="53"/>
      <c r="AI2666" s="53"/>
      <c r="AJ2666" s="53"/>
      <c r="AK2666" s="53"/>
      <c r="AL2666" s="53"/>
      <c r="AM2666" s="53"/>
      <c r="AN2666" s="53"/>
      <c r="AO2666" s="53"/>
      <c r="AP2666" s="53"/>
      <c r="AQ2666" s="53"/>
      <c r="AR2666" s="53"/>
      <c r="AS2666" s="53"/>
      <c r="AT2666" s="53"/>
      <c r="AU2666" s="53"/>
      <c r="AV2666" s="53"/>
      <c r="AW2666" s="53"/>
      <c r="AX2666" s="53"/>
      <c r="AY2666" s="53"/>
      <c r="AZ2666" s="53"/>
      <c r="BA2666" s="53"/>
      <c r="BB2666" s="53"/>
      <c r="BC2666" s="53"/>
      <c r="BD2666" s="53"/>
      <c r="BE2666" s="53"/>
      <c r="BF2666" s="53"/>
      <c r="BG2666" s="53"/>
      <c r="BH2666" s="53"/>
      <c r="BI2666" s="53"/>
      <c r="BJ2666" s="53"/>
      <c r="BK2666" s="53"/>
      <c r="BL2666" s="53"/>
      <c r="BM2666" s="53"/>
      <c r="BN2666" s="53"/>
      <c r="BO2666" s="53"/>
      <c r="BP2666" s="53"/>
      <c r="BQ2666" s="53"/>
      <c r="BR2666" s="53"/>
      <c r="BS2666" s="53"/>
      <c r="BT2666" s="53"/>
      <c r="BU2666" s="53"/>
      <c r="BV2666" s="53"/>
      <c r="BW2666" s="53"/>
      <c r="BX2666" s="53"/>
      <c r="BY2666" s="53"/>
      <c r="BZ2666" s="53"/>
      <c r="CA2666" s="53"/>
      <c r="CB2666" s="53"/>
      <c r="CC2666" s="53"/>
      <c r="CD2666" s="53"/>
      <c r="CE2666" s="53"/>
      <c r="CF2666" s="53"/>
      <c r="CG2666" s="53"/>
      <c r="CH2666" s="53"/>
      <c r="CI2666" s="53"/>
      <c r="CJ2666" s="53"/>
      <c r="CK2666" s="53"/>
    </row>
    <row r="2667" spans="10:89" x14ac:dyDescent="0.2">
      <c r="J2667" s="53"/>
      <c r="K2667" s="53"/>
      <c r="L2667" s="53"/>
      <c r="M2667" s="53"/>
      <c r="N2667" s="53"/>
      <c r="O2667" s="53"/>
      <c r="P2667" s="53"/>
      <c r="Q2667" s="53"/>
      <c r="R2667" s="53"/>
      <c r="S2667" s="53"/>
      <c r="T2667" s="53"/>
      <c r="U2667" s="53"/>
      <c r="V2667" s="53"/>
      <c r="W2667" s="53"/>
      <c r="X2667" s="53"/>
      <c r="Y2667" s="53"/>
      <c r="Z2667" s="53"/>
      <c r="AA2667" s="53"/>
      <c r="AB2667" s="53"/>
      <c r="AC2667" s="53"/>
      <c r="AD2667" s="53"/>
      <c r="AE2667" s="53"/>
      <c r="AF2667" s="53"/>
      <c r="AG2667" s="53"/>
      <c r="AH2667" s="53"/>
      <c r="AI2667" s="53"/>
      <c r="AJ2667" s="53"/>
      <c r="AK2667" s="53"/>
      <c r="AL2667" s="53"/>
      <c r="AM2667" s="53"/>
      <c r="AN2667" s="53"/>
      <c r="AO2667" s="53"/>
      <c r="AP2667" s="53"/>
      <c r="AQ2667" s="53"/>
      <c r="AR2667" s="53"/>
      <c r="AS2667" s="53"/>
      <c r="AT2667" s="53"/>
      <c r="AU2667" s="53"/>
      <c r="AV2667" s="53"/>
      <c r="AW2667" s="53"/>
      <c r="AX2667" s="53"/>
      <c r="AY2667" s="53"/>
      <c r="AZ2667" s="53"/>
      <c r="BA2667" s="53"/>
      <c r="BB2667" s="53"/>
      <c r="BC2667" s="53"/>
      <c r="BD2667" s="53"/>
      <c r="BE2667" s="53"/>
      <c r="BF2667" s="53"/>
      <c r="BG2667" s="53"/>
      <c r="BH2667" s="53"/>
      <c r="BI2667" s="53"/>
      <c r="BJ2667" s="53"/>
      <c r="BK2667" s="53"/>
      <c r="BL2667" s="53"/>
      <c r="BM2667" s="53"/>
      <c r="BN2667" s="53"/>
      <c r="BO2667" s="53"/>
      <c r="BP2667" s="53"/>
      <c r="BQ2667" s="53"/>
      <c r="BR2667" s="53"/>
      <c r="BS2667" s="53"/>
      <c r="BT2667" s="53"/>
      <c r="BU2667" s="53"/>
      <c r="BV2667" s="53"/>
      <c r="BW2667" s="53"/>
      <c r="BX2667" s="53"/>
      <c r="BY2667" s="53"/>
      <c r="BZ2667" s="53"/>
      <c r="CA2667" s="53"/>
      <c r="CB2667" s="53"/>
      <c r="CC2667" s="53"/>
      <c r="CD2667" s="53"/>
      <c r="CE2667" s="53"/>
      <c r="CF2667" s="53"/>
      <c r="CG2667" s="53"/>
      <c r="CH2667" s="53"/>
      <c r="CI2667" s="53"/>
      <c r="CJ2667" s="53"/>
      <c r="CK2667" s="53"/>
    </row>
    <row r="2668" spans="10:89" x14ac:dyDescent="0.2">
      <c r="J2668" s="53"/>
      <c r="K2668" s="53"/>
      <c r="L2668" s="53"/>
      <c r="M2668" s="53"/>
      <c r="N2668" s="53"/>
      <c r="O2668" s="53"/>
      <c r="P2668" s="53"/>
      <c r="Q2668" s="53"/>
      <c r="R2668" s="53"/>
      <c r="S2668" s="53"/>
      <c r="T2668" s="53"/>
      <c r="U2668" s="53"/>
      <c r="V2668" s="53"/>
      <c r="W2668" s="53"/>
      <c r="X2668" s="53"/>
      <c r="Y2668" s="53"/>
      <c r="Z2668" s="53"/>
      <c r="AA2668" s="53"/>
      <c r="AB2668" s="53"/>
      <c r="AC2668" s="53"/>
      <c r="AD2668" s="53"/>
      <c r="AE2668" s="53"/>
      <c r="AF2668" s="53"/>
      <c r="AG2668" s="53"/>
      <c r="AH2668" s="53"/>
      <c r="AI2668" s="53"/>
      <c r="AJ2668" s="53"/>
      <c r="AK2668" s="53"/>
      <c r="AL2668" s="53"/>
      <c r="AM2668" s="53"/>
      <c r="AN2668" s="53"/>
      <c r="AO2668" s="53"/>
      <c r="AP2668" s="53"/>
      <c r="AQ2668" s="53"/>
      <c r="AR2668" s="53"/>
      <c r="AS2668" s="53"/>
      <c r="AT2668" s="53"/>
      <c r="AU2668" s="53"/>
      <c r="AV2668" s="53"/>
      <c r="AW2668" s="53"/>
      <c r="AX2668" s="53"/>
      <c r="AY2668" s="53"/>
      <c r="AZ2668" s="53"/>
      <c r="BA2668" s="53"/>
      <c r="BB2668" s="53"/>
      <c r="BC2668" s="53"/>
      <c r="BD2668" s="53"/>
      <c r="BE2668" s="53"/>
      <c r="BF2668" s="53"/>
      <c r="BG2668" s="53"/>
      <c r="BH2668" s="53"/>
      <c r="BI2668" s="53"/>
      <c r="BJ2668" s="53"/>
      <c r="BK2668" s="53"/>
      <c r="BL2668" s="53"/>
      <c r="BM2668" s="53"/>
      <c r="BN2668" s="53"/>
      <c r="BO2668" s="53"/>
      <c r="BP2668" s="53"/>
      <c r="BQ2668" s="53"/>
      <c r="BR2668" s="53"/>
      <c r="BS2668" s="53"/>
      <c r="BT2668" s="53"/>
      <c r="BU2668" s="53"/>
      <c r="BV2668" s="53"/>
      <c r="BW2668" s="53"/>
      <c r="BX2668" s="53"/>
      <c r="BY2668" s="53"/>
      <c r="BZ2668" s="53"/>
      <c r="CA2668" s="53"/>
      <c r="CB2668" s="53"/>
      <c r="CC2668" s="53"/>
      <c r="CD2668" s="53"/>
      <c r="CE2668" s="53"/>
      <c r="CF2668" s="53"/>
      <c r="CG2668" s="53"/>
      <c r="CH2668" s="53"/>
      <c r="CI2668" s="53"/>
      <c r="CJ2668" s="53"/>
      <c r="CK2668" s="53"/>
    </row>
    <row r="2669" spans="10:89" x14ac:dyDescent="0.2">
      <c r="J2669" s="53"/>
      <c r="K2669" s="53"/>
      <c r="L2669" s="53"/>
      <c r="M2669" s="53"/>
      <c r="N2669" s="53"/>
      <c r="O2669" s="53"/>
      <c r="P2669" s="53"/>
      <c r="Q2669" s="53"/>
      <c r="R2669" s="53"/>
      <c r="S2669" s="53"/>
      <c r="T2669" s="53"/>
      <c r="U2669" s="53"/>
      <c r="V2669" s="53"/>
      <c r="W2669" s="53"/>
      <c r="X2669" s="53"/>
      <c r="Y2669" s="53"/>
      <c r="Z2669" s="53"/>
      <c r="AA2669" s="53"/>
      <c r="AB2669" s="53"/>
      <c r="AC2669" s="53"/>
      <c r="AD2669" s="53"/>
      <c r="AE2669" s="53"/>
      <c r="AF2669" s="53"/>
      <c r="AG2669" s="53"/>
      <c r="AH2669" s="53"/>
      <c r="AI2669" s="53"/>
      <c r="AJ2669" s="53"/>
      <c r="AK2669" s="53"/>
      <c r="AL2669" s="53"/>
      <c r="AM2669" s="53"/>
      <c r="AN2669" s="53"/>
      <c r="AO2669" s="53"/>
      <c r="AP2669" s="53"/>
      <c r="AQ2669" s="53"/>
      <c r="AR2669" s="53"/>
      <c r="AS2669" s="53"/>
      <c r="AT2669" s="53"/>
      <c r="AU2669" s="53"/>
      <c r="AV2669" s="53"/>
      <c r="AW2669" s="53"/>
      <c r="AX2669" s="53"/>
      <c r="AY2669" s="53"/>
      <c r="AZ2669" s="53"/>
      <c r="BA2669" s="53"/>
      <c r="BB2669" s="53"/>
      <c r="BC2669" s="53"/>
      <c r="BD2669" s="53"/>
      <c r="BE2669" s="53"/>
      <c r="BF2669" s="53"/>
      <c r="BG2669" s="53"/>
      <c r="BH2669" s="53"/>
      <c r="BI2669" s="53"/>
      <c r="BJ2669" s="53"/>
      <c r="BK2669" s="53"/>
      <c r="BL2669" s="53"/>
      <c r="BM2669" s="53"/>
      <c r="BN2669" s="53"/>
      <c r="BO2669" s="53"/>
      <c r="BP2669" s="53"/>
      <c r="BQ2669" s="53"/>
      <c r="BR2669" s="53"/>
      <c r="BS2669" s="53"/>
      <c r="BT2669" s="53"/>
      <c r="BU2669" s="53"/>
      <c r="BV2669" s="53"/>
      <c r="BW2669" s="53"/>
      <c r="BX2669" s="53"/>
      <c r="BY2669" s="53"/>
      <c r="BZ2669" s="53"/>
      <c r="CA2669" s="53"/>
      <c r="CB2669" s="53"/>
      <c r="CC2669" s="53"/>
      <c r="CD2669" s="53"/>
      <c r="CE2669" s="53"/>
      <c r="CF2669" s="53"/>
      <c r="CG2669" s="53"/>
      <c r="CH2669" s="53"/>
      <c r="CI2669" s="53"/>
      <c r="CJ2669" s="53"/>
      <c r="CK2669" s="53"/>
    </row>
    <row r="2670" spans="10:89" x14ac:dyDescent="0.2">
      <c r="J2670" s="53"/>
      <c r="K2670" s="53"/>
      <c r="L2670" s="53"/>
      <c r="M2670" s="53"/>
      <c r="N2670" s="53"/>
      <c r="O2670" s="53"/>
      <c r="P2670" s="53"/>
      <c r="Q2670" s="53"/>
      <c r="R2670" s="53"/>
      <c r="S2670" s="53"/>
      <c r="T2670" s="53"/>
      <c r="U2670" s="53"/>
      <c r="V2670" s="53"/>
      <c r="W2670" s="53"/>
      <c r="X2670" s="53"/>
      <c r="Y2670" s="53"/>
      <c r="Z2670" s="53"/>
      <c r="AA2670" s="53"/>
      <c r="AB2670" s="53"/>
      <c r="AC2670" s="53"/>
      <c r="AD2670" s="53"/>
      <c r="AE2670" s="53"/>
      <c r="AF2670" s="53"/>
      <c r="AG2670" s="53"/>
      <c r="AH2670" s="53"/>
      <c r="AI2670" s="53"/>
      <c r="AJ2670" s="53"/>
      <c r="AK2670" s="53"/>
      <c r="AL2670" s="53"/>
      <c r="AM2670" s="53"/>
      <c r="AN2670" s="53"/>
      <c r="AO2670" s="53"/>
      <c r="AP2670" s="53"/>
      <c r="AQ2670" s="53"/>
      <c r="AR2670" s="53"/>
      <c r="AS2670" s="53"/>
      <c r="AT2670" s="53"/>
      <c r="AU2670" s="53"/>
      <c r="AV2670" s="53"/>
      <c r="AW2670" s="53"/>
      <c r="AX2670" s="53"/>
      <c r="AY2670" s="53"/>
      <c r="AZ2670" s="53"/>
      <c r="BA2670" s="53"/>
      <c r="BB2670" s="53"/>
      <c r="BC2670" s="53"/>
      <c r="BD2670" s="53"/>
      <c r="BE2670" s="53"/>
      <c r="BF2670" s="53"/>
      <c r="BG2670" s="53"/>
      <c r="BH2670" s="53"/>
      <c r="BI2670" s="53"/>
      <c r="BJ2670" s="53"/>
      <c r="BK2670" s="53"/>
      <c r="BL2670" s="53"/>
      <c r="BM2670" s="53"/>
      <c r="BN2670" s="53"/>
      <c r="BO2670" s="53"/>
      <c r="BP2670" s="53"/>
      <c r="BQ2670" s="53"/>
      <c r="BR2670" s="53"/>
      <c r="BS2670" s="53"/>
      <c r="BT2670" s="53"/>
      <c r="BU2670" s="53"/>
      <c r="BV2670" s="53"/>
      <c r="BW2670" s="53"/>
      <c r="BX2670" s="53"/>
      <c r="BY2670" s="53"/>
      <c r="BZ2670" s="53"/>
      <c r="CA2670" s="53"/>
      <c r="CB2670" s="53"/>
      <c r="CC2670" s="53"/>
      <c r="CD2670" s="53"/>
      <c r="CE2670" s="53"/>
      <c r="CF2670" s="53"/>
      <c r="CG2670" s="53"/>
      <c r="CH2670" s="53"/>
      <c r="CI2670" s="53"/>
      <c r="CJ2670" s="53"/>
      <c r="CK2670" s="53"/>
    </row>
    <row r="2671" spans="10:89" x14ac:dyDescent="0.2">
      <c r="J2671" s="53"/>
      <c r="K2671" s="53"/>
      <c r="L2671" s="53"/>
      <c r="M2671" s="53"/>
      <c r="N2671" s="53"/>
      <c r="O2671" s="53"/>
      <c r="P2671" s="53"/>
      <c r="Q2671" s="53"/>
      <c r="R2671" s="53"/>
      <c r="S2671" s="53"/>
      <c r="T2671" s="53"/>
      <c r="U2671" s="53"/>
      <c r="V2671" s="53"/>
      <c r="W2671" s="53"/>
      <c r="X2671" s="53"/>
      <c r="Y2671" s="53"/>
      <c r="Z2671" s="53"/>
      <c r="AA2671" s="53"/>
      <c r="AB2671" s="53"/>
      <c r="AC2671" s="53"/>
      <c r="AD2671" s="53"/>
      <c r="AE2671" s="53"/>
      <c r="AF2671" s="53"/>
      <c r="AG2671" s="53"/>
      <c r="AH2671" s="53"/>
      <c r="AI2671" s="53"/>
      <c r="AJ2671" s="53"/>
      <c r="AK2671" s="53"/>
      <c r="AL2671" s="53"/>
      <c r="AM2671" s="53"/>
      <c r="AN2671" s="53"/>
      <c r="AO2671" s="53"/>
      <c r="AP2671" s="53"/>
      <c r="AQ2671" s="53"/>
      <c r="AR2671" s="53"/>
      <c r="AS2671" s="53"/>
      <c r="AT2671" s="53"/>
      <c r="AU2671" s="53"/>
      <c r="AV2671" s="53"/>
      <c r="AW2671" s="53"/>
      <c r="AX2671" s="53"/>
      <c r="AY2671" s="53"/>
      <c r="AZ2671" s="53"/>
      <c r="BA2671" s="53"/>
      <c r="BB2671" s="53"/>
      <c r="BC2671" s="53"/>
      <c r="BD2671" s="53"/>
      <c r="BE2671" s="53"/>
      <c r="BF2671" s="53"/>
      <c r="BG2671" s="53"/>
      <c r="BH2671" s="53"/>
      <c r="BI2671" s="53"/>
      <c r="BJ2671" s="53"/>
      <c r="BK2671" s="53"/>
      <c r="BL2671" s="53"/>
      <c r="BM2671" s="53"/>
      <c r="BN2671" s="53"/>
      <c r="BO2671" s="53"/>
      <c r="BP2671" s="53"/>
      <c r="BQ2671" s="53"/>
      <c r="BR2671" s="53"/>
      <c r="BS2671" s="53"/>
      <c r="BT2671" s="53"/>
      <c r="BU2671" s="53"/>
      <c r="BV2671" s="53"/>
      <c r="BW2671" s="53"/>
      <c r="BX2671" s="53"/>
      <c r="BY2671" s="53"/>
      <c r="BZ2671" s="53"/>
      <c r="CA2671" s="53"/>
      <c r="CB2671" s="53"/>
      <c r="CC2671" s="53"/>
      <c r="CD2671" s="53"/>
      <c r="CE2671" s="53"/>
      <c r="CF2671" s="53"/>
      <c r="CG2671" s="53"/>
      <c r="CH2671" s="53"/>
      <c r="CI2671" s="53"/>
      <c r="CJ2671" s="53"/>
      <c r="CK2671" s="53"/>
    </row>
    <row r="2672" spans="10:89" x14ac:dyDescent="0.2">
      <c r="J2672" s="53"/>
      <c r="K2672" s="53"/>
      <c r="L2672" s="53"/>
      <c r="M2672" s="53"/>
      <c r="N2672" s="53"/>
      <c r="O2672" s="53"/>
      <c r="P2672" s="53"/>
      <c r="Q2672" s="53"/>
      <c r="R2672" s="53"/>
      <c r="S2672" s="53"/>
      <c r="T2672" s="53"/>
      <c r="U2672" s="53"/>
      <c r="V2672" s="53"/>
      <c r="W2672" s="53"/>
      <c r="X2672" s="53"/>
      <c r="Y2672" s="53"/>
      <c r="Z2672" s="53"/>
      <c r="AA2672" s="53"/>
      <c r="AB2672" s="53"/>
      <c r="AC2672" s="53"/>
      <c r="AD2672" s="53"/>
      <c r="AE2672" s="53"/>
      <c r="AF2672" s="53"/>
      <c r="AG2672" s="53"/>
      <c r="AH2672" s="53"/>
      <c r="AI2672" s="53"/>
      <c r="AJ2672" s="53"/>
      <c r="AK2672" s="53"/>
      <c r="AL2672" s="53"/>
      <c r="AM2672" s="53"/>
      <c r="AN2672" s="53"/>
      <c r="AO2672" s="53"/>
      <c r="AP2672" s="53"/>
      <c r="AQ2672" s="53"/>
      <c r="AR2672" s="53"/>
      <c r="AS2672" s="53"/>
      <c r="AT2672" s="53"/>
      <c r="AU2672" s="53"/>
      <c r="AV2672" s="53"/>
      <c r="AW2672" s="53"/>
      <c r="AX2672" s="53"/>
      <c r="AY2672" s="53"/>
      <c r="AZ2672" s="53"/>
      <c r="BA2672" s="53"/>
      <c r="BB2672" s="53"/>
      <c r="BC2672" s="53"/>
      <c r="BD2672" s="53"/>
      <c r="BE2672" s="53"/>
      <c r="BF2672" s="53"/>
      <c r="BG2672" s="53"/>
      <c r="BH2672" s="53"/>
      <c r="BI2672" s="53"/>
      <c r="BJ2672" s="53"/>
      <c r="BK2672" s="53"/>
      <c r="BL2672" s="53"/>
      <c r="BM2672" s="53"/>
      <c r="BN2672" s="53"/>
      <c r="BO2672" s="53"/>
      <c r="BP2672" s="53"/>
      <c r="BQ2672" s="53"/>
      <c r="BR2672" s="53"/>
      <c r="BS2672" s="53"/>
      <c r="BT2672" s="53"/>
      <c r="BU2672" s="53"/>
      <c r="BV2672" s="53"/>
      <c r="BW2672" s="53"/>
      <c r="BX2672" s="53"/>
      <c r="BY2672" s="53"/>
      <c r="BZ2672" s="53"/>
      <c r="CA2672" s="53"/>
      <c r="CB2672" s="53"/>
      <c r="CC2672" s="53"/>
      <c r="CD2672" s="53"/>
      <c r="CE2672" s="53"/>
      <c r="CF2672" s="53"/>
      <c r="CG2672" s="53"/>
      <c r="CH2672" s="53"/>
      <c r="CI2672" s="53"/>
      <c r="CJ2672" s="53"/>
      <c r="CK2672" s="53"/>
    </row>
    <row r="2673" spans="10:89" x14ac:dyDescent="0.2">
      <c r="J2673" s="53"/>
      <c r="K2673" s="53"/>
      <c r="L2673" s="53"/>
      <c r="M2673" s="53"/>
      <c r="N2673" s="53"/>
      <c r="O2673" s="53"/>
      <c r="P2673" s="53"/>
      <c r="Q2673" s="53"/>
      <c r="R2673" s="53"/>
      <c r="S2673" s="53"/>
      <c r="T2673" s="53"/>
      <c r="U2673" s="53"/>
      <c r="V2673" s="53"/>
      <c r="W2673" s="53"/>
      <c r="X2673" s="53"/>
      <c r="Y2673" s="53"/>
      <c r="Z2673" s="53"/>
      <c r="AA2673" s="53"/>
      <c r="AB2673" s="53"/>
      <c r="AC2673" s="53"/>
      <c r="AD2673" s="53"/>
      <c r="AE2673" s="53"/>
      <c r="AF2673" s="53"/>
      <c r="AG2673" s="53"/>
      <c r="AH2673" s="53"/>
      <c r="AI2673" s="53"/>
      <c r="AJ2673" s="53"/>
      <c r="AK2673" s="53"/>
      <c r="AL2673" s="53"/>
      <c r="AM2673" s="53"/>
      <c r="AN2673" s="53"/>
      <c r="AO2673" s="53"/>
      <c r="AP2673" s="53"/>
      <c r="AQ2673" s="53"/>
      <c r="AR2673" s="53"/>
      <c r="AS2673" s="53"/>
      <c r="AT2673" s="53"/>
      <c r="AU2673" s="53"/>
      <c r="AV2673" s="53"/>
      <c r="AW2673" s="53"/>
      <c r="AX2673" s="53"/>
      <c r="AY2673" s="53"/>
      <c r="AZ2673" s="53"/>
      <c r="BA2673" s="53"/>
      <c r="BB2673" s="53"/>
      <c r="BC2673" s="53"/>
      <c r="BD2673" s="53"/>
      <c r="BE2673" s="53"/>
      <c r="BF2673" s="53"/>
      <c r="BG2673" s="53"/>
      <c r="BH2673" s="53"/>
      <c r="BI2673" s="53"/>
      <c r="BJ2673" s="53"/>
      <c r="BK2673" s="53"/>
      <c r="BL2673" s="53"/>
      <c r="BM2673" s="53"/>
      <c r="BN2673" s="53"/>
      <c r="BO2673" s="53"/>
      <c r="BP2673" s="53"/>
      <c r="BQ2673" s="53"/>
      <c r="BR2673" s="53"/>
      <c r="BS2673" s="53"/>
      <c r="BT2673" s="53"/>
      <c r="BU2673" s="53"/>
      <c r="BV2673" s="53"/>
      <c r="BW2673" s="53"/>
      <c r="BX2673" s="53"/>
      <c r="BY2673" s="53"/>
      <c r="BZ2673" s="53"/>
      <c r="CA2673" s="53"/>
      <c r="CB2673" s="53"/>
      <c r="CC2673" s="53"/>
      <c r="CD2673" s="53"/>
      <c r="CE2673" s="53"/>
      <c r="CF2673" s="53"/>
      <c r="CG2673" s="53"/>
      <c r="CH2673" s="53"/>
      <c r="CI2673" s="53"/>
      <c r="CJ2673" s="53"/>
      <c r="CK2673" s="53"/>
    </row>
    <row r="2674" spans="10:89" x14ac:dyDescent="0.2">
      <c r="J2674" s="53"/>
      <c r="K2674" s="53"/>
      <c r="L2674" s="53"/>
      <c r="M2674" s="53"/>
      <c r="N2674" s="53"/>
      <c r="O2674" s="53"/>
      <c r="P2674" s="53"/>
      <c r="Q2674" s="53"/>
      <c r="R2674" s="53"/>
      <c r="S2674" s="53"/>
      <c r="T2674" s="53"/>
      <c r="U2674" s="53"/>
      <c r="V2674" s="53"/>
      <c r="W2674" s="53"/>
      <c r="X2674" s="53"/>
      <c r="Y2674" s="53"/>
      <c r="Z2674" s="53"/>
      <c r="AA2674" s="53"/>
      <c r="AB2674" s="53"/>
      <c r="AC2674" s="53"/>
      <c r="AD2674" s="53"/>
      <c r="AE2674" s="53"/>
      <c r="AF2674" s="53"/>
      <c r="AG2674" s="53"/>
      <c r="AH2674" s="53"/>
      <c r="AI2674" s="53"/>
      <c r="AJ2674" s="53"/>
      <c r="AK2674" s="53"/>
      <c r="AL2674" s="53"/>
      <c r="AM2674" s="53"/>
      <c r="AN2674" s="53"/>
      <c r="AO2674" s="53"/>
      <c r="AP2674" s="53"/>
      <c r="AQ2674" s="53"/>
      <c r="AR2674" s="53"/>
      <c r="AS2674" s="53"/>
      <c r="AT2674" s="53"/>
      <c r="AU2674" s="53"/>
      <c r="AV2674" s="53"/>
      <c r="AW2674" s="53"/>
      <c r="AX2674" s="53"/>
      <c r="AY2674" s="53"/>
      <c r="AZ2674" s="53"/>
      <c r="BA2674" s="53"/>
      <c r="BB2674" s="53"/>
      <c r="BC2674" s="53"/>
      <c r="BD2674" s="53"/>
      <c r="BE2674" s="53"/>
      <c r="BF2674" s="53"/>
      <c r="BG2674" s="53"/>
      <c r="BH2674" s="53"/>
      <c r="BI2674" s="53"/>
      <c r="BJ2674" s="53"/>
      <c r="BK2674" s="53"/>
      <c r="BL2674" s="53"/>
      <c r="BM2674" s="53"/>
      <c r="BN2674" s="53"/>
      <c r="BO2674" s="53"/>
      <c r="BP2674" s="53"/>
      <c r="BQ2674" s="53"/>
      <c r="BR2674" s="53"/>
      <c r="BS2674" s="53"/>
      <c r="BT2674" s="53"/>
      <c r="BU2674" s="53"/>
      <c r="BV2674" s="53"/>
      <c r="BW2674" s="53"/>
      <c r="BX2674" s="53"/>
      <c r="BY2674" s="53"/>
      <c r="BZ2674" s="53"/>
      <c r="CA2674" s="53"/>
      <c r="CB2674" s="53"/>
      <c r="CC2674" s="53"/>
      <c r="CD2674" s="53"/>
      <c r="CE2674" s="53"/>
      <c r="CF2674" s="53"/>
      <c r="CG2674" s="53"/>
      <c r="CH2674" s="53"/>
      <c r="CI2674" s="53"/>
      <c r="CJ2674" s="53"/>
      <c r="CK2674" s="53"/>
    </row>
    <row r="2675" spans="10:89" x14ac:dyDescent="0.2">
      <c r="J2675" s="53"/>
      <c r="K2675" s="53"/>
      <c r="L2675" s="53"/>
      <c r="M2675" s="53"/>
      <c r="N2675" s="53"/>
      <c r="O2675" s="53"/>
      <c r="P2675" s="53"/>
      <c r="Q2675" s="53"/>
      <c r="R2675" s="53"/>
      <c r="S2675" s="53"/>
      <c r="T2675" s="53"/>
      <c r="U2675" s="53"/>
      <c r="V2675" s="53"/>
      <c r="W2675" s="53"/>
      <c r="X2675" s="53"/>
      <c r="Y2675" s="53"/>
      <c r="Z2675" s="53"/>
      <c r="AA2675" s="53"/>
      <c r="AB2675" s="53"/>
      <c r="AC2675" s="53"/>
      <c r="AD2675" s="53"/>
      <c r="AE2675" s="53"/>
      <c r="AF2675" s="53"/>
      <c r="AG2675" s="53"/>
      <c r="AH2675" s="53"/>
      <c r="AI2675" s="53"/>
      <c r="AJ2675" s="53"/>
      <c r="AK2675" s="53"/>
      <c r="AL2675" s="53"/>
      <c r="AM2675" s="53"/>
      <c r="AN2675" s="53"/>
      <c r="AO2675" s="53"/>
      <c r="AP2675" s="53"/>
      <c r="AQ2675" s="53"/>
      <c r="AR2675" s="53"/>
      <c r="AS2675" s="53"/>
      <c r="AT2675" s="53"/>
      <c r="AU2675" s="53"/>
      <c r="AV2675" s="53"/>
      <c r="AW2675" s="53"/>
      <c r="AX2675" s="53"/>
      <c r="AY2675" s="53"/>
      <c r="AZ2675" s="53"/>
      <c r="BA2675" s="53"/>
      <c r="BB2675" s="53"/>
      <c r="BC2675" s="53"/>
      <c r="BD2675" s="53"/>
      <c r="BE2675" s="53"/>
      <c r="BF2675" s="53"/>
      <c r="BG2675" s="53"/>
      <c r="BH2675" s="53"/>
      <c r="BI2675" s="53"/>
      <c r="BJ2675" s="53"/>
      <c r="BK2675" s="53"/>
      <c r="BL2675" s="53"/>
      <c r="BM2675" s="53"/>
      <c r="BN2675" s="53"/>
      <c r="BO2675" s="53"/>
      <c r="BP2675" s="53"/>
      <c r="BQ2675" s="53"/>
      <c r="BR2675" s="53"/>
      <c r="BS2675" s="53"/>
      <c r="BT2675" s="53"/>
      <c r="BU2675" s="53"/>
      <c r="BV2675" s="53"/>
      <c r="BW2675" s="53"/>
      <c r="BX2675" s="53"/>
      <c r="BY2675" s="53"/>
      <c r="BZ2675" s="53"/>
      <c r="CA2675" s="53"/>
      <c r="CB2675" s="53"/>
      <c r="CC2675" s="53"/>
      <c r="CD2675" s="53"/>
      <c r="CE2675" s="53"/>
      <c r="CF2675" s="53"/>
      <c r="CG2675" s="53"/>
      <c r="CH2675" s="53"/>
      <c r="CI2675" s="53"/>
      <c r="CJ2675" s="53"/>
      <c r="CK2675" s="53"/>
    </row>
    <row r="2676" spans="10:89" x14ac:dyDescent="0.2">
      <c r="J2676" s="53"/>
      <c r="K2676" s="53"/>
      <c r="L2676" s="53"/>
      <c r="M2676" s="53"/>
      <c r="N2676" s="53"/>
      <c r="O2676" s="53"/>
      <c r="P2676" s="53"/>
      <c r="Q2676" s="53"/>
      <c r="R2676" s="53"/>
      <c r="S2676" s="53"/>
      <c r="T2676" s="53"/>
      <c r="U2676" s="53"/>
      <c r="V2676" s="53"/>
      <c r="W2676" s="53"/>
      <c r="X2676" s="53"/>
      <c r="Y2676" s="53"/>
      <c r="Z2676" s="53"/>
      <c r="AA2676" s="53"/>
      <c r="AB2676" s="53"/>
      <c r="AC2676" s="53"/>
      <c r="AD2676" s="53"/>
      <c r="AE2676" s="53"/>
      <c r="AF2676" s="53"/>
      <c r="AG2676" s="53"/>
      <c r="AH2676" s="53"/>
      <c r="AI2676" s="53"/>
      <c r="AJ2676" s="53"/>
      <c r="AK2676" s="53"/>
      <c r="AL2676" s="53"/>
      <c r="AM2676" s="53"/>
      <c r="AN2676" s="53"/>
      <c r="AO2676" s="53"/>
      <c r="AP2676" s="53"/>
      <c r="AQ2676" s="53"/>
      <c r="AR2676" s="53"/>
      <c r="AS2676" s="53"/>
      <c r="AT2676" s="53"/>
      <c r="AU2676" s="53"/>
      <c r="AV2676" s="53"/>
      <c r="AW2676" s="53"/>
      <c r="AX2676" s="53"/>
      <c r="AY2676" s="53"/>
      <c r="AZ2676" s="53"/>
      <c r="BA2676" s="53"/>
      <c r="BB2676" s="53"/>
      <c r="BC2676" s="53"/>
      <c r="BD2676" s="53"/>
      <c r="BE2676" s="53"/>
      <c r="BF2676" s="53"/>
      <c r="BG2676" s="53"/>
      <c r="BH2676" s="53"/>
      <c r="BI2676" s="53"/>
      <c r="BJ2676" s="53"/>
      <c r="BK2676" s="53"/>
      <c r="BL2676" s="53"/>
      <c r="BM2676" s="53"/>
      <c r="BN2676" s="53"/>
      <c r="BO2676" s="53"/>
      <c r="BP2676" s="53"/>
      <c r="BQ2676" s="53"/>
      <c r="BR2676" s="53"/>
      <c r="BS2676" s="53"/>
      <c r="BT2676" s="53"/>
      <c r="BU2676" s="53"/>
      <c r="BV2676" s="53"/>
      <c r="BW2676" s="53"/>
      <c r="BX2676" s="53"/>
      <c r="BY2676" s="53"/>
      <c r="BZ2676" s="53"/>
      <c r="CA2676" s="53"/>
      <c r="CB2676" s="53"/>
      <c r="CC2676" s="53"/>
      <c r="CD2676" s="53"/>
      <c r="CE2676" s="53"/>
      <c r="CF2676" s="53"/>
      <c r="CG2676" s="53"/>
      <c r="CH2676" s="53"/>
      <c r="CI2676" s="53"/>
      <c r="CJ2676" s="53"/>
      <c r="CK2676" s="53"/>
    </row>
    <row r="2677" spans="10:89" x14ac:dyDescent="0.2">
      <c r="J2677" s="53"/>
      <c r="K2677" s="53"/>
      <c r="L2677" s="53"/>
      <c r="M2677" s="53"/>
      <c r="N2677" s="53"/>
      <c r="O2677" s="53"/>
      <c r="P2677" s="53"/>
      <c r="Q2677" s="53"/>
      <c r="R2677" s="53"/>
      <c r="S2677" s="53"/>
      <c r="T2677" s="53"/>
      <c r="U2677" s="53"/>
      <c r="V2677" s="53"/>
      <c r="W2677" s="53"/>
      <c r="X2677" s="53"/>
      <c r="Y2677" s="53"/>
      <c r="Z2677" s="53"/>
      <c r="AA2677" s="53"/>
      <c r="AB2677" s="53"/>
      <c r="AC2677" s="53"/>
      <c r="AD2677" s="53"/>
      <c r="AE2677" s="53"/>
      <c r="AF2677" s="53"/>
      <c r="AG2677" s="53"/>
      <c r="AH2677" s="53"/>
      <c r="AI2677" s="53"/>
      <c r="AJ2677" s="53"/>
      <c r="AK2677" s="53"/>
      <c r="AL2677" s="53"/>
      <c r="AM2677" s="53"/>
      <c r="AN2677" s="53"/>
      <c r="AO2677" s="53"/>
      <c r="AP2677" s="53"/>
      <c r="AQ2677" s="53"/>
      <c r="AR2677" s="53"/>
      <c r="AS2677" s="53"/>
      <c r="AT2677" s="53"/>
      <c r="AU2677" s="53"/>
      <c r="AV2677" s="53"/>
      <c r="AW2677" s="53"/>
      <c r="AX2677" s="53"/>
      <c r="AY2677" s="53"/>
      <c r="AZ2677" s="53"/>
      <c r="BA2677" s="53"/>
      <c r="BB2677" s="53"/>
      <c r="BC2677" s="53"/>
      <c r="BD2677" s="53"/>
      <c r="BE2677" s="53"/>
      <c r="BF2677" s="53"/>
      <c r="BG2677" s="53"/>
      <c r="BH2677" s="53"/>
      <c r="BI2677" s="53"/>
      <c r="BJ2677" s="53"/>
      <c r="BK2677" s="53"/>
      <c r="BL2677" s="53"/>
      <c r="BM2677" s="53"/>
      <c r="BN2677" s="53"/>
      <c r="BO2677" s="53"/>
      <c r="BP2677" s="53"/>
      <c r="BQ2677" s="53"/>
      <c r="BR2677" s="53"/>
      <c r="BS2677" s="53"/>
      <c r="BT2677" s="53"/>
      <c r="BU2677" s="53"/>
      <c r="BV2677" s="53"/>
      <c r="BW2677" s="53"/>
      <c r="BX2677" s="53"/>
      <c r="BY2677" s="53"/>
      <c r="BZ2677" s="53"/>
      <c r="CA2677" s="53"/>
      <c r="CB2677" s="53"/>
      <c r="CC2677" s="53"/>
      <c r="CD2677" s="53"/>
      <c r="CE2677" s="53"/>
      <c r="CF2677" s="53"/>
      <c r="CG2677" s="53"/>
      <c r="CH2677" s="53"/>
      <c r="CI2677" s="53"/>
      <c r="CJ2677" s="53"/>
      <c r="CK2677" s="53"/>
    </row>
    <row r="2678" spans="10:89" x14ac:dyDescent="0.2">
      <c r="J2678" s="53"/>
      <c r="K2678" s="53"/>
      <c r="L2678" s="53"/>
      <c r="M2678" s="53"/>
      <c r="N2678" s="53"/>
      <c r="O2678" s="53"/>
      <c r="P2678" s="53"/>
      <c r="Q2678" s="53"/>
      <c r="R2678" s="53"/>
      <c r="S2678" s="53"/>
      <c r="T2678" s="53"/>
      <c r="U2678" s="53"/>
      <c r="V2678" s="53"/>
      <c r="W2678" s="53"/>
      <c r="X2678" s="53"/>
      <c r="Y2678" s="53"/>
      <c r="Z2678" s="53"/>
      <c r="AA2678" s="53"/>
      <c r="AB2678" s="53"/>
      <c r="AC2678" s="53"/>
      <c r="AD2678" s="53"/>
      <c r="AE2678" s="53"/>
      <c r="AF2678" s="53"/>
      <c r="AG2678" s="53"/>
      <c r="AH2678" s="53"/>
      <c r="AI2678" s="53"/>
      <c r="AJ2678" s="53"/>
      <c r="AK2678" s="53"/>
      <c r="AL2678" s="53"/>
      <c r="AM2678" s="53"/>
      <c r="AN2678" s="53"/>
      <c r="AO2678" s="53"/>
      <c r="AP2678" s="53"/>
      <c r="AQ2678" s="53"/>
      <c r="AR2678" s="53"/>
      <c r="AS2678" s="53"/>
      <c r="AT2678" s="53"/>
      <c r="AU2678" s="53"/>
      <c r="AV2678" s="53"/>
      <c r="AW2678" s="53"/>
      <c r="AX2678" s="53"/>
      <c r="AY2678" s="53"/>
      <c r="AZ2678" s="53"/>
      <c r="BA2678" s="53"/>
      <c r="BB2678" s="53"/>
      <c r="BC2678" s="53"/>
      <c r="BD2678" s="53"/>
      <c r="BE2678" s="53"/>
      <c r="BF2678" s="53"/>
      <c r="BG2678" s="53"/>
      <c r="BH2678" s="53"/>
      <c r="BI2678" s="53"/>
      <c r="BJ2678" s="53"/>
      <c r="BK2678" s="53"/>
      <c r="BL2678" s="53"/>
      <c r="BM2678" s="53"/>
      <c r="BN2678" s="53"/>
      <c r="BO2678" s="53"/>
      <c r="BP2678" s="53"/>
      <c r="BQ2678" s="53"/>
      <c r="BR2678" s="53"/>
      <c r="BS2678" s="53"/>
      <c r="BT2678" s="53"/>
      <c r="BU2678" s="53"/>
      <c r="BV2678" s="53"/>
      <c r="BW2678" s="53"/>
      <c r="BX2678" s="53"/>
      <c r="BY2678" s="53"/>
      <c r="BZ2678" s="53"/>
      <c r="CA2678" s="53"/>
      <c r="CB2678" s="53"/>
      <c r="CC2678" s="53"/>
      <c r="CD2678" s="53"/>
      <c r="CE2678" s="53"/>
      <c r="CF2678" s="53"/>
      <c r="CG2678" s="53"/>
      <c r="CH2678" s="53"/>
      <c r="CI2678" s="53"/>
      <c r="CJ2678" s="53"/>
      <c r="CK2678" s="53"/>
    </row>
    <row r="2679" spans="10:89" x14ac:dyDescent="0.2">
      <c r="J2679" s="53"/>
      <c r="K2679" s="53"/>
      <c r="L2679" s="53"/>
      <c r="M2679" s="53"/>
      <c r="N2679" s="53"/>
      <c r="O2679" s="53"/>
      <c r="P2679" s="53"/>
      <c r="Q2679" s="53"/>
      <c r="R2679" s="53"/>
      <c r="S2679" s="53"/>
      <c r="T2679" s="53"/>
      <c r="U2679" s="53"/>
      <c r="V2679" s="53"/>
      <c r="W2679" s="53"/>
      <c r="X2679" s="53"/>
      <c r="Y2679" s="53"/>
      <c r="Z2679" s="53"/>
      <c r="AA2679" s="53"/>
      <c r="AB2679" s="53"/>
      <c r="AC2679" s="53"/>
      <c r="AD2679" s="53"/>
      <c r="AE2679" s="53"/>
      <c r="AF2679" s="53"/>
      <c r="AG2679" s="53"/>
      <c r="AH2679" s="53"/>
      <c r="AI2679" s="53"/>
      <c r="AJ2679" s="53"/>
      <c r="AK2679" s="53"/>
      <c r="AL2679" s="53"/>
      <c r="AM2679" s="53"/>
      <c r="AN2679" s="53"/>
      <c r="AO2679" s="53"/>
      <c r="AP2679" s="53"/>
      <c r="AQ2679" s="53"/>
      <c r="AR2679" s="53"/>
      <c r="AS2679" s="53"/>
      <c r="AT2679" s="53"/>
      <c r="AU2679" s="53"/>
      <c r="AV2679" s="53"/>
      <c r="AW2679" s="53"/>
      <c r="AX2679" s="53"/>
      <c r="AY2679" s="53"/>
      <c r="AZ2679" s="53"/>
      <c r="BA2679" s="53"/>
      <c r="BB2679" s="53"/>
      <c r="BC2679" s="53"/>
      <c r="BD2679" s="53"/>
      <c r="BE2679" s="53"/>
      <c r="BF2679" s="53"/>
      <c r="BG2679" s="53"/>
      <c r="BH2679" s="53"/>
      <c r="BI2679" s="53"/>
      <c r="BJ2679" s="53"/>
      <c r="BK2679" s="53"/>
      <c r="BL2679" s="53"/>
      <c r="BM2679" s="53"/>
      <c r="BN2679" s="53"/>
      <c r="BO2679" s="53"/>
      <c r="BP2679" s="53"/>
      <c r="BQ2679" s="53"/>
      <c r="BR2679" s="53"/>
      <c r="BS2679" s="53"/>
      <c r="BT2679" s="53"/>
      <c r="BU2679" s="53"/>
      <c r="BV2679" s="53"/>
      <c r="BW2679" s="53"/>
      <c r="BX2679" s="53"/>
      <c r="BY2679" s="53"/>
      <c r="BZ2679" s="53"/>
      <c r="CA2679" s="53"/>
      <c r="CB2679" s="53"/>
      <c r="CC2679" s="53"/>
      <c r="CD2679" s="53"/>
      <c r="CE2679" s="53"/>
      <c r="CF2679" s="53"/>
      <c r="CG2679" s="53"/>
      <c r="CH2679" s="53"/>
      <c r="CI2679" s="53"/>
      <c r="CJ2679" s="53"/>
      <c r="CK2679" s="53"/>
    </row>
    <row r="2680" spans="10:89" x14ac:dyDescent="0.2">
      <c r="J2680" s="53"/>
      <c r="K2680" s="53"/>
      <c r="L2680" s="53"/>
      <c r="M2680" s="53"/>
      <c r="N2680" s="53"/>
      <c r="O2680" s="53"/>
      <c r="P2680" s="53"/>
      <c r="Q2680" s="53"/>
      <c r="R2680" s="53"/>
      <c r="S2680" s="53"/>
      <c r="T2680" s="53"/>
      <c r="U2680" s="53"/>
      <c r="V2680" s="53"/>
      <c r="W2680" s="53"/>
      <c r="X2680" s="53"/>
      <c r="Y2680" s="53"/>
      <c r="Z2680" s="53"/>
      <c r="AA2680" s="53"/>
      <c r="AB2680" s="53"/>
      <c r="AC2680" s="53"/>
      <c r="AD2680" s="53"/>
      <c r="AE2680" s="53"/>
      <c r="AF2680" s="53"/>
      <c r="AG2680" s="53"/>
      <c r="AH2680" s="53"/>
      <c r="AI2680" s="53"/>
      <c r="AJ2680" s="53"/>
      <c r="AK2680" s="53"/>
      <c r="AL2680" s="53"/>
      <c r="AM2680" s="53"/>
      <c r="AN2680" s="53"/>
      <c r="AO2680" s="53"/>
      <c r="AP2680" s="53"/>
      <c r="AQ2680" s="53"/>
      <c r="AR2680" s="53"/>
      <c r="AS2680" s="53"/>
      <c r="AT2680" s="53"/>
      <c r="AU2680" s="53"/>
      <c r="AV2680" s="53"/>
      <c r="AW2680" s="53"/>
      <c r="AX2680" s="53"/>
      <c r="AY2680" s="53"/>
      <c r="AZ2680" s="53"/>
      <c r="BA2680" s="53"/>
      <c r="BB2680" s="53"/>
      <c r="BC2680" s="53"/>
      <c r="BD2680" s="53"/>
      <c r="BE2680" s="53"/>
      <c r="BF2680" s="53"/>
      <c r="BG2680" s="53"/>
      <c r="BH2680" s="53"/>
      <c r="BI2680" s="53"/>
      <c r="BJ2680" s="53"/>
      <c r="BK2680" s="53"/>
      <c r="BL2680" s="53"/>
      <c r="BM2680" s="53"/>
      <c r="BN2680" s="53"/>
      <c r="BO2680" s="53"/>
      <c r="BP2680" s="53"/>
      <c r="BQ2680" s="53"/>
      <c r="BR2680" s="53"/>
      <c r="BS2680" s="53"/>
      <c r="BT2680" s="53"/>
      <c r="BU2680" s="53"/>
      <c r="BV2680" s="53"/>
      <c r="BW2680" s="53"/>
      <c r="BX2680" s="53"/>
      <c r="BY2680" s="53"/>
      <c r="BZ2680" s="53"/>
      <c r="CA2680" s="53"/>
      <c r="CB2680" s="53"/>
      <c r="CC2680" s="53"/>
      <c r="CD2680" s="53"/>
      <c r="CE2680" s="53"/>
      <c r="CF2680" s="53"/>
      <c r="CG2680" s="53"/>
      <c r="CH2680" s="53"/>
      <c r="CI2680" s="53"/>
      <c r="CJ2680" s="53"/>
      <c r="CK2680" s="53"/>
    </row>
    <row r="2681" spans="10:89" x14ac:dyDescent="0.2">
      <c r="J2681" s="53"/>
      <c r="K2681" s="53"/>
      <c r="L2681" s="53"/>
      <c r="M2681" s="53"/>
      <c r="N2681" s="53"/>
      <c r="O2681" s="53"/>
      <c r="P2681" s="53"/>
      <c r="Q2681" s="53"/>
      <c r="R2681" s="53"/>
      <c r="S2681" s="53"/>
      <c r="T2681" s="53"/>
      <c r="U2681" s="53"/>
      <c r="V2681" s="53"/>
      <c r="W2681" s="53"/>
      <c r="X2681" s="53"/>
      <c r="Y2681" s="53"/>
      <c r="Z2681" s="53"/>
      <c r="AA2681" s="53"/>
      <c r="AB2681" s="53"/>
      <c r="AC2681" s="53"/>
      <c r="AD2681" s="53"/>
      <c r="AE2681" s="53"/>
      <c r="AF2681" s="53"/>
      <c r="AG2681" s="53"/>
      <c r="AH2681" s="53"/>
      <c r="AI2681" s="53"/>
      <c r="AJ2681" s="53"/>
      <c r="AK2681" s="53"/>
      <c r="AL2681" s="53"/>
      <c r="AM2681" s="53"/>
      <c r="AN2681" s="53"/>
      <c r="AO2681" s="53"/>
      <c r="AP2681" s="53"/>
      <c r="AQ2681" s="53"/>
      <c r="AR2681" s="53"/>
      <c r="AS2681" s="53"/>
      <c r="AT2681" s="53"/>
      <c r="AU2681" s="53"/>
      <c r="AV2681" s="53"/>
      <c r="AW2681" s="53"/>
      <c r="AX2681" s="53"/>
      <c r="AY2681" s="53"/>
      <c r="AZ2681" s="53"/>
      <c r="BA2681" s="53"/>
      <c r="BB2681" s="53"/>
      <c r="BC2681" s="53"/>
      <c r="BD2681" s="53"/>
      <c r="BE2681" s="53"/>
      <c r="BF2681" s="53"/>
      <c r="BG2681" s="53"/>
      <c r="BH2681" s="53"/>
      <c r="BI2681" s="53"/>
      <c r="BJ2681" s="53"/>
      <c r="BK2681" s="53"/>
      <c r="BL2681" s="53"/>
      <c r="BM2681" s="53"/>
      <c r="BN2681" s="53"/>
      <c r="BO2681" s="53"/>
      <c r="BP2681" s="53"/>
      <c r="BQ2681" s="53"/>
      <c r="BR2681" s="53"/>
      <c r="BS2681" s="53"/>
      <c r="BT2681" s="53"/>
      <c r="BU2681" s="53"/>
      <c r="BV2681" s="53"/>
      <c r="BW2681" s="53"/>
      <c r="BX2681" s="53"/>
      <c r="BY2681" s="53"/>
      <c r="BZ2681" s="53"/>
      <c r="CA2681" s="53"/>
      <c r="CB2681" s="53"/>
      <c r="CC2681" s="53"/>
      <c r="CD2681" s="53"/>
      <c r="CE2681" s="53"/>
      <c r="CF2681" s="53"/>
      <c r="CG2681" s="53"/>
      <c r="CH2681" s="53"/>
      <c r="CI2681" s="53"/>
      <c r="CJ2681" s="53"/>
      <c r="CK2681" s="53"/>
    </row>
    <row r="2682" spans="10:89" x14ac:dyDescent="0.2">
      <c r="J2682" s="53"/>
      <c r="K2682" s="53"/>
      <c r="L2682" s="53"/>
      <c r="M2682" s="53"/>
      <c r="N2682" s="53"/>
      <c r="O2682" s="53"/>
      <c r="P2682" s="53"/>
      <c r="Q2682" s="53"/>
      <c r="R2682" s="53"/>
      <c r="S2682" s="53"/>
      <c r="T2682" s="53"/>
      <c r="U2682" s="53"/>
      <c r="V2682" s="53"/>
      <c r="W2682" s="53"/>
      <c r="X2682" s="53"/>
      <c r="Y2682" s="53"/>
      <c r="Z2682" s="53"/>
      <c r="AA2682" s="53"/>
      <c r="AB2682" s="53"/>
      <c r="AC2682" s="53"/>
      <c r="AD2682" s="53"/>
      <c r="AE2682" s="53"/>
      <c r="AF2682" s="53"/>
      <c r="AG2682" s="53"/>
      <c r="AH2682" s="53"/>
      <c r="AI2682" s="53"/>
      <c r="AJ2682" s="53"/>
      <c r="AK2682" s="53"/>
      <c r="AL2682" s="53"/>
      <c r="AM2682" s="53"/>
      <c r="AN2682" s="53"/>
      <c r="AO2682" s="53"/>
      <c r="AP2682" s="53"/>
      <c r="AQ2682" s="53"/>
      <c r="AR2682" s="53"/>
      <c r="AS2682" s="53"/>
      <c r="AT2682" s="53"/>
      <c r="AU2682" s="53"/>
      <c r="AV2682" s="53"/>
      <c r="AW2682" s="53"/>
      <c r="AX2682" s="53"/>
      <c r="AY2682" s="53"/>
      <c r="AZ2682" s="53"/>
      <c r="BA2682" s="53"/>
      <c r="BB2682" s="53"/>
      <c r="BC2682" s="53"/>
      <c r="BD2682" s="53"/>
      <c r="BE2682" s="53"/>
      <c r="BF2682" s="53"/>
      <c r="BG2682" s="53"/>
      <c r="BH2682" s="53"/>
      <c r="BI2682" s="53"/>
      <c r="BJ2682" s="53"/>
      <c r="BK2682" s="53"/>
      <c r="BL2682" s="53"/>
      <c r="BM2682" s="53"/>
      <c r="BN2682" s="53"/>
      <c r="BO2682" s="53"/>
      <c r="BP2682" s="53"/>
      <c r="BQ2682" s="53"/>
      <c r="BR2682" s="53"/>
      <c r="BS2682" s="53"/>
      <c r="BT2682" s="53"/>
      <c r="BU2682" s="53"/>
      <c r="BV2682" s="53"/>
      <c r="BW2682" s="53"/>
      <c r="BX2682" s="53"/>
      <c r="BY2682" s="53"/>
      <c r="BZ2682" s="53"/>
      <c r="CA2682" s="53"/>
      <c r="CB2682" s="53"/>
      <c r="CC2682" s="53"/>
      <c r="CD2682" s="53"/>
      <c r="CE2682" s="53"/>
      <c r="CF2682" s="53"/>
      <c r="CG2682" s="53"/>
      <c r="CH2682" s="53"/>
      <c r="CI2682" s="53"/>
      <c r="CJ2682" s="53"/>
      <c r="CK2682" s="53"/>
    </row>
    <row r="2683" spans="10:89" x14ac:dyDescent="0.2">
      <c r="J2683" s="53"/>
      <c r="K2683" s="53"/>
      <c r="L2683" s="53"/>
      <c r="M2683" s="53"/>
      <c r="N2683" s="53"/>
      <c r="O2683" s="53"/>
      <c r="P2683" s="53"/>
      <c r="Q2683" s="53"/>
      <c r="R2683" s="53"/>
      <c r="S2683" s="53"/>
      <c r="T2683" s="53"/>
      <c r="U2683" s="53"/>
      <c r="V2683" s="53"/>
      <c r="W2683" s="53"/>
      <c r="X2683" s="53"/>
      <c r="Y2683" s="53"/>
      <c r="Z2683" s="53"/>
      <c r="AA2683" s="53"/>
      <c r="AB2683" s="53"/>
      <c r="AC2683" s="53"/>
      <c r="AD2683" s="53"/>
      <c r="AE2683" s="53"/>
      <c r="AF2683" s="53"/>
      <c r="AG2683" s="53"/>
      <c r="AH2683" s="53"/>
      <c r="AI2683" s="53"/>
      <c r="AJ2683" s="53"/>
      <c r="AK2683" s="53"/>
      <c r="AL2683" s="53"/>
      <c r="AM2683" s="53"/>
      <c r="AN2683" s="53"/>
      <c r="AO2683" s="53"/>
      <c r="AP2683" s="53"/>
      <c r="AQ2683" s="53"/>
      <c r="AR2683" s="53"/>
      <c r="AS2683" s="53"/>
      <c r="AT2683" s="53"/>
      <c r="AU2683" s="53"/>
      <c r="AV2683" s="53"/>
      <c r="AW2683" s="53"/>
      <c r="AX2683" s="53"/>
      <c r="AY2683" s="53"/>
      <c r="AZ2683" s="53"/>
      <c r="BA2683" s="53"/>
      <c r="BB2683" s="53"/>
      <c r="BC2683" s="53"/>
      <c r="BD2683" s="53"/>
      <c r="BE2683" s="53"/>
      <c r="BF2683" s="53"/>
      <c r="BG2683" s="53"/>
      <c r="BH2683" s="53"/>
      <c r="BI2683" s="53"/>
      <c r="BJ2683" s="53"/>
      <c r="BK2683" s="53"/>
      <c r="BL2683" s="53"/>
      <c r="BM2683" s="53"/>
      <c r="BN2683" s="53"/>
      <c r="BO2683" s="53"/>
      <c r="BP2683" s="53"/>
      <c r="BQ2683" s="53"/>
      <c r="BR2683" s="53"/>
      <c r="BS2683" s="53"/>
      <c r="BT2683" s="53"/>
      <c r="BU2683" s="53"/>
      <c r="BV2683" s="53"/>
      <c r="BW2683" s="53"/>
      <c r="BX2683" s="53"/>
      <c r="BY2683" s="53"/>
      <c r="BZ2683" s="53"/>
      <c r="CA2683" s="53"/>
      <c r="CB2683" s="53"/>
      <c r="CC2683" s="53"/>
      <c r="CD2683" s="53"/>
      <c r="CE2683" s="53"/>
      <c r="CF2683" s="53"/>
      <c r="CG2683" s="53"/>
      <c r="CH2683" s="53"/>
      <c r="CI2683" s="53"/>
      <c r="CJ2683" s="53"/>
      <c r="CK2683" s="53"/>
    </row>
    <row r="2684" spans="10:89" x14ac:dyDescent="0.2">
      <c r="J2684" s="53"/>
      <c r="K2684" s="53"/>
      <c r="L2684" s="53"/>
      <c r="M2684" s="53"/>
      <c r="N2684" s="53"/>
      <c r="O2684" s="53"/>
      <c r="P2684" s="53"/>
      <c r="Q2684" s="53"/>
      <c r="R2684" s="53"/>
      <c r="S2684" s="53"/>
      <c r="T2684" s="53"/>
      <c r="U2684" s="53"/>
      <c r="V2684" s="53"/>
      <c r="W2684" s="53"/>
      <c r="X2684" s="53"/>
      <c r="Y2684" s="53"/>
      <c r="Z2684" s="53"/>
      <c r="AA2684" s="53"/>
      <c r="AB2684" s="53"/>
      <c r="AC2684" s="53"/>
      <c r="AD2684" s="53"/>
      <c r="AE2684" s="53"/>
      <c r="AF2684" s="53"/>
      <c r="AG2684" s="53"/>
      <c r="AH2684" s="53"/>
      <c r="AI2684" s="53"/>
      <c r="AJ2684" s="53"/>
      <c r="AK2684" s="53"/>
      <c r="AL2684" s="53"/>
      <c r="AM2684" s="53"/>
      <c r="AN2684" s="53"/>
      <c r="AO2684" s="53"/>
      <c r="AP2684" s="53"/>
      <c r="AQ2684" s="53"/>
      <c r="AR2684" s="53"/>
      <c r="AS2684" s="53"/>
      <c r="AT2684" s="53"/>
      <c r="AU2684" s="53"/>
      <c r="AV2684" s="53"/>
      <c r="AW2684" s="53"/>
      <c r="AX2684" s="53"/>
      <c r="AY2684" s="53"/>
      <c r="AZ2684" s="53"/>
      <c r="BA2684" s="53"/>
      <c r="BB2684" s="53"/>
      <c r="BC2684" s="53"/>
      <c r="BD2684" s="53"/>
      <c r="BE2684" s="53"/>
      <c r="BF2684" s="53"/>
      <c r="BG2684" s="53"/>
      <c r="BH2684" s="53"/>
      <c r="BI2684" s="53"/>
      <c r="BJ2684" s="53"/>
      <c r="BK2684" s="53"/>
      <c r="BL2684" s="53"/>
      <c r="BM2684" s="53"/>
      <c r="BN2684" s="53"/>
      <c r="BO2684" s="53"/>
      <c r="BP2684" s="53"/>
      <c r="BQ2684" s="53"/>
      <c r="BR2684" s="53"/>
      <c r="BS2684" s="53"/>
      <c r="BT2684" s="53"/>
      <c r="BU2684" s="53"/>
      <c r="BV2684" s="53"/>
      <c r="BW2684" s="53"/>
      <c r="BX2684" s="53"/>
      <c r="BY2684" s="53"/>
      <c r="BZ2684" s="53"/>
      <c r="CA2684" s="53"/>
      <c r="CB2684" s="53"/>
      <c r="CC2684" s="53"/>
      <c r="CD2684" s="53"/>
      <c r="CE2684" s="53"/>
      <c r="CF2684" s="53"/>
      <c r="CG2684" s="53"/>
      <c r="CH2684" s="53"/>
      <c r="CI2684" s="53"/>
      <c r="CJ2684" s="53"/>
      <c r="CK2684" s="53"/>
    </row>
    <row r="2685" spans="10:89" x14ac:dyDescent="0.2">
      <c r="J2685" s="53"/>
      <c r="K2685" s="53"/>
      <c r="L2685" s="53"/>
      <c r="M2685" s="53"/>
      <c r="N2685" s="53"/>
      <c r="O2685" s="53"/>
      <c r="P2685" s="53"/>
      <c r="Q2685" s="53"/>
      <c r="R2685" s="53"/>
      <c r="S2685" s="53"/>
      <c r="T2685" s="53"/>
      <c r="U2685" s="53"/>
      <c r="V2685" s="53"/>
      <c r="W2685" s="53"/>
      <c r="X2685" s="53"/>
      <c r="Y2685" s="53"/>
      <c r="Z2685" s="53"/>
      <c r="AA2685" s="53"/>
      <c r="AB2685" s="53"/>
      <c r="AC2685" s="53"/>
      <c r="AD2685" s="53"/>
      <c r="AE2685" s="53"/>
      <c r="AF2685" s="53"/>
      <c r="AG2685" s="53"/>
      <c r="AH2685" s="53"/>
      <c r="AI2685" s="53"/>
      <c r="AJ2685" s="53"/>
      <c r="AK2685" s="53"/>
      <c r="AL2685" s="53"/>
      <c r="AM2685" s="53"/>
      <c r="AN2685" s="53"/>
      <c r="AO2685" s="53"/>
      <c r="AP2685" s="53"/>
      <c r="AQ2685" s="53"/>
      <c r="AR2685" s="53"/>
      <c r="AS2685" s="53"/>
      <c r="AT2685" s="53"/>
      <c r="AU2685" s="53"/>
      <c r="AV2685" s="53"/>
      <c r="AW2685" s="53"/>
      <c r="AX2685" s="53"/>
      <c r="AY2685" s="53"/>
      <c r="AZ2685" s="53"/>
      <c r="BA2685" s="53"/>
      <c r="BB2685" s="53"/>
      <c r="BC2685" s="53"/>
      <c r="BD2685" s="53"/>
      <c r="BE2685" s="53"/>
      <c r="BF2685" s="53"/>
      <c r="BG2685" s="53"/>
      <c r="BH2685" s="53"/>
      <c r="BI2685" s="53"/>
      <c r="BJ2685" s="53"/>
      <c r="BK2685" s="53"/>
      <c r="BL2685" s="53"/>
      <c r="BM2685" s="53"/>
      <c r="BN2685" s="53"/>
      <c r="BO2685" s="53"/>
      <c r="BP2685" s="53"/>
      <c r="BQ2685" s="53"/>
      <c r="BR2685" s="53"/>
      <c r="BS2685" s="53"/>
      <c r="BT2685" s="53"/>
      <c r="BU2685" s="53"/>
      <c r="BV2685" s="53"/>
      <c r="BW2685" s="53"/>
      <c r="BX2685" s="53"/>
      <c r="BY2685" s="53"/>
      <c r="BZ2685" s="53"/>
      <c r="CA2685" s="53"/>
      <c r="CB2685" s="53"/>
      <c r="CC2685" s="53"/>
      <c r="CD2685" s="53"/>
      <c r="CE2685" s="53"/>
      <c r="CF2685" s="53"/>
      <c r="CG2685" s="53"/>
      <c r="CH2685" s="53"/>
      <c r="CI2685" s="53"/>
      <c r="CJ2685" s="53"/>
      <c r="CK2685" s="53"/>
    </row>
    <row r="2686" spans="10:89" x14ac:dyDescent="0.2">
      <c r="J2686" s="53"/>
      <c r="K2686" s="53"/>
      <c r="L2686" s="53"/>
      <c r="M2686" s="53"/>
      <c r="N2686" s="53"/>
      <c r="O2686" s="53"/>
      <c r="P2686" s="53"/>
      <c r="Q2686" s="53"/>
      <c r="R2686" s="53"/>
      <c r="S2686" s="53"/>
      <c r="T2686" s="53"/>
      <c r="U2686" s="53"/>
      <c r="V2686" s="53"/>
      <c r="W2686" s="53"/>
      <c r="X2686" s="53"/>
      <c r="Y2686" s="53"/>
      <c r="Z2686" s="53"/>
      <c r="AA2686" s="53"/>
      <c r="AB2686" s="53"/>
      <c r="AC2686" s="53"/>
      <c r="AD2686" s="53"/>
      <c r="AE2686" s="53"/>
      <c r="AF2686" s="53"/>
      <c r="AG2686" s="53"/>
      <c r="AH2686" s="53"/>
      <c r="AI2686" s="53"/>
      <c r="AJ2686" s="53"/>
      <c r="AK2686" s="53"/>
      <c r="AL2686" s="53"/>
      <c r="AM2686" s="53"/>
      <c r="AN2686" s="53"/>
      <c r="AO2686" s="53"/>
      <c r="AP2686" s="53"/>
      <c r="AQ2686" s="53"/>
      <c r="AR2686" s="53"/>
      <c r="AS2686" s="53"/>
      <c r="AT2686" s="53"/>
      <c r="AU2686" s="53"/>
      <c r="AV2686" s="53"/>
      <c r="AW2686" s="53"/>
      <c r="AX2686" s="53"/>
      <c r="AY2686" s="53"/>
      <c r="AZ2686" s="53"/>
      <c r="BA2686" s="53"/>
      <c r="BB2686" s="53"/>
      <c r="BC2686" s="53"/>
      <c r="BD2686" s="53"/>
      <c r="BE2686" s="53"/>
      <c r="BF2686" s="53"/>
      <c r="BG2686" s="53"/>
      <c r="BH2686" s="53"/>
      <c r="BI2686" s="53"/>
      <c r="BJ2686" s="53"/>
      <c r="BK2686" s="53"/>
      <c r="BL2686" s="53"/>
      <c r="BM2686" s="53"/>
      <c r="BN2686" s="53"/>
      <c r="BO2686" s="53"/>
      <c r="BP2686" s="53"/>
      <c r="BQ2686" s="53"/>
      <c r="BR2686" s="53"/>
      <c r="BS2686" s="53"/>
      <c r="BT2686" s="53"/>
      <c r="BU2686" s="53"/>
      <c r="BV2686" s="53"/>
      <c r="BW2686" s="53"/>
      <c r="BX2686" s="53"/>
      <c r="BY2686" s="53"/>
      <c r="BZ2686" s="53"/>
      <c r="CA2686" s="53"/>
      <c r="CB2686" s="53"/>
      <c r="CC2686" s="53"/>
      <c r="CD2686" s="53"/>
      <c r="CE2686" s="53"/>
      <c r="CF2686" s="53"/>
      <c r="CG2686" s="53"/>
      <c r="CH2686" s="53"/>
      <c r="CI2686" s="53"/>
      <c r="CJ2686" s="53"/>
      <c r="CK2686" s="53"/>
    </row>
    <row r="2687" spans="10:89" x14ac:dyDescent="0.2">
      <c r="J2687" s="53"/>
      <c r="K2687" s="53"/>
      <c r="L2687" s="53"/>
      <c r="M2687" s="53"/>
      <c r="N2687" s="53"/>
      <c r="O2687" s="53"/>
      <c r="P2687" s="53"/>
      <c r="Q2687" s="53"/>
      <c r="R2687" s="53"/>
      <c r="S2687" s="53"/>
      <c r="T2687" s="53"/>
      <c r="U2687" s="53"/>
      <c r="V2687" s="53"/>
      <c r="W2687" s="53"/>
      <c r="X2687" s="53"/>
      <c r="Y2687" s="53"/>
      <c r="Z2687" s="53"/>
      <c r="AA2687" s="53"/>
      <c r="AB2687" s="53"/>
      <c r="AC2687" s="53"/>
      <c r="AD2687" s="53"/>
      <c r="AE2687" s="53"/>
      <c r="AF2687" s="53"/>
      <c r="AG2687" s="53"/>
      <c r="AH2687" s="53"/>
      <c r="AI2687" s="53"/>
      <c r="AJ2687" s="53"/>
      <c r="AK2687" s="53"/>
      <c r="AL2687" s="53"/>
      <c r="AM2687" s="53"/>
      <c r="AN2687" s="53"/>
      <c r="AO2687" s="53"/>
      <c r="AP2687" s="53"/>
      <c r="AQ2687" s="53"/>
      <c r="AR2687" s="53"/>
      <c r="AS2687" s="53"/>
      <c r="AT2687" s="53"/>
      <c r="AU2687" s="53"/>
      <c r="AV2687" s="53"/>
      <c r="AW2687" s="53"/>
      <c r="AX2687" s="53"/>
      <c r="AY2687" s="53"/>
      <c r="AZ2687" s="53"/>
      <c r="BA2687" s="53"/>
      <c r="BB2687" s="53"/>
      <c r="BC2687" s="53"/>
      <c r="BD2687" s="53"/>
      <c r="BE2687" s="53"/>
      <c r="BF2687" s="53"/>
      <c r="BG2687" s="53"/>
      <c r="BH2687" s="53"/>
      <c r="BI2687" s="53"/>
      <c r="BJ2687" s="53"/>
      <c r="BK2687" s="53"/>
      <c r="BL2687" s="53"/>
      <c r="BM2687" s="53"/>
      <c r="BN2687" s="53"/>
      <c r="BO2687" s="53"/>
      <c r="BP2687" s="53"/>
      <c r="BQ2687" s="53"/>
      <c r="BR2687" s="53"/>
      <c r="BS2687" s="53"/>
      <c r="BT2687" s="53"/>
      <c r="BU2687" s="53"/>
      <c r="BV2687" s="53"/>
      <c r="BW2687" s="53"/>
      <c r="BX2687" s="53"/>
      <c r="BY2687" s="53"/>
      <c r="BZ2687" s="53"/>
      <c r="CA2687" s="53"/>
      <c r="CB2687" s="53"/>
      <c r="CC2687" s="53"/>
      <c r="CD2687" s="53"/>
      <c r="CE2687" s="53"/>
      <c r="CF2687" s="53"/>
      <c r="CG2687" s="53"/>
      <c r="CH2687" s="53"/>
      <c r="CI2687" s="53"/>
      <c r="CJ2687" s="53"/>
      <c r="CK2687" s="53"/>
    </row>
    <row r="2688" spans="10:89" x14ac:dyDescent="0.2">
      <c r="J2688" s="53"/>
      <c r="K2688" s="53"/>
      <c r="L2688" s="53"/>
      <c r="M2688" s="53"/>
      <c r="N2688" s="53"/>
      <c r="O2688" s="53"/>
      <c r="P2688" s="53"/>
      <c r="Q2688" s="53"/>
      <c r="R2688" s="53"/>
      <c r="S2688" s="53"/>
      <c r="T2688" s="53"/>
      <c r="U2688" s="53"/>
      <c r="V2688" s="53"/>
      <c r="W2688" s="53"/>
      <c r="X2688" s="53"/>
      <c r="Y2688" s="53"/>
      <c r="Z2688" s="53"/>
      <c r="AA2688" s="53"/>
      <c r="AB2688" s="53"/>
      <c r="AC2688" s="53"/>
      <c r="AD2688" s="53"/>
      <c r="AE2688" s="53"/>
      <c r="AF2688" s="53"/>
      <c r="AG2688" s="53"/>
      <c r="AH2688" s="53"/>
      <c r="AI2688" s="53"/>
      <c r="AJ2688" s="53"/>
      <c r="AK2688" s="53"/>
      <c r="AL2688" s="53"/>
      <c r="AM2688" s="53"/>
      <c r="AN2688" s="53"/>
      <c r="AO2688" s="53"/>
      <c r="AP2688" s="53"/>
      <c r="AQ2688" s="53"/>
      <c r="AR2688" s="53"/>
      <c r="AS2688" s="53"/>
      <c r="AT2688" s="53"/>
      <c r="AU2688" s="53"/>
      <c r="AV2688" s="53"/>
      <c r="AW2688" s="53"/>
      <c r="AX2688" s="53"/>
      <c r="AY2688" s="53"/>
      <c r="AZ2688" s="53"/>
      <c r="BA2688" s="53"/>
      <c r="BB2688" s="53"/>
      <c r="BC2688" s="53"/>
      <c r="BD2688" s="53"/>
      <c r="BE2688" s="53"/>
      <c r="BF2688" s="53"/>
      <c r="BG2688" s="53"/>
      <c r="BH2688" s="53"/>
      <c r="BI2688" s="53"/>
      <c r="BJ2688" s="53"/>
      <c r="BK2688" s="53"/>
      <c r="BL2688" s="53"/>
      <c r="BM2688" s="53"/>
      <c r="BN2688" s="53"/>
      <c r="BO2688" s="53"/>
      <c r="BP2688" s="53"/>
      <c r="BQ2688" s="53"/>
      <c r="BR2688" s="53"/>
      <c r="BS2688" s="53"/>
      <c r="BT2688" s="53"/>
      <c r="BU2688" s="53"/>
      <c r="BV2688" s="53"/>
      <c r="BW2688" s="53"/>
      <c r="BX2688" s="53"/>
      <c r="BY2688" s="53"/>
      <c r="BZ2688" s="53"/>
      <c r="CA2688" s="53"/>
      <c r="CB2688" s="53"/>
      <c r="CC2688" s="53"/>
      <c r="CD2688" s="53"/>
      <c r="CE2688" s="53"/>
      <c r="CF2688" s="53"/>
      <c r="CG2688" s="53"/>
      <c r="CH2688" s="53"/>
      <c r="CI2688" s="53"/>
      <c r="CJ2688" s="53"/>
      <c r="CK2688" s="53"/>
    </row>
    <row r="2689" spans="10:89" x14ac:dyDescent="0.2">
      <c r="J2689" s="53"/>
      <c r="K2689" s="53"/>
      <c r="L2689" s="53"/>
      <c r="M2689" s="53"/>
      <c r="N2689" s="53"/>
      <c r="O2689" s="53"/>
      <c r="P2689" s="53"/>
      <c r="Q2689" s="53"/>
      <c r="R2689" s="53"/>
      <c r="S2689" s="53"/>
      <c r="T2689" s="53"/>
      <c r="U2689" s="53"/>
      <c r="V2689" s="53"/>
      <c r="W2689" s="53"/>
      <c r="X2689" s="53"/>
      <c r="Y2689" s="53"/>
      <c r="Z2689" s="53"/>
      <c r="AA2689" s="53"/>
      <c r="AB2689" s="53"/>
      <c r="AC2689" s="53"/>
      <c r="AD2689" s="53"/>
      <c r="AE2689" s="53"/>
      <c r="AF2689" s="53"/>
      <c r="AG2689" s="53"/>
      <c r="AH2689" s="53"/>
      <c r="AI2689" s="53"/>
      <c r="AJ2689" s="53"/>
      <c r="AK2689" s="53"/>
      <c r="AL2689" s="53"/>
      <c r="AM2689" s="53"/>
      <c r="AN2689" s="53"/>
      <c r="AO2689" s="53"/>
      <c r="AP2689" s="53"/>
      <c r="AQ2689" s="53"/>
      <c r="AR2689" s="53"/>
      <c r="AS2689" s="53"/>
      <c r="AT2689" s="53"/>
      <c r="AU2689" s="53"/>
      <c r="AV2689" s="53"/>
      <c r="AW2689" s="53"/>
      <c r="AX2689" s="53"/>
      <c r="AY2689" s="53"/>
      <c r="AZ2689" s="53"/>
      <c r="BA2689" s="53"/>
      <c r="BB2689" s="53"/>
      <c r="BC2689" s="53"/>
      <c r="BD2689" s="53"/>
      <c r="BE2689" s="53"/>
      <c r="BF2689" s="53"/>
      <c r="BG2689" s="53"/>
      <c r="BH2689" s="53"/>
      <c r="BI2689" s="53"/>
      <c r="BJ2689" s="53"/>
      <c r="BK2689" s="53"/>
      <c r="BL2689" s="53"/>
      <c r="BM2689" s="53"/>
      <c r="BN2689" s="53"/>
      <c r="BO2689" s="53"/>
      <c r="BP2689" s="53"/>
      <c r="BQ2689" s="53"/>
      <c r="BR2689" s="53"/>
      <c r="BS2689" s="53"/>
      <c r="BT2689" s="53"/>
      <c r="BU2689" s="53"/>
      <c r="BV2689" s="53"/>
      <c r="BW2689" s="53"/>
      <c r="BX2689" s="53"/>
      <c r="BY2689" s="53"/>
      <c r="BZ2689" s="53"/>
      <c r="CA2689" s="53"/>
      <c r="CB2689" s="53"/>
      <c r="CC2689" s="53"/>
      <c r="CD2689" s="53"/>
      <c r="CE2689" s="53"/>
      <c r="CF2689" s="53"/>
      <c r="CG2689" s="53"/>
      <c r="CH2689" s="53"/>
      <c r="CI2689" s="53"/>
      <c r="CJ2689" s="53"/>
      <c r="CK2689" s="53"/>
    </row>
    <row r="2690" spans="10:89" x14ac:dyDescent="0.2">
      <c r="J2690" s="53"/>
      <c r="K2690" s="53"/>
      <c r="L2690" s="53"/>
      <c r="M2690" s="53"/>
      <c r="N2690" s="53"/>
      <c r="O2690" s="53"/>
      <c r="P2690" s="53"/>
      <c r="Q2690" s="53"/>
      <c r="R2690" s="53"/>
      <c r="S2690" s="53"/>
      <c r="T2690" s="53"/>
      <c r="U2690" s="53"/>
      <c r="V2690" s="53"/>
      <c r="W2690" s="53"/>
      <c r="X2690" s="53"/>
      <c r="Y2690" s="53"/>
      <c r="Z2690" s="53"/>
      <c r="AA2690" s="53"/>
      <c r="AB2690" s="53"/>
      <c r="AC2690" s="53"/>
      <c r="AD2690" s="53"/>
      <c r="AE2690" s="53"/>
      <c r="AF2690" s="53"/>
      <c r="AG2690" s="53"/>
      <c r="AH2690" s="53"/>
      <c r="AI2690" s="53"/>
      <c r="AJ2690" s="53"/>
      <c r="AK2690" s="53"/>
      <c r="AL2690" s="53"/>
      <c r="AM2690" s="53"/>
      <c r="AN2690" s="53"/>
      <c r="AO2690" s="53"/>
      <c r="AP2690" s="53"/>
      <c r="AQ2690" s="53"/>
      <c r="AR2690" s="53"/>
      <c r="AS2690" s="53"/>
      <c r="AT2690" s="53"/>
      <c r="AU2690" s="53"/>
      <c r="AV2690" s="53"/>
      <c r="AW2690" s="53"/>
      <c r="AX2690" s="53"/>
      <c r="AY2690" s="53"/>
      <c r="AZ2690" s="53"/>
      <c r="BA2690" s="53"/>
      <c r="BB2690" s="53"/>
      <c r="BC2690" s="53"/>
      <c r="BD2690" s="53"/>
      <c r="BE2690" s="53"/>
      <c r="BF2690" s="53"/>
      <c r="BG2690" s="53"/>
      <c r="BH2690" s="53"/>
      <c r="BI2690" s="53"/>
      <c r="BJ2690" s="53"/>
      <c r="BK2690" s="53"/>
      <c r="BL2690" s="53"/>
      <c r="BM2690" s="53"/>
      <c r="BN2690" s="53"/>
      <c r="BO2690" s="53"/>
      <c r="BP2690" s="53"/>
      <c r="BQ2690" s="53"/>
      <c r="BR2690" s="53"/>
      <c r="BS2690" s="53"/>
      <c r="BT2690" s="53"/>
      <c r="BU2690" s="53"/>
      <c r="BV2690" s="53"/>
      <c r="BW2690" s="53"/>
      <c r="BX2690" s="53"/>
      <c r="BY2690" s="53"/>
      <c r="BZ2690" s="53"/>
      <c r="CA2690" s="53"/>
      <c r="CB2690" s="53"/>
      <c r="CC2690" s="53"/>
      <c r="CD2690" s="53"/>
      <c r="CE2690" s="53"/>
      <c r="CF2690" s="53"/>
      <c r="CG2690" s="53"/>
      <c r="CH2690" s="53"/>
      <c r="CI2690" s="53"/>
      <c r="CJ2690" s="53"/>
      <c r="CK2690" s="53"/>
    </row>
    <row r="2691" spans="10:89" x14ac:dyDescent="0.2">
      <c r="J2691" s="53"/>
      <c r="K2691" s="53"/>
      <c r="L2691" s="53"/>
      <c r="M2691" s="53"/>
      <c r="N2691" s="53"/>
      <c r="O2691" s="53"/>
      <c r="P2691" s="53"/>
      <c r="Q2691" s="53"/>
      <c r="R2691" s="53"/>
      <c r="S2691" s="53"/>
      <c r="T2691" s="53"/>
      <c r="U2691" s="53"/>
      <c r="V2691" s="53"/>
      <c r="W2691" s="53"/>
      <c r="X2691" s="53"/>
      <c r="Y2691" s="53"/>
      <c r="Z2691" s="53"/>
      <c r="AA2691" s="53"/>
      <c r="AB2691" s="53"/>
      <c r="AC2691" s="53"/>
      <c r="AD2691" s="53"/>
      <c r="AE2691" s="53"/>
      <c r="AF2691" s="53"/>
      <c r="AG2691" s="53"/>
      <c r="AH2691" s="53"/>
      <c r="AI2691" s="53"/>
      <c r="AJ2691" s="53"/>
      <c r="AK2691" s="53"/>
      <c r="AL2691" s="53"/>
      <c r="AM2691" s="53"/>
      <c r="AN2691" s="53"/>
      <c r="AO2691" s="53"/>
      <c r="AP2691" s="53"/>
      <c r="AQ2691" s="53"/>
      <c r="AR2691" s="53"/>
      <c r="AS2691" s="53"/>
      <c r="AT2691" s="53"/>
      <c r="AU2691" s="53"/>
      <c r="AV2691" s="53"/>
      <c r="AW2691" s="53"/>
      <c r="AX2691" s="53"/>
      <c r="AY2691" s="53"/>
      <c r="AZ2691" s="53"/>
      <c r="BA2691" s="53"/>
      <c r="BB2691" s="53"/>
      <c r="BC2691" s="53"/>
      <c r="BD2691" s="53"/>
      <c r="BE2691" s="53"/>
      <c r="BF2691" s="53"/>
      <c r="BG2691" s="53"/>
      <c r="BH2691" s="53"/>
      <c r="BI2691" s="53"/>
      <c r="BJ2691" s="53"/>
      <c r="BK2691" s="53"/>
      <c r="BL2691" s="53"/>
      <c r="BM2691" s="53"/>
      <c r="BN2691" s="53"/>
      <c r="BO2691" s="53"/>
      <c r="BP2691" s="53"/>
      <c r="BQ2691" s="53"/>
      <c r="BR2691" s="53"/>
      <c r="BS2691" s="53"/>
      <c r="BT2691" s="53"/>
      <c r="BU2691" s="53"/>
      <c r="BV2691" s="53"/>
      <c r="BW2691" s="53"/>
      <c r="BX2691" s="53"/>
      <c r="BY2691" s="53"/>
      <c r="BZ2691" s="53"/>
      <c r="CA2691" s="53"/>
      <c r="CB2691" s="53"/>
      <c r="CC2691" s="53"/>
      <c r="CD2691" s="53"/>
      <c r="CE2691" s="53"/>
      <c r="CF2691" s="53"/>
      <c r="CG2691" s="53"/>
      <c r="CH2691" s="53"/>
      <c r="CI2691" s="53"/>
      <c r="CJ2691" s="53"/>
      <c r="CK2691" s="53"/>
    </row>
    <row r="2692" spans="10:89" x14ac:dyDescent="0.2">
      <c r="J2692" s="53"/>
      <c r="K2692" s="53"/>
      <c r="L2692" s="53"/>
      <c r="M2692" s="53"/>
      <c r="N2692" s="53"/>
      <c r="O2692" s="53"/>
      <c r="P2692" s="53"/>
      <c r="Q2692" s="53"/>
      <c r="R2692" s="53"/>
      <c r="S2692" s="53"/>
      <c r="T2692" s="53"/>
      <c r="U2692" s="53"/>
      <c r="V2692" s="53"/>
      <c r="W2692" s="53"/>
      <c r="X2692" s="53"/>
      <c r="Y2692" s="53"/>
      <c r="Z2692" s="53"/>
      <c r="AA2692" s="53"/>
      <c r="AB2692" s="53"/>
      <c r="AC2692" s="53"/>
      <c r="AD2692" s="53"/>
      <c r="AE2692" s="53"/>
      <c r="AF2692" s="53"/>
      <c r="AG2692" s="53"/>
      <c r="AH2692" s="53"/>
      <c r="AI2692" s="53"/>
      <c r="AJ2692" s="53"/>
      <c r="AK2692" s="53"/>
      <c r="AL2692" s="53"/>
      <c r="AM2692" s="53"/>
      <c r="AN2692" s="53"/>
      <c r="AO2692" s="53"/>
      <c r="AP2692" s="53"/>
      <c r="AQ2692" s="53"/>
      <c r="AR2692" s="53"/>
      <c r="AS2692" s="53"/>
      <c r="AT2692" s="53"/>
      <c r="AU2692" s="53"/>
      <c r="AV2692" s="53"/>
      <c r="AW2692" s="53"/>
      <c r="AX2692" s="53"/>
      <c r="AY2692" s="53"/>
      <c r="AZ2692" s="53"/>
      <c r="BA2692" s="53"/>
      <c r="BB2692" s="53"/>
      <c r="BC2692" s="53"/>
      <c r="BD2692" s="53"/>
      <c r="BE2692" s="53"/>
      <c r="BF2692" s="53"/>
      <c r="BG2692" s="53"/>
      <c r="BH2692" s="53"/>
      <c r="BI2692" s="53"/>
      <c r="BJ2692" s="53"/>
      <c r="BK2692" s="53"/>
      <c r="BL2692" s="53"/>
      <c r="BM2692" s="53"/>
      <c r="BN2692" s="53"/>
      <c r="BO2692" s="53"/>
      <c r="BP2692" s="53"/>
      <c r="BQ2692" s="53"/>
      <c r="BR2692" s="53"/>
      <c r="BS2692" s="53"/>
      <c r="BT2692" s="53"/>
      <c r="BU2692" s="53"/>
      <c r="BV2692" s="53"/>
      <c r="BW2692" s="53"/>
      <c r="BX2692" s="53"/>
      <c r="BY2692" s="53"/>
      <c r="BZ2692" s="53"/>
      <c r="CA2692" s="53"/>
      <c r="CB2692" s="53"/>
      <c r="CC2692" s="53"/>
      <c r="CD2692" s="53"/>
      <c r="CE2692" s="53"/>
      <c r="CF2692" s="53"/>
      <c r="CG2692" s="53"/>
      <c r="CH2692" s="53"/>
      <c r="CI2692" s="53"/>
      <c r="CJ2692" s="53"/>
      <c r="CK2692" s="53"/>
    </row>
    <row r="2693" spans="10:89" x14ac:dyDescent="0.2">
      <c r="J2693" s="53"/>
      <c r="K2693" s="53"/>
      <c r="L2693" s="53"/>
      <c r="M2693" s="53"/>
      <c r="N2693" s="53"/>
      <c r="O2693" s="53"/>
      <c r="P2693" s="53"/>
      <c r="Q2693" s="53"/>
      <c r="R2693" s="53"/>
      <c r="S2693" s="53"/>
      <c r="T2693" s="53"/>
      <c r="U2693" s="53"/>
      <c r="V2693" s="53"/>
      <c r="W2693" s="53"/>
      <c r="X2693" s="53"/>
      <c r="Y2693" s="53"/>
      <c r="Z2693" s="53"/>
      <c r="AA2693" s="53"/>
      <c r="AB2693" s="53"/>
      <c r="AC2693" s="53"/>
      <c r="AD2693" s="53"/>
      <c r="AE2693" s="53"/>
      <c r="AF2693" s="53"/>
      <c r="AG2693" s="53"/>
      <c r="AH2693" s="53"/>
      <c r="AI2693" s="53"/>
      <c r="AJ2693" s="53"/>
      <c r="AK2693" s="53"/>
      <c r="AL2693" s="53"/>
      <c r="AM2693" s="53"/>
      <c r="AN2693" s="53"/>
      <c r="AO2693" s="53"/>
      <c r="AP2693" s="53"/>
      <c r="AQ2693" s="53"/>
      <c r="AR2693" s="53"/>
      <c r="AS2693" s="53"/>
      <c r="AT2693" s="53"/>
      <c r="AU2693" s="53"/>
      <c r="AV2693" s="53"/>
      <c r="AW2693" s="53"/>
      <c r="AX2693" s="53"/>
      <c r="AY2693" s="53"/>
      <c r="AZ2693" s="53"/>
      <c r="BA2693" s="53"/>
      <c r="BB2693" s="53"/>
      <c r="BC2693" s="53"/>
      <c r="BD2693" s="53"/>
      <c r="BE2693" s="53"/>
      <c r="BF2693" s="53"/>
      <c r="BG2693" s="53"/>
      <c r="BH2693" s="53"/>
      <c r="BI2693" s="53"/>
      <c r="BJ2693" s="53"/>
      <c r="BK2693" s="53"/>
      <c r="BL2693" s="53"/>
      <c r="BM2693" s="53"/>
      <c r="BN2693" s="53"/>
      <c r="BO2693" s="53"/>
      <c r="BP2693" s="53"/>
      <c r="BQ2693" s="53"/>
      <c r="BR2693" s="53"/>
      <c r="BS2693" s="53"/>
      <c r="BT2693" s="53"/>
      <c r="BU2693" s="53"/>
      <c r="BV2693" s="53"/>
      <c r="BW2693" s="53"/>
      <c r="BX2693" s="53"/>
      <c r="BY2693" s="53"/>
      <c r="BZ2693" s="53"/>
      <c r="CA2693" s="53"/>
      <c r="CB2693" s="53"/>
      <c r="CC2693" s="53"/>
      <c r="CD2693" s="53"/>
      <c r="CE2693" s="53"/>
      <c r="CF2693" s="53"/>
      <c r="CG2693" s="53"/>
      <c r="CH2693" s="53"/>
      <c r="CI2693" s="53"/>
      <c r="CJ2693" s="53"/>
      <c r="CK2693" s="53"/>
    </row>
    <row r="2694" spans="10:89" x14ac:dyDescent="0.2">
      <c r="J2694" s="53"/>
      <c r="K2694" s="53"/>
      <c r="L2694" s="53"/>
      <c r="M2694" s="53"/>
      <c r="N2694" s="53"/>
      <c r="O2694" s="53"/>
      <c r="P2694" s="53"/>
      <c r="Q2694" s="53"/>
      <c r="R2694" s="53"/>
      <c r="S2694" s="53"/>
      <c r="T2694" s="53"/>
      <c r="U2694" s="53"/>
      <c r="V2694" s="53"/>
      <c r="W2694" s="53"/>
      <c r="X2694" s="53"/>
      <c r="Y2694" s="53"/>
      <c r="Z2694" s="53"/>
      <c r="AA2694" s="53"/>
      <c r="AB2694" s="53"/>
      <c r="AC2694" s="53"/>
      <c r="AD2694" s="53"/>
      <c r="AE2694" s="53"/>
      <c r="AF2694" s="53"/>
      <c r="AG2694" s="53"/>
      <c r="AH2694" s="53"/>
      <c r="AI2694" s="53"/>
      <c r="AJ2694" s="53"/>
      <c r="AK2694" s="53"/>
      <c r="AL2694" s="53"/>
      <c r="AM2694" s="53"/>
      <c r="AN2694" s="53"/>
      <c r="AO2694" s="53"/>
      <c r="AP2694" s="53"/>
      <c r="AQ2694" s="53"/>
      <c r="AR2694" s="53"/>
      <c r="AS2694" s="53"/>
      <c r="AT2694" s="53"/>
      <c r="AU2694" s="53"/>
      <c r="AV2694" s="53"/>
      <c r="AW2694" s="53"/>
      <c r="AX2694" s="53"/>
      <c r="AY2694" s="53"/>
      <c r="AZ2694" s="53"/>
      <c r="BA2694" s="53"/>
      <c r="BB2694" s="53"/>
      <c r="BC2694" s="53"/>
      <c r="BD2694" s="53"/>
      <c r="BE2694" s="53"/>
      <c r="BF2694" s="53"/>
      <c r="BG2694" s="53"/>
      <c r="BH2694" s="53"/>
      <c r="BI2694" s="53"/>
      <c r="BJ2694" s="53"/>
      <c r="BK2694" s="53"/>
      <c r="BL2694" s="53"/>
      <c r="BM2694" s="53"/>
      <c r="BN2694" s="53"/>
      <c r="BO2694" s="53"/>
      <c r="BP2694" s="53"/>
      <c r="BQ2694" s="53"/>
      <c r="BR2694" s="53"/>
      <c r="BS2694" s="53"/>
      <c r="BT2694" s="53"/>
      <c r="BU2694" s="53"/>
      <c r="BV2694" s="53"/>
      <c r="BW2694" s="53"/>
      <c r="BX2694" s="53"/>
      <c r="BY2694" s="53"/>
      <c r="BZ2694" s="53"/>
      <c r="CA2694" s="53"/>
      <c r="CB2694" s="53"/>
      <c r="CC2694" s="53"/>
      <c r="CD2694" s="53"/>
      <c r="CE2694" s="53"/>
      <c r="CF2694" s="53"/>
      <c r="CG2694" s="53"/>
      <c r="CH2694" s="53"/>
      <c r="CI2694" s="53"/>
      <c r="CJ2694" s="53"/>
      <c r="CK2694" s="53"/>
    </row>
    <row r="2695" spans="10:89" x14ac:dyDescent="0.2">
      <c r="J2695" s="53"/>
      <c r="K2695" s="53"/>
      <c r="L2695" s="53"/>
      <c r="M2695" s="53"/>
      <c r="N2695" s="53"/>
      <c r="O2695" s="53"/>
      <c r="P2695" s="53"/>
      <c r="Q2695" s="53"/>
      <c r="R2695" s="53"/>
      <c r="S2695" s="53"/>
      <c r="T2695" s="53"/>
      <c r="U2695" s="53"/>
      <c r="V2695" s="53"/>
      <c r="W2695" s="53"/>
      <c r="X2695" s="53"/>
      <c r="Y2695" s="53"/>
      <c r="Z2695" s="53"/>
      <c r="AA2695" s="53"/>
      <c r="AB2695" s="53"/>
      <c r="AC2695" s="53"/>
      <c r="AD2695" s="53"/>
      <c r="AE2695" s="53"/>
      <c r="AF2695" s="53"/>
      <c r="AG2695" s="53"/>
      <c r="AH2695" s="53"/>
      <c r="AI2695" s="53"/>
      <c r="AJ2695" s="53"/>
      <c r="AK2695" s="53"/>
      <c r="AL2695" s="53"/>
      <c r="AM2695" s="53"/>
      <c r="AN2695" s="53"/>
      <c r="AO2695" s="53"/>
      <c r="AP2695" s="53"/>
      <c r="AQ2695" s="53"/>
      <c r="AR2695" s="53"/>
      <c r="AS2695" s="53"/>
      <c r="AT2695" s="53"/>
      <c r="AU2695" s="53"/>
      <c r="AV2695" s="53"/>
      <c r="AW2695" s="53"/>
      <c r="AX2695" s="53"/>
      <c r="AY2695" s="53"/>
      <c r="AZ2695" s="53"/>
      <c r="BA2695" s="53"/>
      <c r="BB2695" s="53"/>
      <c r="BC2695" s="53"/>
      <c r="BD2695" s="53"/>
      <c r="BE2695" s="53"/>
      <c r="BF2695" s="53"/>
      <c r="BG2695" s="53"/>
      <c r="BH2695" s="53"/>
      <c r="BI2695" s="53"/>
      <c r="BJ2695" s="53"/>
      <c r="BK2695" s="53"/>
      <c r="BL2695" s="53"/>
      <c r="BM2695" s="53"/>
      <c r="BN2695" s="53"/>
      <c r="BO2695" s="53"/>
      <c r="BP2695" s="53"/>
      <c r="BQ2695" s="53"/>
      <c r="BR2695" s="53"/>
      <c r="BS2695" s="53"/>
      <c r="BT2695" s="53"/>
      <c r="BU2695" s="53"/>
      <c r="BV2695" s="53"/>
      <c r="BW2695" s="53"/>
      <c r="BX2695" s="53"/>
      <c r="BY2695" s="53"/>
      <c r="BZ2695" s="53"/>
      <c r="CA2695" s="53"/>
      <c r="CB2695" s="53"/>
      <c r="CC2695" s="53"/>
      <c r="CD2695" s="53"/>
      <c r="CE2695" s="53"/>
      <c r="CF2695" s="53"/>
      <c r="CG2695" s="53"/>
      <c r="CH2695" s="53"/>
      <c r="CI2695" s="53"/>
      <c r="CJ2695" s="53"/>
      <c r="CK2695" s="53"/>
    </row>
    <row r="2696" spans="10:89" x14ac:dyDescent="0.2">
      <c r="J2696" s="53"/>
      <c r="K2696" s="53"/>
      <c r="L2696" s="53"/>
      <c r="M2696" s="53"/>
      <c r="N2696" s="53"/>
      <c r="O2696" s="53"/>
      <c r="P2696" s="53"/>
      <c r="Q2696" s="53"/>
      <c r="R2696" s="53"/>
      <c r="S2696" s="53"/>
      <c r="T2696" s="53"/>
      <c r="U2696" s="53"/>
      <c r="V2696" s="53"/>
      <c r="W2696" s="53"/>
      <c r="X2696" s="53"/>
      <c r="Y2696" s="53"/>
      <c r="Z2696" s="53"/>
      <c r="AA2696" s="53"/>
      <c r="AB2696" s="53"/>
      <c r="AC2696" s="53"/>
      <c r="AD2696" s="53"/>
      <c r="AE2696" s="53"/>
      <c r="AF2696" s="53"/>
      <c r="AG2696" s="53"/>
      <c r="AH2696" s="53"/>
      <c r="AI2696" s="53"/>
      <c r="AJ2696" s="53"/>
      <c r="AK2696" s="53"/>
      <c r="AL2696" s="53"/>
      <c r="AM2696" s="53"/>
      <c r="AN2696" s="53"/>
      <c r="AO2696" s="53"/>
      <c r="AP2696" s="53"/>
      <c r="AQ2696" s="53"/>
      <c r="AR2696" s="53"/>
      <c r="AS2696" s="53"/>
      <c r="AT2696" s="53"/>
      <c r="AU2696" s="53"/>
      <c r="AV2696" s="53"/>
      <c r="AW2696" s="53"/>
      <c r="AX2696" s="53"/>
      <c r="AY2696" s="53"/>
      <c r="AZ2696" s="53"/>
      <c r="BA2696" s="53"/>
      <c r="BB2696" s="53"/>
      <c r="BC2696" s="53"/>
      <c r="BD2696" s="53"/>
      <c r="BE2696" s="53"/>
      <c r="BF2696" s="53"/>
      <c r="BG2696" s="53"/>
      <c r="BH2696" s="53"/>
      <c r="BI2696" s="53"/>
      <c r="BJ2696" s="53"/>
      <c r="BK2696" s="53"/>
      <c r="BL2696" s="53"/>
      <c r="BM2696" s="53"/>
      <c r="BN2696" s="53"/>
      <c r="BO2696" s="53"/>
      <c r="BP2696" s="53"/>
      <c r="BQ2696" s="53"/>
      <c r="BR2696" s="53"/>
      <c r="BS2696" s="53"/>
      <c r="BT2696" s="53"/>
      <c r="BU2696" s="53"/>
      <c r="BV2696" s="53"/>
      <c r="BW2696" s="53"/>
      <c r="BX2696" s="53"/>
      <c r="BY2696" s="53"/>
      <c r="BZ2696" s="53"/>
      <c r="CA2696" s="53"/>
      <c r="CB2696" s="53"/>
      <c r="CC2696" s="53"/>
      <c r="CD2696" s="53"/>
      <c r="CE2696" s="53"/>
      <c r="CF2696" s="53"/>
      <c r="CG2696" s="53"/>
      <c r="CH2696" s="53"/>
      <c r="CI2696" s="53"/>
      <c r="CJ2696" s="53"/>
      <c r="CK2696" s="53"/>
    </row>
    <row r="2697" spans="10:89" x14ac:dyDescent="0.2">
      <c r="J2697" s="53"/>
      <c r="K2697" s="53"/>
      <c r="L2697" s="53"/>
      <c r="M2697" s="53"/>
      <c r="N2697" s="53"/>
      <c r="O2697" s="53"/>
      <c r="P2697" s="53"/>
      <c r="Q2697" s="53"/>
      <c r="R2697" s="53"/>
      <c r="S2697" s="53"/>
      <c r="T2697" s="53"/>
      <c r="U2697" s="53"/>
      <c r="V2697" s="53"/>
      <c r="W2697" s="53"/>
      <c r="X2697" s="53"/>
      <c r="Y2697" s="53"/>
      <c r="Z2697" s="53"/>
      <c r="AA2697" s="53"/>
      <c r="AB2697" s="53"/>
      <c r="AC2697" s="53"/>
      <c r="AD2697" s="53"/>
      <c r="AE2697" s="53"/>
      <c r="AF2697" s="53"/>
      <c r="AG2697" s="53"/>
      <c r="AH2697" s="53"/>
      <c r="AI2697" s="53"/>
      <c r="AJ2697" s="53"/>
      <c r="AK2697" s="53"/>
      <c r="AL2697" s="53"/>
      <c r="AM2697" s="53"/>
      <c r="AN2697" s="53"/>
      <c r="AO2697" s="53"/>
      <c r="AP2697" s="53"/>
      <c r="AQ2697" s="53"/>
      <c r="AR2697" s="53"/>
      <c r="AS2697" s="53"/>
      <c r="AT2697" s="53"/>
      <c r="AU2697" s="53"/>
      <c r="AV2697" s="53"/>
      <c r="AW2697" s="53"/>
      <c r="AX2697" s="53"/>
      <c r="AY2697" s="53"/>
      <c r="AZ2697" s="53"/>
      <c r="BA2697" s="53"/>
      <c r="BB2697" s="53"/>
      <c r="BC2697" s="53"/>
      <c r="BD2697" s="53"/>
      <c r="BE2697" s="53"/>
      <c r="BF2697" s="53"/>
      <c r="BG2697" s="53"/>
      <c r="BH2697" s="53"/>
      <c r="BI2697" s="53"/>
      <c r="BJ2697" s="53"/>
      <c r="BK2697" s="53"/>
      <c r="BL2697" s="53"/>
      <c r="BM2697" s="53"/>
      <c r="BN2697" s="53"/>
      <c r="BO2697" s="53"/>
      <c r="BP2697" s="53"/>
      <c r="BQ2697" s="53"/>
      <c r="BR2697" s="53"/>
      <c r="BS2697" s="53"/>
      <c r="BT2697" s="53"/>
      <c r="BU2697" s="53"/>
      <c r="BV2697" s="53"/>
      <c r="BW2697" s="53"/>
      <c r="BX2697" s="53"/>
      <c r="BY2697" s="53"/>
      <c r="BZ2697" s="53"/>
      <c r="CA2697" s="53"/>
      <c r="CB2697" s="53"/>
      <c r="CC2697" s="53"/>
      <c r="CD2697" s="53"/>
      <c r="CE2697" s="53"/>
      <c r="CF2697" s="53"/>
      <c r="CG2697" s="53"/>
      <c r="CH2697" s="53"/>
      <c r="CI2697" s="53"/>
      <c r="CJ2697" s="53"/>
      <c r="CK2697" s="53"/>
    </row>
    <row r="2698" spans="10:89" x14ac:dyDescent="0.2">
      <c r="J2698" s="53"/>
      <c r="K2698" s="53"/>
      <c r="L2698" s="53"/>
      <c r="M2698" s="53"/>
      <c r="N2698" s="53"/>
      <c r="O2698" s="53"/>
      <c r="P2698" s="53"/>
      <c r="Q2698" s="53"/>
      <c r="R2698" s="53"/>
      <c r="S2698" s="53"/>
      <c r="T2698" s="53"/>
      <c r="U2698" s="53"/>
      <c r="V2698" s="53"/>
      <c r="W2698" s="53"/>
      <c r="X2698" s="53"/>
      <c r="Y2698" s="53"/>
      <c r="Z2698" s="53"/>
      <c r="AA2698" s="53"/>
      <c r="AB2698" s="53"/>
      <c r="AC2698" s="53"/>
      <c r="AD2698" s="53"/>
      <c r="AE2698" s="53"/>
      <c r="AF2698" s="53"/>
      <c r="AG2698" s="53"/>
      <c r="AH2698" s="53"/>
      <c r="AI2698" s="53"/>
      <c r="AJ2698" s="53"/>
      <c r="AK2698" s="53"/>
      <c r="AL2698" s="53"/>
      <c r="AM2698" s="53"/>
      <c r="AN2698" s="53"/>
      <c r="AO2698" s="53"/>
      <c r="AP2698" s="53"/>
      <c r="AQ2698" s="53"/>
      <c r="AR2698" s="53"/>
      <c r="AS2698" s="53"/>
      <c r="AT2698" s="53"/>
      <c r="AU2698" s="53"/>
      <c r="AV2698" s="53"/>
      <c r="AW2698" s="53"/>
      <c r="AX2698" s="53"/>
      <c r="AY2698" s="53"/>
      <c r="AZ2698" s="53"/>
      <c r="BA2698" s="53"/>
      <c r="BB2698" s="53"/>
      <c r="BC2698" s="53"/>
      <c r="BD2698" s="53"/>
      <c r="BE2698" s="53"/>
      <c r="BF2698" s="53"/>
      <c r="BG2698" s="53"/>
      <c r="BH2698" s="53"/>
      <c r="BI2698" s="53"/>
      <c r="BJ2698" s="53"/>
      <c r="BK2698" s="53"/>
      <c r="BL2698" s="53"/>
      <c r="BM2698" s="53"/>
      <c r="BN2698" s="53"/>
      <c r="BO2698" s="53"/>
      <c r="BP2698" s="53"/>
      <c r="BQ2698" s="53"/>
      <c r="BR2698" s="53"/>
      <c r="BS2698" s="53"/>
      <c r="BT2698" s="53"/>
      <c r="BU2698" s="53"/>
      <c r="BV2698" s="53"/>
      <c r="BW2698" s="53"/>
      <c r="BX2698" s="53"/>
      <c r="BY2698" s="53"/>
      <c r="BZ2698" s="53"/>
      <c r="CA2698" s="53"/>
      <c r="CB2698" s="53"/>
      <c r="CC2698" s="53"/>
      <c r="CD2698" s="53"/>
      <c r="CE2698" s="53"/>
      <c r="CF2698" s="53"/>
      <c r="CG2698" s="53"/>
      <c r="CH2698" s="53"/>
      <c r="CI2698" s="53"/>
      <c r="CJ2698" s="53"/>
      <c r="CK2698" s="53"/>
    </row>
    <row r="2699" spans="10:89" x14ac:dyDescent="0.2">
      <c r="J2699" s="53"/>
      <c r="K2699" s="53"/>
      <c r="L2699" s="53"/>
      <c r="M2699" s="53"/>
      <c r="N2699" s="53"/>
      <c r="O2699" s="53"/>
      <c r="P2699" s="53"/>
      <c r="Q2699" s="53"/>
      <c r="R2699" s="53"/>
      <c r="S2699" s="53"/>
      <c r="T2699" s="53"/>
      <c r="U2699" s="53"/>
      <c r="V2699" s="53"/>
      <c r="W2699" s="53"/>
      <c r="X2699" s="53"/>
      <c r="Y2699" s="53"/>
      <c r="Z2699" s="53"/>
      <c r="AA2699" s="53"/>
      <c r="AB2699" s="53"/>
      <c r="AC2699" s="53"/>
      <c r="AD2699" s="53"/>
      <c r="AE2699" s="53"/>
      <c r="AF2699" s="53"/>
      <c r="AG2699" s="53"/>
      <c r="AH2699" s="53"/>
      <c r="AI2699" s="53"/>
      <c r="AJ2699" s="53"/>
      <c r="AK2699" s="53"/>
      <c r="AL2699" s="53"/>
      <c r="AM2699" s="53"/>
      <c r="AN2699" s="53"/>
      <c r="AO2699" s="53"/>
      <c r="AP2699" s="53"/>
      <c r="AQ2699" s="53"/>
      <c r="AR2699" s="53"/>
      <c r="AS2699" s="53"/>
      <c r="AT2699" s="53"/>
      <c r="AU2699" s="53"/>
      <c r="AV2699" s="53"/>
      <c r="AW2699" s="53"/>
      <c r="AX2699" s="53"/>
      <c r="AY2699" s="53"/>
      <c r="AZ2699" s="53"/>
      <c r="BA2699" s="53"/>
      <c r="BB2699" s="53"/>
      <c r="BC2699" s="53"/>
      <c r="BD2699" s="53"/>
      <c r="BE2699" s="53"/>
      <c r="BF2699" s="53"/>
      <c r="BG2699" s="53"/>
      <c r="BH2699" s="53"/>
      <c r="BI2699" s="53"/>
      <c r="BJ2699" s="53"/>
      <c r="BK2699" s="53"/>
      <c r="BL2699" s="53"/>
      <c r="BM2699" s="53"/>
      <c r="BN2699" s="53"/>
      <c r="BO2699" s="53"/>
      <c r="BP2699" s="53"/>
      <c r="BQ2699" s="53"/>
      <c r="BR2699" s="53"/>
      <c r="BS2699" s="53"/>
      <c r="BT2699" s="53"/>
      <c r="BU2699" s="53"/>
      <c r="BV2699" s="53"/>
      <c r="BW2699" s="53"/>
      <c r="BX2699" s="53"/>
      <c r="BY2699" s="53"/>
      <c r="BZ2699" s="53"/>
      <c r="CA2699" s="53"/>
      <c r="CB2699" s="53"/>
      <c r="CC2699" s="53"/>
      <c r="CD2699" s="53"/>
      <c r="CE2699" s="53"/>
      <c r="CF2699" s="53"/>
      <c r="CG2699" s="53"/>
      <c r="CH2699" s="53"/>
      <c r="CI2699" s="53"/>
      <c r="CJ2699" s="53"/>
      <c r="CK2699" s="53"/>
    </row>
    <row r="2700" spans="10:89" x14ac:dyDescent="0.2">
      <c r="J2700" s="53"/>
      <c r="K2700" s="53"/>
      <c r="L2700" s="53"/>
      <c r="M2700" s="53"/>
      <c r="N2700" s="53"/>
      <c r="O2700" s="53"/>
      <c r="P2700" s="53"/>
      <c r="Q2700" s="53"/>
      <c r="R2700" s="53"/>
      <c r="S2700" s="53"/>
      <c r="T2700" s="53"/>
      <c r="U2700" s="53"/>
      <c r="V2700" s="53"/>
      <c r="W2700" s="53"/>
      <c r="X2700" s="53"/>
      <c r="Y2700" s="53"/>
      <c r="Z2700" s="53"/>
      <c r="AA2700" s="53"/>
      <c r="AB2700" s="53"/>
      <c r="AC2700" s="53"/>
      <c r="AD2700" s="53"/>
      <c r="AE2700" s="53"/>
      <c r="AF2700" s="53"/>
      <c r="AG2700" s="53"/>
      <c r="AH2700" s="53"/>
      <c r="AI2700" s="53"/>
      <c r="AJ2700" s="53"/>
      <c r="AK2700" s="53"/>
      <c r="AL2700" s="53"/>
      <c r="AM2700" s="53"/>
      <c r="AN2700" s="53"/>
      <c r="AO2700" s="53"/>
      <c r="AP2700" s="53"/>
      <c r="AQ2700" s="53"/>
      <c r="AR2700" s="53"/>
      <c r="AS2700" s="53"/>
      <c r="AT2700" s="53"/>
      <c r="AU2700" s="53"/>
      <c r="AV2700" s="53"/>
      <c r="AW2700" s="53"/>
      <c r="AX2700" s="53"/>
      <c r="AY2700" s="53"/>
      <c r="AZ2700" s="53"/>
      <c r="BA2700" s="53"/>
      <c r="BB2700" s="53"/>
      <c r="BC2700" s="53"/>
      <c r="BD2700" s="53"/>
      <c r="BE2700" s="53"/>
      <c r="BF2700" s="53"/>
      <c r="BG2700" s="53"/>
      <c r="BH2700" s="53"/>
      <c r="BI2700" s="53"/>
      <c r="BJ2700" s="53"/>
      <c r="BK2700" s="53"/>
      <c r="BL2700" s="53"/>
      <c r="BM2700" s="53"/>
      <c r="BN2700" s="53"/>
      <c r="BO2700" s="53"/>
      <c r="BP2700" s="53"/>
      <c r="BQ2700" s="53"/>
      <c r="BR2700" s="53"/>
      <c r="BS2700" s="53"/>
      <c r="BT2700" s="53"/>
      <c r="BU2700" s="53"/>
      <c r="BV2700" s="53"/>
      <c r="BW2700" s="53"/>
      <c r="BX2700" s="53"/>
      <c r="BY2700" s="53"/>
      <c r="BZ2700" s="53"/>
      <c r="CA2700" s="53"/>
      <c r="CB2700" s="53"/>
      <c r="CC2700" s="53"/>
      <c r="CD2700" s="53"/>
      <c r="CE2700" s="53"/>
      <c r="CF2700" s="53"/>
      <c r="CG2700" s="53"/>
      <c r="CH2700" s="53"/>
      <c r="CI2700" s="53"/>
      <c r="CJ2700" s="53"/>
      <c r="CK2700" s="53"/>
    </row>
    <row r="2701" spans="10:89" x14ac:dyDescent="0.2">
      <c r="J2701" s="53"/>
      <c r="K2701" s="53"/>
      <c r="L2701" s="53"/>
      <c r="M2701" s="53"/>
      <c r="N2701" s="53"/>
      <c r="O2701" s="53"/>
      <c r="P2701" s="53"/>
      <c r="Q2701" s="53"/>
      <c r="R2701" s="53"/>
      <c r="S2701" s="53"/>
      <c r="T2701" s="53"/>
      <c r="U2701" s="53"/>
      <c r="V2701" s="53"/>
      <c r="W2701" s="53"/>
      <c r="X2701" s="53"/>
      <c r="Y2701" s="53"/>
      <c r="Z2701" s="53"/>
      <c r="AA2701" s="53"/>
      <c r="AB2701" s="53"/>
      <c r="AC2701" s="53"/>
      <c r="AD2701" s="53"/>
      <c r="AE2701" s="53"/>
      <c r="AF2701" s="53"/>
      <c r="AG2701" s="53"/>
      <c r="AH2701" s="53"/>
      <c r="AI2701" s="53"/>
      <c r="AJ2701" s="53"/>
      <c r="AK2701" s="53"/>
      <c r="AL2701" s="53"/>
      <c r="AM2701" s="53"/>
      <c r="AN2701" s="53"/>
      <c r="AO2701" s="53"/>
      <c r="AP2701" s="53"/>
      <c r="AQ2701" s="53"/>
      <c r="AR2701" s="53"/>
      <c r="AS2701" s="53"/>
      <c r="AT2701" s="53"/>
      <c r="AU2701" s="53"/>
      <c r="AV2701" s="53"/>
      <c r="AW2701" s="53"/>
      <c r="AX2701" s="53"/>
      <c r="AY2701" s="53"/>
      <c r="AZ2701" s="53"/>
      <c r="BA2701" s="53"/>
      <c r="BB2701" s="53"/>
      <c r="BC2701" s="53"/>
      <c r="BD2701" s="53"/>
      <c r="BE2701" s="53"/>
      <c r="BF2701" s="53"/>
      <c r="BG2701" s="53"/>
      <c r="BH2701" s="53"/>
      <c r="BI2701" s="53"/>
      <c r="BJ2701" s="53"/>
      <c r="BK2701" s="53"/>
      <c r="BL2701" s="53"/>
      <c r="BM2701" s="53"/>
      <c r="BN2701" s="53"/>
      <c r="BO2701" s="53"/>
      <c r="BP2701" s="53"/>
      <c r="BQ2701" s="53"/>
      <c r="BR2701" s="53"/>
      <c r="BS2701" s="53"/>
      <c r="BT2701" s="53"/>
      <c r="BU2701" s="53"/>
      <c r="BV2701" s="53"/>
      <c r="BW2701" s="53"/>
      <c r="BX2701" s="53"/>
      <c r="BY2701" s="53"/>
      <c r="BZ2701" s="53"/>
      <c r="CA2701" s="53"/>
      <c r="CB2701" s="53"/>
      <c r="CC2701" s="53"/>
      <c r="CD2701" s="53"/>
      <c r="CE2701" s="53"/>
      <c r="CF2701" s="53"/>
      <c r="CG2701" s="53"/>
      <c r="CH2701" s="53"/>
      <c r="CI2701" s="53"/>
      <c r="CJ2701" s="53"/>
      <c r="CK2701" s="53"/>
    </row>
    <row r="2702" spans="10:89" x14ac:dyDescent="0.2">
      <c r="J2702" s="53"/>
      <c r="K2702" s="53"/>
      <c r="L2702" s="53"/>
      <c r="M2702" s="53"/>
      <c r="N2702" s="53"/>
      <c r="O2702" s="53"/>
      <c r="P2702" s="53"/>
      <c r="Q2702" s="53"/>
      <c r="R2702" s="53"/>
      <c r="S2702" s="53"/>
      <c r="T2702" s="53"/>
      <c r="U2702" s="53"/>
      <c r="V2702" s="53"/>
      <c r="W2702" s="53"/>
      <c r="X2702" s="53"/>
      <c r="Y2702" s="53"/>
      <c r="Z2702" s="53"/>
      <c r="AA2702" s="53"/>
      <c r="AB2702" s="53"/>
      <c r="AC2702" s="53"/>
      <c r="AD2702" s="53"/>
      <c r="AE2702" s="53"/>
      <c r="AF2702" s="53"/>
      <c r="AG2702" s="53"/>
      <c r="AH2702" s="53"/>
      <c r="AI2702" s="53"/>
      <c r="AJ2702" s="53"/>
      <c r="AK2702" s="53"/>
      <c r="AL2702" s="53"/>
      <c r="AM2702" s="53"/>
      <c r="AN2702" s="53"/>
      <c r="AO2702" s="53"/>
      <c r="AP2702" s="53"/>
      <c r="AQ2702" s="53"/>
      <c r="AR2702" s="53"/>
      <c r="AS2702" s="53"/>
      <c r="AT2702" s="53"/>
      <c r="AU2702" s="53"/>
      <c r="AV2702" s="53"/>
      <c r="AW2702" s="53"/>
      <c r="AX2702" s="53"/>
      <c r="AY2702" s="53"/>
      <c r="AZ2702" s="53"/>
      <c r="BA2702" s="53"/>
      <c r="BB2702" s="53"/>
      <c r="BC2702" s="53"/>
      <c r="BD2702" s="53"/>
      <c r="BE2702" s="53"/>
      <c r="BF2702" s="53"/>
      <c r="BG2702" s="53"/>
      <c r="BH2702" s="53"/>
      <c r="BI2702" s="53"/>
      <c r="BJ2702" s="53"/>
      <c r="BK2702" s="53"/>
      <c r="BL2702" s="53"/>
      <c r="BM2702" s="53"/>
      <c r="BN2702" s="53"/>
      <c r="BO2702" s="53"/>
      <c r="BP2702" s="53"/>
      <c r="BQ2702" s="53"/>
      <c r="BR2702" s="53"/>
      <c r="BS2702" s="53"/>
      <c r="BT2702" s="53"/>
      <c r="BU2702" s="53"/>
      <c r="BV2702" s="53"/>
      <c r="BW2702" s="53"/>
      <c r="BX2702" s="53"/>
      <c r="BY2702" s="53"/>
      <c r="BZ2702" s="53"/>
      <c r="CA2702" s="53"/>
      <c r="CB2702" s="53"/>
      <c r="CC2702" s="53"/>
      <c r="CD2702" s="53"/>
      <c r="CE2702" s="53"/>
      <c r="CF2702" s="53"/>
      <c r="CG2702" s="53"/>
      <c r="CH2702" s="53"/>
      <c r="CI2702" s="53"/>
      <c r="CJ2702" s="53"/>
      <c r="CK2702" s="53"/>
    </row>
    <row r="2703" spans="10:89" x14ac:dyDescent="0.2">
      <c r="J2703" s="53"/>
      <c r="K2703" s="53"/>
      <c r="L2703" s="53"/>
      <c r="M2703" s="53"/>
      <c r="N2703" s="53"/>
      <c r="O2703" s="53"/>
      <c r="P2703" s="53"/>
      <c r="Q2703" s="53"/>
      <c r="R2703" s="53"/>
      <c r="S2703" s="53"/>
      <c r="T2703" s="53"/>
      <c r="U2703" s="53"/>
      <c r="V2703" s="53"/>
      <c r="W2703" s="53"/>
      <c r="X2703" s="53"/>
      <c r="Y2703" s="53"/>
      <c r="Z2703" s="53"/>
      <c r="AA2703" s="53"/>
      <c r="AB2703" s="53"/>
      <c r="AC2703" s="53"/>
      <c r="AD2703" s="53"/>
      <c r="AE2703" s="53"/>
      <c r="AF2703" s="53"/>
      <c r="AG2703" s="53"/>
      <c r="AH2703" s="53"/>
      <c r="AI2703" s="53"/>
      <c r="AJ2703" s="53"/>
      <c r="AK2703" s="53"/>
      <c r="AL2703" s="53"/>
      <c r="AM2703" s="53"/>
      <c r="AN2703" s="53"/>
      <c r="AO2703" s="53"/>
      <c r="AP2703" s="53"/>
      <c r="AQ2703" s="53"/>
      <c r="AR2703" s="53"/>
      <c r="AS2703" s="53"/>
      <c r="AT2703" s="53"/>
      <c r="AU2703" s="53"/>
      <c r="AV2703" s="53"/>
      <c r="AW2703" s="53"/>
      <c r="AX2703" s="53"/>
      <c r="AY2703" s="53"/>
      <c r="AZ2703" s="53"/>
      <c r="BA2703" s="53"/>
      <c r="BB2703" s="53"/>
      <c r="BC2703" s="53"/>
      <c r="BD2703" s="53"/>
      <c r="BE2703" s="53"/>
      <c r="BF2703" s="53"/>
      <c r="BG2703" s="53"/>
      <c r="BH2703" s="53"/>
      <c r="BI2703" s="53"/>
      <c r="BJ2703" s="53"/>
      <c r="BK2703" s="53"/>
      <c r="BL2703" s="53"/>
      <c r="BM2703" s="53"/>
      <c r="BN2703" s="53"/>
      <c r="BO2703" s="53"/>
      <c r="BP2703" s="53"/>
      <c r="BQ2703" s="53"/>
      <c r="BR2703" s="53"/>
      <c r="BS2703" s="53"/>
      <c r="BT2703" s="53"/>
      <c r="BU2703" s="53"/>
      <c r="BV2703" s="53"/>
      <c r="BW2703" s="53"/>
      <c r="BX2703" s="53"/>
      <c r="BY2703" s="53"/>
      <c r="BZ2703" s="53"/>
      <c r="CA2703" s="53"/>
      <c r="CB2703" s="53"/>
      <c r="CC2703" s="53"/>
      <c r="CD2703" s="53"/>
      <c r="CE2703" s="53"/>
      <c r="CF2703" s="53"/>
      <c r="CG2703" s="53"/>
      <c r="CH2703" s="53"/>
      <c r="CI2703" s="53"/>
      <c r="CJ2703" s="53"/>
      <c r="CK2703" s="53"/>
    </row>
    <row r="2704" spans="10:89" x14ac:dyDescent="0.2">
      <c r="J2704" s="53"/>
      <c r="K2704" s="53"/>
      <c r="L2704" s="53"/>
      <c r="M2704" s="53"/>
      <c r="N2704" s="53"/>
      <c r="O2704" s="53"/>
      <c r="P2704" s="53"/>
      <c r="Q2704" s="53"/>
      <c r="R2704" s="53"/>
      <c r="S2704" s="53"/>
      <c r="T2704" s="53"/>
      <c r="U2704" s="53"/>
      <c r="V2704" s="53"/>
      <c r="W2704" s="53"/>
      <c r="X2704" s="53"/>
      <c r="Y2704" s="53"/>
      <c r="Z2704" s="53"/>
      <c r="AA2704" s="53"/>
      <c r="AB2704" s="53"/>
      <c r="AC2704" s="53"/>
      <c r="AD2704" s="53"/>
      <c r="AE2704" s="53"/>
      <c r="AF2704" s="53"/>
      <c r="AG2704" s="53"/>
      <c r="AH2704" s="53"/>
      <c r="AI2704" s="53"/>
      <c r="AJ2704" s="53"/>
      <c r="AK2704" s="53"/>
      <c r="AL2704" s="53"/>
      <c r="AM2704" s="53"/>
      <c r="AN2704" s="53"/>
      <c r="AO2704" s="53"/>
      <c r="AP2704" s="53"/>
      <c r="AQ2704" s="53"/>
      <c r="AR2704" s="53"/>
      <c r="AS2704" s="53"/>
      <c r="AT2704" s="53"/>
      <c r="AU2704" s="53"/>
      <c r="AV2704" s="53"/>
      <c r="AW2704" s="53"/>
      <c r="AX2704" s="53"/>
      <c r="AY2704" s="53"/>
      <c r="AZ2704" s="53"/>
      <c r="BA2704" s="53"/>
      <c r="BB2704" s="53"/>
      <c r="BC2704" s="53"/>
      <c r="BD2704" s="53"/>
      <c r="BE2704" s="53"/>
      <c r="BF2704" s="53"/>
      <c r="BG2704" s="53"/>
      <c r="BH2704" s="53"/>
      <c r="BI2704" s="53"/>
      <c r="BJ2704" s="53"/>
      <c r="BK2704" s="53"/>
      <c r="BL2704" s="53"/>
      <c r="BM2704" s="53"/>
      <c r="BN2704" s="53"/>
      <c r="BO2704" s="53"/>
      <c r="BP2704" s="53"/>
      <c r="BQ2704" s="53"/>
      <c r="BR2704" s="53"/>
      <c r="BS2704" s="53"/>
      <c r="BT2704" s="53"/>
      <c r="BU2704" s="53"/>
      <c r="BV2704" s="53"/>
      <c r="BW2704" s="53"/>
      <c r="BX2704" s="53"/>
      <c r="BY2704" s="53"/>
      <c r="BZ2704" s="53"/>
      <c r="CA2704" s="53"/>
      <c r="CB2704" s="53"/>
      <c r="CC2704" s="53"/>
      <c r="CD2704" s="53"/>
      <c r="CE2704" s="53"/>
      <c r="CF2704" s="53"/>
      <c r="CG2704" s="53"/>
      <c r="CH2704" s="53"/>
      <c r="CI2704" s="53"/>
      <c r="CJ2704" s="53"/>
      <c r="CK2704" s="53"/>
    </row>
    <row r="2705" spans="10:89" x14ac:dyDescent="0.2">
      <c r="J2705" s="53"/>
      <c r="K2705" s="53"/>
      <c r="L2705" s="53"/>
      <c r="M2705" s="53"/>
      <c r="N2705" s="53"/>
      <c r="O2705" s="53"/>
      <c r="P2705" s="53"/>
      <c r="Q2705" s="53"/>
      <c r="R2705" s="53"/>
      <c r="S2705" s="53"/>
      <c r="T2705" s="53"/>
      <c r="U2705" s="53"/>
      <c r="V2705" s="53"/>
      <c r="W2705" s="53"/>
      <c r="X2705" s="53"/>
      <c r="Y2705" s="53"/>
      <c r="Z2705" s="53"/>
      <c r="AA2705" s="53"/>
      <c r="AB2705" s="53"/>
      <c r="AC2705" s="53"/>
      <c r="AD2705" s="53"/>
      <c r="AE2705" s="53"/>
      <c r="AF2705" s="53"/>
      <c r="AG2705" s="53"/>
      <c r="AH2705" s="53"/>
      <c r="AI2705" s="53"/>
      <c r="AJ2705" s="53"/>
      <c r="AK2705" s="53"/>
      <c r="AL2705" s="53"/>
      <c r="AM2705" s="53"/>
      <c r="AN2705" s="53"/>
      <c r="AO2705" s="53"/>
      <c r="AP2705" s="53"/>
      <c r="AQ2705" s="53"/>
      <c r="AR2705" s="53"/>
      <c r="AS2705" s="53"/>
      <c r="AT2705" s="53"/>
      <c r="AU2705" s="53"/>
      <c r="AV2705" s="53"/>
      <c r="AW2705" s="53"/>
      <c r="AX2705" s="53"/>
      <c r="AY2705" s="53"/>
      <c r="AZ2705" s="53"/>
      <c r="BA2705" s="53"/>
      <c r="BB2705" s="53"/>
      <c r="BC2705" s="53"/>
      <c r="BD2705" s="53"/>
      <c r="BE2705" s="53"/>
      <c r="BF2705" s="53"/>
      <c r="BG2705" s="53"/>
      <c r="BH2705" s="53"/>
      <c r="BI2705" s="53"/>
      <c r="BJ2705" s="53"/>
      <c r="BK2705" s="53"/>
      <c r="BL2705" s="53"/>
      <c r="BM2705" s="53"/>
      <c r="BN2705" s="53"/>
      <c r="BO2705" s="53"/>
      <c r="BP2705" s="53"/>
      <c r="BQ2705" s="53"/>
      <c r="BR2705" s="53"/>
      <c r="BS2705" s="53"/>
      <c r="BT2705" s="53"/>
      <c r="BU2705" s="53"/>
      <c r="BV2705" s="53"/>
      <c r="BW2705" s="53"/>
      <c r="BX2705" s="53"/>
      <c r="BY2705" s="53"/>
      <c r="BZ2705" s="53"/>
      <c r="CA2705" s="53"/>
      <c r="CB2705" s="53"/>
      <c r="CC2705" s="53"/>
      <c r="CD2705" s="53"/>
      <c r="CE2705" s="53"/>
      <c r="CF2705" s="53"/>
      <c r="CG2705" s="53"/>
      <c r="CH2705" s="53"/>
      <c r="CI2705" s="53"/>
      <c r="CJ2705" s="53"/>
      <c r="CK2705" s="53"/>
    </row>
    <row r="2706" spans="10:89" x14ac:dyDescent="0.2">
      <c r="J2706" s="53"/>
      <c r="K2706" s="53"/>
      <c r="L2706" s="53"/>
      <c r="M2706" s="53"/>
      <c r="N2706" s="53"/>
      <c r="O2706" s="53"/>
      <c r="P2706" s="53"/>
      <c r="Q2706" s="53"/>
      <c r="R2706" s="53"/>
      <c r="S2706" s="53"/>
      <c r="T2706" s="53"/>
      <c r="U2706" s="53"/>
      <c r="V2706" s="53"/>
      <c r="W2706" s="53"/>
      <c r="X2706" s="53"/>
      <c r="Y2706" s="53"/>
      <c r="Z2706" s="53"/>
      <c r="AA2706" s="53"/>
      <c r="AB2706" s="53"/>
      <c r="AC2706" s="53"/>
      <c r="AD2706" s="53"/>
      <c r="AE2706" s="53"/>
      <c r="AF2706" s="53"/>
      <c r="AG2706" s="53"/>
      <c r="AH2706" s="53"/>
      <c r="AI2706" s="53"/>
      <c r="AJ2706" s="53"/>
      <c r="AK2706" s="53"/>
      <c r="AL2706" s="53"/>
      <c r="AM2706" s="53"/>
      <c r="AN2706" s="53"/>
      <c r="AO2706" s="53"/>
      <c r="AP2706" s="53"/>
      <c r="AQ2706" s="53"/>
      <c r="AR2706" s="53"/>
      <c r="AS2706" s="53"/>
      <c r="AT2706" s="53"/>
      <c r="AU2706" s="53"/>
      <c r="AV2706" s="53"/>
      <c r="AW2706" s="53"/>
      <c r="AX2706" s="53"/>
      <c r="AY2706" s="53"/>
      <c r="AZ2706" s="53"/>
      <c r="BA2706" s="53"/>
      <c r="BB2706" s="53"/>
      <c r="BC2706" s="53"/>
      <c r="BD2706" s="53"/>
      <c r="BE2706" s="53"/>
      <c r="BF2706" s="53"/>
      <c r="BG2706" s="53"/>
      <c r="BH2706" s="53"/>
      <c r="BI2706" s="53"/>
      <c r="BJ2706" s="53"/>
      <c r="BK2706" s="53"/>
      <c r="BL2706" s="53"/>
      <c r="BM2706" s="53"/>
      <c r="BN2706" s="53"/>
      <c r="BO2706" s="53"/>
      <c r="BP2706" s="53"/>
      <c r="BQ2706" s="53"/>
      <c r="BR2706" s="53"/>
      <c r="BS2706" s="53"/>
      <c r="BT2706" s="53"/>
      <c r="BU2706" s="53"/>
      <c r="BV2706" s="53"/>
      <c r="BW2706" s="53"/>
      <c r="BX2706" s="53"/>
      <c r="BY2706" s="53"/>
      <c r="BZ2706" s="53"/>
      <c r="CA2706" s="53"/>
      <c r="CB2706" s="53"/>
      <c r="CC2706" s="53"/>
      <c r="CD2706" s="53"/>
      <c r="CE2706" s="53"/>
      <c r="CF2706" s="53"/>
      <c r="CG2706" s="53"/>
      <c r="CH2706" s="53"/>
      <c r="CI2706" s="53"/>
      <c r="CJ2706" s="53"/>
      <c r="CK2706" s="53"/>
    </row>
    <row r="2707" spans="10:89" x14ac:dyDescent="0.2">
      <c r="J2707" s="53"/>
      <c r="K2707" s="53"/>
      <c r="L2707" s="53"/>
      <c r="M2707" s="53"/>
      <c r="N2707" s="53"/>
      <c r="O2707" s="53"/>
      <c r="P2707" s="53"/>
      <c r="Q2707" s="53"/>
      <c r="R2707" s="53"/>
      <c r="S2707" s="53"/>
      <c r="T2707" s="53"/>
      <c r="U2707" s="53"/>
      <c r="V2707" s="53"/>
      <c r="W2707" s="53"/>
      <c r="X2707" s="53"/>
      <c r="Y2707" s="53"/>
      <c r="Z2707" s="53"/>
      <c r="AA2707" s="53"/>
      <c r="AB2707" s="53"/>
      <c r="AC2707" s="53"/>
      <c r="AD2707" s="53"/>
      <c r="AE2707" s="53"/>
      <c r="AF2707" s="53"/>
      <c r="AG2707" s="53"/>
      <c r="AH2707" s="53"/>
      <c r="AI2707" s="53"/>
      <c r="AJ2707" s="53"/>
      <c r="AK2707" s="53"/>
      <c r="AL2707" s="53"/>
      <c r="AM2707" s="53"/>
      <c r="AN2707" s="53"/>
      <c r="AO2707" s="53"/>
      <c r="AP2707" s="53"/>
      <c r="AQ2707" s="53"/>
      <c r="AR2707" s="53"/>
      <c r="AS2707" s="53"/>
      <c r="AT2707" s="53"/>
      <c r="AU2707" s="53"/>
      <c r="AV2707" s="53"/>
      <c r="AW2707" s="53"/>
      <c r="AX2707" s="53"/>
      <c r="AY2707" s="53"/>
      <c r="AZ2707" s="53"/>
      <c r="BA2707" s="53"/>
      <c r="BB2707" s="53"/>
      <c r="BC2707" s="53"/>
      <c r="BD2707" s="53"/>
      <c r="BE2707" s="53"/>
      <c r="BF2707" s="53"/>
      <c r="BG2707" s="53"/>
      <c r="BH2707" s="53"/>
      <c r="BI2707" s="53"/>
      <c r="BJ2707" s="53"/>
      <c r="BK2707" s="53"/>
      <c r="BL2707" s="53"/>
      <c r="BM2707" s="53"/>
      <c r="BN2707" s="53"/>
      <c r="BO2707" s="53"/>
      <c r="BP2707" s="53"/>
      <c r="BQ2707" s="53"/>
      <c r="BR2707" s="53"/>
      <c r="BS2707" s="53"/>
      <c r="BT2707" s="53"/>
      <c r="BU2707" s="53"/>
      <c r="BV2707" s="53"/>
      <c r="BW2707" s="53"/>
      <c r="BX2707" s="53"/>
      <c r="BY2707" s="53"/>
      <c r="BZ2707" s="53"/>
      <c r="CA2707" s="53"/>
      <c r="CB2707" s="53"/>
      <c r="CC2707" s="53"/>
      <c r="CD2707" s="53"/>
      <c r="CE2707" s="53"/>
      <c r="CF2707" s="53"/>
      <c r="CG2707" s="53"/>
      <c r="CH2707" s="53"/>
      <c r="CI2707" s="53"/>
      <c r="CJ2707" s="53"/>
      <c r="CK2707" s="53"/>
    </row>
    <row r="2708" spans="10:89" x14ac:dyDescent="0.2">
      <c r="J2708" s="53"/>
      <c r="K2708" s="53"/>
      <c r="L2708" s="53"/>
      <c r="M2708" s="53"/>
      <c r="N2708" s="53"/>
      <c r="O2708" s="53"/>
      <c r="P2708" s="53"/>
      <c r="Q2708" s="53"/>
      <c r="R2708" s="53"/>
      <c r="S2708" s="53"/>
      <c r="T2708" s="53"/>
      <c r="U2708" s="53"/>
      <c r="V2708" s="53"/>
      <c r="W2708" s="53"/>
      <c r="X2708" s="53"/>
      <c r="Y2708" s="53"/>
      <c r="Z2708" s="53"/>
      <c r="AA2708" s="53"/>
      <c r="AB2708" s="53"/>
      <c r="AC2708" s="53"/>
      <c r="AD2708" s="53"/>
      <c r="AE2708" s="53"/>
      <c r="AF2708" s="53"/>
      <c r="AG2708" s="53"/>
      <c r="AH2708" s="53"/>
      <c r="AI2708" s="53"/>
      <c r="AJ2708" s="53"/>
      <c r="AK2708" s="53"/>
      <c r="AL2708" s="53"/>
      <c r="AM2708" s="53"/>
      <c r="AN2708" s="53"/>
      <c r="AO2708" s="53"/>
      <c r="AP2708" s="53"/>
      <c r="AQ2708" s="53"/>
      <c r="AR2708" s="53"/>
      <c r="AS2708" s="53"/>
      <c r="AT2708" s="53"/>
      <c r="AU2708" s="53"/>
      <c r="AV2708" s="53"/>
      <c r="AW2708" s="53"/>
      <c r="AX2708" s="53"/>
      <c r="AY2708" s="53"/>
      <c r="AZ2708" s="53"/>
      <c r="BA2708" s="53"/>
      <c r="BB2708" s="53"/>
      <c r="BC2708" s="53"/>
      <c r="BD2708" s="53"/>
      <c r="BE2708" s="53"/>
      <c r="BF2708" s="53"/>
      <c r="BG2708" s="53"/>
      <c r="BH2708" s="53"/>
      <c r="BI2708" s="53"/>
      <c r="BJ2708" s="53"/>
      <c r="BK2708" s="53"/>
      <c r="BL2708" s="53"/>
      <c r="BM2708" s="53"/>
      <c r="BN2708" s="53"/>
      <c r="BO2708" s="53"/>
      <c r="BP2708" s="53"/>
      <c r="BQ2708" s="53"/>
      <c r="BR2708" s="53"/>
      <c r="BS2708" s="53"/>
      <c r="BT2708" s="53"/>
      <c r="BU2708" s="53"/>
      <c r="BV2708" s="53"/>
      <c r="BW2708" s="53"/>
      <c r="BX2708" s="53"/>
      <c r="BY2708" s="53"/>
      <c r="BZ2708" s="53"/>
      <c r="CA2708" s="53"/>
      <c r="CB2708" s="53"/>
      <c r="CC2708" s="53"/>
      <c r="CD2708" s="53"/>
      <c r="CE2708" s="53"/>
      <c r="CF2708" s="53"/>
      <c r="CG2708" s="53"/>
      <c r="CH2708" s="53"/>
      <c r="CI2708" s="53"/>
      <c r="CJ2708" s="53"/>
      <c r="CK2708" s="53"/>
    </row>
    <row r="2709" spans="10:89" x14ac:dyDescent="0.2">
      <c r="J2709" s="53"/>
      <c r="K2709" s="53"/>
      <c r="L2709" s="53"/>
      <c r="M2709" s="53"/>
      <c r="N2709" s="53"/>
      <c r="O2709" s="53"/>
      <c r="P2709" s="53"/>
      <c r="Q2709" s="53"/>
      <c r="R2709" s="53"/>
      <c r="S2709" s="53"/>
      <c r="T2709" s="53"/>
      <c r="U2709" s="53"/>
      <c r="V2709" s="53"/>
      <c r="W2709" s="53"/>
      <c r="X2709" s="53"/>
      <c r="Y2709" s="53"/>
      <c r="Z2709" s="53"/>
      <c r="AA2709" s="53"/>
      <c r="AB2709" s="53"/>
      <c r="AC2709" s="53"/>
      <c r="AD2709" s="53"/>
      <c r="AE2709" s="53"/>
      <c r="AF2709" s="53"/>
      <c r="AG2709" s="53"/>
      <c r="AH2709" s="53"/>
      <c r="AI2709" s="53"/>
      <c r="AJ2709" s="53"/>
      <c r="AK2709" s="53"/>
      <c r="AL2709" s="53"/>
      <c r="AM2709" s="53"/>
      <c r="AN2709" s="53"/>
      <c r="AO2709" s="53"/>
      <c r="AP2709" s="53"/>
      <c r="AQ2709" s="53"/>
      <c r="AR2709" s="53"/>
      <c r="AS2709" s="53"/>
      <c r="AT2709" s="53"/>
      <c r="AU2709" s="53"/>
      <c r="AV2709" s="53"/>
      <c r="AW2709" s="53"/>
      <c r="AX2709" s="53"/>
      <c r="AY2709" s="53"/>
      <c r="AZ2709" s="53"/>
      <c r="BA2709" s="53"/>
      <c r="BB2709" s="53"/>
      <c r="BC2709" s="53"/>
      <c r="BD2709" s="53"/>
      <c r="BE2709" s="53"/>
      <c r="BF2709" s="53"/>
      <c r="BG2709" s="53"/>
      <c r="BH2709" s="53"/>
      <c r="BI2709" s="53"/>
      <c r="BJ2709" s="53"/>
      <c r="BK2709" s="53"/>
      <c r="BL2709" s="53"/>
      <c r="BM2709" s="53"/>
      <c r="BN2709" s="53"/>
      <c r="BO2709" s="53"/>
      <c r="BP2709" s="53"/>
      <c r="BQ2709" s="53"/>
      <c r="BR2709" s="53"/>
      <c r="BS2709" s="53"/>
      <c r="BT2709" s="53"/>
      <c r="BU2709" s="53"/>
      <c r="BV2709" s="53"/>
      <c r="BW2709" s="53"/>
      <c r="BX2709" s="53"/>
      <c r="BY2709" s="53"/>
      <c r="BZ2709" s="53"/>
      <c r="CA2709" s="53"/>
      <c r="CB2709" s="53"/>
      <c r="CC2709" s="53"/>
      <c r="CD2709" s="53"/>
      <c r="CE2709" s="53"/>
      <c r="CF2709" s="53"/>
      <c r="CG2709" s="53"/>
      <c r="CH2709" s="53"/>
      <c r="CI2709" s="53"/>
      <c r="CJ2709" s="53"/>
      <c r="CK2709" s="53"/>
    </row>
    <row r="2710" spans="10:89" x14ac:dyDescent="0.2">
      <c r="J2710" s="53"/>
      <c r="K2710" s="53"/>
      <c r="L2710" s="53"/>
      <c r="M2710" s="53"/>
      <c r="N2710" s="53"/>
      <c r="O2710" s="53"/>
      <c r="P2710" s="53"/>
      <c r="Q2710" s="53"/>
      <c r="R2710" s="53"/>
      <c r="S2710" s="53"/>
      <c r="T2710" s="53"/>
      <c r="U2710" s="53"/>
      <c r="V2710" s="53"/>
      <c r="W2710" s="53"/>
      <c r="X2710" s="53"/>
      <c r="Y2710" s="53"/>
      <c r="Z2710" s="53"/>
      <c r="AA2710" s="53"/>
      <c r="AB2710" s="53"/>
      <c r="AC2710" s="53"/>
      <c r="AD2710" s="53"/>
      <c r="AE2710" s="53"/>
      <c r="AF2710" s="53"/>
      <c r="AG2710" s="53"/>
      <c r="AH2710" s="53"/>
      <c r="AI2710" s="53"/>
      <c r="AJ2710" s="53"/>
      <c r="AK2710" s="53"/>
      <c r="AL2710" s="53"/>
      <c r="AM2710" s="53"/>
      <c r="AN2710" s="53"/>
      <c r="AO2710" s="53"/>
      <c r="AP2710" s="53"/>
      <c r="AQ2710" s="53"/>
      <c r="AR2710" s="53"/>
      <c r="AS2710" s="53"/>
      <c r="AT2710" s="53"/>
      <c r="AU2710" s="53"/>
      <c r="AV2710" s="53"/>
      <c r="AW2710" s="53"/>
      <c r="AX2710" s="53"/>
      <c r="AY2710" s="53"/>
      <c r="AZ2710" s="53"/>
      <c r="BA2710" s="53"/>
      <c r="BB2710" s="53"/>
      <c r="BC2710" s="53"/>
      <c r="BD2710" s="53"/>
      <c r="BE2710" s="53"/>
      <c r="BF2710" s="53"/>
      <c r="BG2710" s="53"/>
      <c r="BH2710" s="53"/>
      <c r="BI2710" s="53"/>
      <c r="BJ2710" s="53"/>
      <c r="BK2710" s="53"/>
      <c r="BL2710" s="53"/>
      <c r="BM2710" s="53"/>
      <c r="BN2710" s="53"/>
      <c r="BO2710" s="53"/>
      <c r="BP2710" s="53"/>
      <c r="BQ2710" s="53"/>
      <c r="BR2710" s="53"/>
      <c r="BS2710" s="53"/>
      <c r="BT2710" s="53"/>
      <c r="BU2710" s="53"/>
      <c r="BV2710" s="53"/>
      <c r="BW2710" s="53"/>
      <c r="BX2710" s="53"/>
      <c r="BY2710" s="53"/>
      <c r="BZ2710" s="53"/>
      <c r="CA2710" s="53"/>
      <c r="CB2710" s="53"/>
      <c r="CC2710" s="53"/>
      <c r="CD2710" s="53"/>
      <c r="CE2710" s="53"/>
      <c r="CF2710" s="53"/>
      <c r="CG2710" s="53"/>
      <c r="CH2710" s="53"/>
      <c r="CI2710" s="53"/>
      <c r="CJ2710" s="53"/>
      <c r="CK2710" s="53"/>
    </row>
    <row r="2711" spans="10:89" x14ac:dyDescent="0.2">
      <c r="J2711" s="53"/>
      <c r="K2711" s="53"/>
      <c r="L2711" s="53"/>
      <c r="M2711" s="53"/>
      <c r="N2711" s="53"/>
      <c r="O2711" s="53"/>
      <c r="P2711" s="53"/>
      <c r="Q2711" s="53"/>
      <c r="R2711" s="53"/>
      <c r="S2711" s="53"/>
      <c r="T2711" s="53"/>
      <c r="U2711" s="53"/>
      <c r="V2711" s="53"/>
      <c r="W2711" s="53"/>
      <c r="X2711" s="53"/>
      <c r="Y2711" s="53"/>
      <c r="Z2711" s="53"/>
      <c r="AA2711" s="53"/>
      <c r="AB2711" s="53"/>
      <c r="AC2711" s="53"/>
      <c r="AD2711" s="53"/>
      <c r="AE2711" s="53"/>
      <c r="AF2711" s="53"/>
      <c r="AG2711" s="53"/>
      <c r="AH2711" s="53"/>
      <c r="AI2711" s="53"/>
      <c r="AJ2711" s="53"/>
      <c r="AK2711" s="53"/>
      <c r="AL2711" s="53"/>
      <c r="AM2711" s="53"/>
      <c r="AN2711" s="53"/>
      <c r="AO2711" s="53"/>
      <c r="AP2711" s="53"/>
      <c r="AQ2711" s="53"/>
      <c r="AR2711" s="53"/>
      <c r="AS2711" s="53"/>
      <c r="AT2711" s="53"/>
      <c r="AU2711" s="53"/>
      <c r="AV2711" s="53"/>
      <c r="AW2711" s="53"/>
      <c r="AX2711" s="53"/>
      <c r="AY2711" s="53"/>
      <c r="AZ2711" s="53"/>
      <c r="BA2711" s="53"/>
      <c r="BB2711" s="53"/>
      <c r="BC2711" s="53"/>
      <c r="BD2711" s="53"/>
      <c r="BE2711" s="53"/>
      <c r="BF2711" s="53"/>
      <c r="BG2711" s="53"/>
      <c r="BH2711" s="53"/>
      <c r="BI2711" s="53"/>
      <c r="BJ2711" s="53"/>
      <c r="BK2711" s="53"/>
      <c r="BL2711" s="53"/>
      <c r="BM2711" s="53"/>
      <c r="BN2711" s="53"/>
      <c r="BO2711" s="53"/>
      <c r="BP2711" s="53"/>
      <c r="BQ2711" s="53"/>
      <c r="BR2711" s="53"/>
      <c r="BS2711" s="53"/>
      <c r="BT2711" s="53"/>
      <c r="BU2711" s="53"/>
      <c r="BV2711" s="53"/>
      <c r="BW2711" s="53"/>
      <c r="BX2711" s="53"/>
      <c r="BY2711" s="53"/>
      <c r="BZ2711" s="53"/>
      <c r="CA2711" s="53"/>
      <c r="CB2711" s="53"/>
      <c r="CC2711" s="53"/>
      <c r="CD2711" s="53"/>
      <c r="CE2711" s="53"/>
      <c r="CF2711" s="53"/>
      <c r="CG2711" s="53"/>
      <c r="CH2711" s="53"/>
      <c r="CI2711" s="53"/>
      <c r="CJ2711" s="53"/>
      <c r="CK2711" s="53"/>
    </row>
    <row r="2712" spans="10:89" x14ac:dyDescent="0.2">
      <c r="J2712" s="53"/>
      <c r="K2712" s="53"/>
      <c r="L2712" s="53"/>
      <c r="M2712" s="53"/>
      <c r="N2712" s="53"/>
      <c r="O2712" s="53"/>
      <c r="P2712" s="53"/>
      <c r="Q2712" s="53"/>
      <c r="R2712" s="53"/>
      <c r="S2712" s="53"/>
      <c r="T2712" s="53"/>
      <c r="U2712" s="53"/>
      <c r="V2712" s="53"/>
      <c r="W2712" s="53"/>
      <c r="X2712" s="53"/>
      <c r="Y2712" s="53"/>
      <c r="Z2712" s="53"/>
      <c r="AA2712" s="53"/>
      <c r="AB2712" s="53"/>
      <c r="AC2712" s="53"/>
      <c r="AD2712" s="53"/>
      <c r="AE2712" s="53"/>
      <c r="AF2712" s="53"/>
      <c r="AG2712" s="53"/>
      <c r="AH2712" s="53"/>
      <c r="AI2712" s="53"/>
      <c r="AJ2712" s="53"/>
      <c r="AK2712" s="53"/>
      <c r="AL2712" s="53"/>
      <c r="AM2712" s="53"/>
      <c r="AN2712" s="53"/>
      <c r="AO2712" s="53"/>
      <c r="AP2712" s="53"/>
      <c r="AQ2712" s="53"/>
      <c r="AR2712" s="53"/>
      <c r="AS2712" s="53"/>
      <c r="AT2712" s="53"/>
      <c r="AU2712" s="53"/>
      <c r="AV2712" s="53"/>
      <c r="AW2712" s="53"/>
      <c r="AX2712" s="53"/>
      <c r="AY2712" s="53"/>
      <c r="AZ2712" s="53"/>
      <c r="BA2712" s="53"/>
      <c r="BB2712" s="53"/>
      <c r="BC2712" s="53"/>
      <c r="BD2712" s="53"/>
      <c r="BE2712" s="53"/>
      <c r="BF2712" s="53"/>
      <c r="BG2712" s="53"/>
      <c r="BH2712" s="53"/>
      <c r="BI2712" s="53"/>
      <c r="BJ2712" s="53"/>
      <c r="BK2712" s="53"/>
      <c r="BL2712" s="53"/>
      <c r="BM2712" s="53"/>
      <c r="BN2712" s="53"/>
      <c r="BO2712" s="53"/>
      <c r="BP2712" s="53"/>
      <c r="BQ2712" s="53"/>
      <c r="BR2712" s="53"/>
      <c r="BS2712" s="53"/>
      <c r="BT2712" s="53"/>
      <c r="BU2712" s="53"/>
      <c r="BV2712" s="53"/>
      <c r="BW2712" s="53"/>
      <c r="BX2712" s="53"/>
      <c r="BY2712" s="53"/>
      <c r="BZ2712" s="53"/>
      <c r="CA2712" s="53"/>
      <c r="CB2712" s="53"/>
      <c r="CC2712" s="53"/>
      <c r="CD2712" s="53"/>
      <c r="CE2712" s="53"/>
      <c r="CF2712" s="53"/>
      <c r="CG2712" s="53"/>
      <c r="CH2712" s="53"/>
      <c r="CI2712" s="53"/>
      <c r="CJ2712" s="53"/>
      <c r="CK2712" s="53"/>
    </row>
    <row r="2713" spans="10:89" x14ac:dyDescent="0.2">
      <c r="J2713" s="53"/>
      <c r="K2713" s="53"/>
      <c r="L2713" s="53"/>
      <c r="M2713" s="53"/>
      <c r="N2713" s="53"/>
      <c r="O2713" s="53"/>
      <c r="P2713" s="53"/>
      <c r="Q2713" s="53"/>
      <c r="R2713" s="53"/>
      <c r="S2713" s="53"/>
      <c r="T2713" s="53"/>
      <c r="U2713" s="53"/>
      <c r="V2713" s="53"/>
      <c r="W2713" s="53"/>
      <c r="X2713" s="53"/>
      <c r="Y2713" s="53"/>
      <c r="Z2713" s="53"/>
      <c r="AA2713" s="53"/>
      <c r="AB2713" s="53"/>
      <c r="AC2713" s="53"/>
      <c r="AD2713" s="53"/>
      <c r="AE2713" s="53"/>
      <c r="AF2713" s="53"/>
      <c r="AG2713" s="53"/>
      <c r="AH2713" s="53"/>
      <c r="AI2713" s="53"/>
      <c r="AJ2713" s="53"/>
      <c r="AK2713" s="53"/>
      <c r="AL2713" s="53"/>
      <c r="AM2713" s="53"/>
      <c r="AN2713" s="53"/>
      <c r="AO2713" s="53"/>
      <c r="AP2713" s="53"/>
      <c r="AQ2713" s="53"/>
      <c r="AR2713" s="53"/>
      <c r="AS2713" s="53"/>
      <c r="AT2713" s="53"/>
      <c r="AU2713" s="53"/>
      <c r="AV2713" s="53"/>
      <c r="AW2713" s="53"/>
      <c r="AX2713" s="53"/>
      <c r="AY2713" s="53"/>
      <c r="AZ2713" s="53"/>
      <c r="BA2713" s="53"/>
      <c r="BB2713" s="53"/>
      <c r="BC2713" s="53"/>
      <c r="BD2713" s="53"/>
      <c r="BE2713" s="53"/>
      <c r="BF2713" s="53"/>
      <c r="BG2713" s="53"/>
      <c r="BH2713" s="53"/>
      <c r="BI2713" s="53"/>
      <c r="BJ2713" s="53"/>
      <c r="BK2713" s="53"/>
      <c r="BL2713" s="53"/>
      <c r="BM2713" s="53"/>
      <c r="BN2713" s="53"/>
      <c r="BO2713" s="53"/>
      <c r="BP2713" s="53"/>
      <c r="BQ2713" s="53"/>
      <c r="BR2713" s="53"/>
      <c r="BS2713" s="53"/>
      <c r="BT2713" s="53"/>
      <c r="BU2713" s="53"/>
      <c r="BV2713" s="53"/>
      <c r="BW2713" s="53"/>
      <c r="BX2713" s="53"/>
      <c r="BY2713" s="53"/>
      <c r="BZ2713" s="53"/>
      <c r="CA2713" s="53"/>
      <c r="CB2713" s="53"/>
      <c r="CC2713" s="53"/>
      <c r="CD2713" s="53"/>
      <c r="CE2713" s="53"/>
      <c r="CF2713" s="53"/>
      <c r="CG2713" s="53"/>
      <c r="CH2713" s="53"/>
      <c r="CI2713" s="53"/>
      <c r="CJ2713" s="53"/>
      <c r="CK2713" s="53"/>
    </row>
    <row r="2714" spans="10:89" x14ac:dyDescent="0.2">
      <c r="J2714" s="53"/>
      <c r="K2714" s="53"/>
      <c r="L2714" s="53"/>
      <c r="M2714" s="53"/>
      <c r="N2714" s="53"/>
      <c r="O2714" s="53"/>
      <c r="P2714" s="53"/>
      <c r="Q2714" s="53"/>
      <c r="R2714" s="53"/>
      <c r="S2714" s="53"/>
      <c r="T2714" s="53"/>
      <c r="U2714" s="53"/>
      <c r="V2714" s="53"/>
      <c r="W2714" s="53"/>
      <c r="X2714" s="53"/>
      <c r="Y2714" s="53"/>
      <c r="Z2714" s="53"/>
      <c r="AA2714" s="53"/>
      <c r="AB2714" s="53"/>
      <c r="AC2714" s="53"/>
      <c r="AD2714" s="53"/>
      <c r="AE2714" s="53"/>
      <c r="AF2714" s="53"/>
      <c r="AG2714" s="53"/>
      <c r="AH2714" s="53"/>
      <c r="AI2714" s="53"/>
      <c r="AJ2714" s="53"/>
      <c r="AK2714" s="53"/>
      <c r="AL2714" s="53"/>
      <c r="AM2714" s="53"/>
      <c r="AN2714" s="53"/>
      <c r="AO2714" s="53"/>
      <c r="AP2714" s="53"/>
      <c r="AQ2714" s="53"/>
      <c r="AR2714" s="53"/>
      <c r="AS2714" s="53"/>
      <c r="AT2714" s="53"/>
      <c r="AU2714" s="53"/>
      <c r="AV2714" s="53"/>
      <c r="AW2714" s="53"/>
      <c r="AX2714" s="53"/>
      <c r="AY2714" s="53"/>
      <c r="AZ2714" s="53"/>
      <c r="BA2714" s="53"/>
      <c r="BB2714" s="53"/>
      <c r="BC2714" s="53"/>
      <c r="BD2714" s="53"/>
      <c r="BE2714" s="53"/>
      <c r="BF2714" s="53"/>
      <c r="BG2714" s="53"/>
      <c r="BH2714" s="53"/>
      <c r="BI2714" s="53"/>
      <c r="BJ2714" s="53"/>
      <c r="BK2714" s="53"/>
      <c r="BL2714" s="53"/>
      <c r="BM2714" s="53"/>
      <c r="BN2714" s="53"/>
      <c r="BO2714" s="53"/>
      <c r="BP2714" s="53"/>
      <c r="BQ2714" s="53"/>
      <c r="BR2714" s="53"/>
      <c r="BS2714" s="53"/>
      <c r="BT2714" s="53"/>
      <c r="BU2714" s="53"/>
      <c r="BV2714" s="53"/>
      <c r="BW2714" s="53"/>
      <c r="BX2714" s="53"/>
      <c r="BY2714" s="53"/>
      <c r="BZ2714" s="53"/>
      <c r="CA2714" s="53"/>
      <c r="CB2714" s="53"/>
      <c r="CC2714" s="53"/>
      <c r="CD2714" s="53"/>
      <c r="CE2714" s="53"/>
      <c r="CF2714" s="53"/>
      <c r="CG2714" s="53"/>
      <c r="CH2714" s="53"/>
      <c r="CI2714" s="53"/>
      <c r="CJ2714" s="53"/>
      <c r="CK2714" s="53"/>
    </row>
    <row r="2715" spans="10:89" x14ac:dyDescent="0.2">
      <c r="J2715" s="53"/>
      <c r="K2715" s="53"/>
      <c r="L2715" s="53"/>
      <c r="M2715" s="53"/>
      <c r="N2715" s="53"/>
      <c r="O2715" s="53"/>
      <c r="P2715" s="53"/>
      <c r="Q2715" s="53"/>
      <c r="R2715" s="53"/>
      <c r="S2715" s="53"/>
      <c r="T2715" s="53"/>
      <c r="U2715" s="53"/>
      <c r="V2715" s="53"/>
      <c r="W2715" s="53"/>
      <c r="X2715" s="53"/>
      <c r="Y2715" s="53"/>
      <c r="Z2715" s="53"/>
      <c r="AA2715" s="53"/>
      <c r="AB2715" s="53"/>
      <c r="AC2715" s="53"/>
      <c r="AD2715" s="53"/>
      <c r="AE2715" s="53"/>
      <c r="AF2715" s="53"/>
      <c r="AG2715" s="53"/>
      <c r="AH2715" s="53"/>
      <c r="AI2715" s="53"/>
      <c r="AJ2715" s="53"/>
      <c r="AK2715" s="53"/>
      <c r="AL2715" s="53"/>
      <c r="AM2715" s="53"/>
      <c r="AN2715" s="53"/>
      <c r="AO2715" s="53"/>
      <c r="AP2715" s="53"/>
      <c r="AQ2715" s="53"/>
      <c r="AR2715" s="53"/>
      <c r="AS2715" s="53"/>
      <c r="AT2715" s="53"/>
      <c r="AU2715" s="53"/>
      <c r="AV2715" s="53"/>
      <c r="AW2715" s="53"/>
      <c r="AX2715" s="53"/>
      <c r="AY2715" s="53"/>
      <c r="AZ2715" s="53"/>
      <c r="BA2715" s="53"/>
      <c r="BB2715" s="53"/>
      <c r="BC2715" s="53"/>
      <c r="BD2715" s="53"/>
      <c r="BE2715" s="53"/>
      <c r="BF2715" s="53"/>
      <c r="BG2715" s="53"/>
      <c r="BH2715" s="53"/>
      <c r="BI2715" s="53"/>
      <c r="BJ2715" s="53"/>
      <c r="BK2715" s="53"/>
      <c r="BL2715" s="53"/>
      <c r="BM2715" s="53"/>
      <c r="BN2715" s="53"/>
      <c r="BO2715" s="53"/>
      <c r="BP2715" s="53"/>
      <c r="BQ2715" s="53"/>
      <c r="BR2715" s="53"/>
      <c r="BS2715" s="53"/>
      <c r="BT2715" s="53"/>
      <c r="BU2715" s="53"/>
      <c r="BV2715" s="53"/>
      <c r="BW2715" s="53"/>
      <c r="BX2715" s="53"/>
      <c r="BY2715" s="53"/>
      <c r="BZ2715" s="53"/>
      <c r="CA2715" s="53"/>
      <c r="CB2715" s="53"/>
      <c r="CC2715" s="53"/>
      <c r="CD2715" s="53"/>
      <c r="CE2715" s="53"/>
      <c r="CF2715" s="53"/>
      <c r="CG2715" s="53"/>
      <c r="CH2715" s="53"/>
      <c r="CI2715" s="53"/>
      <c r="CJ2715" s="53"/>
      <c r="CK2715" s="53"/>
    </row>
    <row r="2716" spans="10:89" x14ac:dyDescent="0.2">
      <c r="J2716" s="53"/>
      <c r="K2716" s="53"/>
      <c r="L2716" s="53"/>
      <c r="M2716" s="53"/>
      <c r="N2716" s="53"/>
      <c r="O2716" s="53"/>
      <c r="P2716" s="53"/>
      <c r="Q2716" s="53"/>
      <c r="R2716" s="53"/>
      <c r="S2716" s="53"/>
      <c r="T2716" s="53"/>
      <c r="U2716" s="53"/>
      <c r="V2716" s="53"/>
      <c r="W2716" s="53"/>
      <c r="X2716" s="53"/>
      <c r="Y2716" s="53"/>
      <c r="Z2716" s="53"/>
      <c r="AA2716" s="53"/>
      <c r="AB2716" s="53"/>
      <c r="AC2716" s="53"/>
      <c r="AD2716" s="53"/>
      <c r="AE2716" s="53"/>
      <c r="AF2716" s="53"/>
      <c r="AG2716" s="53"/>
      <c r="AH2716" s="53"/>
      <c r="AI2716" s="53"/>
      <c r="AJ2716" s="53"/>
      <c r="AK2716" s="53"/>
      <c r="AL2716" s="53"/>
      <c r="AM2716" s="53"/>
      <c r="AN2716" s="53"/>
      <c r="AO2716" s="53"/>
      <c r="AP2716" s="53"/>
      <c r="AQ2716" s="53"/>
      <c r="AR2716" s="53"/>
      <c r="AS2716" s="53"/>
      <c r="AT2716" s="53"/>
      <c r="AU2716" s="53"/>
      <c r="AV2716" s="53"/>
      <c r="AW2716" s="53"/>
      <c r="AX2716" s="53"/>
      <c r="AY2716" s="53"/>
      <c r="AZ2716" s="53"/>
      <c r="BA2716" s="53"/>
      <c r="BB2716" s="53"/>
      <c r="BC2716" s="53"/>
      <c r="BD2716" s="53"/>
      <c r="BE2716" s="53"/>
      <c r="BF2716" s="53"/>
      <c r="BG2716" s="53"/>
      <c r="BH2716" s="53"/>
      <c r="BI2716" s="53"/>
      <c r="BJ2716" s="53"/>
      <c r="BK2716" s="53"/>
      <c r="BL2716" s="53"/>
      <c r="BM2716" s="53"/>
      <c r="BN2716" s="53"/>
      <c r="BO2716" s="53"/>
      <c r="BP2716" s="53"/>
      <c r="BQ2716" s="53"/>
      <c r="BR2716" s="53"/>
      <c r="BS2716" s="53"/>
      <c r="BT2716" s="53"/>
      <c r="BU2716" s="53"/>
      <c r="BV2716" s="53"/>
      <c r="BW2716" s="53"/>
      <c r="BX2716" s="53"/>
      <c r="BY2716" s="53"/>
      <c r="BZ2716" s="53"/>
      <c r="CA2716" s="53"/>
      <c r="CB2716" s="53"/>
      <c r="CC2716" s="53"/>
      <c r="CD2716" s="53"/>
      <c r="CE2716" s="53"/>
      <c r="CF2716" s="53"/>
      <c r="CG2716" s="53"/>
      <c r="CH2716" s="53"/>
      <c r="CI2716" s="53"/>
      <c r="CJ2716" s="53"/>
      <c r="CK2716" s="53"/>
    </row>
    <row r="2717" spans="10:89" x14ac:dyDescent="0.2">
      <c r="J2717" s="53"/>
      <c r="K2717" s="53"/>
      <c r="L2717" s="53"/>
      <c r="M2717" s="53"/>
      <c r="N2717" s="53"/>
      <c r="O2717" s="53"/>
      <c r="P2717" s="53"/>
      <c r="Q2717" s="53"/>
      <c r="R2717" s="53"/>
      <c r="S2717" s="53"/>
      <c r="T2717" s="53"/>
      <c r="U2717" s="53"/>
      <c r="V2717" s="53"/>
      <c r="W2717" s="53"/>
      <c r="X2717" s="53"/>
      <c r="Y2717" s="53"/>
      <c r="Z2717" s="53"/>
      <c r="AA2717" s="53"/>
      <c r="AB2717" s="53"/>
      <c r="AC2717" s="53"/>
      <c r="AD2717" s="53"/>
      <c r="AE2717" s="53"/>
      <c r="AF2717" s="53"/>
      <c r="AG2717" s="53"/>
      <c r="AH2717" s="53"/>
      <c r="AI2717" s="53"/>
      <c r="AJ2717" s="53"/>
      <c r="AK2717" s="53"/>
      <c r="AL2717" s="53"/>
      <c r="AM2717" s="53"/>
      <c r="AN2717" s="53"/>
      <c r="AO2717" s="53"/>
      <c r="AP2717" s="53"/>
      <c r="AQ2717" s="53"/>
      <c r="AR2717" s="53"/>
      <c r="AS2717" s="53"/>
      <c r="AT2717" s="53"/>
      <c r="AU2717" s="53"/>
      <c r="AV2717" s="53"/>
      <c r="AW2717" s="53"/>
      <c r="AX2717" s="53"/>
      <c r="AY2717" s="53"/>
      <c r="AZ2717" s="53"/>
      <c r="BA2717" s="53"/>
      <c r="BB2717" s="53"/>
      <c r="BC2717" s="53"/>
      <c r="BD2717" s="53"/>
      <c r="BE2717" s="53"/>
      <c r="BF2717" s="53"/>
      <c r="BG2717" s="53"/>
      <c r="BH2717" s="53"/>
      <c r="BI2717" s="53"/>
      <c r="BJ2717" s="53"/>
      <c r="BK2717" s="53"/>
      <c r="BL2717" s="53"/>
      <c r="BM2717" s="53"/>
      <c r="BN2717" s="53"/>
      <c r="BO2717" s="53"/>
      <c r="BP2717" s="53"/>
      <c r="BQ2717" s="53"/>
      <c r="BR2717" s="53"/>
      <c r="BS2717" s="53"/>
      <c r="BT2717" s="53"/>
      <c r="BU2717" s="53"/>
      <c r="BV2717" s="53"/>
      <c r="BW2717" s="53"/>
      <c r="BX2717" s="53"/>
      <c r="BY2717" s="53"/>
      <c r="BZ2717" s="53"/>
      <c r="CA2717" s="53"/>
      <c r="CB2717" s="53"/>
      <c r="CC2717" s="53"/>
      <c r="CD2717" s="53"/>
      <c r="CE2717" s="53"/>
      <c r="CF2717" s="53"/>
      <c r="CG2717" s="53"/>
      <c r="CH2717" s="53"/>
      <c r="CI2717" s="53"/>
      <c r="CJ2717" s="53"/>
      <c r="CK2717" s="53"/>
    </row>
    <row r="2718" spans="10:89" x14ac:dyDescent="0.2">
      <c r="J2718" s="53"/>
      <c r="K2718" s="53"/>
      <c r="L2718" s="53"/>
      <c r="M2718" s="53"/>
      <c r="N2718" s="53"/>
      <c r="O2718" s="53"/>
      <c r="P2718" s="53"/>
      <c r="Q2718" s="53"/>
      <c r="R2718" s="53"/>
      <c r="S2718" s="53"/>
      <c r="T2718" s="53"/>
      <c r="U2718" s="53"/>
      <c r="V2718" s="53"/>
      <c r="W2718" s="53"/>
      <c r="X2718" s="53"/>
      <c r="Y2718" s="53"/>
      <c r="Z2718" s="53"/>
      <c r="AA2718" s="53"/>
      <c r="AB2718" s="53"/>
      <c r="AC2718" s="53"/>
      <c r="AD2718" s="53"/>
      <c r="AE2718" s="53"/>
      <c r="AF2718" s="53"/>
      <c r="AG2718" s="53"/>
      <c r="AH2718" s="53"/>
      <c r="AI2718" s="53"/>
      <c r="AJ2718" s="53"/>
      <c r="AK2718" s="53"/>
      <c r="AL2718" s="53"/>
      <c r="AM2718" s="53"/>
      <c r="AN2718" s="53"/>
      <c r="AO2718" s="53"/>
      <c r="AP2718" s="53"/>
      <c r="AQ2718" s="53"/>
      <c r="AR2718" s="53"/>
      <c r="AS2718" s="53"/>
      <c r="AT2718" s="53"/>
      <c r="AU2718" s="53"/>
      <c r="AV2718" s="53"/>
      <c r="AW2718" s="53"/>
      <c r="AX2718" s="53"/>
      <c r="AY2718" s="53"/>
      <c r="AZ2718" s="53"/>
      <c r="BA2718" s="53"/>
      <c r="BB2718" s="53"/>
      <c r="BC2718" s="53"/>
      <c r="BD2718" s="53"/>
      <c r="BE2718" s="53"/>
      <c r="BF2718" s="53"/>
      <c r="BG2718" s="53"/>
      <c r="BH2718" s="53"/>
      <c r="BI2718" s="53"/>
      <c r="BJ2718" s="53"/>
      <c r="BK2718" s="53"/>
      <c r="BL2718" s="53"/>
      <c r="BM2718" s="53"/>
      <c r="BN2718" s="53"/>
      <c r="BO2718" s="53"/>
      <c r="BP2718" s="53"/>
      <c r="BQ2718" s="53"/>
      <c r="BR2718" s="53"/>
      <c r="BS2718" s="53"/>
      <c r="BT2718" s="53"/>
      <c r="BU2718" s="53"/>
      <c r="BV2718" s="53"/>
      <c r="BW2718" s="53"/>
      <c r="BX2718" s="53"/>
      <c r="BY2718" s="53"/>
      <c r="BZ2718" s="53"/>
      <c r="CA2718" s="53"/>
      <c r="CB2718" s="53"/>
      <c r="CC2718" s="53"/>
      <c r="CD2718" s="53"/>
      <c r="CE2718" s="53"/>
      <c r="CF2718" s="53"/>
      <c r="CG2718" s="53"/>
      <c r="CH2718" s="53"/>
      <c r="CI2718" s="53"/>
      <c r="CJ2718" s="53"/>
      <c r="CK2718" s="53"/>
    </row>
    <row r="2719" spans="10:89" x14ac:dyDescent="0.2">
      <c r="J2719" s="53"/>
      <c r="K2719" s="53"/>
      <c r="L2719" s="53"/>
      <c r="M2719" s="53"/>
      <c r="N2719" s="53"/>
      <c r="O2719" s="53"/>
      <c r="P2719" s="53"/>
      <c r="Q2719" s="53"/>
      <c r="R2719" s="53"/>
      <c r="S2719" s="53"/>
      <c r="T2719" s="53"/>
      <c r="U2719" s="53"/>
      <c r="V2719" s="53"/>
      <c r="W2719" s="53"/>
      <c r="X2719" s="53"/>
      <c r="Y2719" s="53"/>
      <c r="Z2719" s="53"/>
      <c r="AA2719" s="53"/>
      <c r="AB2719" s="53"/>
      <c r="AC2719" s="53"/>
      <c r="AD2719" s="53"/>
      <c r="AE2719" s="53"/>
      <c r="AF2719" s="53"/>
      <c r="AG2719" s="53"/>
      <c r="AH2719" s="53"/>
      <c r="AI2719" s="53"/>
      <c r="AJ2719" s="53"/>
      <c r="AK2719" s="53"/>
      <c r="AL2719" s="53"/>
      <c r="AM2719" s="53"/>
      <c r="AN2719" s="53"/>
      <c r="AO2719" s="53"/>
      <c r="AP2719" s="53"/>
      <c r="AQ2719" s="53"/>
      <c r="AR2719" s="53"/>
      <c r="AS2719" s="53"/>
      <c r="AT2719" s="53"/>
      <c r="AU2719" s="53"/>
      <c r="AV2719" s="53"/>
      <c r="AW2719" s="53"/>
      <c r="AX2719" s="53"/>
      <c r="AY2719" s="53"/>
      <c r="AZ2719" s="53"/>
      <c r="BA2719" s="53"/>
      <c r="BB2719" s="53"/>
      <c r="BC2719" s="53"/>
      <c r="BD2719" s="53"/>
      <c r="BE2719" s="53"/>
      <c r="BF2719" s="53"/>
      <c r="BG2719" s="53"/>
      <c r="BH2719" s="53"/>
      <c r="BI2719" s="53"/>
      <c r="BJ2719" s="53"/>
      <c r="BK2719" s="53"/>
      <c r="BL2719" s="53"/>
      <c r="BM2719" s="53"/>
      <c r="BN2719" s="53"/>
      <c r="BO2719" s="53"/>
      <c r="BP2719" s="53"/>
      <c r="BQ2719" s="53"/>
      <c r="BR2719" s="53"/>
      <c r="BS2719" s="53"/>
      <c r="BT2719" s="53"/>
      <c r="BU2719" s="53"/>
      <c r="BV2719" s="53"/>
      <c r="BW2719" s="53"/>
      <c r="BX2719" s="53"/>
      <c r="BY2719" s="53"/>
      <c r="BZ2719" s="53"/>
      <c r="CA2719" s="53"/>
      <c r="CB2719" s="53"/>
      <c r="CC2719" s="53"/>
      <c r="CD2719" s="53"/>
      <c r="CE2719" s="53"/>
      <c r="CF2719" s="53"/>
      <c r="CG2719" s="53"/>
      <c r="CH2719" s="53"/>
      <c r="CI2719" s="53"/>
      <c r="CJ2719" s="53"/>
      <c r="CK2719" s="53"/>
    </row>
    <row r="2720" spans="10:89" x14ac:dyDescent="0.2">
      <c r="J2720" s="53"/>
      <c r="K2720" s="53"/>
      <c r="L2720" s="53"/>
      <c r="M2720" s="53"/>
      <c r="N2720" s="53"/>
      <c r="O2720" s="53"/>
      <c r="P2720" s="53"/>
      <c r="Q2720" s="53"/>
      <c r="R2720" s="53"/>
      <c r="S2720" s="53"/>
      <c r="T2720" s="53"/>
      <c r="U2720" s="53"/>
      <c r="V2720" s="53"/>
      <c r="W2720" s="53"/>
      <c r="X2720" s="53"/>
      <c r="Y2720" s="53"/>
      <c r="Z2720" s="53"/>
      <c r="AA2720" s="53"/>
      <c r="AB2720" s="53"/>
      <c r="AC2720" s="53"/>
      <c r="AD2720" s="53"/>
      <c r="AE2720" s="53"/>
      <c r="AF2720" s="53"/>
      <c r="AG2720" s="53"/>
      <c r="AH2720" s="53"/>
      <c r="AI2720" s="53"/>
      <c r="AJ2720" s="53"/>
      <c r="AK2720" s="53"/>
      <c r="AL2720" s="53"/>
      <c r="AM2720" s="53"/>
      <c r="AN2720" s="53"/>
      <c r="AO2720" s="53"/>
      <c r="AP2720" s="53"/>
      <c r="AQ2720" s="53"/>
      <c r="AR2720" s="53"/>
      <c r="AS2720" s="53"/>
      <c r="AT2720" s="53"/>
      <c r="AU2720" s="53"/>
      <c r="AV2720" s="53"/>
      <c r="AW2720" s="53"/>
      <c r="AX2720" s="53"/>
      <c r="AY2720" s="53"/>
      <c r="AZ2720" s="53"/>
      <c r="BA2720" s="53"/>
      <c r="BB2720" s="53"/>
      <c r="BC2720" s="53"/>
      <c r="BD2720" s="53"/>
      <c r="BE2720" s="53"/>
      <c r="BF2720" s="53"/>
      <c r="BG2720" s="53"/>
      <c r="BH2720" s="53"/>
      <c r="BI2720" s="53"/>
      <c r="BJ2720" s="53"/>
      <c r="BK2720" s="53"/>
      <c r="BL2720" s="53"/>
      <c r="BM2720" s="53"/>
      <c r="BN2720" s="53"/>
      <c r="BO2720" s="53"/>
      <c r="BP2720" s="53"/>
      <c r="BQ2720" s="53"/>
      <c r="BR2720" s="53"/>
      <c r="BS2720" s="53"/>
      <c r="BT2720" s="53"/>
      <c r="BU2720" s="53"/>
      <c r="BV2720" s="53"/>
      <c r="BW2720" s="53"/>
      <c r="BX2720" s="53"/>
      <c r="BY2720" s="53"/>
      <c r="BZ2720" s="53"/>
      <c r="CA2720" s="53"/>
      <c r="CB2720" s="53"/>
      <c r="CC2720" s="53"/>
      <c r="CD2720" s="53"/>
      <c r="CE2720" s="53"/>
      <c r="CF2720" s="53"/>
      <c r="CG2720" s="53"/>
      <c r="CH2720" s="53"/>
      <c r="CI2720" s="53"/>
      <c r="CJ2720" s="53"/>
      <c r="CK2720" s="53"/>
    </row>
    <row r="2721" spans="10:89" x14ac:dyDescent="0.2">
      <c r="J2721" s="53"/>
      <c r="K2721" s="53"/>
      <c r="L2721" s="53"/>
      <c r="M2721" s="53"/>
      <c r="N2721" s="53"/>
      <c r="O2721" s="53"/>
      <c r="P2721" s="53"/>
      <c r="Q2721" s="53"/>
      <c r="R2721" s="53"/>
      <c r="S2721" s="53"/>
      <c r="T2721" s="53"/>
      <c r="U2721" s="53"/>
      <c r="V2721" s="53"/>
      <c r="W2721" s="53"/>
      <c r="X2721" s="53"/>
      <c r="Y2721" s="53"/>
      <c r="Z2721" s="53"/>
      <c r="AA2721" s="53"/>
      <c r="AB2721" s="53"/>
      <c r="AC2721" s="53"/>
      <c r="AD2721" s="53"/>
      <c r="AE2721" s="53"/>
      <c r="AF2721" s="53"/>
      <c r="AG2721" s="53"/>
      <c r="AH2721" s="53"/>
      <c r="AI2721" s="53"/>
      <c r="AJ2721" s="53"/>
      <c r="AK2721" s="53"/>
      <c r="AL2721" s="53"/>
      <c r="AM2721" s="53"/>
      <c r="AN2721" s="53"/>
      <c r="AO2721" s="53"/>
      <c r="AP2721" s="53"/>
      <c r="AQ2721" s="53"/>
      <c r="AR2721" s="53"/>
      <c r="AS2721" s="53"/>
      <c r="AT2721" s="53"/>
      <c r="AU2721" s="53"/>
      <c r="AV2721" s="53"/>
      <c r="AW2721" s="53"/>
      <c r="AX2721" s="53"/>
      <c r="AY2721" s="53"/>
      <c r="AZ2721" s="53"/>
      <c r="BA2721" s="53"/>
      <c r="BB2721" s="53"/>
      <c r="BC2721" s="53"/>
      <c r="BD2721" s="53"/>
      <c r="BE2721" s="53"/>
      <c r="BF2721" s="53"/>
      <c r="BG2721" s="53"/>
      <c r="BH2721" s="53"/>
      <c r="BI2721" s="53"/>
      <c r="BJ2721" s="53"/>
      <c r="BK2721" s="53"/>
      <c r="BL2721" s="53"/>
      <c r="BM2721" s="53"/>
      <c r="BN2721" s="53"/>
      <c r="BO2721" s="53"/>
      <c r="BP2721" s="53"/>
      <c r="BQ2721" s="53"/>
      <c r="BR2721" s="53"/>
      <c r="BS2721" s="53"/>
      <c r="BT2721" s="53"/>
      <c r="BU2721" s="53"/>
      <c r="BV2721" s="53"/>
      <c r="BW2721" s="53"/>
      <c r="BX2721" s="53"/>
      <c r="BY2721" s="53"/>
      <c r="BZ2721" s="53"/>
      <c r="CA2721" s="53"/>
      <c r="CB2721" s="53"/>
      <c r="CC2721" s="53"/>
      <c r="CD2721" s="53"/>
      <c r="CE2721" s="53"/>
      <c r="CF2721" s="53"/>
      <c r="CG2721" s="53"/>
      <c r="CH2721" s="53"/>
      <c r="CI2721" s="53"/>
      <c r="CJ2721" s="53"/>
      <c r="CK2721" s="53"/>
    </row>
    <row r="2722" spans="10:89" x14ac:dyDescent="0.2">
      <c r="J2722" s="53"/>
      <c r="K2722" s="53"/>
      <c r="L2722" s="53"/>
      <c r="M2722" s="53"/>
      <c r="N2722" s="53"/>
      <c r="O2722" s="53"/>
      <c r="P2722" s="53"/>
      <c r="Q2722" s="53"/>
      <c r="R2722" s="53"/>
      <c r="S2722" s="53"/>
      <c r="T2722" s="53"/>
      <c r="U2722" s="53"/>
      <c r="V2722" s="53"/>
      <c r="W2722" s="53"/>
      <c r="X2722" s="53"/>
      <c r="Y2722" s="53"/>
      <c r="Z2722" s="53"/>
      <c r="AA2722" s="53"/>
      <c r="AB2722" s="53"/>
      <c r="AC2722" s="53"/>
      <c r="AD2722" s="53"/>
      <c r="AE2722" s="53"/>
      <c r="AF2722" s="53"/>
      <c r="AG2722" s="53"/>
      <c r="AH2722" s="53"/>
      <c r="AI2722" s="53"/>
      <c r="AJ2722" s="53"/>
      <c r="AK2722" s="53"/>
      <c r="AL2722" s="53"/>
      <c r="AM2722" s="53"/>
      <c r="AN2722" s="53"/>
      <c r="AO2722" s="53"/>
      <c r="AP2722" s="53"/>
      <c r="AQ2722" s="53"/>
      <c r="AR2722" s="53"/>
      <c r="AS2722" s="53"/>
      <c r="AT2722" s="53"/>
      <c r="AU2722" s="53"/>
      <c r="AV2722" s="53"/>
      <c r="AW2722" s="53"/>
      <c r="AX2722" s="53"/>
      <c r="AY2722" s="53"/>
      <c r="AZ2722" s="53"/>
      <c r="BA2722" s="53"/>
      <c r="BB2722" s="53"/>
      <c r="BC2722" s="53"/>
      <c r="BD2722" s="53"/>
      <c r="BE2722" s="53"/>
      <c r="BF2722" s="53"/>
      <c r="BG2722" s="53"/>
      <c r="BH2722" s="53"/>
      <c r="BI2722" s="53"/>
      <c r="BJ2722" s="53"/>
      <c r="BK2722" s="53"/>
      <c r="BL2722" s="53"/>
      <c r="BM2722" s="53"/>
      <c r="BN2722" s="53"/>
      <c r="BO2722" s="53"/>
      <c r="BP2722" s="53"/>
      <c r="BQ2722" s="53"/>
      <c r="BR2722" s="53"/>
      <c r="BS2722" s="53"/>
      <c r="BT2722" s="53"/>
      <c r="BU2722" s="53"/>
      <c r="BV2722" s="53"/>
      <c r="BW2722" s="53"/>
      <c r="BX2722" s="53"/>
      <c r="BY2722" s="53"/>
      <c r="BZ2722" s="53"/>
      <c r="CA2722" s="53"/>
      <c r="CB2722" s="53"/>
      <c r="CC2722" s="53"/>
      <c r="CD2722" s="53"/>
      <c r="CE2722" s="53"/>
      <c r="CF2722" s="53"/>
      <c r="CG2722" s="53"/>
      <c r="CH2722" s="53"/>
      <c r="CI2722" s="53"/>
      <c r="CJ2722" s="53"/>
      <c r="CK2722" s="53"/>
    </row>
    <row r="2723" spans="10:89" x14ac:dyDescent="0.2">
      <c r="J2723" s="53"/>
      <c r="K2723" s="53"/>
      <c r="L2723" s="53"/>
      <c r="M2723" s="53"/>
      <c r="N2723" s="53"/>
      <c r="O2723" s="53"/>
      <c r="P2723" s="53"/>
      <c r="Q2723" s="53"/>
      <c r="R2723" s="53"/>
      <c r="S2723" s="53"/>
      <c r="T2723" s="53"/>
      <c r="U2723" s="53"/>
      <c r="V2723" s="53"/>
      <c r="W2723" s="53"/>
      <c r="X2723" s="53"/>
      <c r="Y2723" s="53"/>
      <c r="Z2723" s="53"/>
      <c r="AA2723" s="53"/>
      <c r="AB2723" s="53"/>
      <c r="AC2723" s="53"/>
      <c r="AD2723" s="53"/>
      <c r="AE2723" s="53"/>
      <c r="AF2723" s="53"/>
      <c r="AG2723" s="53"/>
      <c r="AH2723" s="53"/>
      <c r="AI2723" s="53"/>
      <c r="AJ2723" s="53"/>
      <c r="AK2723" s="53"/>
      <c r="AL2723" s="53"/>
      <c r="AM2723" s="53"/>
      <c r="AN2723" s="53"/>
      <c r="AO2723" s="53"/>
      <c r="AP2723" s="53"/>
      <c r="AQ2723" s="53"/>
      <c r="AR2723" s="53"/>
      <c r="AS2723" s="53"/>
      <c r="AT2723" s="53"/>
      <c r="AU2723" s="53"/>
      <c r="AV2723" s="53"/>
      <c r="AW2723" s="53"/>
      <c r="AX2723" s="53"/>
      <c r="AY2723" s="53"/>
      <c r="AZ2723" s="53"/>
      <c r="BA2723" s="53"/>
      <c r="BB2723" s="53"/>
      <c r="BC2723" s="53"/>
      <c r="BD2723" s="53"/>
      <c r="BE2723" s="53"/>
      <c r="BF2723" s="53"/>
      <c r="BG2723" s="53"/>
      <c r="BH2723" s="53"/>
      <c r="BI2723" s="53"/>
      <c r="BJ2723" s="53"/>
      <c r="BK2723" s="53"/>
      <c r="BL2723" s="53"/>
      <c r="BM2723" s="53"/>
      <c r="BN2723" s="53"/>
      <c r="BO2723" s="53"/>
      <c r="BP2723" s="53"/>
      <c r="BQ2723" s="53"/>
      <c r="BR2723" s="53"/>
      <c r="BS2723" s="53"/>
      <c r="BT2723" s="53"/>
      <c r="BU2723" s="53"/>
      <c r="BV2723" s="53"/>
      <c r="BW2723" s="53"/>
      <c r="BX2723" s="53"/>
      <c r="BY2723" s="53"/>
      <c r="BZ2723" s="53"/>
      <c r="CA2723" s="53"/>
      <c r="CB2723" s="53"/>
      <c r="CC2723" s="53"/>
      <c r="CD2723" s="53"/>
      <c r="CE2723" s="53"/>
      <c r="CF2723" s="53"/>
      <c r="CG2723" s="53"/>
      <c r="CH2723" s="53"/>
      <c r="CI2723" s="53"/>
      <c r="CJ2723" s="53"/>
      <c r="CK2723" s="53"/>
    </row>
    <row r="2724" spans="10:89" x14ac:dyDescent="0.2">
      <c r="J2724" s="53"/>
      <c r="K2724" s="53"/>
      <c r="L2724" s="53"/>
      <c r="M2724" s="53"/>
      <c r="N2724" s="53"/>
      <c r="O2724" s="53"/>
      <c r="P2724" s="53"/>
      <c r="Q2724" s="53"/>
      <c r="R2724" s="53"/>
      <c r="S2724" s="53"/>
      <c r="T2724" s="53"/>
      <c r="U2724" s="53"/>
      <c r="V2724" s="53"/>
      <c r="W2724" s="53"/>
      <c r="X2724" s="53"/>
      <c r="Y2724" s="53"/>
      <c r="Z2724" s="53"/>
      <c r="AA2724" s="53"/>
      <c r="AB2724" s="53"/>
      <c r="AC2724" s="53"/>
      <c r="AD2724" s="53"/>
      <c r="AE2724" s="53"/>
      <c r="AF2724" s="53"/>
      <c r="AG2724" s="53"/>
      <c r="AH2724" s="53"/>
      <c r="AI2724" s="53"/>
      <c r="AJ2724" s="53"/>
      <c r="AK2724" s="53"/>
      <c r="AL2724" s="53"/>
      <c r="AM2724" s="53"/>
      <c r="AN2724" s="53"/>
      <c r="AO2724" s="53"/>
      <c r="AP2724" s="53"/>
      <c r="AQ2724" s="53"/>
      <c r="AR2724" s="53"/>
      <c r="AS2724" s="53"/>
      <c r="AT2724" s="53"/>
      <c r="AU2724" s="53"/>
      <c r="AV2724" s="53"/>
      <c r="AW2724" s="53"/>
      <c r="AX2724" s="53"/>
      <c r="AY2724" s="53"/>
      <c r="AZ2724" s="53"/>
      <c r="BA2724" s="53"/>
      <c r="BB2724" s="53"/>
      <c r="BC2724" s="53"/>
      <c r="BD2724" s="53"/>
      <c r="BE2724" s="53"/>
      <c r="BF2724" s="53"/>
      <c r="BG2724" s="53"/>
      <c r="BH2724" s="53"/>
      <c r="BI2724" s="53"/>
      <c r="BJ2724" s="53"/>
      <c r="BK2724" s="53"/>
      <c r="BL2724" s="53"/>
      <c r="BM2724" s="53"/>
      <c r="BN2724" s="53"/>
      <c r="BO2724" s="53"/>
      <c r="BP2724" s="53"/>
      <c r="BQ2724" s="53"/>
      <c r="BR2724" s="53"/>
      <c r="BS2724" s="53"/>
      <c r="BT2724" s="53"/>
      <c r="BU2724" s="53"/>
      <c r="BV2724" s="53"/>
      <c r="BW2724" s="53"/>
      <c r="BX2724" s="53"/>
      <c r="BY2724" s="53"/>
      <c r="BZ2724" s="53"/>
      <c r="CA2724" s="53"/>
      <c r="CB2724" s="53"/>
      <c r="CC2724" s="53"/>
      <c r="CD2724" s="53"/>
      <c r="CE2724" s="53"/>
      <c r="CF2724" s="53"/>
      <c r="CG2724" s="53"/>
      <c r="CH2724" s="53"/>
      <c r="CI2724" s="53"/>
      <c r="CJ2724" s="53"/>
      <c r="CK2724" s="53"/>
    </row>
    <row r="2725" spans="10:89" x14ac:dyDescent="0.2">
      <c r="J2725" s="53"/>
      <c r="K2725" s="53"/>
      <c r="L2725" s="53"/>
      <c r="M2725" s="53"/>
      <c r="N2725" s="53"/>
      <c r="O2725" s="53"/>
      <c r="P2725" s="53"/>
      <c r="Q2725" s="53"/>
      <c r="R2725" s="53"/>
      <c r="S2725" s="53"/>
      <c r="T2725" s="53"/>
      <c r="U2725" s="53"/>
      <c r="V2725" s="53"/>
      <c r="W2725" s="53"/>
      <c r="X2725" s="53"/>
      <c r="Y2725" s="53"/>
      <c r="Z2725" s="53"/>
      <c r="AA2725" s="53"/>
      <c r="AB2725" s="53"/>
      <c r="AC2725" s="53"/>
      <c r="AD2725" s="53"/>
      <c r="AE2725" s="53"/>
      <c r="AF2725" s="53"/>
      <c r="AG2725" s="53"/>
      <c r="AH2725" s="53"/>
      <c r="AI2725" s="53"/>
      <c r="AJ2725" s="53"/>
      <c r="AK2725" s="53"/>
      <c r="AL2725" s="53"/>
      <c r="AM2725" s="53"/>
      <c r="AN2725" s="53"/>
      <c r="AO2725" s="53"/>
      <c r="AP2725" s="53"/>
      <c r="AQ2725" s="53"/>
      <c r="AR2725" s="53"/>
      <c r="AS2725" s="53"/>
      <c r="AT2725" s="53"/>
      <c r="AU2725" s="53"/>
      <c r="AV2725" s="53"/>
      <c r="AW2725" s="53"/>
      <c r="AX2725" s="53"/>
      <c r="AY2725" s="53"/>
      <c r="AZ2725" s="53"/>
      <c r="BA2725" s="53"/>
      <c r="BB2725" s="53"/>
      <c r="BC2725" s="53"/>
      <c r="BD2725" s="53"/>
      <c r="BE2725" s="53"/>
      <c r="BF2725" s="53"/>
      <c r="BG2725" s="53"/>
      <c r="BH2725" s="53"/>
      <c r="BI2725" s="53"/>
      <c r="BJ2725" s="53"/>
      <c r="BK2725" s="53"/>
      <c r="BL2725" s="53"/>
      <c r="BM2725" s="53"/>
      <c r="BN2725" s="53"/>
      <c r="BO2725" s="53"/>
      <c r="BP2725" s="53"/>
      <c r="BQ2725" s="53"/>
      <c r="BR2725" s="53"/>
      <c r="BS2725" s="53"/>
      <c r="BT2725" s="53"/>
      <c r="BU2725" s="53"/>
      <c r="BV2725" s="53"/>
      <c r="BW2725" s="53"/>
      <c r="BX2725" s="53"/>
      <c r="BY2725" s="53"/>
      <c r="BZ2725" s="53"/>
      <c r="CA2725" s="53"/>
      <c r="CB2725" s="53"/>
      <c r="CC2725" s="53"/>
      <c r="CD2725" s="53"/>
      <c r="CE2725" s="53"/>
      <c r="CF2725" s="53"/>
      <c r="CG2725" s="53"/>
      <c r="CH2725" s="53"/>
      <c r="CI2725" s="53"/>
      <c r="CJ2725" s="53"/>
      <c r="CK2725" s="53"/>
    </row>
    <row r="2726" spans="10:89" x14ac:dyDescent="0.2">
      <c r="J2726" s="53"/>
      <c r="K2726" s="53"/>
      <c r="L2726" s="53"/>
      <c r="M2726" s="53"/>
      <c r="N2726" s="53"/>
      <c r="O2726" s="53"/>
      <c r="P2726" s="53"/>
      <c r="Q2726" s="53"/>
      <c r="R2726" s="53"/>
      <c r="S2726" s="53"/>
      <c r="T2726" s="53"/>
      <c r="U2726" s="53"/>
      <c r="V2726" s="53"/>
      <c r="W2726" s="53"/>
      <c r="X2726" s="53"/>
      <c r="Y2726" s="53"/>
      <c r="Z2726" s="53"/>
      <c r="AA2726" s="53"/>
      <c r="AB2726" s="53"/>
      <c r="AC2726" s="53"/>
      <c r="AD2726" s="53"/>
      <c r="AE2726" s="53"/>
      <c r="AF2726" s="53"/>
      <c r="AG2726" s="53"/>
      <c r="AH2726" s="53"/>
      <c r="AI2726" s="53"/>
      <c r="AJ2726" s="53"/>
      <c r="AK2726" s="53"/>
      <c r="AL2726" s="53"/>
      <c r="AM2726" s="53"/>
      <c r="AN2726" s="53"/>
      <c r="AO2726" s="53"/>
      <c r="AP2726" s="53"/>
      <c r="AQ2726" s="53"/>
      <c r="AR2726" s="53"/>
      <c r="AS2726" s="53"/>
      <c r="AT2726" s="53"/>
      <c r="AU2726" s="53"/>
      <c r="AV2726" s="53"/>
      <c r="AW2726" s="53"/>
      <c r="AX2726" s="53"/>
      <c r="AY2726" s="53"/>
      <c r="AZ2726" s="53"/>
      <c r="BA2726" s="53"/>
      <c r="BB2726" s="53"/>
      <c r="BC2726" s="53"/>
      <c r="BD2726" s="53"/>
      <c r="BE2726" s="53"/>
      <c r="BF2726" s="53"/>
      <c r="BG2726" s="53"/>
      <c r="BH2726" s="53"/>
      <c r="BI2726" s="53"/>
      <c r="BJ2726" s="53"/>
      <c r="BK2726" s="53"/>
      <c r="BL2726" s="53"/>
      <c r="BM2726" s="53"/>
      <c r="BN2726" s="53"/>
      <c r="BO2726" s="53"/>
      <c r="BP2726" s="53"/>
      <c r="BQ2726" s="53"/>
      <c r="BR2726" s="53"/>
      <c r="BS2726" s="53"/>
      <c r="BT2726" s="53"/>
      <c r="BU2726" s="53"/>
      <c r="BV2726" s="53"/>
      <c r="BW2726" s="53"/>
      <c r="BX2726" s="53"/>
      <c r="BY2726" s="53"/>
      <c r="BZ2726" s="53"/>
      <c r="CA2726" s="53"/>
      <c r="CB2726" s="53"/>
      <c r="CC2726" s="53"/>
      <c r="CD2726" s="53"/>
      <c r="CE2726" s="53"/>
      <c r="CF2726" s="53"/>
      <c r="CG2726" s="53"/>
      <c r="CH2726" s="53"/>
      <c r="CI2726" s="53"/>
      <c r="CJ2726" s="53"/>
      <c r="CK2726" s="53"/>
    </row>
    <row r="2727" spans="10:89" x14ac:dyDescent="0.2">
      <c r="J2727" s="53"/>
      <c r="K2727" s="53"/>
      <c r="L2727" s="53"/>
      <c r="M2727" s="53"/>
      <c r="N2727" s="53"/>
      <c r="O2727" s="53"/>
      <c r="P2727" s="53"/>
      <c r="Q2727" s="53"/>
      <c r="R2727" s="53"/>
      <c r="S2727" s="53"/>
      <c r="T2727" s="53"/>
      <c r="U2727" s="53"/>
      <c r="V2727" s="53"/>
      <c r="W2727" s="53"/>
      <c r="X2727" s="53"/>
      <c r="Y2727" s="53"/>
      <c r="Z2727" s="53"/>
      <c r="AA2727" s="53"/>
      <c r="AB2727" s="53"/>
      <c r="AC2727" s="53"/>
      <c r="AD2727" s="53"/>
      <c r="AE2727" s="53"/>
      <c r="AF2727" s="53"/>
      <c r="AG2727" s="53"/>
      <c r="AH2727" s="53"/>
      <c r="AI2727" s="53"/>
      <c r="AJ2727" s="53"/>
      <c r="AK2727" s="53"/>
      <c r="AL2727" s="53"/>
      <c r="AM2727" s="53"/>
      <c r="AN2727" s="53"/>
      <c r="AO2727" s="53"/>
      <c r="AP2727" s="53"/>
      <c r="AQ2727" s="53"/>
      <c r="AR2727" s="53"/>
      <c r="AS2727" s="53"/>
      <c r="AT2727" s="53"/>
      <c r="AU2727" s="53"/>
      <c r="AV2727" s="53"/>
      <c r="AW2727" s="53"/>
      <c r="AX2727" s="53"/>
      <c r="AY2727" s="53"/>
      <c r="AZ2727" s="53"/>
      <c r="BA2727" s="53"/>
      <c r="BB2727" s="53"/>
      <c r="BC2727" s="53"/>
      <c r="BD2727" s="53"/>
      <c r="BE2727" s="53"/>
      <c r="BF2727" s="53"/>
      <c r="BG2727" s="53"/>
      <c r="BH2727" s="53"/>
      <c r="BI2727" s="53"/>
      <c r="BJ2727" s="53"/>
      <c r="BK2727" s="53"/>
      <c r="BL2727" s="53"/>
      <c r="BM2727" s="53"/>
      <c r="BN2727" s="53"/>
      <c r="BO2727" s="53"/>
      <c r="BP2727" s="53"/>
      <c r="BQ2727" s="53"/>
      <c r="BR2727" s="53"/>
      <c r="BS2727" s="53"/>
      <c r="BT2727" s="53"/>
      <c r="BU2727" s="53"/>
      <c r="BV2727" s="53"/>
      <c r="BW2727" s="53"/>
      <c r="BX2727" s="53"/>
      <c r="BY2727" s="53"/>
      <c r="BZ2727" s="53"/>
      <c r="CA2727" s="53"/>
      <c r="CB2727" s="53"/>
      <c r="CC2727" s="53"/>
      <c r="CD2727" s="53"/>
      <c r="CE2727" s="53"/>
      <c r="CF2727" s="53"/>
      <c r="CG2727" s="53"/>
      <c r="CH2727" s="53"/>
      <c r="CI2727" s="53"/>
      <c r="CJ2727" s="53"/>
      <c r="CK2727" s="53"/>
    </row>
    <row r="2728" spans="10:89" x14ac:dyDescent="0.2">
      <c r="J2728" s="53"/>
      <c r="K2728" s="53"/>
      <c r="L2728" s="53"/>
      <c r="M2728" s="53"/>
      <c r="N2728" s="53"/>
      <c r="O2728" s="53"/>
      <c r="P2728" s="53"/>
      <c r="Q2728" s="53"/>
      <c r="R2728" s="53"/>
      <c r="S2728" s="53"/>
      <c r="T2728" s="53"/>
      <c r="U2728" s="53"/>
      <c r="V2728" s="53"/>
      <c r="W2728" s="53"/>
      <c r="X2728" s="53"/>
      <c r="Y2728" s="53"/>
      <c r="Z2728" s="53"/>
      <c r="AA2728" s="53"/>
      <c r="AB2728" s="53"/>
      <c r="AC2728" s="53"/>
      <c r="AD2728" s="53"/>
      <c r="AE2728" s="53"/>
      <c r="AF2728" s="53"/>
      <c r="AG2728" s="53"/>
      <c r="AH2728" s="53"/>
      <c r="AI2728" s="53"/>
      <c r="AJ2728" s="53"/>
      <c r="AK2728" s="53"/>
      <c r="AL2728" s="53"/>
      <c r="AM2728" s="53"/>
      <c r="AN2728" s="53"/>
      <c r="AO2728" s="53"/>
      <c r="AP2728" s="53"/>
      <c r="AQ2728" s="53"/>
      <c r="AR2728" s="53"/>
      <c r="AS2728" s="53"/>
      <c r="AT2728" s="53"/>
      <c r="AU2728" s="53"/>
      <c r="AV2728" s="53"/>
      <c r="AW2728" s="53"/>
      <c r="AX2728" s="53"/>
      <c r="AY2728" s="53"/>
      <c r="AZ2728" s="53"/>
      <c r="BA2728" s="53"/>
      <c r="BB2728" s="53"/>
      <c r="BC2728" s="53"/>
      <c r="BD2728" s="53"/>
      <c r="BE2728" s="53"/>
      <c r="BF2728" s="53"/>
      <c r="BG2728" s="53"/>
      <c r="BH2728" s="53"/>
      <c r="BI2728" s="53"/>
      <c r="BJ2728" s="53"/>
      <c r="BK2728" s="53"/>
      <c r="BL2728" s="53"/>
      <c r="BM2728" s="53"/>
      <c r="BN2728" s="53"/>
      <c r="BO2728" s="53"/>
      <c r="BP2728" s="53"/>
      <c r="BQ2728" s="53"/>
      <c r="BR2728" s="53"/>
      <c r="BS2728" s="53"/>
      <c r="BT2728" s="53"/>
      <c r="BU2728" s="53"/>
      <c r="BV2728" s="53"/>
      <c r="BW2728" s="53"/>
      <c r="BX2728" s="53"/>
      <c r="BY2728" s="53"/>
      <c r="BZ2728" s="53"/>
      <c r="CA2728" s="53"/>
      <c r="CB2728" s="53"/>
      <c r="CC2728" s="53"/>
      <c r="CD2728" s="53"/>
      <c r="CE2728" s="53"/>
      <c r="CF2728" s="53"/>
      <c r="CG2728" s="53"/>
      <c r="CH2728" s="53"/>
      <c r="CI2728" s="53"/>
      <c r="CJ2728" s="53"/>
      <c r="CK2728" s="53"/>
    </row>
    <row r="2729" spans="10:89" x14ac:dyDescent="0.2">
      <c r="J2729" s="53"/>
      <c r="K2729" s="53"/>
      <c r="L2729" s="53"/>
      <c r="M2729" s="53"/>
      <c r="N2729" s="53"/>
      <c r="O2729" s="53"/>
      <c r="P2729" s="53"/>
      <c r="Q2729" s="53"/>
      <c r="R2729" s="53"/>
      <c r="S2729" s="53"/>
      <c r="T2729" s="53"/>
      <c r="U2729" s="53"/>
      <c r="V2729" s="53"/>
      <c r="W2729" s="53"/>
      <c r="X2729" s="53"/>
      <c r="Y2729" s="53"/>
      <c r="Z2729" s="53"/>
      <c r="AA2729" s="53"/>
      <c r="AB2729" s="53"/>
      <c r="AC2729" s="53"/>
      <c r="AD2729" s="53"/>
      <c r="AE2729" s="53"/>
      <c r="AF2729" s="53"/>
      <c r="AG2729" s="53"/>
      <c r="AH2729" s="53"/>
      <c r="AI2729" s="53"/>
      <c r="AJ2729" s="53"/>
      <c r="AK2729" s="53"/>
      <c r="AL2729" s="53"/>
      <c r="AM2729" s="53"/>
      <c r="AN2729" s="53"/>
      <c r="AO2729" s="53"/>
      <c r="AP2729" s="53"/>
      <c r="AQ2729" s="53"/>
      <c r="AR2729" s="53"/>
      <c r="AS2729" s="53"/>
      <c r="AT2729" s="53"/>
      <c r="AU2729" s="53"/>
      <c r="AV2729" s="53"/>
      <c r="AW2729" s="53"/>
      <c r="AX2729" s="53"/>
      <c r="AY2729" s="53"/>
      <c r="AZ2729" s="53"/>
      <c r="BA2729" s="53"/>
      <c r="BB2729" s="53"/>
      <c r="BC2729" s="53"/>
      <c r="BD2729" s="53"/>
      <c r="BE2729" s="53"/>
      <c r="BF2729" s="53"/>
      <c r="BG2729" s="53"/>
      <c r="BH2729" s="53"/>
      <c r="BI2729" s="53"/>
      <c r="BJ2729" s="53"/>
      <c r="BK2729" s="53"/>
      <c r="BL2729" s="53"/>
      <c r="BM2729" s="53"/>
      <c r="BN2729" s="53"/>
      <c r="BO2729" s="53"/>
      <c r="BP2729" s="53"/>
      <c r="BQ2729" s="53"/>
      <c r="BR2729" s="53"/>
      <c r="BS2729" s="53"/>
      <c r="BT2729" s="53"/>
      <c r="BU2729" s="53"/>
      <c r="BV2729" s="53"/>
      <c r="BW2729" s="53"/>
      <c r="BX2729" s="53"/>
      <c r="BY2729" s="53"/>
      <c r="BZ2729" s="53"/>
      <c r="CA2729" s="53"/>
      <c r="CB2729" s="53"/>
      <c r="CC2729" s="53"/>
      <c r="CD2729" s="53"/>
      <c r="CE2729" s="53"/>
      <c r="CF2729" s="53"/>
      <c r="CG2729" s="53"/>
      <c r="CH2729" s="53"/>
      <c r="CI2729" s="53"/>
      <c r="CJ2729" s="53"/>
      <c r="CK2729" s="53"/>
    </row>
    <row r="2730" spans="10:89" x14ac:dyDescent="0.2">
      <c r="J2730" s="53"/>
      <c r="K2730" s="53"/>
      <c r="L2730" s="53"/>
      <c r="M2730" s="53"/>
      <c r="N2730" s="53"/>
      <c r="O2730" s="53"/>
      <c r="P2730" s="53"/>
      <c r="Q2730" s="53"/>
      <c r="R2730" s="53"/>
      <c r="S2730" s="53"/>
      <c r="T2730" s="53"/>
      <c r="U2730" s="53"/>
      <c r="V2730" s="53"/>
      <c r="W2730" s="53"/>
      <c r="X2730" s="53"/>
      <c r="Y2730" s="53"/>
      <c r="Z2730" s="53"/>
      <c r="AA2730" s="53"/>
      <c r="AB2730" s="53"/>
      <c r="AC2730" s="53"/>
      <c r="AD2730" s="53"/>
      <c r="AE2730" s="53"/>
      <c r="AF2730" s="53"/>
      <c r="AG2730" s="53"/>
      <c r="AH2730" s="53"/>
      <c r="AI2730" s="53"/>
      <c r="AJ2730" s="53"/>
      <c r="AK2730" s="53"/>
      <c r="AL2730" s="53"/>
      <c r="AM2730" s="53"/>
      <c r="AN2730" s="53"/>
      <c r="AO2730" s="53"/>
      <c r="AP2730" s="53"/>
      <c r="AQ2730" s="53"/>
      <c r="AR2730" s="53"/>
      <c r="AS2730" s="53"/>
      <c r="AT2730" s="53"/>
      <c r="AU2730" s="53"/>
      <c r="AV2730" s="53"/>
      <c r="AW2730" s="53"/>
      <c r="AX2730" s="53"/>
      <c r="AY2730" s="53"/>
      <c r="AZ2730" s="53"/>
      <c r="BA2730" s="53"/>
      <c r="BB2730" s="53"/>
      <c r="BC2730" s="53"/>
      <c r="BD2730" s="53"/>
      <c r="BE2730" s="53"/>
      <c r="BF2730" s="53"/>
      <c r="BG2730" s="53"/>
      <c r="BH2730" s="53"/>
      <c r="BI2730" s="53"/>
      <c r="BJ2730" s="53"/>
      <c r="BK2730" s="53"/>
      <c r="BL2730" s="53"/>
      <c r="BM2730" s="53"/>
      <c r="BN2730" s="53"/>
      <c r="BO2730" s="53"/>
      <c r="BP2730" s="53"/>
      <c r="BQ2730" s="53"/>
      <c r="BR2730" s="53"/>
      <c r="BS2730" s="53"/>
      <c r="BT2730" s="53"/>
      <c r="BU2730" s="53"/>
      <c r="BV2730" s="53"/>
      <c r="BW2730" s="53"/>
      <c r="BX2730" s="53"/>
      <c r="BY2730" s="53"/>
      <c r="BZ2730" s="53"/>
      <c r="CA2730" s="53"/>
      <c r="CB2730" s="53"/>
      <c r="CC2730" s="53"/>
      <c r="CD2730" s="53"/>
      <c r="CE2730" s="53"/>
      <c r="CF2730" s="53"/>
      <c r="CG2730" s="53"/>
      <c r="CH2730" s="53"/>
      <c r="CI2730" s="53"/>
      <c r="CJ2730" s="53"/>
      <c r="CK2730" s="53"/>
    </row>
    <row r="2731" spans="10:89" x14ac:dyDescent="0.2">
      <c r="J2731" s="53"/>
      <c r="K2731" s="53"/>
      <c r="L2731" s="53"/>
      <c r="M2731" s="53"/>
      <c r="N2731" s="53"/>
      <c r="O2731" s="53"/>
      <c r="P2731" s="53"/>
      <c r="Q2731" s="53"/>
      <c r="R2731" s="53"/>
      <c r="S2731" s="53"/>
      <c r="T2731" s="53"/>
      <c r="U2731" s="53"/>
      <c r="V2731" s="53"/>
      <c r="W2731" s="53"/>
      <c r="X2731" s="53"/>
      <c r="Y2731" s="53"/>
      <c r="Z2731" s="53"/>
      <c r="AA2731" s="53"/>
      <c r="AB2731" s="53"/>
      <c r="AC2731" s="53"/>
      <c r="AD2731" s="53"/>
      <c r="AE2731" s="53"/>
      <c r="AF2731" s="53"/>
      <c r="AG2731" s="53"/>
      <c r="AH2731" s="53"/>
      <c r="AI2731" s="53"/>
      <c r="AJ2731" s="53"/>
      <c r="AK2731" s="53"/>
      <c r="AL2731" s="53"/>
      <c r="AM2731" s="53"/>
      <c r="AN2731" s="53"/>
      <c r="AO2731" s="53"/>
      <c r="AP2731" s="53"/>
      <c r="AQ2731" s="53"/>
      <c r="AR2731" s="53"/>
      <c r="AS2731" s="53"/>
      <c r="AT2731" s="53"/>
      <c r="AU2731" s="53"/>
      <c r="AV2731" s="53"/>
      <c r="AW2731" s="53"/>
      <c r="AX2731" s="53"/>
      <c r="AY2731" s="53"/>
      <c r="AZ2731" s="53"/>
      <c r="BA2731" s="53"/>
      <c r="BB2731" s="53"/>
      <c r="BC2731" s="53"/>
      <c r="BD2731" s="53"/>
      <c r="BE2731" s="53"/>
      <c r="BF2731" s="53"/>
      <c r="BG2731" s="53"/>
      <c r="BH2731" s="53"/>
      <c r="BI2731" s="53"/>
      <c r="BJ2731" s="53"/>
      <c r="BK2731" s="53"/>
      <c r="BL2731" s="53"/>
      <c r="BM2731" s="53"/>
      <c r="BN2731" s="53"/>
      <c r="BO2731" s="53"/>
      <c r="BP2731" s="53"/>
      <c r="BQ2731" s="53"/>
      <c r="BR2731" s="53"/>
      <c r="BS2731" s="53"/>
      <c r="BT2731" s="53"/>
      <c r="BU2731" s="53"/>
      <c r="BV2731" s="53"/>
      <c r="BW2731" s="53"/>
      <c r="BX2731" s="53"/>
      <c r="BY2731" s="53"/>
      <c r="BZ2731" s="53"/>
      <c r="CA2731" s="53"/>
      <c r="CB2731" s="53"/>
      <c r="CC2731" s="53"/>
      <c r="CD2731" s="53"/>
      <c r="CE2731" s="53"/>
      <c r="CF2731" s="53"/>
      <c r="CG2731" s="53"/>
      <c r="CH2731" s="53"/>
      <c r="CI2731" s="53"/>
      <c r="CJ2731" s="53"/>
      <c r="CK2731" s="53"/>
    </row>
    <row r="2732" spans="10:89" x14ac:dyDescent="0.2">
      <c r="J2732" s="53"/>
      <c r="K2732" s="53"/>
      <c r="L2732" s="53"/>
      <c r="M2732" s="53"/>
      <c r="N2732" s="53"/>
      <c r="O2732" s="53"/>
      <c r="P2732" s="53"/>
      <c r="Q2732" s="53"/>
      <c r="R2732" s="53"/>
      <c r="S2732" s="53"/>
      <c r="T2732" s="53"/>
      <c r="U2732" s="53"/>
      <c r="V2732" s="53"/>
      <c r="W2732" s="53"/>
      <c r="X2732" s="53"/>
      <c r="Y2732" s="53"/>
      <c r="Z2732" s="53"/>
      <c r="AA2732" s="53"/>
      <c r="AB2732" s="53"/>
      <c r="AC2732" s="53"/>
      <c r="AD2732" s="53"/>
      <c r="AE2732" s="53"/>
      <c r="AF2732" s="53"/>
      <c r="AG2732" s="53"/>
      <c r="AH2732" s="53"/>
      <c r="AI2732" s="53"/>
      <c r="AJ2732" s="53"/>
      <c r="AK2732" s="53"/>
      <c r="AL2732" s="53"/>
      <c r="AM2732" s="53"/>
      <c r="AN2732" s="53"/>
      <c r="AO2732" s="53"/>
      <c r="AP2732" s="53"/>
      <c r="AQ2732" s="53"/>
      <c r="AR2732" s="53"/>
      <c r="AS2732" s="53"/>
      <c r="AT2732" s="53"/>
      <c r="AU2732" s="53"/>
      <c r="AV2732" s="53"/>
      <c r="AW2732" s="53"/>
      <c r="AX2732" s="53"/>
      <c r="AY2732" s="53"/>
      <c r="AZ2732" s="53"/>
      <c r="BA2732" s="53"/>
      <c r="BB2732" s="53"/>
      <c r="BC2732" s="53"/>
      <c r="BD2732" s="53"/>
      <c r="BE2732" s="53"/>
      <c r="BF2732" s="53"/>
      <c r="BG2732" s="53"/>
      <c r="BH2732" s="53"/>
      <c r="BI2732" s="53"/>
      <c r="BJ2732" s="53"/>
      <c r="BK2732" s="53"/>
      <c r="BL2732" s="53"/>
      <c r="BM2732" s="53"/>
      <c r="BN2732" s="53"/>
      <c r="BO2732" s="53"/>
      <c r="BP2732" s="53"/>
      <c r="BQ2732" s="53"/>
      <c r="BR2732" s="53"/>
      <c r="BS2732" s="53"/>
      <c r="BT2732" s="53"/>
      <c r="BU2732" s="53"/>
      <c r="BV2732" s="53"/>
      <c r="BW2732" s="53"/>
      <c r="BX2732" s="53"/>
      <c r="BY2732" s="53"/>
      <c r="BZ2732" s="53"/>
      <c r="CA2732" s="53"/>
      <c r="CB2732" s="53"/>
      <c r="CC2732" s="53"/>
      <c r="CD2732" s="53"/>
      <c r="CE2732" s="53"/>
      <c r="CF2732" s="53"/>
      <c r="CG2732" s="53"/>
      <c r="CH2732" s="53"/>
      <c r="CI2732" s="53"/>
      <c r="CJ2732" s="53"/>
      <c r="CK2732" s="53"/>
    </row>
    <row r="2733" spans="10:89" x14ac:dyDescent="0.2">
      <c r="J2733" s="53"/>
      <c r="K2733" s="53"/>
      <c r="L2733" s="53"/>
      <c r="M2733" s="53"/>
      <c r="N2733" s="53"/>
      <c r="O2733" s="53"/>
      <c r="P2733" s="53"/>
      <c r="Q2733" s="53"/>
      <c r="R2733" s="53"/>
      <c r="S2733" s="53"/>
      <c r="T2733" s="53"/>
      <c r="U2733" s="53"/>
      <c r="V2733" s="53"/>
      <c r="W2733" s="53"/>
      <c r="X2733" s="53"/>
      <c r="Y2733" s="53"/>
      <c r="Z2733" s="53"/>
      <c r="AA2733" s="53"/>
      <c r="AB2733" s="53"/>
      <c r="AC2733" s="53"/>
      <c r="AD2733" s="53"/>
      <c r="AE2733" s="53"/>
      <c r="AF2733" s="53"/>
      <c r="AG2733" s="53"/>
      <c r="AH2733" s="53"/>
      <c r="AI2733" s="53"/>
      <c r="AJ2733" s="53"/>
      <c r="AK2733" s="53"/>
      <c r="AL2733" s="53"/>
      <c r="AM2733" s="53"/>
      <c r="AN2733" s="53"/>
      <c r="AO2733" s="53"/>
      <c r="AP2733" s="53"/>
      <c r="AQ2733" s="53"/>
      <c r="AR2733" s="53"/>
      <c r="AS2733" s="53"/>
      <c r="AT2733" s="53"/>
      <c r="AU2733" s="53"/>
      <c r="AV2733" s="53"/>
      <c r="AW2733" s="53"/>
      <c r="AX2733" s="53"/>
      <c r="AY2733" s="53"/>
      <c r="AZ2733" s="53"/>
      <c r="BA2733" s="53"/>
      <c r="BB2733" s="53"/>
      <c r="BC2733" s="53"/>
      <c r="BD2733" s="53"/>
      <c r="BE2733" s="53"/>
      <c r="BF2733" s="53"/>
      <c r="BG2733" s="53"/>
      <c r="BH2733" s="53"/>
      <c r="BI2733" s="53"/>
      <c r="BJ2733" s="53"/>
      <c r="BK2733" s="53"/>
      <c r="BL2733" s="53"/>
      <c r="BM2733" s="53"/>
      <c r="BN2733" s="53"/>
      <c r="BO2733" s="53"/>
      <c r="BP2733" s="53"/>
      <c r="BQ2733" s="53"/>
      <c r="BR2733" s="53"/>
      <c r="BS2733" s="53"/>
      <c r="BT2733" s="53"/>
      <c r="BU2733" s="53"/>
      <c r="BV2733" s="53"/>
      <c r="BW2733" s="53"/>
      <c r="BX2733" s="53"/>
      <c r="BY2733" s="53"/>
      <c r="BZ2733" s="53"/>
      <c r="CA2733" s="53"/>
      <c r="CB2733" s="53"/>
      <c r="CC2733" s="53"/>
      <c r="CD2733" s="53"/>
      <c r="CE2733" s="53"/>
      <c r="CF2733" s="53"/>
      <c r="CG2733" s="53"/>
      <c r="CH2733" s="53"/>
      <c r="CI2733" s="53"/>
      <c r="CJ2733" s="53"/>
      <c r="CK2733" s="53"/>
    </row>
    <row r="2734" spans="10:89" x14ac:dyDescent="0.2">
      <c r="J2734" s="53"/>
      <c r="K2734" s="53"/>
      <c r="L2734" s="53"/>
      <c r="M2734" s="53"/>
      <c r="N2734" s="53"/>
      <c r="O2734" s="53"/>
      <c r="P2734" s="53"/>
      <c r="Q2734" s="53"/>
      <c r="R2734" s="53"/>
      <c r="S2734" s="53"/>
      <c r="T2734" s="53"/>
      <c r="U2734" s="53"/>
      <c r="V2734" s="53"/>
      <c r="W2734" s="53"/>
      <c r="X2734" s="53"/>
      <c r="Y2734" s="53"/>
      <c r="Z2734" s="53"/>
      <c r="AA2734" s="53"/>
      <c r="AB2734" s="53"/>
      <c r="AC2734" s="53"/>
      <c r="AD2734" s="53"/>
      <c r="AE2734" s="53"/>
      <c r="AF2734" s="53"/>
      <c r="AG2734" s="53"/>
      <c r="AH2734" s="53"/>
      <c r="AI2734" s="53"/>
      <c r="AJ2734" s="53"/>
      <c r="AK2734" s="53"/>
      <c r="AL2734" s="53"/>
      <c r="AM2734" s="53"/>
      <c r="AN2734" s="53"/>
      <c r="AO2734" s="53"/>
      <c r="AP2734" s="53"/>
      <c r="AQ2734" s="53"/>
      <c r="AR2734" s="53"/>
      <c r="AS2734" s="53"/>
      <c r="AT2734" s="53"/>
      <c r="AU2734" s="53"/>
      <c r="AV2734" s="53"/>
      <c r="AW2734" s="53"/>
      <c r="AX2734" s="53"/>
      <c r="AY2734" s="53"/>
      <c r="AZ2734" s="53"/>
      <c r="BA2734" s="53"/>
      <c r="BB2734" s="53"/>
      <c r="BC2734" s="53"/>
      <c r="BD2734" s="53"/>
      <c r="BE2734" s="53"/>
      <c r="BF2734" s="53"/>
      <c r="BG2734" s="53"/>
      <c r="BH2734" s="53"/>
      <c r="BI2734" s="53"/>
      <c r="BJ2734" s="53"/>
      <c r="BK2734" s="53"/>
      <c r="BL2734" s="53"/>
      <c r="BM2734" s="53"/>
      <c r="BN2734" s="53"/>
      <c r="BO2734" s="53"/>
      <c r="BP2734" s="53"/>
      <c r="BQ2734" s="53"/>
      <c r="BR2734" s="53"/>
      <c r="BS2734" s="53"/>
      <c r="BT2734" s="53"/>
      <c r="BU2734" s="53"/>
      <c r="BV2734" s="53"/>
      <c r="BW2734" s="53"/>
      <c r="BX2734" s="53"/>
      <c r="BY2734" s="53"/>
      <c r="BZ2734" s="53"/>
      <c r="CA2734" s="53"/>
      <c r="CB2734" s="53"/>
      <c r="CC2734" s="53"/>
      <c r="CD2734" s="53"/>
      <c r="CE2734" s="53"/>
      <c r="CF2734" s="53"/>
      <c r="CG2734" s="53"/>
      <c r="CH2734" s="53"/>
      <c r="CI2734" s="53"/>
      <c r="CJ2734" s="53"/>
      <c r="CK2734" s="53"/>
    </row>
    <row r="2735" spans="10:89" x14ac:dyDescent="0.2">
      <c r="J2735" s="53"/>
      <c r="K2735" s="53"/>
      <c r="L2735" s="53"/>
      <c r="M2735" s="53"/>
      <c r="N2735" s="53"/>
      <c r="O2735" s="53"/>
      <c r="P2735" s="53"/>
      <c r="Q2735" s="53"/>
      <c r="R2735" s="53"/>
      <c r="S2735" s="53"/>
      <c r="T2735" s="53"/>
      <c r="U2735" s="53"/>
      <c r="V2735" s="53"/>
      <c r="W2735" s="53"/>
      <c r="X2735" s="53"/>
      <c r="Y2735" s="53"/>
      <c r="Z2735" s="53"/>
      <c r="AA2735" s="53"/>
      <c r="AB2735" s="53"/>
      <c r="AC2735" s="53"/>
      <c r="AD2735" s="53"/>
      <c r="AE2735" s="53"/>
      <c r="AF2735" s="53"/>
      <c r="AG2735" s="53"/>
      <c r="AH2735" s="53"/>
      <c r="AI2735" s="53"/>
      <c r="AJ2735" s="53"/>
      <c r="AK2735" s="53"/>
      <c r="AL2735" s="53"/>
      <c r="AM2735" s="53"/>
      <c r="AN2735" s="53"/>
      <c r="AO2735" s="53"/>
      <c r="AP2735" s="53"/>
      <c r="AQ2735" s="53"/>
      <c r="AR2735" s="53"/>
      <c r="AS2735" s="53"/>
      <c r="AT2735" s="53"/>
      <c r="AU2735" s="53"/>
      <c r="AV2735" s="53"/>
      <c r="AW2735" s="53"/>
      <c r="AX2735" s="53"/>
      <c r="AY2735" s="53"/>
      <c r="AZ2735" s="53"/>
      <c r="BA2735" s="53"/>
      <c r="BB2735" s="53"/>
      <c r="BC2735" s="53"/>
      <c r="BD2735" s="53"/>
      <c r="BE2735" s="53"/>
      <c r="BF2735" s="53"/>
      <c r="BG2735" s="53"/>
      <c r="BH2735" s="53"/>
      <c r="BI2735" s="53"/>
      <c r="BJ2735" s="53"/>
      <c r="BK2735" s="53"/>
      <c r="BL2735" s="53"/>
      <c r="BM2735" s="53"/>
      <c r="BN2735" s="53"/>
      <c r="BO2735" s="53"/>
      <c r="BP2735" s="53"/>
      <c r="BQ2735" s="53"/>
      <c r="BR2735" s="53"/>
      <c r="BS2735" s="53"/>
      <c r="BT2735" s="53"/>
      <c r="BU2735" s="53"/>
      <c r="BV2735" s="53"/>
      <c r="BW2735" s="53"/>
      <c r="BX2735" s="53"/>
      <c r="BY2735" s="53"/>
      <c r="BZ2735" s="53"/>
      <c r="CA2735" s="53"/>
      <c r="CB2735" s="53"/>
      <c r="CC2735" s="53"/>
      <c r="CD2735" s="53"/>
      <c r="CE2735" s="53"/>
      <c r="CF2735" s="53"/>
      <c r="CG2735" s="53"/>
      <c r="CH2735" s="53"/>
      <c r="CI2735" s="53"/>
      <c r="CJ2735" s="53"/>
      <c r="CK2735" s="53"/>
    </row>
    <row r="2736" spans="10:89" x14ac:dyDescent="0.2">
      <c r="J2736" s="53"/>
      <c r="K2736" s="53"/>
      <c r="L2736" s="53"/>
      <c r="M2736" s="53"/>
      <c r="N2736" s="53"/>
      <c r="O2736" s="53"/>
      <c r="P2736" s="53"/>
      <c r="Q2736" s="53"/>
      <c r="R2736" s="53"/>
      <c r="S2736" s="53"/>
      <c r="T2736" s="53"/>
      <c r="U2736" s="53"/>
      <c r="V2736" s="53"/>
      <c r="W2736" s="53"/>
      <c r="X2736" s="53"/>
      <c r="Y2736" s="53"/>
      <c r="Z2736" s="53"/>
      <c r="AA2736" s="53"/>
      <c r="AB2736" s="53"/>
      <c r="AC2736" s="53"/>
      <c r="AD2736" s="53"/>
      <c r="AE2736" s="53"/>
      <c r="AF2736" s="53"/>
      <c r="AG2736" s="53"/>
      <c r="AH2736" s="53"/>
      <c r="AI2736" s="53"/>
      <c r="AJ2736" s="53"/>
      <c r="AK2736" s="53"/>
      <c r="AL2736" s="53"/>
      <c r="AM2736" s="53"/>
      <c r="AN2736" s="53"/>
      <c r="AO2736" s="53"/>
      <c r="AP2736" s="53"/>
      <c r="AQ2736" s="53"/>
      <c r="AR2736" s="53"/>
      <c r="AS2736" s="53"/>
      <c r="AT2736" s="53"/>
      <c r="AU2736" s="53"/>
      <c r="AV2736" s="53"/>
      <c r="AW2736" s="53"/>
      <c r="AX2736" s="53"/>
      <c r="AY2736" s="53"/>
      <c r="AZ2736" s="53"/>
      <c r="BA2736" s="53"/>
      <c r="BB2736" s="53"/>
      <c r="BC2736" s="53"/>
      <c r="BD2736" s="53"/>
      <c r="BE2736" s="53"/>
      <c r="BF2736" s="53"/>
      <c r="BG2736" s="53"/>
      <c r="BH2736" s="53"/>
      <c r="BI2736" s="53"/>
      <c r="BJ2736" s="53"/>
      <c r="BK2736" s="53"/>
      <c r="BL2736" s="53"/>
      <c r="BM2736" s="53"/>
      <c r="BN2736" s="53"/>
      <c r="BO2736" s="53"/>
      <c r="BP2736" s="53"/>
      <c r="BQ2736" s="53"/>
      <c r="BR2736" s="53"/>
      <c r="BS2736" s="53"/>
      <c r="BT2736" s="53"/>
      <c r="BU2736" s="53"/>
      <c r="BV2736" s="53"/>
      <c r="BW2736" s="53"/>
      <c r="BX2736" s="53"/>
      <c r="BY2736" s="53"/>
      <c r="BZ2736" s="53"/>
      <c r="CA2736" s="53"/>
      <c r="CB2736" s="53"/>
      <c r="CC2736" s="53"/>
      <c r="CD2736" s="53"/>
      <c r="CE2736" s="53"/>
      <c r="CF2736" s="53"/>
      <c r="CG2736" s="53"/>
      <c r="CH2736" s="53"/>
      <c r="CI2736" s="53"/>
      <c r="CJ2736" s="53"/>
      <c r="CK2736" s="53"/>
    </row>
    <row r="2737" spans="10:89" x14ac:dyDescent="0.2">
      <c r="J2737" s="53"/>
      <c r="K2737" s="53"/>
      <c r="L2737" s="53"/>
      <c r="M2737" s="53"/>
      <c r="N2737" s="53"/>
      <c r="O2737" s="53"/>
      <c r="P2737" s="53"/>
      <c r="Q2737" s="53"/>
      <c r="R2737" s="53"/>
      <c r="S2737" s="53"/>
      <c r="T2737" s="53"/>
      <c r="U2737" s="53"/>
      <c r="V2737" s="53"/>
      <c r="W2737" s="53"/>
      <c r="X2737" s="53"/>
      <c r="Y2737" s="53"/>
      <c r="Z2737" s="53"/>
      <c r="AA2737" s="53"/>
      <c r="AB2737" s="53"/>
      <c r="AC2737" s="53"/>
      <c r="AD2737" s="53"/>
      <c r="AE2737" s="53"/>
      <c r="AF2737" s="53"/>
      <c r="AG2737" s="53"/>
      <c r="AH2737" s="53"/>
      <c r="AI2737" s="53"/>
      <c r="AJ2737" s="53"/>
      <c r="AK2737" s="53"/>
      <c r="AL2737" s="53"/>
      <c r="AM2737" s="53"/>
      <c r="AN2737" s="53"/>
      <c r="AO2737" s="53"/>
      <c r="AP2737" s="53"/>
      <c r="AQ2737" s="53"/>
      <c r="AR2737" s="53"/>
      <c r="AS2737" s="53"/>
      <c r="AT2737" s="53"/>
      <c r="AU2737" s="53"/>
      <c r="AV2737" s="53"/>
      <c r="AW2737" s="53"/>
      <c r="AX2737" s="53"/>
      <c r="AY2737" s="53"/>
      <c r="AZ2737" s="53"/>
      <c r="BA2737" s="53"/>
      <c r="BB2737" s="53"/>
      <c r="BC2737" s="53"/>
      <c r="BD2737" s="53"/>
      <c r="BE2737" s="53"/>
      <c r="BF2737" s="53"/>
      <c r="BG2737" s="53"/>
      <c r="BH2737" s="53"/>
      <c r="BI2737" s="53"/>
      <c r="BJ2737" s="53"/>
      <c r="BK2737" s="53"/>
      <c r="BL2737" s="53"/>
      <c r="BM2737" s="53"/>
      <c r="BN2737" s="53"/>
      <c r="BO2737" s="53"/>
      <c r="BP2737" s="53"/>
      <c r="BQ2737" s="53"/>
      <c r="BR2737" s="53"/>
      <c r="BS2737" s="53"/>
      <c r="BT2737" s="53"/>
      <c r="BU2737" s="53"/>
      <c r="BV2737" s="53"/>
      <c r="BW2737" s="53"/>
      <c r="BX2737" s="53"/>
      <c r="BY2737" s="53"/>
      <c r="BZ2737" s="53"/>
      <c r="CA2737" s="53"/>
      <c r="CB2737" s="53"/>
      <c r="CC2737" s="53"/>
      <c r="CD2737" s="53"/>
      <c r="CE2737" s="53"/>
      <c r="CF2737" s="53"/>
      <c r="CG2737" s="53"/>
      <c r="CH2737" s="53"/>
      <c r="CI2737" s="53"/>
      <c r="CJ2737" s="53"/>
      <c r="CK2737" s="53"/>
    </row>
    <row r="2738" spans="10:89" x14ac:dyDescent="0.2">
      <c r="J2738" s="53"/>
      <c r="K2738" s="53"/>
      <c r="L2738" s="53"/>
      <c r="M2738" s="53"/>
      <c r="N2738" s="53"/>
      <c r="O2738" s="53"/>
      <c r="P2738" s="53"/>
      <c r="Q2738" s="53"/>
      <c r="R2738" s="53"/>
      <c r="S2738" s="53"/>
      <c r="T2738" s="53"/>
      <c r="U2738" s="53"/>
      <c r="V2738" s="53"/>
      <c r="W2738" s="53"/>
      <c r="X2738" s="53"/>
      <c r="Y2738" s="53"/>
      <c r="Z2738" s="53"/>
      <c r="AA2738" s="53"/>
      <c r="AB2738" s="53"/>
      <c r="AC2738" s="53"/>
      <c r="AD2738" s="53"/>
      <c r="AE2738" s="53"/>
      <c r="AF2738" s="53"/>
      <c r="AG2738" s="53"/>
      <c r="AH2738" s="53"/>
      <c r="AI2738" s="53"/>
      <c r="AJ2738" s="53"/>
      <c r="AK2738" s="53"/>
      <c r="AL2738" s="53"/>
      <c r="AM2738" s="53"/>
      <c r="AN2738" s="53"/>
      <c r="AO2738" s="53"/>
      <c r="AP2738" s="53"/>
      <c r="AQ2738" s="53"/>
      <c r="AR2738" s="53"/>
      <c r="AS2738" s="53"/>
      <c r="AT2738" s="53"/>
      <c r="AU2738" s="53"/>
      <c r="AV2738" s="53"/>
      <c r="AW2738" s="53"/>
      <c r="AX2738" s="53"/>
      <c r="AY2738" s="53"/>
      <c r="AZ2738" s="53"/>
      <c r="BA2738" s="53"/>
      <c r="BB2738" s="53"/>
      <c r="BC2738" s="53"/>
      <c r="BD2738" s="53"/>
      <c r="BE2738" s="53"/>
      <c r="BF2738" s="53"/>
      <c r="BG2738" s="53"/>
      <c r="BH2738" s="53"/>
      <c r="BI2738" s="53"/>
      <c r="BJ2738" s="53"/>
      <c r="BK2738" s="53"/>
      <c r="BL2738" s="53"/>
      <c r="BM2738" s="53"/>
      <c r="BN2738" s="53"/>
      <c r="BO2738" s="53"/>
      <c r="BP2738" s="53"/>
      <c r="BQ2738" s="53"/>
      <c r="BR2738" s="53"/>
      <c r="BS2738" s="53"/>
      <c r="BT2738" s="53"/>
      <c r="BU2738" s="53"/>
      <c r="BV2738" s="53"/>
      <c r="BW2738" s="53"/>
      <c r="BX2738" s="53"/>
      <c r="BY2738" s="53"/>
      <c r="BZ2738" s="53"/>
      <c r="CA2738" s="53"/>
      <c r="CB2738" s="53"/>
      <c r="CC2738" s="53"/>
      <c r="CD2738" s="53"/>
      <c r="CE2738" s="53"/>
      <c r="CF2738" s="53"/>
      <c r="CG2738" s="53"/>
      <c r="CH2738" s="53"/>
      <c r="CI2738" s="53"/>
      <c r="CJ2738" s="53"/>
      <c r="CK2738" s="53"/>
    </row>
    <row r="2739" spans="10:89" x14ac:dyDescent="0.2">
      <c r="J2739" s="53"/>
      <c r="K2739" s="53"/>
      <c r="L2739" s="53"/>
      <c r="M2739" s="53"/>
      <c r="N2739" s="53"/>
      <c r="O2739" s="53"/>
      <c r="P2739" s="53"/>
      <c r="Q2739" s="53"/>
      <c r="R2739" s="53"/>
      <c r="S2739" s="53"/>
      <c r="T2739" s="53"/>
      <c r="U2739" s="53"/>
      <c r="V2739" s="53"/>
      <c r="W2739" s="53"/>
      <c r="X2739" s="53"/>
      <c r="Y2739" s="53"/>
      <c r="Z2739" s="53"/>
      <c r="AA2739" s="53"/>
      <c r="AB2739" s="53"/>
      <c r="AC2739" s="53"/>
      <c r="AD2739" s="53"/>
      <c r="AE2739" s="53"/>
      <c r="AF2739" s="53"/>
      <c r="AG2739" s="53"/>
      <c r="AH2739" s="53"/>
      <c r="AI2739" s="53"/>
      <c r="AJ2739" s="53"/>
      <c r="AK2739" s="53"/>
      <c r="AL2739" s="53"/>
      <c r="AM2739" s="53"/>
      <c r="AN2739" s="53"/>
      <c r="AO2739" s="53"/>
      <c r="AP2739" s="53"/>
      <c r="AQ2739" s="53"/>
      <c r="AR2739" s="53"/>
      <c r="AS2739" s="53"/>
      <c r="AT2739" s="53"/>
      <c r="AU2739" s="53"/>
      <c r="AV2739" s="53"/>
      <c r="AW2739" s="53"/>
      <c r="AX2739" s="53"/>
      <c r="AY2739" s="53"/>
      <c r="AZ2739" s="53"/>
      <c r="BA2739" s="53"/>
      <c r="BB2739" s="53"/>
      <c r="BC2739" s="53"/>
      <c r="BD2739" s="53"/>
      <c r="BE2739" s="53"/>
      <c r="BF2739" s="53"/>
      <c r="BG2739" s="53"/>
      <c r="BH2739" s="53"/>
      <c r="BI2739" s="53"/>
      <c r="BJ2739" s="53"/>
      <c r="BK2739" s="53"/>
      <c r="BL2739" s="53"/>
      <c r="BM2739" s="53"/>
      <c r="BN2739" s="53"/>
      <c r="BO2739" s="53"/>
      <c r="BP2739" s="53"/>
      <c r="BQ2739" s="53"/>
      <c r="BR2739" s="53"/>
      <c r="BS2739" s="53"/>
      <c r="BT2739" s="53"/>
      <c r="BU2739" s="53"/>
      <c r="BV2739" s="53"/>
      <c r="BW2739" s="53"/>
      <c r="BX2739" s="53"/>
      <c r="BY2739" s="53"/>
      <c r="BZ2739" s="53"/>
      <c r="CA2739" s="53"/>
      <c r="CB2739" s="53"/>
      <c r="CC2739" s="53"/>
      <c r="CD2739" s="53"/>
      <c r="CE2739" s="53"/>
      <c r="CF2739" s="53"/>
      <c r="CG2739" s="53"/>
      <c r="CH2739" s="53"/>
      <c r="CI2739" s="53"/>
      <c r="CJ2739" s="53"/>
      <c r="CK2739" s="53"/>
    </row>
    <row r="2740" spans="10:89" x14ac:dyDescent="0.2">
      <c r="J2740" s="53"/>
      <c r="K2740" s="53"/>
      <c r="L2740" s="53"/>
      <c r="M2740" s="53"/>
      <c r="N2740" s="53"/>
      <c r="O2740" s="53"/>
      <c r="P2740" s="53"/>
      <c r="Q2740" s="53"/>
      <c r="R2740" s="53"/>
      <c r="S2740" s="53"/>
      <c r="T2740" s="53"/>
      <c r="U2740" s="53"/>
      <c r="V2740" s="53"/>
      <c r="W2740" s="53"/>
      <c r="X2740" s="53"/>
      <c r="Y2740" s="53"/>
      <c r="Z2740" s="53"/>
      <c r="AA2740" s="53"/>
      <c r="AB2740" s="53"/>
      <c r="AC2740" s="53"/>
      <c r="AD2740" s="53"/>
      <c r="AE2740" s="53"/>
      <c r="AF2740" s="53"/>
      <c r="AG2740" s="53"/>
      <c r="AH2740" s="53"/>
      <c r="AI2740" s="53"/>
      <c r="AJ2740" s="53"/>
      <c r="AK2740" s="53"/>
      <c r="AL2740" s="53"/>
      <c r="AM2740" s="53"/>
      <c r="AN2740" s="53"/>
      <c r="AO2740" s="53"/>
      <c r="AP2740" s="53"/>
      <c r="AQ2740" s="53"/>
      <c r="AR2740" s="53"/>
      <c r="AS2740" s="53"/>
      <c r="AT2740" s="53"/>
      <c r="AU2740" s="53"/>
      <c r="AV2740" s="53"/>
      <c r="AW2740" s="53"/>
      <c r="AX2740" s="53"/>
      <c r="AY2740" s="53"/>
      <c r="AZ2740" s="53"/>
      <c r="BA2740" s="53"/>
      <c r="BB2740" s="53"/>
      <c r="BC2740" s="53"/>
      <c r="BD2740" s="53"/>
      <c r="BE2740" s="53"/>
      <c r="BF2740" s="53"/>
      <c r="BG2740" s="53"/>
      <c r="BH2740" s="53"/>
      <c r="BI2740" s="53"/>
      <c r="BJ2740" s="53"/>
      <c r="BK2740" s="53"/>
      <c r="BL2740" s="53"/>
      <c r="BM2740" s="53"/>
      <c r="BN2740" s="53"/>
      <c r="BO2740" s="53"/>
      <c r="BP2740" s="53"/>
      <c r="BQ2740" s="53"/>
      <c r="BR2740" s="53"/>
      <c r="BS2740" s="53"/>
      <c r="BT2740" s="53"/>
      <c r="BU2740" s="53"/>
      <c r="BV2740" s="53"/>
      <c r="BW2740" s="53"/>
      <c r="BX2740" s="53"/>
      <c r="BY2740" s="53"/>
      <c r="BZ2740" s="53"/>
      <c r="CA2740" s="53"/>
      <c r="CB2740" s="53"/>
      <c r="CC2740" s="53"/>
      <c r="CD2740" s="53"/>
      <c r="CE2740" s="53"/>
      <c r="CF2740" s="53"/>
      <c r="CG2740" s="53"/>
      <c r="CH2740" s="53"/>
      <c r="CI2740" s="53"/>
      <c r="CJ2740" s="53"/>
      <c r="CK2740" s="53"/>
    </row>
    <row r="2741" spans="10:89" x14ac:dyDescent="0.2">
      <c r="J2741" s="53"/>
      <c r="K2741" s="53"/>
      <c r="L2741" s="53"/>
      <c r="M2741" s="53"/>
      <c r="N2741" s="53"/>
      <c r="O2741" s="53"/>
      <c r="P2741" s="53"/>
      <c r="Q2741" s="53"/>
      <c r="R2741" s="53"/>
      <c r="S2741" s="53"/>
      <c r="T2741" s="53"/>
      <c r="U2741" s="53"/>
      <c r="V2741" s="53"/>
      <c r="W2741" s="53"/>
      <c r="X2741" s="53"/>
      <c r="Y2741" s="53"/>
      <c r="Z2741" s="53"/>
      <c r="AA2741" s="53"/>
      <c r="AB2741" s="53"/>
      <c r="AC2741" s="53"/>
      <c r="AD2741" s="53"/>
      <c r="AE2741" s="53"/>
      <c r="AF2741" s="53"/>
      <c r="AG2741" s="53"/>
      <c r="AH2741" s="53"/>
      <c r="AI2741" s="53"/>
      <c r="AJ2741" s="53"/>
      <c r="AK2741" s="53"/>
      <c r="AL2741" s="53"/>
      <c r="AM2741" s="53"/>
      <c r="AN2741" s="53"/>
      <c r="AO2741" s="53"/>
      <c r="AP2741" s="53"/>
      <c r="AQ2741" s="53"/>
      <c r="AR2741" s="53"/>
      <c r="AS2741" s="53"/>
      <c r="AT2741" s="53"/>
      <c r="AU2741" s="53"/>
      <c r="AV2741" s="53"/>
      <c r="AW2741" s="53"/>
      <c r="AX2741" s="53"/>
      <c r="AY2741" s="53"/>
      <c r="AZ2741" s="53"/>
      <c r="BA2741" s="53"/>
      <c r="BB2741" s="53"/>
      <c r="BC2741" s="53"/>
      <c r="BD2741" s="53"/>
      <c r="BE2741" s="53"/>
      <c r="BF2741" s="53"/>
      <c r="BG2741" s="53"/>
      <c r="BH2741" s="53"/>
      <c r="BI2741" s="53"/>
      <c r="BJ2741" s="53"/>
      <c r="BK2741" s="53"/>
      <c r="BL2741" s="53"/>
      <c r="BM2741" s="53"/>
      <c r="BN2741" s="53"/>
      <c r="BO2741" s="53"/>
      <c r="BP2741" s="53"/>
      <c r="BQ2741" s="53"/>
      <c r="BR2741" s="53"/>
      <c r="BS2741" s="53"/>
      <c r="BT2741" s="53"/>
      <c r="BU2741" s="53"/>
      <c r="BV2741" s="53"/>
      <c r="BW2741" s="53"/>
      <c r="BX2741" s="53"/>
      <c r="BY2741" s="53"/>
      <c r="BZ2741" s="53"/>
      <c r="CA2741" s="53"/>
      <c r="CB2741" s="53"/>
      <c r="CC2741" s="53"/>
      <c r="CD2741" s="53"/>
      <c r="CE2741" s="53"/>
      <c r="CF2741" s="53"/>
      <c r="CG2741" s="53"/>
      <c r="CH2741" s="53"/>
      <c r="CI2741" s="53"/>
      <c r="CJ2741" s="53"/>
      <c r="CK2741" s="53"/>
    </row>
    <row r="2742" spans="10:89" x14ac:dyDescent="0.2">
      <c r="J2742" s="53"/>
      <c r="K2742" s="53"/>
      <c r="L2742" s="53"/>
      <c r="M2742" s="53"/>
      <c r="N2742" s="53"/>
      <c r="O2742" s="53"/>
      <c r="P2742" s="53"/>
      <c r="Q2742" s="53"/>
      <c r="R2742" s="53"/>
      <c r="S2742" s="53"/>
      <c r="T2742" s="53"/>
      <c r="U2742" s="53"/>
      <c r="V2742" s="53"/>
      <c r="W2742" s="53"/>
      <c r="X2742" s="53"/>
      <c r="Y2742" s="53"/>
      <c r="Z2742" s="53"/>
      <c r="AA2742" s="53"/>
      <c r="AB2742" s="53"/>
      <c r="AC2742" s="53"/>
      <c r="AD2742" s="53"/>
      <c r="AE2742" s="53"/>
      <c r="AF2742" s="53"/>
      <c r="AG2742" s="53"/>
      <c r="AH2742" s="53"/>
      <c r="AI2742" s="53"/>
      <c r="AJ2742" s="53"/>
      <c r="AK2742" s="53"/>
      <c r="AL2742" s="53"/>
      <c r="AM2742" s="53"/>
      <c r="AN2742" s="53"/>
      <c r="AO2742" s="53"/>
      <c r="AP2742" s="53"/>
      <c r="AQ2742" s="53"/>
      <c r="AR2742" s="53"/>
      <c r="AS2742" s="53"/>
      <c r="AT2742" s="53"/>
      <c r="AU2742" s="53"/>
      <c r="AV2742" s="53"/>
      <c r="AW2742" s="53"/>
      <c r="AX2742" s="53"/>
      <c r="AY2742" s="53"/>
      <c r="AZ2742" s="53"/>
      <c r="BA2742" s="53"/>
      <c r="BB2742" s="53"/>
      <c r="BC2742" s="53"/>
      <c r="BD2742" s="53"/>
      <c r="BE2742" s="53"/>
      <c r="BF2742" s="53"/>
      <c r="BG2742" s="53"/>
      <c r="BH2742" s="53"/>
      <c r="BI2742" s="53"/>
      <c r="BJ2742" s="53"/>
      <c r="BK2742" s="53"/>
      <c r="BL2742" s="53"/>
      <c r="BM2742" s="53"/>
      <c r="BN2742" s="53"/>
      <c r="BO2742" s="53"/>
      <c r="BP2742" s="53"/>
      <c r="BQ2742" s="53"/>
      <c r="BR2742" s="53"/>
      <c r="BS2742" s="53"/>
      <c r="BT2742" s="53"/>
      <c r="BU2742" s="53"/>
      <c r="BV2742" s="53"/>
      <c r="BW2742" s="53"/>
      <c r="BX2742" s="53"/>
      <c r="BY2742" s="53"/>
      <c r="BZ2742" s="53"/>
      <c r="CA2742" s="53"/>
      <c r="CB2742" s="53"/>
      <c r="CC2742" s="53"/>
      <c r="CD2742" s="53"/>
      <c r="CE2742" s="53"/>
      <c r="CF2742" s="53"/>
      <c r="CG2742" s="53"/>
      <c r="CH2742" s="53"/>
      <c r="CI2742" s="53"/>
      <c r="CJ2742" s="53"/>
      <c r="CK2742" s="53"/>
    </row>
    <row r="2743" spans="10:89" x14ac:dyDescent="0.2">
      <c r="J2743" s="53"/>
      <c r="K2743" s="53"/>
      <c r="L2743" s="53"/>
      <c r="M2743" s="53"/>
      <c r="N2743" s="53"/>
      <c r="O2743" s="53"/>
      <c r="P2743" s="53"/>
      <c r="Q2743" s="53"/>
      <c r="R2743" s="53"/>
      <c r="S2743" s="53"/>
      <c r="T2743" s="53"/>
      <c r="U2743" s="53"/>
      <c r="V2743" s="53"/>
      <c r="W2743" s="53"/>
      <c r="X2743" s="53"/>
      <c r="Y2743" s="53"/>
      <c r="Z2743" s="53"/>
      <c r="AA2743" s="53"/>
      <c r="AB2743" s="53"/>
      <c r="AC2743" s="53"/>
      <c r="AD2743" s="53"/>
      <c r="AE2743" s="53"/>
      <c r="AF2743" s="53"/>
      <c r="AG2743" s="53"/>
      <c r="AH2743" s="53"/>
      <c r="AI2743" s="53"/>
      <c r="AJ2743" s="53"/>
      <c r="AK2743" s="53"/>
      <c r="AL2743" s="53"/>
      <c r="AM2743" s="53"/>
      <c r="AN2743" s="53"/>
      <c r="AO2743" s="53"/>
      <c r="AP2743" s="53"/>
      <c r="AQ2743" s="53"/>
      <c r="AR2743" s="53"/>
      <c r="AS2743" s="53"/>
      <c r="AT2743" s="53"/>
      <c r="AU2743" s="53"/>
      <c r="AV2743" s="53"/>
      <c r="AW2743" s="53"/>
      <c r="AX2743" s="53"/>
      <c r="AY2743" s="53"/>
      <c r="AZ2743" s="53"/>
      <c r="BA2743" s="53"/>
      <c r="BB2743" s="53"/>
      <c r="BC2743" s="53"/>
      <c r="BD2743" s="53"/>
      <c r="BE2743" s="53"/>
      <c r="BF2743" s="53"/>
      <c r="BG2743" s="53"/>
      <c r="BH2743" s="53"/>
      <c r="BI2743" s="53"/>
      <c r="BJ2743" s="53"/>
      <c r="BK2743" s="53"/>
      <c r="BL2743" s="53"/>
      <c r="BM2743" s="53"/>
      <c r="BN2743" s="53"/>
      <c r="BO2743" s="53"/>
      <c r="BP2743" s="53"/>
      <c r="BQ2743" s="53"/>
      <c r="BR2743" s="53"/>
      <c r="BS2743" s="53"/>
      <c r="BT2743" s="53"/>
      <c r="BU2743" s="53"/>
      <c r="BV2743" s="53"/>
      <c r="BW2743" s="53"/>
      <c r="BX2743" s="53"/>
      <c r="BY2743" s="53"/>
      <c r="BZ2743" s="53"/>
      <c r="CA2743" s="53"/>
      <c r="CB2743" s="53"/>
      <c r="CC2743" s="53"/>
      <c r="CD2743" s="53"/>
      <c r="CE2743" s="53"/>
      <c r="CF2743" s="53"/>
      <c r="CG2743" s="53"/>
      <c r="CH2743" s="53"/>
      <c r="CI2743" s="53"/>
      <c r="CJ2743" s="53"/>
      <c r="CK2743" s="53"/>
    </row>
    <row r="2744" spans="10:89" x14ac:dyDescent="0.2">
      <c r="J2744" s="53"/>
      <c r="K2744" s="53"/>
      <c r="L2744" s="53"/>
      <c r="M2744" s="53"/>
      <c r="N2744" s="53"/>
      <c r="O2744" s="53"/>
      <c r="P2744" s="53"/>
      <c r="Q2744" s="53"/>
      <c r="R2744" s="53"/>
      <c r="S2744" s="53"/>
      <c r="T2744" s="53"/>
      <c r="U2744" s="53"/>
      <c r="V2744" s="53"/>
      <c r="W2744" s="53"/>
      <c r="X2744" s="53"/>
      <c r="Y2744" s="53"/>
      <c r="Z2744" s="53"/>
      <c r="AA2744" s="53"/>
      <c r="AB2744" s="53"/>
      <c r="AC2744" s="53"/>
      <c r="AD2744" s="53"/>
      <c r="AE2744" s="53"/>
      <c r="AF2744" s="53"/>
      <c r="AG2744" s="53"/>
      <c r="AH2744" s="53"/>
      <c r="AI2744" s="53"/>
      <c r="AJ2744" s="53"/>
      <c r="AK2744" s="53"/>
      <c r="AL2744" s="53"/>
      <c r="AM2744" s="53"/>
      <c r="AN2744" s="53"/>
      <c r="AO2744" s="53"/>
      <c r="AP2744" s="53"/>
      <c r="AQ2744" s="53"/>
      <c r="AR2744" s="53"/>
      <c r="AS2744" s="53"/>
      <c r="AT2744" s="53"/>
      <c r="AU2744" s="53"/>
      <c r="AV2744" s="53"/>
      <c r="AW2744" s="53"/>
      <c r="AX2744" s="53"/>
      <c r="AY2744" s="53"/>
      <c r="AZ2744" s="53"/>
      <c r="BA2744" s="53"/>
      <c r="BB2744" s="53"/>
      <c r="BC2744" s="53"/>
      <c r="BD2744" s="53"/>
      <c r="BE2744" s="53"/>
      <c r="BF2744" s="53"/>
      <c r="BG2744" s="53"/>
      <c r="BH2744" s="53"/>
      <c r="BI2744" s="53"/>
      <c r="BJ2744" s="53"/>
      <c r="BK2744" s="53"/>
      <c r="BL2744" s="53"/>
      <c r="BM2744" s="53"/>
      <c r="BN2744" s="53"/>
      <c r="BO2744" s="53"/>
      <c r="BP2744" s="53"/>
      <c r="BQ2744" s="53"/>
      <c r="BR2744" s="53"/>
      <c r="BS2744" s="53"/>
      <c r="BT2744" s="53"/>
      <c r="BU2744" s="53"/>
      <c r="BV2744" s="53"/>
      <c r="BW2744" s="53"/>
      <c r="BX2744" s="53"/>
      <c r="BY2744" s="53"/>
      <c r="BZ2744" s="53"/>
      <c r="CA2744" s="53"/>
      <c r="CB2744" s="53"/>
      <c r="CC2744" s="53"/>
      <c r="CD2744" s="53"/>
      <c r="CE2744" s="53"/>
      <c r="CF2744" s="53"/>
      <c r="CG2744" s="53"/>
      <c r="CH2744" s="53"/>
      <c r="CI2744" s="53"/>
      <c r="CJ2744" s="53"/>
      <c r="CK2744" s="53"/>
    </row>
    <row r="2745" spans="10:89" x14ac:dyDescent="0.2">
      <c r="J2745" s="53"/>
      <c r="K2745" s="53"/>
      <c r="L2745" s="53"/>
      <c r="M2745" s="53"/>
      <c r="N2745" s="53"/>
      <c r="O2745" s="53"/>
      <c r="P2745" s="53"/>
      <c r="Q2745" s="53"/>
      <c r="R2745" s="53"/>
      <c r="S2745" s="53"/>
      <c r="T2745" s="53"/>
      <c r="U2745" s="53"/>
      <c r="V2745" s="53"/>
      <c r="W2745" s="53"/>
      <c r="X2745" s="53"/>
      <c r="Y2745" s="53"/>
      <c r="Z2745" s="53"/>
      <c r="AA2745" s="53"/>
      <c r="AB2745" s="53"/>
      <c r="AC2745" s="53"/>
      <c r="AD2745" s="53"/>
      <c r="AE2745" s="53"/>
      <c r="AF2745" s="53"/>
      <c r="AG2745" s="53"/>
      <c r="AH2745" s="53"/>
      <c r="AI2745" s="53"/>
      <c r="AJ2745" s="53"/>
      <c r="AK2745" s="53"/>
      <c r="AL2745" s="53"/>
      <c r="AM2745" s="53"/>
      <c r="AN2745" s="53"/>
      <c r="AO2745" s="53"/>
      <c r="AP2745" s="53"/>
      <c r="AQ2745" s="53"/>
      <c r="AR2745" s="53"/>
      <c r="AS2745" s="53"/>
      <c r="AT2745" s="53"/>
      <c r="AU2745" s="53"/>
      <c r="AV2745" s="53"/>
      <c r="AW2745" s="53"/>
      <c r="AX2745" s="53"/>
      <c r="AY2745" s="53"/>
      <c r="AZ2745" s="53"/>
      <c r="BA2745" s="53"/>
      <c r="BB2745" s="53"/>
      <c r="BC2745" s="53"/>
      <c r="BD2745" s="53"/>
      <c r="BE2745" s="53"/>
      <c r="BF2745" s="53"/>
      <c r="BG2745" s="53"/>
      <c r="BH2745" s="53"/>
      <c r="BI2745" s="53"/>
      <c r="BJ2745" s="53"/>
      <c r="BK2745" s="53"/>
      <c r="BL2745" s="53"/>
      <c r="BM2745" s="53"/>
      <c r="BN2745" s="53"/>
      <c r="BO2745" s="53"/>
      <c r="BP2745" s="53"/>
      <c r="BQ2745" s="53"/>
      <c r="BR2745" s="53"/>
      <c r="BS2745" s="53"/>
      <c r="BT2745" s="53"/>
      <c r="BU2745" s="53"/>
      <c r="BV2745" s="53"/>
      <c r="BW2745" s="53"/>
      <c r="BX2745" s="53"/>
      <c r="BY2745" s="53"/>
      <c r="BZ2745" s="53"/>
      <c r="CA2745" s="53"/>
      <c r="CB2745" s="53"/>
      <c r="CC2745" s="53"/>
      <c r="CD2745" s="53"/>
      <c r="CE2745" s="53"/>
      <c r="CF2745" s="53"/>
      <c r="CG2745" s="53"/>
      <c r="CH2745" s="53"/>
      <c r="CI2745" s="53"/>
      <c r="CJ2745" s="53"/>
      <c r="CK2745" s="53"/>
    </row>
    <row r="2746" spans="10:89" x14ac:dyDescent="0.2">
      <c r="J2746" s="53"/>
      <c r="K2746" s="53"/>
      <c r="L2746" s="53"/>
      <c r="M2746" s="53"/>
      <c r="N2746" s="53"/>
      <c r="O2746" s="53"/>
      <c r="P2746" s="53"/>
      <c r="Q2746" s="53"/>
      <c r="R2746" s="53"/>
      <c r="S2746" s="53"/>
      <c r="T2746" s="53"/>
      <c r="U2746" s="53"/>
      <c r="V2746" s="53"/>
      <c r="W2746" s="53"/>
      <c r="X2746" s="53"/>
      <c r="Y2746" s="53"/>
      <c r="Z2746" s="53"/>
      <c r="AA2746" s="53"/>
      <c r="AB2746" s="53"/>
      <c r="AC2746" s="53"/>
      <c r="AD2746" s="53"/>
      <c r="AE2746" s="53"/>
      <c r="AF2746" s="53"/>
      <c r="AG2746" s="53"/>
      <c r="AH2746" s="53"/>
      <c r="AI2746" s="53"/>
      <c r="AJ2746" s="53"/>
      <c r="AK2746" s="53"/>
      <c r="AL2746" s="53"/>
      <c r="AM2746" s="53"/>
      <c r="AN2746" s="53"/>
      <c r="AO2746" s="53"/>
      <c r="AP2746" s="53"/>
      <c r="AQ2746" s="53"/>
      <c r="AR2746" s="53"/>
      <c r="AS2746" s="53"/>
      <c r="AT2746" s="53"/>
      <c r="AU2746" s="53"/>
      <c r="AV2746" s="53"/>
      <c r="AW2746" s="53"/>
      <c r="AX2746" s="53"/>
      <c r="AY2746" s="53"/>
      <c r="AZ2746" s="53"/>
      <c r="BA2746" s="53"/>
      <c r="BB2746" s="53"/>
      <c r="BC2746" s="53"/>
      <c r="BD2746" s="53"/>
      <c r="BE2746" s="53"/>
      <c r="BF2746" s="53"/>
      <c r="BG2746" s="53"/>
      <c r="BH2746" s="53"/>
      <c r="BI2746" s="53"/>
      <c r="BJ2746" s="53"/>
      <c r="BK2746" s="53"/>
      <c r="BL2746" s="53"/>
      <c r="BM2746" s="53"/>
      <c r="BN2746" s="53"/>
      <c r="BO2746" s="53"/>
      <c r="BP2746" s="53"/>
      <c r="BQ2746" s="53"/>
      <c r="BR2746" s="53"/>
      <c r="BS2746" s="53"/>
      <c r="BT2746" s="53"/>
      <c r="BU2746" s="53"/>
      <c r="BV2746" s="53"/>
      <c r="BW2746" s="53"/>
      <c r="BX2746" s="53"/>
      <c r="BY2746" s="53"/>
      <c r="BZ2746" s="53"/>
      <c r="CA2746" s="53"/>
      <c r="CB2746" s="53"/>
      <c r="CC2746" s="53"/>
      <c r="CD2746" s="53"/>
      <c r="CE2746" s="53"/>
      <c r="CF2746" s="53"/>
      <c r="CG2746" s="53"/>
      <c r="CH2746" s="53"/>
      <c r="CI2746" s="53"/>
      <c r="CJ2746" s="53"/>
      <c r="CK2746" s="53"/>
    </row>
    <row r="2747" spans="10:89" x14ac:dyDescent="0.2">
      <c r="J2747" s="53"/>
      <c r="K2747" s="53"/>
      <c r="L2747" s="53"/>
      <c r="M2747" s="53"/>
      <c r="N2747" s="53"/>
      <c r="O2747" s="53"/>
      <c r="P2747" s="53"/>
      <c r="Q2747" s="53"/>
      <c r="R2747" s="53"/>
      <c r="S2747" s="53"/>
      <c r="T2747" s="53"/>
      <c r="U2747" s="53"/>
      <c r="V2747" s="53"/>
      <c r="W2747" s="53"/>
      <c r="X2747" s="53"/>
      <c r="Y2747" s="53"/>
      <c r="Z2747" s="53"/>
      <c r="AA2747" s="53"/>
      <c r="AB2747" s="53"/>
      <c r="AC2747" s="53"/>
      <c r="AD2747" s="53"/>
      <c r="AE2747" s="53"/>
      <c r="AF2747" s="53"/>
      <c r="AG2747" s="53"/>
      <c r="AH2747" s="53"/>
      <c r="AI2747" s="53"/>
      <c r="AJ2747" s="53"/>
      <c r="AK2747" s="53"/>
      <c r="AL2747" s="53"/>
      <c r="AM2747" s="53"/>
      <c r="AN2747" s="53"/>
      <c r="AO2747" s="53"/>
      <c r="AP2747" s="53"/>
      <c r="AQ2747" s="53"/>
      <c r="AR2747" s="53"/>
      <c r="AS2747" s="53"/>
      <c r="AT2747" s="53"/>
      <c r="AU2747" s="53"/>
      <c r="AV2747" s="53"/>
      <c r="AW2747" s="53"/>
      <c r="AX2747" s="53"/>
      <c r="AY2747" s="53"/>
      <c r="AZ2747" s="53"/>
      <c r="BA2747" s="53"/>
      <c r="BB2747" s="53"/>
      <c r="BC2747" s="53"/>
      <c r="BD2747" s="53"/>
      <c r="BE2747" s="53"/>
      <c r="BF2747" s="53"/>
      <c r="BG2747" s="53"/>
      <c r="BH2747" s="53"/>
      <c r="BI2747" s="53"/>
      <c r="BJ2747" s="53"/>
      <c r="BK2747" s="53"/>
      <c r="BL2747" s="53"/>
      <c r="BM2747" s="53"/>
      <c r="BN2747" s="53"/>
      <c r="BO2747" s="53"/>
      <c r="BP2747" s="53"/>
      <c r="BQ2747" s="53"/>
      <c r="BR2747" s="53"/>
      <c r="BS2747" s="53"/>
      <c r="BT2747" s="53"/>
      <c r="BU2747" s="53"/>
      <c r="BV2747" s="53"/>
      <c r="BW2747" s="53"/>
      <c r="BX2747" s="53"/>
      <c r="BY2747" s="53"/>
      <c r="BZ2747" s="53"/>
      <c r="CA2747" s="53"/>
      <c r="CB2747" s="53"/>
      <c r="CC2747" s="53"/>
      <c r="CD2747" s="53"/>
      <c r="CE2747" s="53"/>
      <c r="CF2747" s="53"/>
      <c r="CG2747" s="53"/>
      <c r="CH2747" s="53"/>
      <c r="CI2747" s="53"/>
      <c r="CJ2747" s="53"/>
      <c r="CK2747" s="53"/>
    </row>
    <row r="2748" spans="10:89" x14ac:dyDescent="0.2">
      <c r="J2748" s="53"/>
      <c r="K2748" s="53"/>
      <c r="L2748" s="53"/>
      <c r="M2748" s="53"/>
      <c r="N2748" s="53"/>
      <c r="O2748" s="53"/>
      <c r="P2748" s="53"/>
      <c r="Q2748" s="53"/>
      <c r="R2748" s="53"/>
      <c r="S2748" s="53"/>
      <c r="T2748" s="53"/>
      <c r="U2748" s="53"/>
      <c r="V2748" s="53"/>
      <c r="W2748" s="53"/>
      <c r="X2748" s="53"/>
      <c r="Y2748" s="53"/>
      <c r="Z2748" s="53"/>
      <c r="AA2748" s="53"/>
      <c r="AB2748" s="53"/>
      <c r="AC2748" s="53"/>
      <c r="AD2748" s="53"/>
      <c r="AE2748" s="53"/>
      <c r="AF2748" s="53"/>
      <c r="AG2748" s="53"/>
      <c r="AH2748" s="53"/>
      <c r="AI2748" s="53"/>
      <c r="AJ2748" s="53"/>
      <c r="AK2748" s="53"/>
      <c r="AL2748" s="53"/>
      <c r="AM2748" s="53"/>
      <c r="AN2748" s="53"/>
      <c r="AO2748" s="53"/>
      <c r="AP2748" s="53"/>
      <c r="AQ2748" s="53"/>
      <c r="AR2748" s="53"/>
      <c r="AS2748" s="53"/>
      <c r="AT2748" s="53"/>
      <c r="AU2748" s="53"/>
      <c r="AV2748" s="53"/>
      <c r="AW2748" s="53"/>
      <c r="AX2748" s="53"/>
      <c r="AY2748" s="53"/>
      <c r="AZ2748" s="53"/>
      <c r="BA2748" s="53"/>
      <c r="BB2748" s="53"/>
      <c r="BC2748" s="53"/>
      <c r="BD2748" s="53"/>
      <c r="BE2748" s="53"/>
      <c r="BF2748" s="53"/>
      <c r="BG2748" s="53"/>
      <c r="BH2748" s="53"/>
      <c r="BI2748" s="53"/>
      <c r="BJ2748" s="53"/>
      <c r="BK2748" s="53"/>
      <c r="BL2748" s="53"/>
      <c r="BM2748" s="53"/>
      <c r="BN2748" s="53"/>
      <c r="BO2748" s="53"/>
      <c r="BP2748" s="53"/>
      <c r="BQ2748" s="53"/>
      <c r="BR2748" s="53"/>
      <c r="BS2748" s="53"/>
      <c r="BT2748" s="53"/>
      <c r="BU2748" s="53"/>
      <c r="BV2748" s="53"/>
      <c r="BW2748" s="53"/>
      <c r="BX2748" s="53"/>
      <c r="BY2748" s="53"/>
      <c r="BZ2748" s="53"/>
      <c r="CA2748" s="53"/>
      <c r="CB2748" s="53"/>
      <c r="CC2748" s="53"/>
      <c r="CD2748" s="53"/>
      <c r="CE2748" s="53"/>
      <c r="CF2748" s="53"/>
      <c r="CG2748" s="53"/>
      <c r="CH2748" s="53"/>
      <c r="CI2748" s="53"/>
      <c r="CJ2748" s="53"/>
      <c r="CK2748" s="53"/>
    </row>
    <row r="2749" spans="10:89" x14ac:dyDescent="0.2">
      <c r="J2749" s="53"/>
      <c r="K2749" s="53"/>
      <c r="L2749" s="53"/>
      <c r="M2749" s="53"/>
      <c r="N2749" s="53"/>
      <c r="O2749" s="53"/>
      <c r="P2749" s="53"/>
      <c r="Q2749" s="53"/>
      <c r="R2749" s="53"/>
      <c r="S2749" s="53"/>
      <c r="T2749" s="53"/>
      <c r="U2749" s="53"/>
      <c r="V2749" s="53"/>
      <c r="W2749" s="53"/>
      <c r="X2749" s="53"/>
      <c r="Y2749" s="53"/>
      <c r="Z2749" s="53"/>
      <c r="AA2749" s="53"/>
      <c r="AB2749" s="53"/>
      <c r="AC2749" s="53"/>
      <c r="AD2749" s="53"/>
      <c r="AE2749" s="53"/>
      <c r="AF2749" s="53"/>
      <c r="AG2749" s="53"/>
      <c r="AH2749" s="53"/>
      <c r="AI2749" s="53"/>
      <c r="AJ2749" s="53"/>
      <c r="AK2749" s="53"/>
      <c r="AL2749" s="53"/>
      <c r="AM2749" s="53"/>
      <c r="AN2749" s="53"/>
      <c r="AO2749" s="53"/>
      <c r="AP2749" s="53"/>
      <c r="AQ2749" s="53"/>
      <c r="AR2749" s="53"/>
      <c r="AS2749" s="53"/>
      <c r="AT2749" s="53"/>
      <c r="AU2749" s="53"/>
      <c r="AV2749" s="53"/>
      <c r="AW2749" s="53"/>
      <c r="AX2749" s="53"/>
      <c r="AY2749" s="53"/>
      <c r="AZ2749" s="53"/>
      <c r="BA2749" s="53"/>
      <c r="BB2749" s="53"/>
      <c r="BC2749" s="53"/>
      <c r="BD2749" s="53"/>
      <c r="BE2749" s="53"/>
      <c r="BF2749" s="53"/>
      <c r="BG2749" s="53"/>
      <c r="BH2749" s="53"/>
      <c r="BI2749" s="53"/>
      <c r="BJ2749" s="53"/>
      <c r="BK2749" s="53"/>
      <c r="BL2749" s="53"/>
      <c r="BM2749" s="53"/>
      <c r="BN2749" s="53"/>
      <c r="BO2749" s="53"/>
      <c r="BP2749" s="53"/>
      <c r="BQ2749" s="53"/>
      <c r="BR2749" s="53"/>
      <c r="BS2749" s="53"/>
      <c r="BT2749" s="53"/>
      <c r="BU2749" s="53"/>
      <c r="BV2749" s="53"/>
      <c r="BW2749" s="53"/>
      <c r="BX2749" s="53"/>
      <c r="BY2749" s="53"/>
      <c r="BZ2749" s="53"/>
      <c r="CA2749" s="53"/>
      <c r="CB2749" s="53"/>
      <c r="CC2749" s="53"/>
      <c r="CD2749" s="53"/>
      <c r="CE2749" s="53"/>
      <c r="CF2749" s="53"/>
      <c r="CG2749" s="53"/>
      <c r="CH2749" s="53"/>
      <c r="CI2749" s="53"/>
      <c r="CJ2749" s="53"/>
      <c r="CK2749" s="53"/>
    </row>
    <row r="2750" spans="10:89" x14ac:dyDescent="0.2">
      <c r="J2750" s="53"/>
      <c r="K2750" s="53"/>
      <c r="L2750" s="53"/>
      <c r="M2750" s="53"/>
      <c r="N2750" s="53"/>
      <c r="O2750" s="53"/>
      <c r="P2750" s="53"/>
      <c r="Q2750" s="53"/>
      <c r="R2750" s="53"/>
      <c r="S2750" s="53"/>
      <c r="T2750" s="53"/>
      <c r="U2750" s="53"/>
      <c r="V2750" s="53"/>
      <c r="W2750" s="53"/>
      <c r="X2750" s="53"/>
      <c r="Y2750" s="53"/>
      <c r="Z2750" s="53"/>
      <c r="AA2750" s="53"/>
      <c r="AB2750" s="53"/>
      <c r="AC2750" s="53"/>
      <c r="AD2750" s="53"/>
      <c r="AE2750" s="53"/>
      <c r="AF2750" s="53"/>
      <c r="AG2750" s="53"/>
      <c r="AH2750" s="53"/>
      <c r="AI2750" s="53"/>
      <c r="AJ2750" s="53"/>
      <c r="AK2750" s="53"/>
      <c r="AL2750" s="53"/>
      <c r="AM2750" s="53"/>
      <c r="AN2750" s="53"/>
      <c r="AO2750" s="53"/>
      <c r="AP2750" s="53"/>
      <c r="AQ2750" s="53"/>
      <c r="AR2750" s="53"/>
      <c r="AS2750" s="53"/>
      <c r="AT2750" s="53"/>
      <c r="AU2750" s="53"/>
      <c r="AV2750" s="53"/>
      <c r="AW2750" s="53"/>
      <c r="AX2750" s="53"/>
      <c r="AY2750" s="53"/>
      <c r="AZ2750" s="53"/>
      <c r="BA2750" s="53"/>
      <c r="BB2750" s="53"/>
      <c r="BC2750" s="53"/>
      <c r="BD2750" s="53"/>
      <c r="BE2750" s="53"/>
      <c r="BF2750" s="53"/>
      <c r="BG2750" s="53"/>
      <c r="BH2750" s="53"/>
      <c r="BI2750" s="53"/>
      <c r="BJ2750" s="53"/>
      <c r="BK2750" s="53"/>
      <c r="BL2750" s="53"/>
      <c r="BM2750" s="53"/>
      <c r="BN2750" s="53"/>
      <c r="BO2750" s="53"/>
      <c r="BP2750" s="53"/>
      <c r="BQ2750" s="53"/>
      <c r="BR2750" s="53"/>
      <c r="BS2750" s="53"/>
      <c r="BT2750" s="53"/>
      <c r="BU2750" s="53"/>
      <c r="BV2750" s="53"/>
      <c r="BW2750" s="53"/>
      <c r="BX2750" s="53"/>
      <c r="BY2750" s="53"/>
      <c r="BZ2750" s="53"/>
      <c r="CA2750" s="53"/>
      <c r="CB2750" s="53"/>
      <c r="CC2750" s="53"/>
      <c r="CD2750" s="53"/>
      <c r="CE2750" s="53"/>
      <c r="CF2750" s="53"/>
      <c r="CG2750" s="53"/>
      <c r="CH2750" s="53"/>
      <c r="CI2750" s="53"/>
      <c r="CJ2750" s="53"/>
      <c r="CK2750" s="53"/>
    </row>
    <row r="2751" spans="10:89" x14ac:dyDescent="0.2">
      <c r="J2751" s="53"/>
      <c r="K2751" s="53"/>
      <c r="L2751" s="53"/>
      <c r="M2751" s="53"/>
      <c r="N2751" s="53"/>
      <c r="O2751" s="53"/>
      <c r="P2751" s="53"/>
      <c r="Q2751" s="53"/>
      <c r="R2751" s="53"/>
      <c r="S2751" s="53"/>
      <c r="T2751" s="53"/>
      <c r="U2751" s="53"/>
      <c r="V2751" s="53"/>
      <c r="W2751" s="53"/>
      <c r="X2751" s="53"/>
      <c r="Y2751" s="53"/>
      <c r="Z2751" s="53"/>
      <c r="AA2751" s="53"/>
      <c r="AB2751" s="53"/>
      <c r="AC2751" s="53"/>
      <c r="AD2751" s="53"/>
      <c r="AE2751" s="53"/>
      <c r="AF2751" s="53"/>
      <c r="AG2751" s="53"/>
      <c r="AH2751" s="53"/>
      <c r="AI2751" s="53"/>
      <c r="AJ2751" s="53"/>
      <c r="AK2751" s="53"/>
      <c r="AL2751" s="53"/>
      <c r="AM2751" s="53"/>
      <c r="AN2751" s="53"/>
      <c r="AO2751" s="53"/>
      <c r="AP2751" s="53"/>
      <c r="AQ2751" s="53"/>
      <c r="AR2751" s="53"/>
      <c r="AS2751" s="53"/>
      <c r="AT2751" s="53"/>
      <c r="AU2751" s="53"/>
      <c r="AV2751" s="53"/>
      <c r="AW2751" s="53"/>
      <c r="AX2751" s="53"/>
      <c r="AY2751" s="53"/>
      <c r="AZ2751" s="53"/>
      <c r="BA2751" s="53"/>
      <c r="BB2751" s="53"/>
      <c r="BC2751" s="53"/>
      <c r="BD2751" s="53"/>
      <c r="BE2751" s="53"/>
      <c r="BF2751" s="53"/>
      <c r="BG2751" s="53"/>
      <c r="BH2751" s="53"/>
      <c r="BI2751" s="53"/>
      <c r="BJ2751" s="53"/>
      <c r="BK2751" s="53"/>
      <c r="BL2751" s="53"/>
      <c r="BM2751" s="53"/>
      <c r="BN2751" s="53"/>
      <c r="BO2751" s="53"/>
      <c r="BP2751" s="53"/>
      <c r="BQ2751" s="53"/>
      <c r="BR2751" s="53"/>
      <c r="BS2751" s="53"/>
      <c r="BT2751" s="53"/>
      <c r="BU2751" s="53"/>
      <c r="BV2751" s="53"/>
      <c r="BW2751" s="53"/>
      <c r="BX2751" s="53"/>
      <c r="BY2751" s="53"/>
      <c r="BZ2751" s="53"/>
      <c r="CA2751" s="53"/>
      <c r="CB2751" s="53"/>
      <c r="CC2751" s="53"/>
      <c r="CD2751" s="53"/>
      <c r="CE2751" s="53"/>
      <c r="CF2751" s="53"/>
      <c r="CG2751" s="53"/>
      <c r="CH2751" s="53"/>
      <c r="CI2751" s="53"/>
      <c r="CJ2751" s="53"/>
      <c r="CK2751" s="53"/>
    </row>
    <row r="2752" spans="10:89" x14ac:dyDescent="0.2">
      <c r="J2752" s="53"/>
      <c r="K2752" s="53"/>
      <c r="L2752" s="53"/>
      <c r="M2752" s="53"/>
      <c r="N2752" s="53"/>
      <c r="O2752" s="53"/>
      <c r="P2752" s="53"/>
      <c r="Q2752" s="53"/>
      <c r="R2752" s="53"/>
      <c r="S2752" s="53"/>
      <c r="T2752" s="53"/>
      <c r="U2752" s="53"/>
      <c r="V2752" s="53"/>
      <c r="W2752" s="53"/>
      <c r="X2752" s="53"/>
      <c r="Y2752" s="53"/>
      <c r="Z2752" s="53"/>
      <c r="AA2752" s="53"/>
      <c r="AB2752" s="53"/>
      <c r="AC2752" s="53"/>
      <c r="AD2752" s="53"/>
      <c r="AE2752" s="53"/>
      <c r="AF2752" s="53"/>
      <c r="AG2752" s="53"/>
      <c r="AH2752" s="53"/>
      <c r="AI2752" s="53"/>
      <c r="AJ2752" s="53"/>
      <c r="AK2752" s="53"/>
      <c r="AL2752" s="53"/>
      <c r="AM2752" s="53"/>
      <c r="AN2752" s="53"/>
      <c r="AO2752" s="53"/>
      <c r="AP2752" s="53"/>
      <c r="AQ2752" s="53"/>
      <c r="AR2752" s="53"/>
      <c r="AS2752" s="53"/>
      <c r="AT2752" s="53"/>
      <c r="AU2752" s="53"/>
      <c r="AV2752" s="53"/>
      <c r="AW2752" s="53"/>
      <c r="AX2752" s="53"/>
      <c r="AY2752" s="53"/>
      <c r="AZ2752" s="53"/>
      <c r="BA2752" s="53"/>
      <c r="BB2752" s="53"/>
      <c r="BC2752" s="53"/>
      <c r="BD2752" s="53"/>
      <c r="BE2752" s="53"/>
      <c r="BF2752" s="53"/>
      <c r="BG2752" s="53"/>
      <c r="BH2752" s="53"/>
      <c r="BI2752" s="53"/>
      <c r="BJ2752" s="53"/>
      <c r="BK2752" s="53"/>
      <c r="BL2752" s="53"/>
      <c r="BM2752" s="53"/>
      <c r="BN2752" s="53"/>
      <c r="BO2752" s="53"/>
      <c r="BP2752" s="53"/>
      <c r="BQ2752" s="53"/>
      <c r="BR2752" s="53"/>
      <c r="BS2752" s="53"/>
      <c r="BT2752" s="53"/>
      <c r="BU2752" s="53"/>
      <c r="BV2752" s="53"/>
      <c r="BW2752" s="53"/>
      <c r="BX2752" s="53"/>
      <c r="BY2752" s="53"/>
      <c r="BZ2752" s="53"/>
      <c r="CA2752" s="53"/>
      <c r="CB2752" s="53"/>
      <c r="CC2752" s="53"/>
      <c r="CD2752" s="53"/>
      <c r="CE2752" s="53"/>
      <c r="CF2752" s="53"/>
      <c r="CG2752" s="53"/>
      <c r="CH2752" s="53"/>
      <c r="CI2752" s="53"/>
      <c r="CJ2752" s="53"/>
      <c r="CK2752" s="53"/>
    </row>
    <row r="2753" spans="10:89" x14ac:dyDescent="0.2">
      <c r="J2753" s="53"/>
      <c r="K2753" s="53"/>
      <c r="L2753" s="53"/>
      <c r="M2753" s="53"/>
      <c r="N2753" s="53"/>
      <c r="O2753" s="53"/>
      <c r="P2753" s="53"/>
      <c r="Q2753" s="53"/>
      <c r="R2753" s="53"/>
      <c r="S2753" s="53"/>
      <c r="T2753" s="53"/>
      <c r="U2753" s="53"/>
      <c r="V2753" s="53"/>
      <c r="W2753" s="53"/>
      <c r="X2753" s="53"/>
      <c r="Y2753" s="53"/>
      <c r="Z2753" s="53"/>
      <c r="AA2753" s="53"/>
      <c r="AB2753" s="53"/>
      <c r="AC2753" s="53"/>
      <c r="AD2753" s="53"/>
      <c r="AE2753" s="53"/>
      <c r="AF2753" s="53"/>
      <c r="AG2753" s="53"/>
      <c r="AH2753" s="53"/>
      <c r="AI2753" s="53"/>
      <c r="AJ2753" s="53"/>
      <c r="AK2753" s="53"/>
      <c r="AL2753" s="53"/>
      <c r="AM2753" s="53"/>
      <c r="AN2753" s="53"/>
      <c r="AO2753" s="53"/>
      <c r="AP2753" s="53"/>
      <c r="AQ2753" s="53"/>
      <c r="AR2753" s="53"/>
      <c r="AS2753" s="53"/>
      <c r="AT2753" s="53"/>
      <c r="AU2753" s="53"/>
      <c r="AV2753" s="53"/>
      <c r="AW2753" s="53"/>
      <c r="AX2753" s="53"/>
      <c r="AY2753" s="53"/>
      <c r="AZ2753" s="53"/>
      <c r="BA2753" s="53"/>
      <c r="BB2753" s="53"/>
      <c r="BC2753" s="53"/>
      <c r="BD2753" s="53"/>
      <c r="BE2753" s="53"/>
      <c r="BF2753" s="53"/>
      <c r="BG2753" s="53"/>
      <c r="BH2753" s="53"/>
      <c r="BI2753" s="53"/>
      <c r="BJ2753" s="53"/>
      <c r="BK2753" s="53"/>
      <c r="BL2753" s="53"/>
      <c r="BM2753" s="53"/>
      <c r="BN2753" s="53"/>
      <c r="BO2753" s="53"/>
      <c r="BP2753" s="53"/>
      <c r="BQ2753" s="53"/>
      <c r="BR2753" s="53"/>
      <c r="BS2753" s="53"/>
      <c r="BT2753" s="53"/>
      <c r="BU2753" s="53"/>
      <c r="BV2753" s="53"/>
      <c r="BW2753" s="53"/>
      <c r="BX2753" s="53"/>
      <c r="BY2753" s="53"/>
      <c r="BZ2753" s="53"/>
      <c r="CA2753" s="53"/>
      <c r="CB2753" s="53"/>
      <c r="CC2753" s="53"/>
      <c r="CD2753" s="53"/>
      <c r="CE2753" s="53"/>
      <c r="CF2753" s="53"/>
      <c r="CG2753" s="53"/>
      <c r="CH2753" s="53"/>
      <c r="CI2753" s="53"/>
      <c r="CJ2753" s="53"/>
      <c r="CK2753" s="53"/>
    </row>
    <row r="2754" spans="10:89" x14ac:dyDescent="0.2">
      <c r="J2754" s="53"/>
      <c r="K2754" s="53"/>
      <c r="L2754" s="53"/>
      <c r="M2754" s="53"/>
      <c r="N2754" s="53"/>
      <c r="O2754" s="53"/>
      <c r="P2754" s="53"/>
      <c r="Q2754" s="53"/>
      <c r="R2754" s="53"/>
      <c r="S2754" s="53"/>
      <c r="T2754" s="53"/>
      <c r="U2754" s="53"/>
      <c r="V2754" s="53"/>
      <c r="W2754" s="53"/>
      <c r="X2754" s="53"/>
      <c r="Y2754" s="53"/>
      <c r="Z2754" s="53"/>
      <c r="AA2754" s="53"/>
      <c r="AB2754" s="53"/>
      <c r="AC2754" s="53"/>
      <c r="AD2754" s="53"/>
      <c r="AE2754" s="53"/>
      <c r="AF2754" s="53"/>
      <c r="AG2754" s="53"/>
      <c r="AH2754" s="53"/>
      <c r="AI2754" s="53"/>
      <c r="AJ2754" s="53"/>
      <c r="AK2754" s="53"/>
      <c r="AL2754" s="53"/>
      <c r="AM2754" s="53"/>
      <c r="AN2754" s="53"/>
      <c r="AO2754" s="53"/>
      <c r="AP2754" s="53"/>
      <c r="AQ2754" s="53"/>
      <c r="AR2754" s="53"/>
      <c r="AS2754" s="53"/>
      <c r="AT2754" s="53"/>
      <c r="AU2754" s="53"/>
      <c r="AV2754" s="53"/>
      <c r="AW2754" s="53"/>
      <c r="AX2754" s="53"/>
      <c r="AY2754" s="53"/>
      <c r="AZ2754" s="53"/>
      <c r="BA2754" s="53"/>
      <c r="BB2754" s="53"/>
      <c r="BC2754" s="53"/>
      <c r="BD2754" s="53"/>
      <c r="BE2754" s="53"/>
      <c r="BF2754" s="53"/>
      <c r="BG2754" s="53"/>
      <c r="BH2754" s="53"/>
      <c r="BI2754" s="53"/>
      <c r="BJ2754" s="53"/>
      <c r="BK2754" s="53"/>
      <c r="BL2754" s="53"/>
      <c r="BM2754" s="53"/>
      <c r="BN2754" s="53"/>
      <c r="BO2754" s="53"/>
      <c r="BP2754" s="53"/>
      <c r="BQ2754" s="53"/>
      <c r="BR2754" s="53"/>
      <c r="BS2754" s="53"/>
      <c r="BT2754" s="53"/>
      <c r="BU2754" s="53"/>
      <c r="BV2754" s="53"/>
      <c r="BW2754" s="53"/>
      <c r="BX2754" s="53"/>
      <c r="BY2754" s="53"/>
      <c r="BZ2754" s="53"/>
      <c r="CA2754" s="53"/>
      <c r="CB2754" s="53"/>
      <c r="CC2754" s="53"/>
      <c r="CD2754" s="53"/>
      <c r="CE2754" s="53"/>
      <c r="CF2754" s="53"/>
      <c r="CG2754" s="53"/>
      <c r="CH2754" s="53"/>
      <c r="CI2754" s="53"/>
      <c r="CJ2754" s="53"/>
      <c r="CK2754" s="53"/>
    </row>
    <row r="2755" spans="10:89" x14ac:dyDescent="0.2">
      <c r="J2755" s="53"/>
      <c r="K2755" s="53"/>
      <c r="L2755" s="53"/>
      <c r="M2755" s="53"/>
      <c r="N2755" s="53"/>
      <c r="O2755" s="53"/>
      <c r="P2755" s="53"/>
      <c r="Q2755" s="53"/>
      <c r="R2755" s="53"/>
      <c r="S2755" s="53"/>
      <c r="T2755" s="53"/>
      <c r="U2755" s="53"/>
      <c r="V2755" s="53"/>
      <c r="W2755" s="53"/>
      <c r="X2755" s="53"/>
      <c r="Y2755" s="53"/>
      <c r="Z2755" s="53"/>
      <c r="AA2755" s="53"/>
      <c r="AB2755" s="53"/>
      <c r="AC2755" s="53"/>
      <c r="AD2755" s="53"/>
      <c r="AE2755" s="53"/>
      <c r="AF2755" s="53"/>
      <c r="AG2755" s="53"/>
      <c r="AH2755" s="53"/>
      <c r="AI2755" s="53"/>
      <c r="AJ2755" s="53"/>
      <c r="AK2755" s="53"/>
      <c r="AL2755" s="53"/>
      <c r="AM2755" s="53"/>
      <c r="AN2755" s="53"/>
      <c r="AO2755" s="53"/>
      <c r="AP2755" s="53"/>
      <c r="AQ2755" s="53"/>
      <c r="AR2755" s="53"/>
      <c r="AS2755" s="53"/>
      <c r="AT2755" s="53"/>
      <c r="AU2755" s="53"/>
      <c r="AV2755" s="53"/>
      <c r="AW2755" s="53"/>
      <c r="AX2755" s="53"/>
      <c r="AY2755" s="53"/>
      <c r="AZ2755" s="53"/>
      <c r="BA2755" s="53"/>
      <c r="BB2755" s="53"/>
      <c r="BC2755" s="53"/>
      <c r="BD2755" s="53"/>
      <c r="BE2755" s="53"/>
      <c r="BF2755" s="53"/>
      <c r="BG2755" s="53"/>
      <c r="BH2755" s="53"/>
      <c r="BI2755" s="53"/>
      <c r="BJ2755" s="53"/>
      <c r="BK2755" s="53"/>
      <c r="BL2755" s="53"/>
      <c r="BM2755" s="53"/>
      <c r="BN2755" s="53"/>
      <c r="BO2755" s="53"/>
      <c r="BP2755" s="53"/>
      <c r="BQ2755" s="53"/>
      <c r="BR2755" s="53"/>
      <c r="BS2755" s="53"/>
      <c r="BT2755" s="53"/>
      <c r="BU2755" s="53"/>
      <c r="BV2755" s="53"/>
      <c r="BW2755" s="53"/>
      <c r="BX2755" s="53"/>
      <c r="BY2755" s="53"/>
      <c r="BZ2755" s="53"/>
      <c r="CA2755" s="53"/>
      <c r="CB2755" s="53"/>
      <c r="CC2755" s="53"/>
      <c r="CD2755" s="53"/>
      <c r="CE2755" s="53"/>
      <c r="CF2755" s="53"/>
      <c r="CG2755" s="53"/>
      <c r="CH2755" s="53"/>
      <c r="CI2755" s="53"/>
      <c r="CJ2755" s="53"/>
      <c r="CK2755" s="53"/>
    </row>
    <row r="2756" spans="10:89" x14ac:dyDescent="0.2">
      <c r="J2756" s="53"/>
      <c r="K2756" s="53"/>
      <c r="L2756" s="53"/>
      <c r="M2756" s="53"/>
      <c r="N2756" s="53"/>
      <c r="O2756" s="53"/>
      <c r="P2756" s="53"/>
      <c r="Q2756" s="53"/>
      <c r="R2756" s="53"/>
      <c r="S2756" s="53"/>
      <c r="T2756" s="53"/>
      <c r="U2756" s="53"/>
      <c r="V2756" s="53"/>
      <c r="W2756" s="53"/>
      <c r="X2756" s="53"/>
      <c r="Y2756" s="53"/>
      <c r="Z2756" s="53"/>
      <c r="AA2756" s="53"/>
      <c r="AB2756" s="53"/>
      <c r="AC2756" s="53"/>
      <c r="AD2756" s="53"/>
      <c r="AE2756" s="53"/>
      <c r="AF2756" s="53"/>
      <c r="AG2756" s="53"/>
      <c r="AH2756" s="53"/>
      <c r="AI2756" s="53"/>
      <c r="AJ2756" s="53"/>
      <c r="AK2756" s="53"/>
      <c r="AL2756" s="53"/>
      <c r="AM2756" s="53"/>
      <c r="AN2756" s="53"/>
      <c r="AO2756" s="53"/>
      <c r="AP2756" s="53"/>
      <c r="AQ2756" s="53"/>
      <c r="AR2756" s="53"/>
      <c r="AS2756" s="53"/>
      <c r="AT2756" s="53"/>
      <c r="AU2756" s="53"/>
      <c r="AV2756" s="53"/>
      <c r="AW2756" s="53"/>
      <c r="AX2756" s="53"/>
      <c r="AY2756" s="53"/>
      <c r="AZ2756" s="53"/>
      <c r="BA2756" s="53"/>
      <c r="BB2756" s="53"/>
      <c r="BC2756" s="53"/>
      <c r="BD2756" s="53"/>
      <c r="BE2756" s="53"/>
      <c r="BF2756" s="53"/>
      <c r="BG2756" s="53"/>
      <c r="BH2756" s="53"/>
      <c r="BI2756" s="53"/>
      <c r="BJ2756" s="53"/>
      <c r="BK2756" s="53"/>
      <c r="BL2756" s="53"/>
      <c r="BM2756" s="53"/>
      <c r="BN2756" s="53"/>
      <c r="BO2756" s="53"/>
      <c r="BP2756" s="53"/>
      <c r="BQ2756" s="53"/>
      <c r="BR2756" s="53"/>
      <c r="BS2756" s="53"/>
      <c r="BT2756" s="53"/>
      <c r="BU2756" s="53"/>
      <c r="BV2756" s="53"/>
      <c r="BW2756" s="53"/>
      <c r="BX2756" s="53"/>
      <c r="BY2756" s="53"/>
      <c r="BZ2756" s="53"/>
      <c r="CA2756" s="53"/>
      <c r="CB2756" s="53"/>
      <c r="CC2756" s="53"/>
      <c r="CD2756" s="53"/>
      <c r="CE2756" s="53"/>
      <c r="CF2756" s="53"/>
      <c r="CG2756" s="53"/>
      <c r="CH2756" s="53"/>
      <c r="CI2756" s="53"/>
      <c r="CJ2756" s="53"/>
      <c r="CK2756" s="53"/>
    </row>
    <row r="2757" spans="10:89" x14ac:dyDescent="0.2">
      <c r="J2757" s="53"/>
      <c r="K2757" s="53"/>
      <c r="L2757" s="53"/>
      <c r="M2757" s="53"/>
      <c r="N2757" s="53"/>
      <c r="O2757" s="53"/>
      <c r="P2757" s="53"/>
      <c r="Q2757" s="53"/>
      <c r="R2757" s="53"/>
      <c r="S2757" s="53"/>
      <c r="T2757" s="53"/>
      <c r="U2757" s="53"/>
      <c r="V2757" s="53"/>
      <c r="W2757" s="53"/>
      <c r="X2757" s="53"/>
      <c r="Y2757" s="53"/>
      <c r="Z2757" s="53"/>
      <c r="AA2757" s="53"/>
      <c r="AB2757" s="53"/>
      <c r="AC2757" s="53"/>
      <c r="AD2757" s="53"/>
      <c r="AE2757" s="53"/>
      <c r="AF2757" s="53"/>
      <c r="AG2757" s="53"/>
      <c r="AH2757" s="53"/>
      <c r="AI2757" s="53"/>
      <c r="AJ2757" s="53"/>
      <c r="AK2757" s="53"/>
      <c r="AL2757" s="53"/>
      <c r="AM2757" s="53"/>
      <c r="AN2757" s="53"/>
      <c r="AO2757" s="53"/>
      <c r="AP2757" s="53"/>
      <c r="AQ2757" s="53"/>
      <c r="AR2757" s="53"/>
      <c r="AS2757" s="53"/>
      <c r="AT2757" s="53"/>
      <c r="AU2757" s="53"/>
      <c r="AV2757" s="53"/>
      <c r="AW2757" s="53"/>
      <c r="AX2757" s="53"/>
      <c r="AY2757" s="53"/>
      <c r="AZ2757" s="53"/>
      <c r="BA2757" s="53"/>
      <c r="BB2757" s="53"/>
      <c r="BC2757" s="53"/>
      <c r="BD2757" s="53"/>
      <c r="BE2757" s="53"/>
      <c r="BF2757" s="53"/>
      <c r="BG2757" s="53"/>
      <c r="BH2757" s="53"/>
      <c r="BI2757" s="53"/>
      <c r="BJ2757" s="53"/>
      <c r="BK2757" s="53"/>
      <c r="BL2757" s="53"/>
      <c r="BM2757" s="53"/>
      <c r="BN2757" s="53"/>
      <c r="BO2757" s="53"/>
      <c r="BP2757" s="53"/>
      <c r="BQ2757" s="53"/>
      <c r="BR2757" s="53"/>
      <c r="BS2757" s="53"/>
      <c r="BT2757" s="53"/>
      <c r="BU2757" s="53"/>
      <c r="BV2757" s="53"/>
      <c r="BW2757" s="53"/>
      <c r="BX2757" s="53"/>
      <c r="BY2757" s="53"/>
      <c r="BZ2757" s="53"/>
      <c r="CA2757" s="53"/>
      <c r="CB2757" s="53"/>
      <c r="CC2757" s="53"/>
      <c r="CD2757" s="53"/>
      <c r="CE2757" s="53"/>
      <c r="CF2757" s="53"/>
      <c r="CG2757" s="53"/>
      <c r="CH2757" s="53"/>
      <c r="CI2757" s="53"/>
      <c r="CJ2757" s="53"/>
      <c r="CK2757" s="53"/>
    </row>
    <row r="2758" spans="10:89" x14ac:dyDescent="0.2">
      <c r="J2758" s="53"/>
      <c r="K2758" s="53"/>
      <c r="L2758" s="53"/>
      <c r="M2758" s="53"/>
      <c r="N2758" s="53"/>
      <c r="O2758" s="53"/>
      <c r="P2758" s="53"/>
      <c r="Q2758" s="53"/>
      <c r="R2758" s="53"/>
      <c r="S2758" s="53"/>
      <c r="T2758" s="53"/>
      <c r="U2758" s="53"/>
      <c r="V2758" s="53"/>
      <c r="W2758" s="53"/>
      <c r="X2758" s="53"/>
      <c r="Y2758" s="53"/>
      <c r="Z2758" s="53"/>
      <c r="AA2758" s="53"/>
      <c r="AB2758" s="53"/>
      <c r="AC2758" s="53"/>
      <c r="AD2758" s="53"/>
      <c r="AE2758" s="53"/>
      <c r="AF2758" s="53"/>
      <c r="AG2758" s="53"/>
      <c r="AH2758" s="53"/>
      <c r="AI2758" s="53"/>
      <c r="AJ2758" s="53"/>
      <c r="AK2758" s="53"/>
      <c r="AL2758" s="53"/>
      <c r="AM2758" s="53"/>
      <c r="AN2758" s="53"/>
      <c r="AO2758" s="53"/>
      <c r="AP2758" s="53"/>
      <c r="AQ2758" s="53"/>
      <c r="AR2758" s="53"/>
      <c r="AS2758" s="53"/>
      <c r="AT2758" s="53"/>
      <c r="AU2758" s="53"/>
      <c r="AV2758" s="53"/>
      <c r="AW2758" s="53"/>
      <c r="AX2758" s="53"/>
      <c r="AY2758" s="53"/>
      <c r="AZ2758" s="53"/>
      <c r="BA2758" s="53"/>
      <c r="BB2758" s="53"/>
      <c r="BC2758" s="53"/>
      <c r="BD2758" s="53"/>
      <c r="BE2758" s="53"/>
      <c r="BF2758" s="53"/>
      <c r="BG2758" s="53"/>
      <c r="BH2758" s="53"/>
      <c r="BI2758" s="53"/>
      <c r="BJ2758" s="53"/>
      <c r="BK2758" s="53"/>
      <c r="BL2758" s="53"/>
      <c r="BM2758" s="53"/>
      <c r="BN2758" s="53"/>
      <c r="BO2758" s="53"/>
      <c r="BP2758" s="53"/>
      <c r="BQ2758" s="53"/>
      <c r="BR2758" s="53"/>
      <c r="BS2758" s="53"/>
      <c r="BT2758" s="53"/>
      <c r="BU2758" s="53"/>
      <c r="BV2758" s="53"/>
      <c r="BW2758" s="53"/>
      <c r="BX2758" s="53"/>
      <c r="BY2758" s="53"/>
      <c r="BZ2758" s="53"/>
      <c r="CA2758" s="53"/>
      <c r="CB2758" s="53"/>
      <c r="CC2758" s="53"/>
      <c r="CD2758" s="53"/>
      <c r="CE2758" s="53"/>
      <c r="CF2758" s="53"/>
      <c r="CG2758" s="53"/>
      <c r="CH2758" s="53"/>
      <c r="CI2758" s="53"/>
      <c r="CJ2758" s="53"/>
      <c r="CK2758" s="53"/>
    </row>
    <row r="2759" spans="10:89" x14ac:dyDescent="0.2">
      <c r="J2759" s="53"/>
      <c r="K2759" s="53"/>
      <c r="L2759" s="53"/>
      <c r="M2759" s="53"/>
      <c r="N2759" s="53"/>
      <c r="O2759" s="53"/>
      <c r="P2759" s="53"/>
      <c r="Q2759" s="53"/>
      <c r="R2759" s="53"/>
      <c r="S2759" s="53"/>
      <c r="T2759" s="53"/>
      <c r="U2759" s="53"/>
      <c r="V2759" s="53"/>
      <c r="W2759" s="53"/>
      <c r="X2759" s="53"/>
      <c r="Y2759" s="53"/>
      <c r="Z2759" s="53"/>
      <c r="AA2759" s="53"/>
      <c r="AB2759" s="53"/>
      <c r="AC2759" s="53"/>
      <c r="AD2759" s="53"/>
      <c r="AE2759" s="53"/>
      <c r="AF2759" s="53"/>
      <c r="AG2759" s="53"/>
      <c r="AH2759" s="53"/>
      <c r="AI2759" s="53"/>
      <c r="AJ2759" s="53"/>
      <c r="AK2759" s="53"/>
      <c r="AL2759" s="53"/>
      <c r="AM2759" s="53"/>
      <c r="AN2759" s="53"/>
      <c r="AO2759" s="53"/>
      <c r="AP2759" s="53"/>
      <c r="AQ2759" s="53"/>
      <c r="AR2759" s="53"/>
      <c r="AS2759" s="53"/>
      <c r="AT2759" s="53"/>
      <c r="AU2759" s="53"/>
      <c r="AV2759" s="53"/>
      <c r="AW2759" s="53"/>
      <c r="AX2759" s="53"/>
      <c r="AY2759" s="53"/>
      <c r="AZ2759" s="53"/>
      <c r="BA2759" s="53"/>
      <c r="BB2759" s="53"/>
      <c r="BC2759" s="53"/>
      <c r="BD2759" s="53"/>
      <c r="BE2759" s="53"/>
      <c r="BF2759" s="53"/>
      <c r="BG2759" s="53"/>
      <c r="BH2759" s="53"/>
      <c r="BI2759" s="53"/>
      <c r="BJ2759" s="53"/>
      <c r="BK2759" s="53"/>
      <c r="BL2759" s="53"/>
      <c r="BM2759" s="53"/>
      <c r="BN2759" s="53"/>
      <c r="BO2759" s="53"/>
      <c r="BP2759" s="53"/>
      <c r="BQ2759" s="53"/>
      <c r="BR2759" s="53"/>
      <c r="BS2759" s="53"/>
      <c r="BT2759" s="53"/>
      <c r="BU2759" s="53"/>
      <c r="BV2759" s="53"/>
      <c r="BW2759" s="53"/>
      <c r="BX2759" s="53"/>
      <c r="BY2759" s="53"/>
      <c r="BZ2759" s="53"/>
      <c r="CA2759" s="53"/>
      <c r="CB2759" s="53"/>
      <c r="CC2759" s="53"/>
      <c r="CD2759" s="53"/>
      <c r="CE2759" s="53"/>
      <c r="CF2759" s="53"/>
      <c r="CG2759" s="53"/>
      <c r="CH2759" s="53"/>
      <c r="CI2759" s="53"/>
      <c r="CJ2759" s="53"/>
      <c r="CK2759" s="53"/>
    </row>
    <row r="2760" spans="10:89" x14ac:dyDescent="0.2">
      <c r="J2760" s="53"/>
      <c r="K2760" s="53"/>
      <c r="L2760" s="53"/>
      <c r="M2760" s="53"/>
      <c r="N2760" s="53"/>
      <c r="O2760" s="53"/>
      <c r="P2760" s="53"/>
      <c r="Q2760" s="53"/>
      <c r="R2760" s="53"/>
      <c r="S2760" s="53"/>
      <c r="T2760" s="53"/>
      <c r="U2760" s="53"/>
      <c r="V2760" s="53"/>
      <c r="W2760" s="53"/>
      <c r="X2760" s="53"/>
      <c r="Y2760" s="53"/>
      <c r="Z2760" s="53"/>
      <c r="AA2760" s="53"/>
      <c r="AB2760" s="53"/>
      <c r="AC2760" s="53"/>
      <c r="AD2760" s="53"/>
      <c r="AE2760" s="53"/>
      <c r="AF2760" s="53"/>
      <c r="AG2760" s="53"/>
      <c r="AH2760" s="53"/>
      <c r="AI2760" s="53"/>
      <c r="AJ2760" s="53"/>
      <c r="AK2760" s="53"/>
      <c r="AL2760" s="53"/>
      <c r="AM2760" s="53"/>
      <c r="AN2760" s="53"/>
      <c r="AO2760" s="53"/>
      <c r="AP2760" s="53"/>
      <c r="AQ2760" s="53"/>
      <c r="AR2760" s="53"/>
      <c r="AS2760" s="53"/>
      <c r="AT2760" s="53"/>
      <c r="AU2760" s="53"/>
      <c r="AV2760" s="53"/>
      <c r="AW2760" s="53"/>
      <c r="AX2760" s="53"/>
      <c r="AY2760" s="53"/>
      <c r="AZ2760" s="53"/>
      <c r="BA2760" s="53"/>
      <c r="BB2760" s="53"/>
      <c r="BC2760" s="53"/>
      <c r="BD2760" s="53"/>
      <c r="BE2760" s="53"/>
      <c r="BF2760" s="53"/>
      <c r="BG2760" s="53"/>
      <c r="BH2760" s="53"/>
      <c r="BI2760" s="53"/>
      <c r="BJ2760" s="53"/>
      <c r="BK2760" s="53"/>
      <c r="BL2760" s="53"/>
      <c r="BM2760" s="53"/>
      <c r="BN2760" s="53"/>
      <c r="BO2760" s="53"/>
      <c r="BP2760" s="53"/>
      <c r="BQ2760" s="53"/>
      <c r="BR2760" s="53"/>
      <c r="BS2760" s="53"/>
      <c r="BT2760" s="53"/>
      <c r="BU2760" s="53"/>
      <c r="BV2760" s="53"/>
      <c r="BW2760" s="53"/>
      <c r="BX2760" s="53"/>
      <c r="BY2760" s="53"/>
      <c r="BZ2760" s="53"/>
      <c r="CA2760" s="53"/>
      <c r="CB2760" s="53"/>
      <c r="CC2760" s="53"/>
      <c r="CD2760" s="53"/>
      <c r="CE2760" s="53"/>
      <c r="CF2760" s="53"/>
      <c r="CG2760" s="53"/>
      <c r="CH2760" s="53"/>
      <c r="CI2760" s="53"/>
      <c r="CJ2760" s="53"/>
      <c r="CK2760" s="53"/>
    </row>
    <row r="2761" spans="10:89" x14ac:dyDescent="0.2">
      <c r="J2761" s="53"/>
      <c r="K2761" s="53"/>
      <c r="L2761" s="53"/>
      <c r="M2761" s="53"/>
      <c r="N2761" s="53"/>
      <c r="O2761" s="53"/>
      <c r="P2761" s="53"/>
      <c r="Q2761" s="53"/>
      <c r="R2761" s="53"/>
      <c r="S2761" s="53"/>
      <c r="T2761" s="53"/>
      <c r="U2761" s="53"/>
      <c r="V2761" s="53"/>
      <c r="W2761" s="53"/>
      <c r="X2761" s="53"/>
      <c r="Y2761" s="53"/>
      <c r="Z2761" s="53"/>
      <c r="AA2761" s="53"/>
      <c r="AB2761" s="53"/>
      <c r="AC2761" s="53"/>
      <c r="AD2761" s="53"/>
      <c r="AE2761" s="53"/>
      <c r="AF2761" s="53"/>
      <c r="AG2761" s="53"/>
      <c r="AH2761" s="53"/>
      <c r="AI2761" s="53"/>
      <c r="AJ2761" s="53"/>
      <c r="AK2761" s="53"/>
      <c r="AL2761" s="53"/>
      <c r="AM2761" s="53"/>
      <c r="AN2761" s="53"/>
      <c r="AO2761" s="53"/>
      <c r="AP2761" s="53"/>
      <c r="AQ2761" s="53"/>
      <c r="AR2761" s="53"/>
      <c r="AS2761" s="53"/>
      <c r="AT2761" s="53"/>
      <c r="AU2761" s="53"/>
      <c r="AV2761" s="53"/>
      <c r="AW2761" s="53"/>
      <c r="AX2761" s="53"/>
      <c r="AY2761" s="53"/>
      <c r="AZ2761" s="53"/>
      <c r="BA2761" s="53"/>
      <c r="BB2761" s="53"/>
      <c r="BC2761" s="53"/>
      <c r="BD2761" s="53"/>
      <c r="BE2761" s="53"/>
      <c r="BF2761" s="53"/>
      <c r="BG2761" s="53"/>
      <c r="BH2761" s="53"/>
      <c r="BI2761" s="53"/>
      <c r="BJ2761" s="53"/>
      <c r="BK2761" s="53"/>
      <c r="BL2761" s="53"/>
      <c r="BM2761" s="53"/>
      <c r="BN2761" s="53"/>
      <c r="BO2761" s="53"/>
      <c r="BP2761" s="53"/>
      <c r="BQ2761" s="53"/>
      <c r="BR2761" s="53"/>
      <c r="BS2761" s="53"/>
      <c r="BT2761" s="53"/>
      <c r="BU2761" s="53"/>
      <c r="BV2761" s="53"/>
      <c r="BW2761" s="53"/>
      <c r="BX2761" s="53"/>
      <c r="BY2761" s="53"/>
      <c r="BZ2761" s="53"/>
      <c r="CA2761" s="53"/>
      <c r="CB2761" s="53"/>
      <c r="CC2761" s="53"/>
      <c r="CD2761" s="53"/>
      <c r="CE2761" s="53"/>
      <c r="CF2761" s="53"/>
      <c r="CG2761" s="53"/>
      <c r="CH2761" s="53"/>
      <c r="CI2761" s="53"/>
      <c r="CJ2761" s="53"/>
      <c r="CK2761" s="53"/>
    </row>
    <row r="2762" spans="10:89" x14ac:dyDescent="0.2">
      <c r="J2762" s="53"/>
      <c r="K2762" s="53"/>
      <c r="L2762" s="53"/>
      <c r="M2762" s="53"/>
      <c r="N2762" s="53"/>
      <c r="O2762" s="53"/>
      <c r="P2762" s="53"/>
      <c r="Q2762" s="53"/>
      <c r="R2762" s="53"/>
      <c r="S2762" s="53"/>
      <c r="T2762" s="53"/>
      <c r="U2762" s="53"/>
      <c r="V2762" s="53"/>
      <c r="W2762" s="53"/>
      <c r="X2762" s="53"/>
      <c r="Y2762" s="53"/>
      <c r="Z2762" s="53"/>
      <c r="AA2762" s="53"/>
      <c r="AB2762" s="53"/>
      <c r="AC2762" s="53"/>
      <c r="AD2762" s="53"/>
      <c r="AE2762" s="53"/>
      <c r="AF2762" s="53"/>
      <c r="AG2762" s="53"/>
      <c r="AH2762" s="53"/>
      <c r="AI2762" s="53"/>
      <c r="AJ2762" s="53"/>
      <c r="AK2762" s="53"/>
      <c r="AL2762" s="53"/>
      <c r="AM2762" s="53"/>
      <c r="AN2762" s="53"/>
      <c r="AO2762" s="53"/>
      <c r="AP2762" s="53"/>
      <c r="AQ2762" s="53"/>
      <c r="AR2762" s="53"/>
      <c r="AS2762" s="53"/>
      <c r="AT2762" s="53"/>
      <c r="AU2762" s="53"/>
      <c r="AV2762" s="53"/>
      <c r="AW2762" s="53"/>
      <c r="AX2762" s="53"/>
      <c r="AY2762" s="53"/>
      <c r="AZ2762" s="53"/>
      <c r="BA2762" s="53"/>
      <c r="BB2762" s="53"/>
      <c r="BC2762" s="53"/>
      <c r="BD2762" s="53"/>
      <c r="BE2762" s="53"/>
      <c r="BF2762" s="53"/>
      <c r="BG2762" s="53"/>
      <c r="BH2762" s="53"/>
      <c r="BI2762" s="53"/>
      <c r="BJ2762" s="53"/>
      <c r="BK2762" s="53"/>
      <c r="BL2762" s="53"/>
      <c r="BM2762" s="53"/>
      <c r="BN2762" s="53"/>
      <c r="BO2762" s="53"/>
      <c r="BP2762" s="53"/>
      <c r="BQ2762" s="53"/>
      <c r="BR2762" s="53"/>
      <c r="BS2762" s="53"/>
      <c r="BT2762" s="53"/>
      <c r="BU2762" s="53"/>
      <c r="BV2762" s="53"/>
      <c r="BW2762" s="53"/>
      <c r="BX2762" s="53"/>
      <c r="BY2762" s="53"/>
      <c r="BZ2762" s="53"/>
      <c r="CA2762" s="53"/>
      <c r="CB2762" s="53"/>
      <c r="CC2762" s="53"/>
      <c r="CD2762" s="53"/>
      <c r="CE2762" s="53"/>
      <c r="CF2762" s="53"/>
      <c r="CG2762" s="53"/>
      <c r="CH2762" s="53"/>
      <c r="CI2762" s="53"/>
      <c r="CJ2762" s="53"/>
      <c r="CK2762" s="53"/>
    </row>
    <row r="2763" spans="10:89" x14ac:dyDescent="0.2">
      <c r="J2763" s="53"/>
      <c r="K2763" s="53"/>
      <c r="L2763" s="53"/>
      <c r="M2763" s="53"/>
      <c r="N2763" s="53"/>
      <c r="O2763" s="53"/>
      <c r="P2763" s="53"/>
      <c r="Q2763" s="53"/>
      <c r="R2763" s="53"/>
      <c r="S2763" s="53"/>
      <c r="T2763" s="53"/>
      <c r="U2763" s="53"/>
      <c r="V2763" s="53"/>
      <c r="W2763" s="53"/>
      <c r="X2763" s="53"/>
      <c r="Y2763" s="53"/>
      <c r="Z2763" s="53"/>
      <c r="AA2763" s="53"/>
      <c r="AB2763" s="53"/>
      <c r="AC2763" s="53"/>
      <c r="AD2763" s="53"/>
      <c r="AE2763" s="53"/>
      <c r="AF2763" s="53"/>
      <c r="AG2763" s="53"/>
      <c r="AH2763" s="53"/>
      <c r="AI2763" s="53"/>
      <c r="AJ2763" s="53"/>
      <c r="AK2763" s="53"/>
      <c r="AL2763" s="53"/>
      <c r="AM2763" s="53"/>
      <c r="AN2763" s="53"/>
      <c r="AO2763" s="53"/>
      <c r="AP2763" s="53"/>
      <c r="AQ2763" s="53"/>
      <c r="AR2763" s="53"/>
      <c r="AS2763" s="53"/>
      <c r="AT2763" s="53"/>
      <c r="AU2763" s="53"/>
      <c r="AV2763" s="53"/>
      <c r="AW2763" s="53"/>
      <c r="AX2763" s="53"/>
      <c r="AY2763" s="53"/>
      <c r="AZ2763" s="53"/>
      <c r="BA2763" s="53"/>
      <c r="BB2763" s="53"/>
      <c r="BC2763" s="53"/>
      <c r="BD2763" s="53"/>
      <c r="BE2763" s="53"/>
      <c r="BF2763" s="53"/>
      <c r="BG2763" s="53"/>
      <c r="BH2763" s="53"/>
      <c r="BI2763" s="53"/>
      <c r="BJ2763" s="53"/>
      <c r="BK2763" s="53"/>
      <c r="BL2763" s="53"/>
      <c r="BM2763" s="53"/>
      <c r="BN2763" s="53"/>
      <c r="BO2763" s="53"/>
      <c r="BP2763" s="53"/>
      <c r="BQ2763" s="53"/>
      <c r="BR2763" s="53"/>
      <c r="BS2763" s="53"/>
      <c r="BT2763" s="53"/>
      <c r="BU2763" s="53"/>
      <c r="BV2763" s="53"/>
      <c r="BW2763" s="53"/>
      <c r="BX2763" s="53"/>
      <c r="BY2763" s="53"/>
      <c r="BZ2763" s="53"/>
      <c r="CA2763" s="53"/>
      <c r="CB2763" s="53"/>
      <c r="CC2763" s="53"/>
      <c r="CD2763" s="53"/>
      <c r="CE2763" s="53"/>
      <c r="CF2763" s="53"/>
      <c r="CG2763" s="53"/>
      <c r="CH2763" s="53"/>
      <c r="CI2763" s="53"/>
      <c r="CJ2763" s="53"/>
      <c r="CK2763" s="53"/>
    </row>
    <row r="2764" spans="10:89" x14ac:dyDescent="0.2">
      <c r="J2764" s="53"/>
      <c r="K2764" s="53"/>
      <c r="L2764" s="53"/>
      <c r="M2764" s="53"/>
      <c r="N2764" s="53"/>
      <c r="O2764" s="53"/>
      <c r="P2764" s="53"/>
      <c r="Q2764" s="53"/>
      <c r="R2764" s="53"/>
      <c r="S2764" s="53"/>
      <c r="T2764" s="53"/>
      <c r="U2764" s="53"/>
      <c r="V2764" s="53"/>
      <c r="W2764" s="53"/>
      <c r="X2764" s="53"/>
      <c r="Y2764" s="53"/>
      <c r="Z2764" s="53"/>
      <c r="AA2764" s="53"/>
      <c r="AB2764" s="53"/>
      <c r="AC2764" s="53"/>
      <c r="AD2764" s="53"/>
      <c r="AE2764" s="53"/>
      <c r="AF2764" s="53"/>
      <c r="AG2764" s="53"/>
      <c r="AH2764" s="53"/>
      <c r="AI2764" s="53"/>
      <c r="AJ2764" s="53"/>
      <c r="AK2764" s="53"/>
      <c r="AL2764" s="53"/>
      <c r="AM2764" s="53"/>
      <c r="AN2764" s="53"/>
      <c r="AO2764" s="53"/>
      <c r="AP2764" s="53"/>
      <c r="AQ2764" s="53"/>
      <c r="AR2764" s="53"/>
      <c r="AS2764" s="53"/>
      <c r="AT2764" s="53"/>
      <c r="AU2764" s="53"/>
      <c r="AV2764" s="53"/>
      <c r="AW2764" s="53"/>
      <c r="AX2764" s="53"/>
      <c r="AY2764" s="53"/>
      <c r="AZ2764" s="53"/>
      <c r="BA2764" s="53"/>
      <c r="BB2764" s="53"/>
      <c r="BC2764" s="53"/>
      <c r="BD2764" s="53"/>
      <c r="BE2764" s="53"/>
      <c r="BF2764" s="53"/>
      <c r="BG2764" s="53"/>
      <c r="BH2764" s="53"/>
      <c r="BI2764" s="53"/>
      <c r="BJ2764" s="53"/>
      <c r="BK2764" s="53"/>
      <c r="BL2764" s="53"/>
      <c r="BM2764" s="53"/>
      <c r="BN2764" s="53"/>
      <c r="BO2764" s="53"/>
      <c r="BP2764" s="53"/>
      <c r="BQ2764" s="53"/>
      <c r="BR2764" s="53"/>
      <c r="BS2764" s="53"/>
      <c r="BT2764" s="53"/>
      <c r="BU2764" s="53"/>
      <c r="BV2764" s="53"/>
      <c r="BW2764" s="53"/>
      <c r="BX2764" s="53"/>
      <c r="BY2764" s="53"/>
      <c r="BZ2764" s="53"/>
      <c r="CA2764" s="53"/>
      <c r="CB2764" s="53"/>
      <c r="CC2764" s="53"/>
      <c r="CD2764" s="53"/>
      <c r="CE2764" s="53"/>
      <c r="CF2764" s="53"/>
      <c r="CG2764" s="53"/>
      <c r="CH2764" s="53"/>
      <c r="CI2764" s="53"/>
      <c r="CJ2764" s="53"/>
      <c r="CK2764" s="53"/>
    </row>
    <row r="2765" spans="10:89" x14ac:dyDescent="0.2">
      <c r="J2765" s="53"/>
      <c r="K2765" s="53"/>
      <c r="L2765" s="53"/>
      <c r="M2765" s="53"/>
      <c r="N2765" s="53"/>
      <c r="O2765" s="53"/>
      <c r="P2765" s="53"/>
      <c r="Q2765" s="53"/>
      <c r="R2765" s="53"/>
      <c r="S2765" s="53"/>
      <c r="T2765" s="53"/>
      <c r="U2765" s="53"/>
      <c r="V2765" s="53"/>
      <c r="W2765" s="53"/>
      <c r="X2765" s="53"/>
      <c r="Y2765" s="53"/>
      <c r="Z2765" s="53"/>
      <c r="AA2765" s="53"/>
      <c r="AB2765" s="53"/>
      <c r="AC2765" s="53"/>
      <c r="AD2765" s="53"/>
      <c r="AE2765" s="53"/>
      <c r="AF2765" s="53"/>
      <c r="AG2765" s="53"/>
      <c r="AH2765" s="53"/>
      <c r="AI2765" s="53"/>
      <c r="AJ2765" s="53"/>
      <c r="AK2765" s="53"/>
      <c r="AL2765" s="53"/>
      <c r="AM2765" s="53"/>
      <c r="AN2765" s="53"/>
      <c r="AO2765" s="53"/>
      <c r="AP2765" s="53"/>
      <c r="AQ2765" s="53"/>
      <c r="AR2765" s="53"/>
      <c r="AS2765" s="53"/>
      <c r="AT2765" s="53"/>
      <c r="AU2765" s="53"/>
      <c r="AV2765" s="53"/>
      <c r="AW2765" s="53"/>
      <c r="AX2765" s="53"/>
      <c r="AY2765" s="53"/>
      <c r="AZ2765" s="53"/>
      <c r="BA2765" s="53"/>
      <c r="BB2765" s="53"/>
      <c r="BC2765" s="53"/>
      <c r="BD2765" s="53"/>
      <c r="BE2765" s="53"/>
      <c r="BF2765" s="53"/>
      <c r="BG2765" s="53"/>
      <c r="BH2765" s="53"/>
      <c r="BI2765" s="53"/>
      <c r="BJ2765" s="53"/>
      <c r="BK2765" s="53"/>
      <c r="BL2765" s="53"/>
      <c r="BM2765" s="53"/>
      <c r="BN2765" s="53"/>
      <c r="BO2765" s="53"/>
      <c r="BP2765" s="53"/>
      <c r="BQ2765" s="53"/>
      <c r="BR2765" s="53"/>
      <c r="BS2765" s="53"/>
      <c r="BT2765" s="53"/>
      <c r="BU2765" s="53"/>
      <c r="BV2765" s="53"/>
      <c r="BW2765" s="53"/>
      <c r="BX2765" s="53"/>
      <c r="BY2765" s="53"/>
      <c r="BZ2765" s="53"/>
      <c r="CA2765" s="53"/>
      <c r="CB2765" s="53"/>
      <c r="CC2765" s="53"/>
      <c r="CD2765" s="53"/>
      <c r="CE2765" s="53"/>
      <c r="CF2765" s="53"/>
      <c r="CG2765" s="53"/>
      <c r="CH2765" s="53"/>
      <c r="CI2765" s="53"/>
      <c r="CJ2765" s="53"/>
      <c r="CK2765" s="53"/>
    </row>
    <row r="2766" spans="10:89" x14ac:dyDescent="0.2">
      <c r="J2766" s="53"/>
      <c r="K2766" s="53"/>
      <c r="L2766" s="53"/>
      <c r="M2766" s="53"/>
      <c r="N2766" s="53"/>
      <c r="O2766" s="53"/>
      <c r="P2766" s="53"/>
      <c r="Q2766" s="53"/>
      <c r="R2766" s="53"/>
      <c r="S2766" s="53"/>
      <c r="T2766" s="53"/>
      <c r="U2766" s="53"/>
      <c r="V2766" s="53"/>
      <c r="W2766" s="53"/>
      <c r="X2766" s="53"/>
      <c r="Y2766" s="53"/>
      <c r="Z2766" s="53"/>
      <c r="AA2766" s="53"/>
      <c r="AB2766" s="53"/>
      <c r="AC2766" s="53"/>
      <c r="AD2766" s="53"/>
      <c r="AE2766" s="53"/>
      <c r="AF2766" s="53"/>
      <c r="AG2766" s="53"/>
      <c r="AH2766" s="53"/>
      <c r="AI2766" s="53"/>
      <c r="AJ2766" s="53"/>
      <c r="AK2766" s="53"/>
      <c r="AL2766" s="53"/>
      <c r="AM2766" s="53"/>
      <c r="AN2766" s="53"/>
      <c r="AO2766" s="53"/>
      <c r="AP2766" s="53"/>
      <c r="AQ2766" s="53"/>
      <c r="AR2766" s="53"/>
      <c r="AS2766" s="53"/>
      <c r="AT2766" s="53"/>
      <c r="AU2766" s="53"/>
      <c r="AV2766" s="53"/>
      <c r="AW2766" s="53"/>
      <c r="AX2766" s="53"/>
      <c r="AY2766" s="53"/>
      <c r="AZ2766" s="53"/>
      <c r="BA2766" s="53"/>
      <c r="BB2766" s="53"/>
      <c r="BC2766" s="53"/>
      <c r="BD2766" s="53"/>
      <c r="BE2766" s="53"/>
      <c r="BF2766" s="53"/>
      <c r="BG2766" s="53"/>
      <c r="BH2766" s="53"/>
      <c r="BI2766" s="53"/>
      <c r="BJ2766" s="53"/>
      <c r="BK2766" s="53"/>
      <c r="BL2766" s="53"/>
      <c r="BM2766" s="53"/>
      <c r="BN2766" s="53"/>
      <c r="BO2766" s="53"/>
      <c r="BP2766" s="53"/>
      <c r="BQ2766" s="53"/>
      <c r="BR2766" s="53"/>
      <c r="BS2766" s="53"/>
      <c r="BT2766" s="53"/>
      <c r="BU2766" s="53"/>
      <c r="BV2766" s="53"/>
      <c r="BW2766" s="53"/>
      <c r="BX2766" s="53"/>
      <c r="BY2766" s="53"/>
      <c r="BZ2766" s="53"/>
      <c r="CA2766" s="53"/>
      <c r="CB2766" s="53"/>
      <c r="CC2766" s="53"/>
      <c r="CD2766" s="53"/>
      <c r="CE2766" s="53"/>
      <c r="CF2766" s="53"/>
      <c r="CG2766" s="53"/>
      <c r="CH2766" s="53"/>
      <c r="CI2766" s="53"/>
      <c r="CJ2766" s="53"/>
      <c r="CK2766" s="53"/>
    </row>
    <row r="2767" spans="10:89" x14ac:dyDescent="0.2">
      <c r="J2767" s="53"/>
      <c r="K2767" s="53"/>
      <c r="L2767" s="53"/>
      <c r="M2767" s="53"/>
      <c r="N2767" s="53"/>
      <c r="O2767" s="53"/>
      <c r="P2767" s="53"/>
      <c r="Q2767" s="53"/>
      <c r="R2767" s="53"/>
      <c r="S2767" s="53"/>
      <c r="T2767" s="53"/>
      <c r="U2767" s="53"/>
      <c r="V2767" s="53"/>
      <c r="W2767" s="53"/>
      <c r="X2767" s="53"/>
      <c r="Y2767" s="53"/>
      <c r="Z2767" s="53"/>
      <c r="AA2767" s="53"/>
      <c r="AB2767" s="53"/>
      <c r="AC2767" s="53"/>
      <c r="AD2767" s="53"/>
      <c r="AE2767" s="53"/>
      <c r="AF2767" s="53"/>
      <c r="AG2767" s="53"/>
      <c r="AH2767" s="53"/>
      <c r="AI2767" s="53"/>
      <c r="AJ2767" s="53"/>
      <c r="AK2767" s="53"/>
      <c r="AL2767" s="53"/>
      <c r="AM2767" s="53"/>
      <c r="AN2767" s="53"/>
      <c r="AO2767" s="53"/>
      <c r="AP2767" s="53"/>
      <c r="AQ2767" s="53"/>
      <c r="AR2767" s="53"/>
      <c r="AS2767" s="53"/>
      <c r="AT2767" s="53"/>
      <c r="AU2767" s="53"/>
      <c r="AV2767" s="53"/>
      <c r="AW2767" s="53"/>
      <c r="AX2767" s="53"/>
      <c r="AY2767" s="53"/>
      <c r="AZ2767" s="53"/>
      <c r="BA2767" s="53"/>
      <c r="BB2767" s="53"/>
      <c r="BC2767" s="53"/>
      <c r="BD2767" s="53"/>
      <c r="BE2767" s="53"/>
      <c r="BF2767" s="53"/>
      <c r="BG2767" s="53"/>
      <c r="BH2767" s="53"/>
      <c r="BI2767" s="53"/>
      <c r="BJ2767" s="53"/>
      <c r="BK2767" s="53"/>
      <c r="BL2767" s="53"/>
      <c r="BM2767" s="53"/>
      <c r="BN2767" s="53"/>
      <c r="BO2767" s="53"/>
      <c r="BP2767" s="53"/>
      <c r="BQ2767" s="53"/>
      <c r="BR2767" s="53"/>
      <c r="BS2767" s="53"/>
      <c r="BT2767" s="53"/>
      <c r="BU2767" s="53"/>
      <c r="BV2767" s="53"/>
      <c r="BW2767" s="53"/>
      <c r="BX2767" s="53"/>
      <c r="BY2767" s="53"/>
      <c r="BZ2767" s="53"/>
      <c r="CA2767" s="53"/>
      <c r="CB2767" s="53"/>
      <c r="CC2767" s="53"/>
      <c r="CD2767" s="53"/>
      <c r="CE2767" s="53"/>
      <c r="CF2767" s="53"/>
      <c r="CG2767" s="53"/>
      <c r="CH2767" s="53"/>
      <c r="CI2767" s="53"/>
      <c r="CJ2767" s="53"/>
      <c r="CK2767" s="53"/>
    </row>
    <row r="2768" spans="10:89" x14ac:dyDescent="0.2">
      <c r="J2768" s="53"/>
      <c r="K2768" s="53"/>
      <c r="L2768" s="53"/>
      <c r="M2768" s="53"/>
      <c r="N2768" s="53"/>
      <c r="O2768" s="53"/>
      <c r="P2768" s="53"/>
      <c r="Q2768" s="53"/>
      <c r="R2768" s="53"/>
      <c r="S2768" s="53"/>
      <c r="T2768" s="53"/>
      <c r="U2768" s="53"/>
      <c r="V2768" s="53"/>
      <c r="W2768" s="53"/>
      <c r="X2768" s="53"/>
      <c r="Y2768" s="53"/>
      <c r="Z2768" s="53"/>
      <c r="AA2768" s="53"/>
      <c r="AB2768" s="53"/>
      <c r="AC2768" s="53"/>
      <c r="AD2768" s="53"/>
      <c r="AE2768" s="53"/>
      <c r="AF2768" s="53"/>
      <c r="AG2768" s="53"/>
      <c r="AH2768" s="53"/>
      <c r="AI2768" s="53"/>
      <c r="AJ2768" s="53"/>
      <c r="AK2768" s="53"/>
      <c r="AL2768" s="53"/>
      <c r="AM2768" s="53"/>
      <c r="AN2768" s="53"/>
      <c r="AO2768" s="53"/>
      <c r="AP2768" s="53"/>
      <c r="AQ2768" s="53"/>
      <c r="AR2768" s="53"/>
      <c r="AS2768" s="53"/>
      <c r="AT2768" s="53"/>
      <c r="AU2768" s="53"/>
      <c r="AV2768" s="53"/>
      <c r="AW2768" s="53"/>
      <c r="AX2768" s="53"/>
      <c r="AY2768" s="53"/>
      <c r="AZ2768" s="53"/>
      <c r="BA2768" s="53"/>
      <c r="BB2768" s="53"/>
      <c r="BC2768" s="53"/>
      <c r="BD2768" s="53"/>
      <c r="BE2768" s="53"/>
      <c r="BF2768" s="53"/>
      <c r="BG2768" s="53"/>
      <c r="BH2768" s="53"/>
      <c r="BI2768" s="53"/>
      <c r="BJ2768" s="53"/>
      <c r="BK2768" s="53"/>
      <c r="BL2768" s="53"/>
      <c r="BM2768" s="53"/>
      <c r="BN2768" s="53"/>
      <c r="BO2768" s="53"/>
      <c r="BP2768" s="53"/>
      <c r="BQ2768" s="53"/>
      <c r="BR2768" s="53"/>
      <c r="BS2768" s="53"/>
      <c r="BT2768" s="53"/>
      <c r="BU2768" s="53"/>
      <c r="BV2768" s="53"/>
      <c r="BW2768" s="53"/>
      <c r="BX2768" s="53"/>
      <c r="BY2768" s="53"/>
      <c r="BZ2768" s="53"/>
      <c r="CA2768" s="53"/>
      <c r="CB2768" s="53"/>
      <c r="CC2768" s="53"/>
      <c r="CD2768" s="53"/>
      <c r="CE2768" s="53"/>
      <c r="CF2768" s="53"/>
      <c r="CG2768" s="53"/>
      <c r="CH2768" s="53"/>
      <c r="CI2768" s="53"/>
      <c r="CJ2768" s="53"/>
      <c r="CK2768" s="53"/>
    </row>
    <row r="2769" spans="10:89" x14ac:dyDescent="0.2">
      <c r="J2769" s="53"/>
      <c r="K2769" s="53"/>
      <c r="L2769" s="53"/>
      <c r="M2769" s="53"/>
      <c r="N2769" s="53"/>
      <c r="O2769" s="53"/>
      <c r="P2769" s="53"/>
      <c r="Q2769" s="53"/>
      <c r="R2769" s="53"/>
      <c r="S2769" s="53"/>
      <c r="T2769" s="53"/>
      <c r="U2769" s="53"/>
      <c r="V2769" s="53"/>
      <c r="W2769" s="53"/>
      <c r="X2769" s="53"/>
      <c r="Y2769" s="53"/>
      <c r="Z2769" s="53"/>
      <c r="AA2769" s="53"/>
      <c r="AB2769" s="53"/>
      <c r="AC2769" s="53"/>
      <c r="AD2769" s="53"/>
      <c r="AE2769" s="53"/>
      <c r="AF2769" s="53"/>
      <c r="AG2769" s="53"/>
      <c r="AH2769" s="53"/>
      <c r="AI2769" s="53"/>
      <c r="AJ2769" s="53"/>
      <c r="AK2769" s="53"/>
      <c r="AL2769" s="53"/>
      <c r="AM2769" s="53"/>
      <c r="AN2769" s="53"/>
      <c r="AO2769" s="53"/>
      <c r="AP2769" s="53"/>
      <c r="AQ2769" s="53"/>
      <c r="AR2769" s="53"/>
      <c r="AS2769" s="53"/>
      <c r="AT2769" s="53"/>
      <c r="AU2769" s="53"/>
      <c r="AV2769" s="53"/>
      <c r="AW2769" s="53"/>
      <c r="AX2769" s="53"/>
      <c r="AY2769" s="53"/>
      <c r="AZ2769" s="53"/>
      <c r="BA2769" s="53"/>
      <c r="BB2769" s="53"/>
      <c r="BC2769" s="53"/>
      <c r="BD2769" s="53"/>
      <c r="BE2769" s="53"/>
      <c r="BF2769" s="53"/>
      <c r="BG2769" s="53"/>
      <c r="BH2769" s="53"/>
      <c r="BI2769" s="53"/>
      <c r="BJ2769" s="53"/>
      <c r="BK2769" s="53"/>
      <c r="BL2769" s="53"/>
      <c r="BM2769" s="53"/>
      <c r="BN2769" s="53"/>
      <c r="BO2769" s="53"/>
      <c r="BP2769" s="53"/>
      <c r="BQ2769" s="53"/>
      <c r="BR2769" s="53"/>
      <c r="BS2769" s="53"/>
      <c r="BT2769" s="53"/>
      <c r="BU2769" s="53"/>
      <c r="BV2769" s="53"/>
      <c r="BW2769" s="53"/>
      <c r="BX2769" s="53"/>
      <c r="BY2769" s="53"/>
      <c r="BZ2769" s="53"/>
      <c r="CA2769" s="53"/>
      <c r="CB2769" s="53"/>
      <c r="CC2769" s="53"/>
      <c r="CD2769" s="53"/>
      <c r="CE2769" s="53"/>
      <c r="CF2769" s="53"/>
      <c r="CG2769" s="53"/>
      <c r="CH2769" s="53"/>
      <c r="CI2769" s="53"/>
      <c r="CJ2769" s="53"/>
      <c r="CK2769" s="53"/>
    </row>
    <row r="2770" spans="10:89" x14ac:dyDescent="0.2">
      <c r="J2770" s="53"/>
      <c r="K2770" s="53"/>
      <c r="L2770" s="53"/>
      <c r="M2770" s="53"/>
      <c r="N2770" s="53"/>
      <c r="O2770" s="53"/>
      <c r="P2770" s="53"/>
      <c r="Q2770" s="53"/>
      <c r="R2770" s="53"/>
      <c r="S2770" s="53"/>
      <c r="T2770" s="53"/>
      <c r="U2770" s="53"/>
      <c r="V2770" s="53"/>
      <c r="W2770" s="53"/>
      <c r="X2770" s="53"/>
      <c r="Y2770" s="53"/>
      <c r="Z2770" s="53"/>
      <c r="AA2770" s="53"/>
      <c r="AB2770" s="53"/>
      <c r="AC2770" s="53"/>
      <c r="AD2770" s="53"/>
      <c r="AE2770" s="53"/>
      <c r="AF2770" s="53"/>
      <c r="AG2770" s="53"/>
      <c r="AH2770" s="53"/>
      <c r="AI2770" s="53"/>
      <c r="AJ2770" s="53"/>
      <c r="AK2770" s="53"/>
      <c r="AL2770" s="53"/>
      <c r="AM2770" s="53"/>
      <c r="AN2770" s="53"/>
      <c r="AO2770" s="53"/>
      <c r="AP2770" s="53"/>
      <c r="AQ2770" s="53"/>
      <c r="AR2770" s="53"/>
      <c r="AS2770" s="53"/>
      <c r="AT2770" s="53"/>
      <c r="AU2770" s="53"/>
      <c r="AV2770" s="53"/>
      <c r="AW2770" s="53"/>
      <c r="AX2770" s="53"/>
      <c r="AY2770" s="53"/>
      <c r="AZ2770" s="53"/>
      <c r="BA2770" s="53"/>
      <c r="BB2770" s="53"/>
      <c r="BC2770" s="53"/>
      <c r="BD2770" s="53"/>
      <c r="BE2770" s="53"/>
      <c r="BF2770" s="53"/>
      <c r="BG2770" s="53"/>
      <c r="BH2770" s="53"/>
      <c r="BI2770" s="53"/>
      <c r="BJ2770" s="53"/>
      <c r="BK2770" s="53"/>
      <c r="BL2770" s="53"/>
      <c r="BM2770" s="53"/>
      <c r="BN2770" s="53"/>
      <c r="BO2770" s="53"/>
      <c r="BP2770" s="53"/>
      <c r="BQ2770" s="53"/>
      <c r="BR2770" s="53"/>
      <c r="BS2770" s="53"/>
      <c r="BT2770" s="53"/>
      <c r="BU2770" s="53"/>
      <c r="BV2770" s="53"/>
      <c r="BW2770" s="53"/>
      <c r="BX2770" s="53"/>
      <c r="BY2770" s="53"/>
      <c r="BZ2770" s="53"/>
      <c r="CA2770" s="53"/>
      <c r="CB2770" s="53"/>
      <c r="CC2770" s="53"/>
      <c r="CD2770" s="53"/>
      <c r="CE2770" s="53"/>
      <c r="CF2770" s="53"/>
      <c r="CG2770" s="53"/>
      <c r="CH2770" s="53"/>
      <c r="CI2770" s="53"/>
      <c r="CJ2770" s="53"/>
      <c r="CK2770" s="53"/>
    </row>
    <row r="2771" spans="10:89" x14ac:dyDescent="0.2">
      <c r="J2771" s="53"/>
      <c r="K2771" s="53"/>
      <c r="L2771" s="53"/>
      <c r="M2771" s="53"/>
      <c r="N2771" s="53"/>
      <c r="O2771" s="53"/>
      <c r="P2771" s="53"/>
      <c r="Q2771" s="53"/>
      <c r="R2771" s="53"/>
      <c r="S2771" s="53"/>
      <c r="T2771" s="53"/>
      <c r="U2771" s="53"/>
      <c r="V2771" s="53"/>
      <c r="W2771" s="53"/>
      <c r="X2771" s="53"/>
      <c r="Y2771" s="53"/>
      <c r="Z2771" s="53"/>
      <c r="AA2771" s="53"/>
      <c r="AB2771" s="53"/>
      <c r="AC2771" s="53"/>
      <c r="AD2771" s="53"/>
      <c r="AE2771" s="53"/>
      <c r="AF2771" s="53"/>
      <c r="AG2771" s="53"/>
      <c r="AH2771" s="53"/>
      <c r="AI2771" s="53"/>
      <c r="AJ2771" s="53"/>
      <c r="AK2771" s="53"/>
      <c r="AL2771" s="53"/>
      <c r="AM2771" s="53"/>
      <c r="AN2771" s="53"/>
      <c r="AO2771" s="53"/>
      <c r="AP2771" s="53"/>
      <c r="AQ2771" s="53"/>
      <c r="AR2771" s="53"/>
      <c r="AS2771" s="53"/>
      <c r="AT2771" s="53"/>
      <c r="AU2771" s="53"/>
      <c r="AV2771" s="53"/>
      <c r="AW2771" s="53"/>
      <c r="AX2771" s="53"/>
      <c r="AY2771" s="53"/>
      <c r="AZ2771" s="53"/>
      <c r="BA2771" s="53"/>
      <c r="BB2771" s="53"/>
      <c r="BC2771" s="53"/>
      <c r="BD2771" s="53"/>
      <c r="BE2771" s="53"/>
      <c r="BF2771" s="53"/>
      <c r="BG2771" s="53"/>
      <c r="BH2771" s="53"/>
      <c r="BI2771" s="53"/>
      <c r="BJ2771" s="53"/>
      <c r="BK2771" s="53"/>
      <c r="BL2771" s="53"/>
      <c r="BM2771" s="53"/>
      <c r="BN2771" s="53"/>
      <c r="BO2771" s="53"/>
      <c r="BP2771" s="53"/>
      <c r="BQ2771" s="53"/>
      <c r="BR2771" s="53"/>
      <c r="BS2771" s="53"/>
      <c r="BT2771" s="53"/>
      <c r="BU2771" s="53"/>
      <c r="BV2771" s="53"/>
      <c r="BW2771" s="53"/>
      <c r="BX2771" s="53"/>
      <c r="BY2771" s="53"/>
      <c r="BZ2771" s="53"/>
      <c r="CA2771" s="53"/>
      <c r="CB2771" s="53"/>
      <c r="CC2771" s="53"/>
      <c r="CD2771" s="53"/>
      <c r="CE2771" s="53"/>
      <c r="CF2771" s="53"/>
      <c r="CG2771" s="53"/>
      <c r="CH2771" s="53"/>
      <c r="CI2771" s="53"/>
      <c r="CJ2771" s="53"/>
      <c r="CK2771" s="53"/>
    </row>
    <row r="2772" spans="10:89" x14ac:dyDescent="0.2">
      <c r="J2772" s="53"/>
      <c r="K2772" s="53"/>
      <c r="L2772" s="53"/>
      <c r="M2772" s="53"/>
      <c r="N2772" s="53"/>
      <c r="O2772" s="53"/>
      <c r="P2772" s="53"/>
      <c r="Q2772" s="53"/>
      <c r="R2772" s="53"/>
      <c r="S2772" s="53"/>
      <c r="T2772" s="53"/>
      <c r="U2772" s="53"/>
      <c r="V2772" s="53"/>
      <c r="W2772" s="53"/>
      <c r="X2772" s="53"/>
      <c r="Y2772" s="53"/>
      <c r="Z2772" s="53"/>
      <c r="AA2772" s="53"/>
      <c r="AB2772" s="53"/>
      <c r="AC2772" s="53"/>
      <c r="AD2772" s="53"/>
      <c r="AE2772" s="53"/>
      <c r="AF2772" s="53"/>
      <c r="AG2772" s="53"/>
      <c r="AH2772" s="53"/>
      <c r="AI2772" s="53"/>
      <c r="AJ2772" s="53"/>
      <c r="AK2772" s="53"/>
      <c r="AL2772" s="53"/>
      <c r="AM2772" s="53"/>
      <c r="AN2772" s="53"/>
      <c r="AO2772" s="53"/>
      <c r="AP2772" s="53"/>
      <c r="AQ2772" s="53"/>
      <c r="AR2772" s="53"/>
      <c r="AS2772" s="53"/>
      <c r="AT2772" s="53"/>
      <c r="AU2772" s="53"/>
      <c r="AV2772" s="53"/>
      <c r="AW2772" s="53"/>
      <c r="AX2772" s="53"/>
      <c r="AY2772" s="53"/>
      <c r="AZ2772" s="53"/>
      <c r="BA2772" s="53"/>
      <c r="BB2772" s="53"/>
      <c r="BC2772" s="53"/>
      <c r="BD2772" s="53"/>
      <c r="BE2772" s="53"/>
      <c r="BF2772" s="53"/>
      <c r="BG2772" s="53"/>
      <c r="BH2772" s="53"/>
      <c r="BI2772" s="53"/>
      <c r="BJ2772" s="53"/>
      <c r="BK2772" s="53"/>
      <c r="BL2772" s="53"/>
      <c r="BM2772" s="53"/>
      <c r="BN2772" s="53"/>
      <c r="BO2772" s="53"/>
      <c r="BP2772" s="53"/>
      <c r="BQ2772" s="53"/>
      <c r="BR2772" s="53"/>
      <c r="BS2772" s="53"/>
      <c r="BT2772" s="53"/>
      <c r="BU2772" s="53"/>
      <c r="BV2772" s="53"/>
      <c r="BW2772" s="53"/>
      <c r="BX2772" s="53"/>
      <c r="BY2772" s="53"/>
      <c r="BZ2772" s="53"/>
      <c r="CA2772" s="53"/>
      <c r="CB2772" s="53"/>
      <c r="CC2772" s="53"/>
      <c r="CD2772" s="53"/>
      <c r="CE2772" s="53"/>
      <c r="CF2772" s="53"/>
      <c r="CG2772" s="53"/>
      <c r="CH2772" s="53"/>
      <c r="CI2772" s="53"/>
      <c r="CJ2772" s="53"/>
      <c r="CK2772" s="53"/>
    </row>
    <row r="2773" spans="10:89" x14ac:dyDescent="0.2">
      <c r="J2773" s="53"/>
      <c r="K2773" s="53"/>
      <c r="L2773" s="53"/>
      <c r="M2773" s="53"/>
      <c r="N2773" s="53"/>
      <c r="O2773" s="53"/>
      <c r="P2773" s="53"/>
      <c r="Q2773" s="53"/>
      <c r="R2773" s="53"/>
      <c r="S2773" s="53"/>
      <c r="T2773" s="53"/>
      <c r="U2773" s="53"/>
      <c r="V2773" s="53"/>
      <c r="W2773" s="53"/>
      <c r="X2773" s="53"/>
      <c r="Y2773" s="53"/>
      <c r="Z2773" s="53"/>
      <c r="AA2773" s="53"/>
      <c r="AB2773" s="53"/>
      <c r="AC2773" s="53"/>
      <c r="AD2773" s="53"/>
      <c r="AE2773" s="53"/>
      <c r="AF2773" s="53"/>
      <c r="AG2773" s="53"/>
      <c r="AH2773" s="53"/>
      <c r="AI2773" s="53"/>
      <c r="AJ2773" s="53"/>
      <c r="AK2773" s="53"/>
      <c r="AL2773" s="53"/>
      <c r="AM2773" s="53"/>
      <c r="AN2773" s="53"/>
      <c r="AO2773" s="53"/>
      <c r="AP2773" s="53"/>
      <c r="AQ2773" s="53"/>
      <c r="AR2773" s="53"/>
      <c r="AS2773" s="53"/>
      <c r="AT2773" s="53"/>
      <c r="AU2773" s="53"/>
      <c r="AV2773" s="53"/>
      <c r="AW2773" s="53"/>
      <c r="AX2773" s="53"/>
      <c r="AY2773" s="53"/>
      <c r="AZ2773" s="53"/>
      <c r="BA2773" s="53"/>
      <c r="BB2773" s="53"/>
      <c r="BC2773" s="53"/>
      <c r="BD2773" s="53"/>
      <c r="BE2773" s="53"/>
      <c r="BF2773" s="53"/>
      <c r="BG2773" s="53"/>
      <c r="BH2773" s="53"/>
      <c r="BI2773" s="53"/>
      <c r="BJ2773" s="53"/>
      <c r="BK2773" s="53"/>
      <c r="BL2773" s="53"/>
      <c r="BM2773" s="53"/>
      <c r="BN2773" s="53"/>
      <c r="BO2773" s="53"/>
      <c r="BP2773" s="53"/>
      <c r="BQ2773" s="53"/>
      <c r="BR2773" s="53"/>
      <c r="BS2773" s="53"/>
      <c r="BT2773" s="53"/>
      <c r="BU2773" s="53"/>
      <c r="BV2773" s="53"/>
      <c r="BW2773" s="53"/>
      <c r="BX2773" s="53"/>
      <c r="BY2773" s="53"/>
      <c r="BZ2773" s="53"/>
      <c r="CA2773" s="53"/>
      <c r="CB2773" s="53"/>
      <c r="CC2773" s="53"/>
      <c r="CD2773" s="53"/>
      <c r="CE2773" s="53"/>
      <c r="CF2773" s="53"/>
      <c r="CG2773" s="53"/>
      <c r="CH2773" s="53"/>
      <c r="CI2773" s="53"/>
      <c r="CJ2773" s="53"/>
      <c r="CK2773" s="53"/>
    </row>
    <row r="2774" spans="10:89" x14ac:dyDescent="0.2">
      <c r="J2774" s="53"/>
      <c r="K2774" s="53"/>
      <c r="L2774" s="53"/>
      <c r="M2774" s="53"/>
      <c r="N2774" s="53"/>
      <c r="O2774" s="53"/>
      <c r="P2774" s="53"/>
      <c r="Q2774" s="53"/>
      <c r="R2774" s="53"/>
      <c r="S2774" s="53"/>
      <c r="T2774" s="53"/>
      <c r="U2774" s="53"/>
      <c r="V2774" s="53"/>
      <c r="W2774" s="53"/>
      <c r="X2774" s="53"/>
      <c r="Y2774" s="53"/>
      <c r="Z2774" s="53"/>
      <c r="AA2774" s="53"/>
      <c r="AB2774" s="53"/>
      <c r="AC2774" s="53"/>
      <c r="AD2774" s="53"/>
      <c r="AE2774" s="53"/>
      <c r="AF2774" s="53"/>
      <c r="AG2774" s="53"/>
      <c r="AH2774" s="53"/>
      <c r="AI2774" s="53"/>
      <c r="AJ2774" s="53"/>
      <c r="AK2774" s="53"/>
      <c r="AL2774" s="53"/>
      <c r="AM2774" s="53"/>
      <c r="AN2774" s="53"/>
      <c r="AO2774" s="53"/>
      <c r="AP2774" s="53"/>
      <c r="AQ2774" s="53"/>
      <c r="AR2774" s="53"/>
      <c r="AS2774" s="53"/>
      <c r="AT2774" s="53"/>
      <c r="AU2774" s="53"/>
      <c r="AV2774" s="53"/>
      <c r="AW2774" s="53"/>
      <c r="AX2774" s="53"/>
      <c r="AY2774" s="53"/>
      <c r="AZ2774" s="53"/>
      <c r="BA2774" s="53"/>
      <c r="BB2774" s="53"/>
      <c r="BC2774" s="53"/>
      <c r="BD2774" s="53"/>
      <c r="BE2774" s="53"/>
      <c r="BF2774" s="53"/>
      <c r="BG2774" s="53"/>
      <c r="BH2774" s="53"/>
      <c r="BI2774" s="53"/>
      <c r="BJ2774" s="53"/>
      <c r="BK2774" s="53"/>
      <c r="BL2774" s="53"/>
      <c r="BM2774" s="53"/>
      <c r="BN2774" s="53"/>
      <c r="BO2774" s="53"/>
      <c r="BP2774" s="53"/>
      <c r="BQ2774" s="53"/>
      <c r="BR2774" s="53"/>
      <c r="BS2774" s="53"/>
      <c r="BT2774" s="53"/>
      <c r="BU2774" s="53"/>
      <c r="BV2774" s="53"/>
      <c r="BW2774" s="53"/>
      <c r="BX2774" s="53"/>
      <c r="BY2774" s="53"/>
      <c r="BZ2774" s="53"/>
      <c r="CA2774" s="53"/>
      <c r="CB2774" s="53"/>
      <c r="CC2774" s="53"/>
      <c r="CD2774" s="53"/>
      <c r="CE2774" s="53"/>
      <c r="CF2774" s="53"/>
      <c r="CG2774" s="53"/>
      <c r="CH2774" s="53"/>
      <c r="CI2774" s="53"/>
      <c r="CJ2774" s="53"/>
      <c r="CK2774" s="53"/>
    </row>
    <row r="2775" spans="10:89" x14ac:dyDescent="0.2">
      <c r="J2775" s="53"/>
      <c r="K2775" s="53"/>
      <c r="L2775" s="53"/>
      <c r="M2775" s="53"/>
      <c r="N2775" s="53"/>
      <c r="O2775" s="53"/>
      <c r="P2775" s="53"/>
      <c r="Q2775" s="53"/>
      <c r="R2775" s="53"/>
      <c r="S2775" s="53"/>
      <c r="T2775" s="53"/>
      <c r="U2775" s="53"/>
      <c r="V2775" s="53"/>
      <c r="W2775" s="53"/>
      <c r="X2775" s="53"/>
      <c r="Y2775" s="53"/>
      <c r="Z2775" s="53"/>
      <c r="AA2775" s="53"/>
      <c r="AB2775" s="53"/>
      <c r="AC2775" s="53"/>
      <c r="AD2775" s="53"/>
      <c r="AE2775" s="53"/>
      <c r="AF2775" s="53"/>
      <c r="AG2775" s="53"/>
      <c r="AH2775" s="53"/>
      <c r="AI2775" s="53"/>
      <c r="AJ2775" s="53"/>
      <c r="AK2775" s="53"/>
      <c r="AL2775" s="53"/>
      <c r="AM2775" s="53"/>
      <c r="AN2775" s="53"/>
      <c r="AO2775" s="53"/>
      <c r="AP2775" s="53"/>
      <c r="AQ2775" s="53"/>
      <c r="AR2775" s="53"/>
      <c r="AS2775" s="53"/>
      <c r="AT2775" s="53"/>
      <c r="AU2775" s="53"/>
      <c r="AV2775" s="53"/>
      <c r="AW2775" s="53"/>
      <c r="AX2775" s="53"/>
      <c r="AY2775" s="53"/>
      <c r="AZ2775" s="53"/>
      <c r="BA2775" s="53"/>
      <c r="BB2775" s="53"/>
      <c r="BC2775" s="53"/>
      <c r="BD2775" s="53"/>
      <c r="BE2775" s="53"/>
      <c r="BF2775" s="53"/>
      <c r="BG2775" s="53"/>
      <c r="BH2775" s="53"/>
      <c r="BI2775" s="53"/>
      <c r="BJ2775" s="53"/>
      <c r="BK2775" s="53"/>
      <c r="BL2775" s="53"/>
      <c r="BM2775" s="53"/>
      <c r="BN2775" s="53"/>
      <c r="BO2775" s="53"/>
      <c r="BP2775" s="53"/>
      <c r="BQ2775" s="53"/>
      <c r="BR2775" s="53"/>
      <c r="BS2775" s="53"/>
      <c r="BT2775" s="53"/>
      <c r="BU2775" s="53"/>
      <c r="BV2775" s="53"/>
      <c r="BW2775" s="53"/>
      <c r="BX2775" s="53"/>
      <c r="BY2775" s="53"/>
      <c r="BZ2775" s="53"/>
      <c r="CA2775" s="53"/>
      <c r="CB2775" s="53"/>
      <c r="CC2775" s="53"/>
      <c r="CD2775" s="53"/>
      <c r="CE2775" s="53"/>
      <c r="CF2775" s="53"/>
      <c r="CG2775" s="53"/>
      <c r="CH2775" s="53"/>
      <c r="CI2775" s="53"/>
      <c r="CJ2775" s="53"/>
      <c r="CK2775" s="53"/>
    </row>
    <row r="2776" spans="10:89" x14ac:dyDescent="0.2">
      <c r="J2776" s="53"/>
      <c r="K2776" s="53"/>
      <c r="L2776" s="53"/>
      <c r="M2776" s="53"/>
      <c r="N2776" s="53"/>
      <c r="O2776" s="53"/>
      <c r="P2776" s="53"/>
      <c r="Q2776" s="53"/>
      <c r="R2776" s="53"/>
      <c r="S2776" s="53"/>
      <c r="T2776" s="53"/>
      <c r="U2776" s="53"/>
      <c r="V2776" s="53"/>
      <c r="W2776" s="53"/>
      <c r="X2776" s="53"/>
      <c r="Y2776" s="53"/>
      <c r="Z2776" s="53"/>
      <c r="AA2776" s="53"/>
      <c r="AB2776" s="53"/>
      <c r="AC2776" s="53"/>
      <c r="AD2776" s="53"/>
      <c r="AE2776" s="53"/>
      <c r="AF2776" s="53"/>
      <c r="AG2776" s="53"/>
      <c r="AH2776" s="53"/>
      <c r="AI2776" s="53"/>
      <c r="AJ2776" s="53"/>
      <c r="AK2776" s="53"/>
      <c r="AL2776" s="53"/>
      <c r="AM2776" s="53"/>
      <c r="AN2776" s="53"/>
      <c r="AO2776" s="53"/>
      <c r="AP2776" s="53"/>
      <c r="AQ2776" s="53"/>
      <c r="AR2776" s="53"/>
      <c r="AS2776" s="53"/>
      <c r="AT2776" s="53"/>
      <c r="AU2776" s="53"/>
      <c r="AV2776" s="53"/>
      <c r="AW2776" s="53"/>
      <c r="AX2776" s="53"/>
      <c r="AY2776" s="53"/>
      <c r="AZ2776" s="53"/>
      <c r="BA2776" s="53"/>
      <c r="BB2776" s="53"/>
      <c r="BC2776" s="53"/>
      <c r="BD2776" s="53"/>
      <c r="BE2776" s="53"/>
      <c r="BF2776" s="53"/>
      <c r="BG2776" s="53"/>
      <c r="BH2776" s="53"/>
      <c r="BI2776" s="53"/>
      <c r="BJ2776" s="53"/>
      <c r="BK2776" s="53"/>
      <c r="BL2776" s="53"/>
      <c r="BM2776" s="53"/>
      <c r="BN2776" s="53"/>
      <c r="BO2776" s="53"/>
      <c r="BP2776" s="53"/>
      <c r="BQ2776" s="53"/>
      <c r="BR2776" s="53"/>
      <c r="BS2776" s="53"/>
      <c r="BT2776" s="53"/>
      <c r="BU2776" s="53"/>
      <c r="BV2776" s="53"/>
      <c r="BW2776" s="53"/>
      <c r="BX2776" s="53"/>
      <c r="BY2776" s="53"/>
      <c r="BZ2776" s="53"/>
      <c r="CA2776" s="53"/>
      <c r="CB2776" s="53"/>
      <c r="CC2776" s="53"/>
      <c r="CD2776" s="53"/>
      <c r="CE2776" s="53"/>
      <c r="CF2776" s="53"/>
      <c r="CG2776" s="53"/>
      <c r="CH2776" s="53"/>
      <c r="CI2776" s="53"/>
      <c r="CJ2776" s="53"/>
      <c r="CK2776" s="53"/>
    </row>
    <row r="2777" spans="10:89" x14ac:dyDescent="0.2">
      <c r="J2777" s="53"/>
      <c r="K2777" s="53"/>
      <c r="L2777" s="53"/>
      <c r="M2777" s="53"/>
      <c r="N2777" s="53"/>
      <c r="O2777" s="53"/>
      <c r="P2777" s="53"/>
      <c r="Q2777" s="53"/>
      <c r="R2777" s="53"/>
      <c r="S2777" s="53"/>
      <c r="T2777" s="53"/>
      <c r="U2777" s="53"/>
      <c r="V2777" s="53"/>
      <c r="W2777" s="53"/>
      <c r="X2777" s="53"/>
      <c r="Y2777" s="53"/>
      <c r="Z2777" s="53"/>
      <c r="AA2777" s="53"/>
      <c r="AB2777" s="53"/>
      <c r="AC2777" s="53"/>
      <c r="AD2777" s="53"/>
      <c r="AE2777" s="53"/>
      <c r="AF2777" s="53"/>
      <c r="AG2777" s="53"/>
      <c r="AH2777" s="53"/>
      <c r="AI2777" s="53"/>
      <c r="AJ2777" s="53"/>
      <c r="AK2777" s="53"/>
      <c r="AL2777" s="53"/>
      <c r="AM2777" s="53"/>
      <c r="AN2777" s="53"/>
      <c r="AO2777" s="53"/>
      <c r="AP2777" s="53"/>
      <c r="AQ2777" s="53"/>
      <c r="AR2777" s="53"/>
      <c r="AS2777" s="53"/>
      <c r="AT2777" s="53"/>
      <c r="AU2777" s="53"/>
      <c r="AV2777" s="53"/>
      <c r="AW2777" s="53"/>
      <c r="AX2777" s="53"/>
      <c r="AY2777" s="53"/>
      <c r="AZ2777" s="53"/>
      <c r="BA2777" s="53"/>
      <c r="BB2777" s="53"/>
      <c r="BC2777" s="53"/>
      <c r="BD2777" s="53"/>
      <c r="BE2777" s="53"/>
      <c r="BF2777" s="53"/>
      <c r="BG2777" s="53"/>
      <c r="BH2777" s="53"/>
      <c r="BI2777" s="53"/>
      <c r="BJ2777" s="53"/>
      <c r="BK2777" s="53"/>
      <c r="BL2777" s="53"/>
      <c r="BM2777" s="53"/>
      <c r="BN2777" s="53"/>
      <c r="BO2777" s="53"/>
      <c r="BP2777" s="53"/>
      <c r="BQ2777" s="53"/>
      <c r="BR2777" s="53"/>
      <c r="BS2777" s="53"/>
      <c r="BT2777" s="53"/>
      <c r="BU2777" s="53"/>
      <c r="BV2777" s="53"/>
      <c r="BW2777" s="53"/>
      <c r="BX2777" s="53"/>
      <c r="BY2777" s="53"/>
      <c r="BZ2777" s="53"/>
      <c r="CA2777" s="53"/>
      <c r="CB2777" s="53"/>
      <c r="CC2777" s="53"/>
      <c r="CD2777" s="53"/>
      <c r="CE2777" s="53"/>
      <c r="CF2777" s="53"/>
      <c r="CG2777" s="53"/>
      <c r="CH2777" s="53"/>
      <c r="CI2777" s="53"/>
      <c r="CJ2777" s="53"/>
      <c r="CK2777" s="53"/>
    </row>
    <row r="2778" spans="10:89" x14ac:dyDescent="0.2">
      <c r="J2778" s="53"/>
      <c r="K2778" s="53"/>
      <c r="L2778" s="53"/>
      <c r="M2778" s="53"/>
      <c r="N2778" s="53"/>
      <c r="O2778" s="53"/>
      <c r="P2778" s="53"/>
      <c r="Q2778" s="53"/>
      <c r="R2778" s="53"/>
      <c r="S2778" s="53"/>
      <c r="T2778" s="53"/>
      <c r="U2778" s="53"/>
      <c r="V2778" s="53"/>
      <c r="W2778" s="53"/>
      <c r="X2778" s="53"/>
      <c r="Y2778" s="53"/>
      <c r="Z2778" s="53"/>
      <c r="AA2778" s="53"/>
      <c r="AB2778" s="53"/>
      <c r="AC2778" s="53"/>
      <c r="AD2778" s="53"/>
      <c r="AE2778" s="53"/>
      <c r="AF2778" s="53"/>
      <c r="AG2778" s="53"/>
      <c r="AH2778" s="53"/>
      <c r="AI2778" s="53"/>
      <c r="AJ2778" s="53"/>
      <c r="AK2778" s="53"/>
      <c r="AL2778" s="53"/>
      <c r="AM2778" s="53"/>
      <c r="AN2778" s="53"/>
      <c r="AO2778" s="53"/>
      <c r="AP2778" s="53"/>
      <c r="AQ2778" s="53"/>
      <c r="AR2778" s="53"/>
      <c r="AS2778" s="53"/>
      <c r="AT2778" s="53"/>
      <c r="AU2778" s="53"/>
      <c r="AV2778" s="53"/>
      <c r="AW2778" s="53"/>
      <c r="AX2778" s="53"/>
      <c r="AY2778" s="53"/>
      <c r="AZ2778" s="53"/>
      <c r="BA2778" s="53"/>
      <c r="BB2778" s="53"/>
      <c r="BC2778" s="53"/>
      <c r="BD2778" s="53"/>
      <c r="BE2778" s="53"/>
      <c r="BF2778" s="53"/>
      <c r="BG2778" s="53"/>
      <c r="BH2778" s="53"/>
      <c r="BI2778" s="53"/>
      <c r="BJ2778" s="53"/>
      <c r="BK2778" s="53"/>
      <c r="BL2778" s="53"/>
      <c r="BM2778" s="53"/>
      <c r="BN2778" s="53"/>
      <c r="BO2778" s="53"/>
      <c r="BP2778" s="53"/>
      <c r="BQ2778" s="53"/>
      <c r="BR2778" s="53"/>
      <c r="BS2778" s="53"/>
      <c r="BT2778" s="53"/>
      <c r="BU2778" s="53"/>
      <c r="BV2778" s="53"/>
      <c r="BW2778" s="53"/>
      <c r="BX2778" s="53"/>
      <c r="BY2778" s="53"/>
      <c r="BZ2778" s="53"/>
      <c r="CA2778" s="53"/>
      <c r="CB2778" s="53"/>
      <c r="CC2778" s="53"/>
      <c r="CD2778" s="53"/>
      <c r="CE2778" s="53"/>
      <c r="CF2778" s="53"/>
      <c r="CG2778" s="53"/>
      <c r="CH2778" s="53"/>
      <c r="CI2778" s="53"/>
      <c r="CJ2778" s="53"/>
      <c r="CK2778" s="53"/>
    </row>
    <row r="2779" spans="10:89" x14ac:dyDescent="0.2">
      <c r="J2779" s="53"/>
      <c r="K2779" s="53"/>
      <c r="L2779" s="53"/>
      <c r="M2779" s="53"/>
      <c r="N2779" s="53"/>
      <c r="O2779" s="53"/>
      <c r="P2779" s="53"/>
      <c r="Q2779" s="53"/>
      <c r="R2779" s="53"/>
      <c r="S2779" s="53"/>
      <c r="T2779" s="53"/>
      <c r="U2779" s="53"/>
      <c r="V2779" s="53"/>
      <c r="W2779" s="53"/>
      <c r="X2779" s="53"/>
      <c r="Y2779" s="53"/>
      <c r="Z2779" s="53"/>
      <c r="AA2779" s="53"/>
      <c r="AB2779" s="53"/>
      <c r="AC2779" s="53"/>
      <c r="AD2779" s="53"/>
      <c r="AE2779" s="53"/>
      <c r="AF2779" s="53"/>
      <c r="AG2779" s="53"/>
      <c r="AH2779" s="53"/>
      <c r="AI2779" s="53"/>
      <c r="AJ2779" s="53"/>
      <c r="AK2779" s="53"/>
      <c r="AL2779" s="53"/>
      <c r="AM2779" s="53"/>
      <c r="AN2779" s="53"/>
      <c r="AO2779" s="53"/>
      <c r="AP2779" s="53"/>
      <c r="AQ2779" s="53"/>
      <c r="AR2779" s="53"/>
      <c r="AS2779" s="53"/>
      <c r="AT2779" s="53"/>
      <c r="AU2779" s="53"/>
      <c r="AV2779" s="53"/>
      <c r="AW2779" s="53"/>
      <c r="AX2779" s="53"/>
      <c r="AY2779" s="53"/>
      <c r="AZ2779" s="53"/>
      <c r="BA2779" s="53"/>
      <c r="BB2779" s="53"/>
      <c r="BC2779" s="53"/>
      <c r="BD2779" s="53"/>
      <c r="BE2779" s="53"/>
      <c r="BF2779" s="53"/>
      <c r="BG2779" s="53"/>
      <c r="BH2779" s="53"/>
      <c r="BI2779" s="53"/>
      <c r="BJ2779" s="53"/>
      <c r="BK2779" s="53"/>
      <c r="BL2779" s="53"/>
      <c r="BM2779" s="53"/>
      <c r="BN2779" s="53"/>
      <c r="BO2779" s="53"/>
      <c r="BP2779" s="53"/>
      <c r="BQ2779" s="53"/>
      <c r="BR2779" s="53"/>
      <c r="BS2779" s="53"/>
      <c r="BT2779" s="53"/>
      <c r="BU2779" s="53"/>
      <c r="BV2779" s="53"/>
      <c r="BW2779" s="53"/>
      <c r="BX2779" s="53"/>
      <c r="BY2779" s="53"/>
      <c r="BZ2779" s="53"/>
      <c r="CA2779" s="53"/>
      <c r="CB2779" s="53"/>
      <c r="CC2779" s="53"/>
      <c r="CD2779" s="53"/>
      <c r="CE2779" s="53"/>
      <c r="CF2779" s="53"/>
      <c r="CG2779" s="53"/>
      <c r="CH2779" s="53"/>
      <c r="CI2779" s="53"/>
      <c r="CJ2779" s="53"/>
      <c r="CK2779" s="53"/>
    </row>
    <row r="2780" spans="10:89" x14ac:dyDescent="0.2">
      <c r="J2780" s="53"/>
      <c r="K2780" s="53"/>
      <c r="L2780" s="53"/>
      <c r="M2780" s="53"/>
      <c r="N2780" s="53"/>
      <c r="O2780" s="53"/>
      <c r="P2780" s="53"/>
      <c r="Q2780" s="53"/>
      <c r="R2780" s="53"/>
      <c r="S2780" s="53"/>
      <c r="T2780" s="53"/>
      <c r="U2780" s="53"/>
      <c r="V2780" s="53"/>
      <c r="W2780" s="53"/>
      <c r="X2780" s="53"/>
      <c r="Y2780" s="53"/>
      <c r="Z2780" s="53"/>
      <c r="AA2780" s="53"/>
      <c r="AB2780" s="53"/>
      <c r="AC2780" s="53"/>
      <c r="AD2780" s="53"/>
      <c r="AE2780" s="53"/>
      <c r="AF2780" s="53"/>
      <c r="AG2780" s="53"/>
      <c r="AH2780" s="53"/>
      <c r="AI2780" s="53"/>
      <c r="AJ2780" s="53"/>
      <c r="AK2780" s="53"/>
      <c r="AL2780" s="53"/>
      <c r="AM2780" s="53"/>
      <c r="AN2780" s="53"/>
      <c r="AO2780" s="53"/>
      <c r="AP2780" s="53"/>
      <c r="AQ2780" s="53"/>
      <c r="AR2780" s="53"/>
      <c r="AS2780" s="53"/>
      <c r="AT2780" s="53"/>
      <c r="AU2780" s="53"/>
      <c r="AV2780" s="53"/>
      <c r="AW2780" s="53"/>
      <c r="AX2780" s="53"/>
      <c r="AY2780" s="53"/>
      <c r="AZ2780" s="53"/>
      <c r="BA2780" s="53"/>
      <c r="BB2780" s="53"/>
      <c r="BC2780" s="53"/>
      <c r="BD2780" s="53"/>
      <c r="BE2780" s="53"/>
      <c r="BF2780" s="53"/>
      <c r="BG2780" s="53"/>
      <c r="BH2780" s="53"/>
      <c r="BI2780" s="53"/>
      <c r="BJ2780" s="53"/>
      <c r="BK2780" s="53"/>
      <c r="BL2780" s="53"/>
      <c r="BM2780" s="53"/>
      <c r="BN2780" s="53"/>
      <c r="BO2780" s="53"/>
      <c r="BP2780" s="53"/>
      <c r="BQ2780" s="53"/>
      <c r="BR2780" s="53"/>
      <c r="BS2780" s="53"/>
      <c r="BT2780" s="53"/>
      <c r="BU2780" s="53"/>
      <c r="BV2780" s="53"/>
      <c r="BW2780" s="53"/>
      <c r="BX2780" s="53"/>
      <c r="BY2780" s="53"/>
      <c r="BZ2780" s="53"/>
      <c r="CA2780" s="53"/>
      <c r="CB2780" s="53"/>
      <c r="CC2780" s="53"/>
      <c r="CD2780" s="53"/>
      <c r="CE2780" s="53"/>
      <c r="CF2780" s="53"/>
      <c r="CG2780" s="53"/>
      <c r="CH2780" s="53"/>
      <c r="CI2780" s="53"/>
      <c r="CJ2780" s="53"/>
      <c r="CK2780" s="53"/>
    </row>
    <row r="2781" spans="10:89" x14ac:dyDescent="0.2">
      <c r="J2781" s="53"/>
      <c r="K2781" s="53"/>
      <c r="L2781" s="53"/>
      <c r="M2781" s="53"/>
      <c r="N2781" s="53"/>
      <c r="O2781" s="53"/>
      <c r="P2781" s="53"/>
      <c r="Q2781" s="53"/>
      <c r="R2781" s="53"/>
      <c r="S2781" s="53"/>
      <c r="T2781" s="53"/>
      <c r="U2781" s="53"/>
      <c r="V2781" s="53"/>
      <c r="W2781" s="53"/>
      <c r="X2781" s="53"/>
      <c r="Y2781" s="53"/>
      <c r="Z2781" s="53"/>
      <c r="AA2781" s="53"/>
      <c r="AB2781" s="53"/>
      <c r="AC2781" s="53"/>
      <c r="AD2781" s="53"/>
      <c r="AE2781" s="53"/>
      <c r="AF2781" s="53"/>
      <c r="AG2781" s="53"/>
      <c r="AH2781" s="53"/>
      <c r="AI2781" s="53"/>
      <c r="AJ2781" s="53"/>
      <c r="AK2781" s="53"/>
      <c r="AL2781" s="53"/>
      <c r="AM2781" s="53"/>
      <c r="AN2781" s="53"/>
      <c r="AO2781" s="53"/>
      <c r="AP2781" s="53"/>
      <c r="AQ2781" s="53"/>
      <c r="AR2781" s="53"/>
      <c r="AS2781" s="53"/>
      <c r="AT2781" s="53"/>
      <c r="AU2781" s="53"/>
      <c r="AV2781" s="53"/>
      <c r="AW2781" s="53"/>
      <c r="AX2781" s="53"/>
      <c r="AY2781" s="53"/>
      <c r="AZ2781" s="53"/>
      <c r="BA2781" s="53"/>
      <c r="BB2781" s="53"/>
      <c r="BC2781" s="53"/>
      <c r="BD2781" s="53"/>
      <c r="BE2781" s="53"/>
      <c r="BF2781" s="53"/>
      <c r="BG2781" s="53"/>
      <c r="BH2781" s="53"/>
      <c r="BI2781" s="53"/>
      <c r="BJ2781" s="53"/>
      <c r="BK2781" s="53"/>
      <c r="BL2781" s="53"/>
      <c r="BM2781" s="53"/>
      <c r="BN2781" s="53"/>
      <c r="BO2781" s="53"/>
      <c r="BP2781" s="53"/>
      <c r="BQ2781" s="53"/>
      <c r="BR2781" s="53"/>
      <c r="BS2781" s="53"/>
      <c r="BT2781" s="53"/>
      <c r="BU2781" s="53"/>
      <c r="BV2781" s="53"/>
      <c r="BW2781" s="53"/>
      <c r="BX2781" s="53"/>
      <c r="BY2781" s="53"/>
      <c r="BZ2781" s="53"/>
      <c r="CA2781" s="53"/>
      <c r="CB2781" s="53"/>
      <c r="CC2781" s="53"/>
      <c r="CD2781" s="53"/>
      <c r="CE2781" s="53"/>
      <c r="CF2781" s="53"/>
      <c r="CG2781" s="53"/>
      <c r="CH2781" s="53"/>
      <c r="CI2781" s="53"/>
      <c r="CJ2781" s="53"/>
      <c r="CK2781" s="53"/>
    </row>
    <row r="2782" spans="10:89" x14ac:dyDescent="0.2">
      <c r="J2782" s="53"/>
      <c r="K2782" s="53"/>
      <c r="L2782" s="53"/>
      <c r="M2782" s="53"/>
      <c r="N2782" s="53"/>
      <c r="O2782" s="53"/>
      <c r="P2782" s="53"/>
      <c r="Q2782" s="53"/>
      <c r="R2782" s="53"/>
      <c r="S2782" s="53"/>
      <c r="T2782" s="53"/>
      <c r="U2782" s="53"/>
      <c r="V2782" s="53"/>
      <c r="W2782" s="53"/>
      <c r="X2782" s="53"/>
      <c r="Y2782" s="53"/>
      <c r="Z2782" s="53"/>
      <c r="AA2782" s="53"/>
      <c r="AB2782" s="53"/>
      <c r="AC2782" s="53"/>
      <c r="AD2782" s="53"/>
      <c r="AE2782" s="53"/>
      <c r="AF2782" s="53"/>
      <c r="AG2782" s="53"/>
      <c r="AH2782" s="53"/>
      <c r="AI2782" s="53"/>
      <c r="AJ2782" s="53"/>
      <c r="AK2782" s="53"/>
      <c r="AL2782" s="53"/>
      <c r="AM2782" s="53"/>
      <c r="AN2782" s="53"/>
      <c r="AO2782" s="53"/>
      <c r="AP2782" s="53"/>
      <c r="AQ2782" s="53"/>
      <c r="AR2782" s="53"/>
      <c r="AS2782" s="53"/>
      <c r="AT2782" s="53"/>
      <c r="AU2782" s="53"/>
      <c r="AV2782" s="53"/>
      <c r="AW2782" s="53"/>
      <c r="AX2782" s="53"/>
      <c r="AY2782" s="53"/>
      <c r="AZ2782" s="53"/>
      <c r="BA2782" s="53"/>
      <c r="BB2782" s="53"/>
      <c r="BC2782" s="53"/>
      <c r="BD2782" s="53"/>
      <c r="BE2782" s="53"/>
      <c r="BF2782" s="53"/>
      <c r="BG2782" s="53"/>
      <c r="BH2782" s="53"/>
      <c r="BI2782" s="53"/>
      <c r="BJ2782" s="53"/>
      <c r="BK2782" s="53"/>
      <c r="BL2782" s="53"/>
      <c r="BM2782" s="53"/>
      <c r="BN2782" s="53"/>
      <c r="BO2782" s="53"/>
      <c r="BP2782" s="53"/>
      <c r="BQ2782" s="53"/>
      <c r="BR2782" s="53"/>
      <c r="BS2782" s="53"/>
      <c r="BT2782" s="53"/>
      <c r="BU2782" s="53"/>
      <c r="BV2782" s="53"/>
      <c r="BW2782" s="53"/>
      <c r="BX2782" s="53"/>
      <c r="BY2782" s="53"/>
      <c r="BZ2782" s="53"/>
      <c r="CA2782" s="53"/>
      <c r="CB2782" s="53"/>
      <c r="CC2782" s="53"/>
      <c r="CD2782" s="53"/>
      <c r="CE2782" s="53"/>
      <c r="CF2782" s="53"/>
      <c r="CG2782" s="53"/>
      <c r="CH2782" s="53"/>
      <c r="CI2782" s="53"/>
      <c r="CJ2782" s="53"/>
      <c r="CK2782" s="53"/>
    </row>
    <row r="2783" spans="10:89" x14ac:dyDescent="0.2">
      <c r="J2783" s="53"/>
      <c r="K2783" s="53"/>
      <c r="L2783" s="53"/>
      <c r="M2783" s="53"/>
      <c r="N2783" s="53"/>
      <c r="O2783" s="53"/>
      <c r="P2783" s="53"/>
      <c r="Q2783" s="53"/>
      <c r="R2783" s="53"/>
      <c r="S2783" s="53"/>
      <c r="T2783" s="53"/>
      <c r="U2783" s="53"/>
      <c r="V2783" s="53"/>
      <c r="W2783" s="53"/>
      <c r="X2783" s="53"/>
      <c r="Y2783" s="53"/>
      <c r="Z2783" s="53"/>
      <c r="AA2783" s="53"/>
      <c r="AB2783" s="53"/>
      <c r="AC2783" s="53"/>
      <c r="AD2783" s="53"/>
      <c r="AE2783" s="53"/>
      <c r="AF2783" s="53"/>
      <c r="AG2783" s="53"/>
      <c r="AH2783" s="53"/>
      <c r="AI2783" s="53"/>
      <c r="AJ2783" s="53"/>
      <c r="AK2783" s="53"/>
      <c r="AL2783" s="53"/>
      <c r="AM2783" s="53"/>
      <c r="AN2783" s="53"/>
      <c r="AO2783" s="53"/>
      <c r="AP2783" s="53"/>
      <c r="AQ2783" s="53"/>
      <c r="AR2783" s="53"/>
      <c r="AS2783" s="53"/>
      <c r="AT2783" s="53"/>
      <c r="AU2783" s="53"/>
      <c r="AV2783" s="53"/>
      <c r="AW2783" s="53"/>
      <c r="AX2783" s="53"/>
      <c r="AY2783" s="53"/>
      <c r="AZ2783" s="53"/>
      <c r="BA2783" s="53"/>
      <c r="BB2783" s="53"/>
      <c r="BC2783" s="53"/>
      <c r="BD2783" s="53"/>
      <c r="BE2783" s="53"/>
      <c r="BF2783" s="53"/>
      <c r="BG2783" s="53"/>
      <c r="BH2783" s="53"/>
      <c r="BI2783" s="53"/>
      <c r="BJ2783" s="53"/>
      <c r="BK2783" s="53"/>
      <c r="BL2783" s="53"/>
      <c r="BM2783" s="53"/>
      <c r="BN2783" s="53"/>
      <c r="BO2783" s="53"/>
      <c r="BP2783" s="53"/>
      <c r="BQ2783" s="53"/>
      <c r="BR2783" s="53"/>
      <c r="BS2783" s="53"/>
      <c r="BT2783" s="53"/>
      <c r="BU2783" s="53"/>
      <c r="BV2783" s="53"/>
      <c r="BW2783" s="53"/>
      <c r="BX2783" s="53"/>
      <c r="BY2783" s="53"/>
      <c r="BZ2783" s="53"/>
      <c r="CA2783" s="53"/>
      <c r="CB2783" s="53"/>
      <c r="CC2783" s="53"/>
      <c r="CD2783" s="53"/>
      <c r="CE2783" s="53"/>
      <c r="CF2783" s="53"/>
      <c r="CG2783" s="53"/>
      <c r="CH2783" s="53"/>
      <c r="CI2783" s="53"/>
      <c r="CJ2783" s="53"/>
      <c r="CK2783" s="53"/>
    </row>
    <row r="2784" spans="10:89" x14ac:dyDescent="0.2">
      <c r="J2784" s="53"/>
      <c r="K2784" s="53"/>
      <c r="L2784" s="53"/>
      <c r="M2784" s="53"/>
      <c r="N2784" s="53"/>
      <c r="O2784" s="53"/>
      <c r="P2784" s="53"/>
      <c r="Q2784" s="53"/>
      <c r="R2784" s="53"/>
      <c r="S2784" s="53"/>
      <c r="T2784" s="53"/>
      <c r="U2784" s="53"/>
      <c r="V2784" s="53"/>
      <c r="W2784" s="53"/>
      <c r="X2784" s="53"/>
      <c r="Y2784" s="53"/>
      <c r="Z2784" s="53"/>
      <c r="AA2784" s="53"/>
      <c r="AB2784" s="53"/>
      <c r="AC2784" s="53"/>
      <c r="AD2784" s="53"/>
      <c r="AE2784" s="53"/>
      <c r="AF2784" s="53"/>
      <c r="AG2784" s="53"/>
      <c r="AH2784" s="53"/>
      <c r="AI2784" s="53"/>
      <c r="AJ2784" s="53"/>
      <c r="AK2784" s="53"/>
      <c r="AL2784" s="53"/>
      <c r="AM2784" s="53"/>
      <c r="AN2784" s="53"/>
      <c r="AO2784" s="53"/>
      <c r="AP2784" s="53"/>
      <c r="AQ2784" s="53"/>
      <c r="AR2784" s="53"/>
      <c r="AS2784" s="53"/>
      <c r="AT2784" s="53"/>
      <c r="AU2784" s="53"/>
      <c r="AV2784" s="53"/>
      <c r="AW2784" s="53"/>
      <c r="AX2784" s="53"/>
      <c r="AY2784" s="53"/>
      <c r="AZ2784" s="53"/>
      <c r="BA2784" s="53"/>
      <c r="BB2784" s="53"/>
      <c r="BC2784" s="53"/>
      <c r="BD2784" s="53"/>
      <c r="BE2784" s="53"/>
      <c r="BF2784" s="53"/>
      <c r="BG2784" s="53"/>
      <c r="BH2784" s="53"/>
      <c r="BI2784" s="53"/>
      <c r="BJ2784" s="53"/>
      <c r="BK2784" s="53"/>
      <c r="BL2784" s="53"/>
      <c r="BM2784" s="53"/>
      <c r="BN2784" s="53"/>
      <c r="BO2784" s="53"/>
      <c r="BP2784" s="53"/>
      <c r="BQ2784" s="53"/>
      <c r="BR2784" s="53"/>
      <c r="BS2784" s="53"/>
      <c r="BT2784" s="53"/>
      <c r="BU2784" s="53"/>
      <c r="BV2784" s="53"/>
      <c r="BW2784" s="53"/>
      <c r="BX2784" s="53"/>
      <c r="BY2784" s="53"/>
      <c r="BZ2784" s="53"/>
      <c r="CA2784" s="53"/>
      <c r="CB2784" s="53"/>
      <c r="CC2784" s="53"/>
      <c r="CD2784" s="53"/>
      <c r="CE2784" s="53"/>
      <c r="CF2784" s="53"/>
      <c r="CG2784" s="53"/>
      <c r="CH2784" s="53"/>
      <c r="CI2784" s="53"/>
      <c r="CJ2784" s="53"/>
      <c r="CK2784" s="53"/>
    </row>
    <row r="2785" spans="10:89" x14ac:dyDescent="0.2">
      <c r="J2785" s="53"/>
      <c r="K2785" s="53"/>
      <c r="L2785" s="53"/>
      <c r="M2785" s="53"/>
      <c r="N2785" s="53"/>
      <c r="O2785" s="53"/>
      <c r="P2785" s="53"/>
      <c r="Q2785" s="53"/>
      <c r="R2785" s="53"/>
      <c r="S2785" s="53"/>
      <c r="T2785" s="53"/>
      <c r="U2785" s="53"/>
      <c r="V2785" s="53"/>
      <c r="W2785" s="53"/>
      <c r="X2785" s="53"/>
      <c r="Y2785" s="53"/>
      <c r="Z2785" s="53"/>
      <c r="AA2785" s="53"/>
      <c r="AB2785" s="53"/>
      <c r="AC2785" s="53"/>
      <c r="AD2785" s="53"/>
      <c r="AE2785" s="53"/>
      <c r="AF2785" s="53"/>
      <c r="AG2785" s="53"/>
      <c r="AH2785" s="53"/>
      <c r="AI2785" s="53"/>
      <c r="AJ2785" s="53"/>
      <c r="AK2785" s="53"/>
      <c r="AL2785" s="53"/>
      <c r="AM2785" s="53"/>
      <c r="AN2785" s="53"/>
      <c r="AO2785" s="53"/>
      <c r="AP2785" s="53"/>
      <c r="AQ2785" s="53"/>
      <c r="AR2785" s="53"/>
      <c r="AS2785" s="53"/>
      <c r="AT2785" s="53"/>
      <c r="AU2785" s="53"/>
      <c r="AV2785" s="53"/>
      <c r="AW2785" s="53"/>
      <c r="AX2785" s="53"/>
      <c r="AY2785" s="53"/>
      <c r="AZ2785" s="53"/>
      <c r="BA2785" s="53"/>
      <c r="BB2785" s="53"/>
      <c r="BC2785" s="53"/>
      <c r="BD2785" s="53"/>
      <c r="BE2785" s="53"/>
      <c r="BF2785" s="53"/>
      <c r="BG2785" s="53"/>
      <c r="BH2785" s="53"/>
      <c r="BI2785" s="53"/>
      <c r="BJ2785" s="53"/>
      <c r="BK2785" s="53"/>
      <c r="BL2785" s="53"/>
      <c r="BM2785" s="53"/>
      <c r="BN2785" s="53"/>
      <c r="BO2785" s="53"/>
      <c r="BP2785" s="53"/>
      <c r="BQ2785" s="53"/>
      <c r="BR2785" s="53"/>
      <c r="BS2785" s="53"/>
      <c r="BT2785" s="53"/>
      <c r="BU2785" s="53"/>
      <c r="BV2785" s="53"/>
      <c r="BW2785" s="53"/>
      <c r="BX2785" s="53"/>
      <c r="BY2785" s="53"/>
      <c r="BZ2785" s="53"/>
      <c r="CA2785" s="53"/>
      <c r="CB2785" s="53"/>
      <c r="CC2785" s="53"/>
      <c r="CD2785" s="53"/>
      <c r="CE2785" s="53"/>
      <c r="CF2785" s="53"/>
      <c r="CG2785" s="53"/>
      <c r="CH2785" s="53"/>
      <c r="CI2785" s="53"/>
      <c r="CJ2785" s="53"/>
      <c r="CK2785" s="53"/>
    </row>
    <row r="2786" spans="10:89" x14ac:dyDescent="0.2">
      <c r="J2786" s="53"/>
      <c r="K2786" s="53"/>
      <c r="L2786" s="53"/>
      <c r="M2786" s="53"/>
      <c r="N2786" s="53"/>
      <c r="O2786" s="53"/>
      <c r="P2786" s="53"/>
      <c r="Q2786" s="53"/>
      <c r="R2786" s="53"/>
      <c r="S2786" s="53"/>
      <c r="T2786" s="53"/>
      <c r="U2786" s="53"/>
      <c r="V2786" s="53"/>
      <c r="W2786" s="53"/>
      <c r="X2786" s="53"/>
      <c r="Y2786" s="53"/>
      <c r="Z2786" s="53"/>
      <c r="AA2786" s="53"/>
      <c r="AB2786" s="53"/>
      <c r="AC2786" s="53"/>
      <c r="AD2786" s="53"/>
      <c r="AE2786" s="53"/>
      <c r="AF2786" s="53"/>
      <c r="AG2786" s="53"/>
      <c r="AH2786" s="53"/>
      <c r="AI2786" s="53"/>
      <c r="AJ2786" s="53"/>
      <c r="AK2786" s="53"/>
      <c r="AL2786" s="53"/>
      <c r="AM2786" s="53"/>
      <c r="AN2786" s="53"/>
      <c r="AO2786" s="53"/>
      <c r="AP2786" s="53"/>
      <c r="AQ2786" s="53"/>
      <c r="AR2786" s="53"/>
      <c r="AS2786" s="53"/>
      <c r="AT2786" s="53"/>
      <c r="AU2786" s="53"/>
      <c r="AV2786" s="53"/>
      <c r="AW2786" s="53"/>
      <c r="AX2786" s="53"/>
      <c r="AY2786" s="53"/>
      <c r="AZ2786" s="53"/>
      <c r="BA2786" s="53"/>
      <c r="BB2786" s="53"/>
      <c r="BC2786" s="53"/>
      <c r="BD2786" s="53"/>
      <c r="BE2786" s="53"/>
      <c r="BF2786" s="53"/>
      <c r="BG2786" s="53"/>
      <c r="BH2786" s="53"/>
      <c r="BI2786" s="53"/>
      <c r="BJ2786" s="53"/>
      <c r="BK2786" s="53"/>
      <c r="BL2786" s="53"/>
      <c r="BM2786" s="53"/>
      <c r="BN2786" s="53"/>
      <c r="BO2786" s="53"/>
      <c r="BP2786" s="53"/>
      <c r="BQ2786" s="53"/>
      <c r="BR2786" s="53"/>
      <c r="BS2786" s="53"/>
      <c r="BT2786" s="53"/>
      <c r="BU2786" s="53"/>
      <c r="BV2786" s="53"/>
      <c r="BW2786" s="53"/>
      <c r="BX2786" s="53"/>
      <c r="BY2786" s="53"/>
      <c r="BZ2786" s="53"/>
      <c r="CA2786" s="53"/>
      <c r="CB2786" s="53"/>
      <c r="CC2786" s="53"/>
      <c r="CD2786" s="53"/>
      <c r="CE2786" s="53"/>
      <c r="CF2786" s="53"/>
      <c r="CG2786" s="53"/>
      <c r="CH2786" s="53"/>
      <c r="CI2786" s="53"/>
      <c r="CJ2786" s="53"/>
      <c r="CK2786" s="53"/>
    </row>
    <row r="2787" spans="10:89" x14ac:dyDescent="0.2">
      <c r="J2787" s="53"/>
      <c r="K2787" s="53"/>
      <c r="L2787" s="53"/>
      <c r="M2787" s="53"/>
      <c r="N2787" s="53"/>
      <c r="O2787" s="53"/>
      <c r="P2787" s="53"/>
      <c r="Q2787" s="53"/>
      <c r="R2787" s="53"/>
      <c r="S2787" s="53"/>
      <c r="T2787" s="53"/>
      <c r="U2787" s="53"/>
      <c r="V2787" s="53"/>
      <c r="W2787" s="53"/>
      <c r="X2787" s="53"/>
      <c r="Y2787" s="53"/>
      <c r="Z2787" s="53"/>
      <c r="AA2787" s="53"/>
      <c r="AB2787" s="53"/>
      <c r="AC2787" s="53"/>
      <c r="AD2787" s="53"/>
      <c r="AE2787" s="53"/>
      <c r="AF2787" s="53"/>
      <c r="AG2787" s="53"/>
      <c r="AH2787" s="53"/>
      <c r="AI2787" s="53"/>
      <c r="AJ2787" s="53"/>
      <c r="AK2787" s="53"/>
      <c r="AL2787" s="53"/>
      <c r="AM2787" s="53"/>
      <c r="AN2787" s="53"/>
      <c r="AO2787" s="53"/>
      <c r="AP2787" s="53"/>
      <c r="AQ2787" s="53"/>
      <c r="AR2787" s="53"/>
      <c r="AS2787" s="53"/>
      <c r="AT2787" s="53"/>
      <c r="AU2787" s="53"/>
      <c r="AV2787" s="53"/>
      <c r="AW2787" s="53"/>
      <c r="AX2787" s="53"/>
      <c r="AY2787" s="53"/>
      <c r="AZ2787" s="53"/>
      <c r="BA2787" s="53"/>
      <c r="BB2787" s="53"/>
      <c r="BC2787" s="53"/>
      <c r="BD2787" s="53"/>
      <c r="BE2787" s="53"/>
      <c r="BF2787" s="53"/>
      <c r="BG2787" s="53"/>
      <c r="BH2787" s="53"/>
      <c r="BI2787" s="53"/>
      <c r="BJ2787" s="53"/>
      <c r="BK2787" s="53"/>
      <c r="BL2787" s="53"/>
      <c r="BM2787" s="53"/>
      <c r="BN2787" s="53"/>
      <c r="BO2787" s="53"/>
      <c r="BP2787" s="53"/>
      <c r="BQ2787" s="53"/>
      <c r="BR2787" s="53"/>
      <c r="BS2787" s="53"/>
      <c r="BT2787" s="53"/>
      <c r="BU2787" s="53"/>
      <c r="BV2787" s="53"/>
      <c r="BW2787" s="53"/>
      <c r="BX2787" s="53"/>
      <c r="BY2787" s="53"/>
      <c r="BZ2787" s="53"/>
      <c r="CA2787" s="53"/>
      <c r="CB2787" s="53"/>
      <c r="CC2787" s="53"/>
      <c r="CD2787" s="53"/>
      <c r="CE2787" s="53"/>
      <c r="CF2787" s="53"/>
      <c r="CG2787" s="53"/>
      <c r="CH2787" s="53"/>
      <c r="CI2787" s="53"/>
      <c r="CJ2787" s="53"/>
      <c r="CK2787" s="53"/>
    </row>
    <row r="2788" spans="10:89" x14ac:dyDescent="0.2">
      <c r="J2788" s="53"/>
      <c r="K2788" s="53"/>
      <c r="L2788" s="53"/>
      <c r="M2788" s="53"/>
      <c r="N2788" s="53"/>
      <c r="O2788" s="53"/>
      <c r="P2788" s="53"/>
      <c r="Q2788" s="53"/>
      <c r="R2788" s="53"/>
      <c r="S2788" s="53"/>
      <c r="T2788" s="53"/>
      <c r="U2788" s="53"/>
      <c r="V2788" s="53"/>
      <c r="W2788" s="53"/>
      <c r="X2788" s="53"/>
      <c r="Y2788" s="53"/>
      <c r="Z2788" s="53"/>
      <c r="AA2788" s="53"/>
      <c r="AB2788" s="53"/>
      <c r="AC2788" s="53"/>
      <c r="AD2788" s="53"/>
      <c r="AE2788" s="53"/>
      <c r="AF2788" s="53"/>
      <c r="AG2788" s="53"/>
      <c r="AH2788" s="53"/>
      <c r="AI2788" s="53"/>
      <c r="AJ2788" s="53"/>
      <c r="AK2788" s="53"/>
      <c r="AL2788" s="53"/>
      <c r="AM2788" s="53"/>
      <c r="AN2788" s="53"/>
      <c r="AO2788" s="53"/>
      <c r="AP2788" s="53"/>
      <c r="AQ2788" s="53"/>
      <c r="AR2788" s="53"/>
      <c r="AS2788" s="53"/>
      <c r="AT2788" s="53"/>
      <c r="AU2788" s="53"/>
      <c r="AV2788" s="53"/>
      <c r="AW2788" s="53"/>
      <c r="AX2788" s="53"/>
      <c r="AY2788" s="53"/>
      <c r="AZ2788" s="53"/>
      <c r="BA2788" s="53"/>
      <c r="BB2788" s="53"/>
      <c r="BC2788" s="53"/>
      <c r="BD2788" s="53"/>
      <c r="BE2788" s="53"/>
      <c r="BF2788" s="53"/>
      <c r="BG2788" s="53"/>
      <c r="BH2788" s="53"/>
      <c r="BI2788" s="53"/>
      <c r="BJ2788" s="53"/>
      <c r="BK2788" s="53"/>
      <c r="BL2788" s="53"/>
      <c r="BM2788" s="53"/>
      <c r="BN2788" s="53"/>
      <c r="BO2788" s="53"/>
      <c r="BP2788" s="53"/>
      <c r="BQ2788" s="53"/>
      <c r="BR2788" s="53"/>
      <c r="BS2788" s="53"/>
      <c r="BT2788" s="53"/>
      <c r="BU2788" s="53"/>
      <c r="BV2788" s="53"/>
      <c r="BW2788" s="53"/>
      <c r="BX2788" s="53"/>
      <c r="BY2788" s="53"/>
      <c r="BZ2788" s="53"/>
      <c r="CA2788" s="53"/>
      <c r="CB2788" s="53"/>
      <c r="CC2788" s="53"/>
      <c r="CD2788" s="53"/>
      <c r="CE2788" s="53"/>
      <c r="CF2788" s="53"/>
      <c r="CG2788" s="53"/>
      <c r="CH2788" s="53"/>
      <c r="CI2788" s="53"/>
      <c r="CJ2788" s="53"/>
      <c r="CK2788" s="53"/>
    </row>
    <row r="2789" spans="10:89" x14ac:dyDescent="0.2">
      <c r="J2789" s="53"/>
      <c r="K2789" s="53"/>
      <c r="L2789" s="53"/>
      <c r="M2789" s="53"/>
      <c r="N2789" s="53"/>
      <c r="O2789" s="53"/>
      <c r="P2789" s="53"/>
      <c r="Q2789" s="53"/>
      <c r="R2789" s="53"/>
      <c r="S2789" s="53"/>
      <c r="T2789" s="53"/>
      <c r="U2789" s="53"/>
      <c r="V2789" s="53"/>
      <c r="W2789" s="53"/>
      <c r="X2789" s="53"/>
      <c r="Y2789" s="53"/>
      <c r="Z2789" s="53"/>
      <c r="AA2789" s="53"/>
      <c r="AB2789" s="53"/>
      <c r="AC2789" s="53"/>
      <c r="AD2789" s="53"/>
      <c r="AE2789" s="53"/>
      <c r="AF2789" s="53"/>
      <c r="AG2789" s="53"/>
      <c r="AH2789" s="53"/>
      <c r="AI2789" s="53"/>
      <c r="AJ2789" s="53"/>
      <c r="AK2789" s="53"/>
      <c r="AL2789" s="53"/>
      <c r="AM2789" s="53"/>
      <c r="AN2789" s="53"/>
      <c r="AO2789" s="53"/>
      <c r="AP2789" s="53"/>
      <c r="AQ2789" s="53"/>
      <c r="AR2789" s="53"/>
      <c r="AS2789" s="53"/>
      <c r="AT2789" s="53"/>
      <c r="AU2789" s="53"/>
      <c r="AV2789" s="53"/>
      <c r="AW2789" s="53"/>
      <c r="AX2789" s="53"/>
      <c r="AY2789" s="53"/>
      <c r="AZ2789" s="53"/>
      <c r="BA2789" s="53"/>
      <c r="BB2789" s="53"/>
      <c r="BC2789" s="53"/>
      <c r="BD2789" s="53"/>
      <c r="BE2789" s="53"/>
      <c r="BF2789" s="53"/>
      <c r="BG2789" s="53"/>
      <c r="BH2789" s="53"/>
      <c r="BI2789" s="53"/>
      <c r="BJ2789" s="53"/>
      <c r="BK2789" s="53"/>
      <c r="BL2789" s="53"/>
      <c r="BM2789" s="53"/>
      <c r="BN2789" s="53"/>
      <c r="BO2789" s="53"/>
      <c r="BP2789" s="53"/>
      <c r="BQ2789" s="53"/>
      <c r="BR2789" s="53"/>
      <c r="BS2789" s="53"/>
      <c r="BT2789" s="53"/>
      <c r="BU2789" s="53"/>
      <c r="BV2789" s="53"/>
      <c r="BW2789" s="53"/>
      <c r="BX2789" s="53"/>
      <c r="BY2789" s="53"/>
      <c r="BZ2789" s="53"/>
      <c r="CA2789" s="53"/>
      <c r="CB2789" s="53"/>
      <c r="CC2789" s="53"/>
      <c r="CD2789" s="53"/>
      <c r="CE2789" s="53"/>
      <c r="CF2789" s="53"/>
      <c r="CG2789" s="53"/>
      <c r="CH2789" s="53"/>
      <c r="CI2789" s="53"/>
      <c r="CJ2789" s="53"/>
      <c r="CK2789" s="53"/>
    </row>
    <row r="2790" spans="10:89" x14ac:dyDescent="0.2">
      <c r="J2790" s="53"/>
      <c r="K2790" s="53"/>
      <c r="L2790" s="53"/>
      <c r="M2790" s="53"/>
      <c r="N2790" s="53"/>
      <c r="O2790" s="53"/>
      <c r="P2790" s="53"/>
      <c r="Q2790" s="53"/>
      <c r="R2790" s="53"/>
      <c r="S2790" s="53"/>
      <c r="T2790" s="53"/>
      <c r="U2790" s="53"/>
      <c r="V2790" s="53"/>
      <c r="W2790" s="53"/>
      <c r="X2790" s="53"/>
      <c r="Y2790" s="53"/>
      <c r="Z2790" s="53"/>
      <c r="AA2790" s="53"/>
      <c r="AB2790" s="53"/>
      <c r="AC2790" s="53"/>
      <c r="AD2790" s="53"/>
      <c r="AE2790" s="53"/>
      <c r="AF2790" s="53"/>
      <c r="AG2790" s="53"/>
      <c r="AH2790" s="53"/>
      <c r="AI2790" s="53"/>
      <c r="AJ2790" s="53"/>
      <c r="AK2790" s="53"/>
      <c r="AL2790" s="53"/>
      <c r="AM2790" s="53"/>
      <c r="AN2790" s="53"/>
      <c r="AO2790" s="53"/>
      <c r="AP2790" s="53"/>
      <c r="AQ2790" s="53"/>
      <c r="AR2790" s="53"/>
      <c r="AS2790" s="53"/>
      <c r="AT2790" s="53"/>
      <c r="AU2790" s="53"/>
      <c r="AV2790" s="53"/>
      <c r="AW2790" s="53"/>
      <c r="AX2790" s="53"/>
      <c r="AY2790" s="53"/>
      <c r="AZ2790" s="53"/>
      <c r="BA2790" s="53"/>
      <c r="BB2790" s="53"/>
      <c r="BC2790" s="53"/>
      <c r="BD2790" s="53"/>
      <c r="BE2790" s="53"/>
      <c r="BF2790" s="53"/>
      <c r="BG2790" s="53"/>
      <c r="BH2790" s="53"/>
      <c r="BI2790" s="53"/>
      <c r="BJ2790" s="53"/>
      <c r="BK2790" s="53"/>
      <c r="BL2790" s="53"/>
      <c r="BM2790" s="53"/>
      <c r="BN2790" s="53"/>
      <c r="BO2790" s="53"/>
      <c r="BP2790" s="53"/>
      <c r="BQ2790" s="53"/>
      <c r="BR2790" s="53"/>
      <c r="BS2790" s="53"/>
      <c r="BT2790" s="53"/>
      <c r="BU2790" s="53"/>
      <c r="BV2790" s="53"/>
      <c r="BW2790" s="53"/>
      <c r="BX2790" s="53"/>
      <c r="BY2790" s="53"/>
      <c r="BZ2790" s="53"/>
      <c r="CA2790" s="53"/>
      <c r="CB2790" s="53"/>
      <c r="CC2790" s="53"/>
      <c r="CD2790" s="53"/>
      <c r="CE2790" s="53"/>
      <c r="CF2790" s="53"/>
      <c r="CG2790" s="53"/>
      <c r="CH2790" s="53"/>
      <c r="CI2790" s="53"/>
      <c r="CJ2790" s="53"/>
      <c r="CK2790" s="53"/>
    </row>
    <row r="2791" spans="10:89" x14ac:dyDescent="0.2">
      <c r="J2791" s="53"/>
      <c r="K2791" s="53"/>
      <c r="L2791" s="53"/>
      <c r="M2791" s="53"/>
      <c r="N2791" s="53"/>
      <c r="O2791" s="53"/>
      <c r="P2791" s="53"/>
      <c r="Q2791" s="53"/>
      <c r="R2791" s="53"/>
      <c r="S2791" s="53"/>
      <c r="T2791" s="53"/>
      <c r="U2791" s="53"/>
      <c r="V2791" s="53"/>
      <c r="W2791" s="53"/>
      <c r="X2791" s="53"/>
      <c r="Y2791" s="53"/>
      <c r="Z2791" s="53"/>
      <c r="AA2791" s="53"/>
      <c r="AB2791" s="53"/>
      <c r="AC2791" s="53"/>
      <c r="AD2791" s="53"/>
      <c r="AE2791" s="53"/>
      <c r="AF2791" s="53"/>
      <c r="AG2791" s="53"/>
      <c r="AH2791" s="53"/>
      <c r="AI2791" s="53"/>
      <c r="AJ2791" s="53"/>
      <c r="AK2791" s="53"/>
      <c r="AL2791" s="53"/>
      <c r="AM2791" s="53"/>
      <c r="AN2791" s="53"/>
      <c r="AO2791" s="53"/>
      <c r="AP2791" s="53"/>
      <c r="AQ2791" s="53"/>
      <c r="AR2791" s="53"/>
      <c r="AS2791" s="53"/>
      <c r="AT2791" s="53"/>
      <c r="AU2791" s="53"/>
      <c r="AV2791" s="53"/>
      <c r="AW2791" s="53"/>
      <c r="AX2791" s="53"/>
      <c r="AY2791" s="53"/>
      <c r="AZ2791" s="53"/>
      <c r="BA2791" s="53"/>
      <c r="BB2791" s="53"/>
      <c r="BC2791" s="53"/>
      <c r="BD2791" s="53"/>
      <c r="BE2791" s="53"/>
      <c r="BF2791" s="53"/>
      <c r="BG2791" s="53"/>
      <c r="BH2791" s="53"/>
      <c r="BI2791" s="53"/>
      <c r="BJ2791" s="53"/>
      <c r="BK2791" s="53"/>
      <c r="BL2791" s="53"/>
      <c r="BM2791" s="53"/>
      <c r="BN2791" s="53"/>
      <c r="BO2791" s="53"/>
      <c r="BP2791" s="53"/>
      <c r="BQ2791" s="53"/>
      <c r="BR2791" s="53"/>
      <c r="BS2791" s="53"/>
      <c r="BT2791" s="53"/>
      <c r="BU2791" s="53"/>
      <c r="BV2791" s="53"/>
      <c r="BW2791" s="53"/>
      <c r="BX2791" s="53"/>
      <c r="BY2791" s="53"/>
      <c r="BZ2791" s="53"/>
      <c r="CA2791" s="53"/>
      <c r="CB2791" s="53"/>
      <c r="CC2791" s="53"/>
      <c r="CD2791" s="53"/>
      <c r="CE2791" s="53"/>
      <c r="CF2791" s="53"/>
      <c r="CG2791" s="53"/>
      <c r="CH2791" s="53"/>
      <c r="CI2791" s="53"/>
      <c r="CJ2791" s="53"/>
      <c r="CK2791" s="53"/>
    </row>
    <row r="2792" spans="10:89" x14ac:dyDescent="0.2">
      <c r="J2792" s="53"/>
      <c r="K2792" s="53"/>
      <c r="L2792" s="53"/>
      <c r="M2792" s="53"/>
      <c r="N2792" s="53"/>
      <c r="O2792" s="53"/>
      <c r="P2792" s="53"/>
      <c r="Q2792" s="53"/>
      <c r="R2792" s="53"/>
      <c r="S2792" s="53"/>
      <c r="T2792" s="53"/>
      <c r="U2792" s="53"/>
      <c r="V2792" s="53"/>
      <c r="W2792" s="53"/>
      <c r="X2792" s="53"/>
      <c r="Y2792" s="53"/>
      <c r="Z2792" s="53"/>
      <c r="AA2792" s="53"/>
      <c r="AB2792" s="53"/>
      <c r="AC2792" s="53"/>
      <c r="AD2792" s="53"/>
      <c r="AE2792" s="53"/>
      <c r="AF2792" s="53"/>
      <c r="AG2792" s="53"/>
      <c r="AH2792" s="53"/>
      <c r="AI2792" s="53"/>
      <c r="AJ2792" s="53"/>
      <c r="AK2792" s="53"/>
      <c r="AL2792" s="53"/>
      <c r="AM2792" s="53"/>
      <c r="AN2792" s="53"/>
      <c r="AO2792" s="53"/>
      <c r="AP2792" s="53"/>
      <c r="AQ2792" s="53"/>
      <c r="AR2792" s="53"/>
      <c r="AS2792" s="53"/>
      <c r="AT2792" s="53"/>
      <c r="AU2792" s="53"/>
      <c r="AV2792" s="53"/>
      <c r="AW2792" s="53"/>
      <c r="AX2792" s="53"/>
      <c r="AY2792" s="53"/>
      <c r="AZ2792" s="53"/>
      <c r="BA2792" s="53"/>
      <c r="BB2792" s="53"/>
      <c r="BC2792" s="53"/>
      <c r="BD2792" s="53"/>
      <c r="BE2792" s="53"/>
      <c r="BF2792" s="53"/>
      <c r="BG2792" s="53"/>
      <c r="BH2792" s="53"/>
      <c r="BI2792" s="53"/>
      <c r="BJ2792" s="53"/>
      <c r="BK2792" s="53"/>
      <c r="BL2792" s="53"/>
      <c r="BM2792" s="53"/>
      <c r="BN2792" s="53"/>
      <c r="BO2792" s="53"/>
      <c r="BP2792" s="53"/>
      <c r="BQ2792" s="53"/>
      <c r="BR2792" s="53"/>
      <c r="BS2792" s="53"/>
      <c r="BT2792" s="53"/>
      <c r="BU2792" s="53"/>
      <c r="BV2792" s="53"/>
      <c r="BW2792" s="53"/>
      <c r="BX2792" s="53"/>
      <c r="BY2792" s="53"/>
      <c r="BZ2792" s="53"/>
      <c r="CA2792" s="53"/>
      <c r="CB2792" s="53"/>
      <c r="CC2792" s="53"/>
      <c r="CD2792" s="53"/>
      <c r="CE2792" s="53"/>
      <c r="CF2792" s="53"/>
      <c r="CG2792" s="53"/>
      <c r="CH2792" s="53"/>
      <c r="CI2792" s="53"/>
      <c r="CJ2792" s="53"/>
      <c r="CK2792" s="53"/>
    </row>
    <row r="2793" spans="10:89" x14ac:dyDescent="0.2">
      <c r="J2793" s="53"/>
      <c r="K2793" s="53"/>
      <c r="L2793" s="53"/>
      <c r="M2793" s="53"/>
      <c r="N2793" s="53"/>
      <c r="O2793" s="53"/>
      <c r="P2793" s="53"/>
      <c r="Q2793" s="53"/>
      <c r="R2793" s="53"/>
      <c r="S2793" s="53"/>
      <c r="T2793" s="53"/>
      <c r="U2793" s="53"/>
      <c r="V2793" s="53"/>
      <c r="W2793" s="53"/>
      <c r="X2793" s="53"/>
      <c r="Y2793" s="53"/>
      <c r="Z2793" s="53"/>
      <c r="AA2793" s="53"/>
      <c r="AB2793" s="53"/>
      <c r="AC2793" s="53"/>
      <c r="AD2793" s="53"/>
      <c r="AE2793" s="53"/>
      <c r="AF2793" s="53"/>
      <c r="AG2793" s="53"/>
      <c r="AH2793" s="53"/>
      <c r="AI2793" s="53"/>
      <c r="AJ2793" s="53"/>
      <c r="AK2793" s="53"/>
      <c r="AL2793" s="53"/>
      <c r="AM2793" s="53"/>
      <c r="AN2793" s="53"/>
      <c r="AO2793" s="53"/>
      <c r="AP2793" s="53"/>
      <c r="AQ2793" s="53"/>
      <c r="AR2793" s="53"/>
      <c r="AS2793" s="53"/>
      <c r="AT2793" s="53"/>
      <c r="AU2793" s="53"/>
      <c r="AV2793" s="53"/>
      <c r="AW2793" s="53"/>
      <c r="AX2793" s="53"/>
      <c r="AY2793" s="53"/>
      <c r="AZ2793" s="53"/>
      <c r="BA2793" s="53"/>
      <c r="BB2793" s="53"/>
      <c r="BC2793" s="53"/>
      <c r="BD2793" s="53"/>
      <c r="BE2793" s="53"/>
      <c r="BF2793" s="53"/>
      <c r="BG2793" s="53"/>
      <c r="BH2793" s="53"/>
      <c r="BI2793" s="53"/>
      <c r="BJ2793" s="53"/>
      <c r="BK2793" s="53"/>
      <c r="BL2793" s="53"/>
      <c r="BM2793" s="53"/>
      <c r="BN2793" s="53"/>
      <c r="BO2793" s="53"/>
      <c r="BP2793" s="53"/>
      <c r="BQ2793" s="53"/>
      <c r="BR2793" s="53"/>
      <c r="BS2793" s="53"/>
      <c r="BT2793" s="53"/>
      <c r="BU2793" s="53"/>
      <c r="BV2793" s="53"/>
      <c r="BW2793" s="53"/>
      <c r="BX2793" s="53"/>
      <c r="BY2793" s="53"/>
      <c r="BZ2793" s="53"/>
      <c r="CA2793" s="53"/>
      <c r="CB2793" s="53"/>
      <c r="CC2793" s="53"/>
      <c r="CD2793" s="53"/>
      <c r="CE2793" s="53"/>
      <c r="CF2793" s="53"/>
      <c r="CG2793" s="53"/>
      <c r="CH2793" s="53"/>
      <c r="CI2793" s="53"/>
      <c r="CJ2793" s="53"/>
      <c r="CK2793" s="53"/>
    </row>
    <row r="2794" spans="10:89" x14ac:dyDescent="0.2">
      <c r="J2794" s="53"/>
      <c r="K2794" s="53"/>
      <c r="L2794" s="53"/>
      <c r="M2794" s="53"/>
      <c r="N2794" s="53"/>
      <c r="O2794" s="53"/>
      <c r="P2794" s="53"/>
      <c r="Q2794" s="53"/>
      <c r="R2794" s="53"/>
      <c r="S2794" s="53"/>
      <c r="T2794" s="53"/>
      <c r="U2794" s="53"/>
      <c r="V2794" s="53"/>
      <c r="W2794" s="53"/>
      <c r="X2794" s="53"/>
      <c r="Y2794" s="53"/>
      <c r="Z2794" s="53"/>
      <c r="AA2794" s="53"/>
      <c r="AB2794" s="53"/>
      <c r="AC2794" s="53"/>
      <c r="AD2794" s="53"/>
      <c r="AE2794" s="53"/>
      <c r="AF2794" s="53"/>
      <c r="AG2794" s="53"/>
      <c r="AH2794" s="53"/>
      <c r="AI2794" s="53"/>
      <c r="AJ2794" s="53"/>
      <c r="AK2794" s="53"/>
      <c r="AL2794" s="53"/>
      <c r="AM2794" s="53"/>
      <c r="AN2794" s="53"/>
      <c r="AO2794" s="53"/>
      <c r="AP2794" s="53"/>
      <c r="AQ2794" s="53"/>
      <c r="AR2794" s="53"/>
      <c r="AS2794" s="53"/>
      <c r="AT2794" s="53"/>
      <c r="AU2794" s="53"/>
      <c r="AV2794" s="53"/>
      <c r="AW2794" s="53"/>
      <c r="AX2794" s="53"/>
      <c r="AY2794" s="53"/>
      <c r="AZ2794" s="53"/>
      <c r="BA2794" s="53"/>
      <c r="BB2794" s="53"/>
      <c r="BC2794" s="53"/>
      <c r="BD2794" s="53"/>
      <c r="BE2794" s="53"/>
      <c r="BF2794" s="53"/>
      <c r="BG2794" s="53"/>
      <c r="BH2794" s="53"/>
      <c r="BI2794" s="53"/>
      <c r="BJ2794" s="53"/>
      <c r="BK2794" s="53"/>
      <c r="BL2794" s="53"/>
      <c r="BM2794" s="53"/>
      <c r="BN2794" s="53"/>
      <c r="BO2794" s="53"/>
      <c r="BP2794" s="53"/>
      <c r="BQ2794" s="53"/>
      <c r="BR2794" s="53"/>
      <c r="BS2794" s="53"/>
      <c r="BT2794" s="53"/>
      <c r="BU2794" s="53"/>
      <c r="BV2794" s="53"/>
      <c r="BW2794" s="53"/>
      <c r="BX2794" s="53"/>
      <c r="BY2794" s="53"/>
      <c r="BZ2794" s="53"/>
      <c r="CA2794" s="53"/>
      <c r="CB2794" s="53"/>
      <c r="CC2794" s="53"/>
      <c r="CD2794" s="53"/>
      <c r="CE2794" s="53"/>
      <c r="CF2794" s="53"/>
      <c r="CG2794" s="53"/>
      <c r="CH2794" s="53"/>
      <c r="CI2794" s="53"/>
      <c r="CJ2794" s="53"/>
      <c r="CK2794" s="53"/>
    </row>
    <row r="2795" spans="10:89" x14ac:dyDescent="0.2">
      <c r="J2795" s="53"/>
      <c r="K2795" s="53"/>
      <c r="L2795" s="53"/>
      <c r="M2795" s="53"/>
      <c r="N2795" s="53"/>
      <c r="O2795" s="53"/>
      <c r="P2795" s="53"/>
      <c r="Q2795" s="53"/>
      <c r="R2795" s="53"/>
      <c r="S2795" s="53"/>
      <c r="T2795" s="53"/>
      <c r="U2795" s="53"/>
      <c r="V2795" s="53"/>
      <c r="W2795" s="53"/>
      <c r="X2795" s="53"/>
      <c r="Y2795" s="53"/>
      <c r="Z2795" s="53"/>
      <c r="AA2795" s="53"/>
      <c r="AB2795" s="53"/>
      <c r="AC2795" s="53"/>
      <c r="AD2795" s="53"/>
      <c r="AE2795" s="53"/>
      <c r="AF2795" s="53"/>
      <c r="AG2795" s="53"/>
      <c r="AH2795" s="53"/>
      <c r="AI2795" s="53"/>
      <c r="AJ2795" s="53"/>
      <c r="AK2795" s="53"/>
      <c r="AL2795" s="53"/>
      <c r="AM2795" s="53"/>
      <c r="AN2795" s="53"/>
      <c r="AO2795" s="53"/>
      <c r="AP2795" s="53"/>
      <c r="AQ2795" s="53"/>
      <c r="AR2795" s="53"/>
      <c r="AS2795" s="53"/>
      <c r="AT2795" s="53"/>
      <c r="AU2795" s="53"/>
      <c r="AV2795" s="53"/>
      <c r="AW2795" s="53"/>
      <c r="AX2795" s="53"/>
      <c r="AY2795" s="53"/>
      <c r="AZ2795" s="53"/>
      <c r="BA2795" s="53"/>
      <c r="BB2795" s="53"/>
      <c r="BC2795" s="53"/>
      <c r="BD2795" s="53"/>
      <c r="BE2795" s="53"/>
      <c r="BF2795" s="53"/>
      <c r="BG2795" s="53"/>
      <c r="BH2795" s="53"/>
      <c r="BI2795" s="53"/>
      <c r="BJ2795" s="53"/>
      <c r="BK2795" s="53"/>
      <c r="BL2795" s="53"/>
      <c r="BM2795" s="53"/>
      <c r="BN2795" s="53"/>
      <c r="BO2795" s="53"/>
      <c r="BP2795" s="53"/>
      <c r="BQ2795" s="53"/>
      <c r="BR2795" s="53"/>
      <c r="BS2795" s="53"/>
      <c r="BT2795" s="53"/>
      <c r="BU2795" s="53"/>
      <c r="BV2795" s="53"/>
      <c r="BW2795" s="53"/>
      <c r="BX2795" s="53"/>
      <c r="BY2795" s="53"/>
      <c r="BZ2795" s="53"/>
      <c r="CA2795" s="53"/>
      <c r="CB2795" s="53"/>
      <c r="CC2795" s="53"/>
      <c r="CD2795" s="53"/>
      <c r="CE2795" s="53"/>
      <c r="CF2795" s="53"/>
      <c r="CG2795" s="53"/>
      <c r="CH2795" s="53"/>
      <c r="CI2795" s="53"/>
      <c r="CJ2795" s="53"/>
      <c r="CK2795" s="53"/>
    </row>
    <row r="2796" spans="10:89" x14ac:dyDescent="0.2">
      <c r="J2796" s="53"/>
      <c r="K2796" s="53"/>
      <c r="L2796" s="53"/>
      <c r="M2796" s="53"/>
      <c r="N2796" s="53"/>
      <c r="O2796" s="53"/>
      <c r="P2796" s="53"/>
      <c r="Q2796" s="53"/>
      <c r="R2796" s="53"/>
      <c r="S2796" s="53"/>
      <c r="T2796" s="53"/>
      <c r="U2796" s="53"/>
      <c r="V2796" s="53"/>
      <c r="W2796" s="53"/>
      <c r="X2796" s="53"/>
      <c r="Y2796" s="53"/>
      <c r="Z2796" s="53"/>
      <c r="AA2796" s="53"/>
      <c r="AB2796" s="53"/>
      <c r="AC2796" s="53"/>
      <c r="AD2796" s="53"/>
      <c r="AE2796" s="53"/>
      <c r="AF2796" s="53"/>
      <c r="AG2796" s="53"/>
      <c r="AH2796" s="53"/>
      <c r="AI2796" s="53"/>
      <c r="AJ2796" s="53"/>
      <c r="AK2796" s="53"/>
      <c r="AL2796" s="53"/>
      <c r="AM2796" s="53"/>
      <c r="AN2796" s="53"/>
      <c r="AO2796" s="53"/>
      <c r="AP2796" s="53"/>
      <c r="AQ2796" s="53"/>
      <c r="AR2796" s="53"/>
      <c r="AS2796" s="53"/>
      <c r="AT2796" s="53"/>
      <c r="AU2796" s="53"/>
      <c r="AV2796" s="53"/>
      <c r="AW2796" s="53"/>
      <c r="AX2796" s="53"/>
      <c r="AY2796" s="53"/>
      <c r="AZ2796" s="53"/>
      <c r="BA2796" s="53"/>
      <c r="BB2796" s="53"/>
      <c r="BC2796" s="53"/>
      <c r="BD2796" s="53"/>
      <c r="BE2796" s="53"/>
      <c r="BF2796" s="53"/>
      <c r="BG2796" s="53"/>
      <c r="BH2796" s="53"/>
      <c r="BI2796" s="53"/>
      <c r="BJ2796" s="53"/>
      <c r="BK2796" s="53"/>
      <c r="BL2796" s="53"/>
      <c r="BM2796" s="53"/>
      <c r="BN2796" s="53"/>
      <c r="BO2796" s="53"/>
      <c r="BP2796" s="53"/>
      <c r="BQ2796" s="53"/>
      <c r="BR2796" s="53"/>
      <c r="BS2796" s="53"/>
      <c r="BT2796" s="53"/>
      <c r="BU2796" s="53"/>
      <c r="BV2796" s="53"/>
      <c r="BW2796" s="53"/>
      <c r="BX2796" s="53"/>
      <c r="BY2796" s="53"/>
      <c r="BZ2796" s="53"/>
      <c r="CA2796" s="53"/>
      <c r="CB2796" s="53"/>
      <c r="CC2796" s="53"/>
      <c r="CD2796" s="53"/>
      <c r="CE2796" s="53"/>
      <c r="CF2796" s="53"/>
      <c r="CG2796" s="53"/>
      <c r="CH2796" s="53"/>
      <c r="CI2796" s="53"/>
      <c r="CJ2796" s="53"/>
      <c r="CK2796" s="53"/>
    </row>
    <row r="2797" spans="10:89" x14ac:dyDescent="0.2">
      <c r="J2797" s="53"/>
      <c r="K2797" s="53"/>
      <c r="L2797" s="53"/>
      <c r="M2797" s="53"/>
      <c r="N2797" s="53"/>
      <c r="O2797" s="53"/>
      <c r="P2797" s="53"/>
      <c r="Q2797" s="53"/>
      <c r="R2797" s="53"/>
      <c r="S2797" s="53"/>
      <c r="T2797" s="53"/>
      <c r="U2797" s="53"/>
      <c r="V2797" s="53"/>
      <c r="W2797" s="53"/>
      <c r="X2797" s="53"/>
      <c r="Y2797" s="53"/>
      <c r="Z2797" s="53"/>
      <c r="AA2797" s="53"/>
      <c r="AB2797" s="53"/>
      <c r="AC2797" s="53"/>
      <c r="AD2797" s="53"/>
      <c r="AE2797" s="53"/>
      <c r="AF2797" s="53"/>
      <c r="AG2797" s="53"/>
      <c r="AH2797" s="53"/>
      <c r="AI2797" s="53"/>
      <c r="AJ2797" s="53"/>
      <c r="AK2797" s="53"/>
      <c r="AL2797" s="53"/>
      <c r="AM2797" s="53"/>
      <c r="AN2797" s="53"/>
      <c r="AO2797" s="53"/>
      <c r="AP2797" s="53"/>
      <c r="AQ2797" s="53"/>
      <c r="AR2797" s="53"/>
      <c r="AS2797" s="53"/>
      <c r="AT2797" s="53"/>
      <c r="AU2797" s="53"/>
      <c r="AV2797" s="53"/>
      <c r="AW2797" s="53"/>
      <c r="AX2797" s="53"/>
      <c r="AY2797" s="53"/>
      <c r="AZ2797" s="53"/>
      <c r="BA2797" s="53"/>
      <c r="BB2797" s="53"/>
      <c r="BC2797" s="53"/>
      <c r="BD2797" s="53"/>
      <c r="BE2797" s="53"/>
      <c r="BF2797" s="53"/>
      <c r="BG2797" s="53"/>
      <c r="BH2797" s="53"/>
      <c r="BI2797" s="53"/>
      <c r="BJ2797" s="53"/>
      <c r="BK2797" s="53"/>
      <c r="BL2797" s="53"/>
      <c r="BM2797" s="53"/>
      <c r="BN2797" s="53"/>
      <c r="BO2797" s="53"/>
      <c r="BP2797" s="53"/>
      <c r="BQ2797" s="53"/>
      <c r="BR2797" s="53"/>
      <c r="BS2797" s="53"/>
      <c r="BT2797" s="53"/>
      <c r="BU2797" s="53"/>
      <c r="BV2797" s="53"/>
      <c r="BW2797" s="53"/>
      <c r="BX2797" s="53"/>
      <c r="BY2797" s="53"/>
      <c r="BZ2797" s="53"/>
      <c r="CA2797" s="53"/>
      <c r="CB2797" s="53"/>
      <c r="CC2797" s="53"/>
      <c r="CD2797" s="53"/>
      <c r="CE2797" s="53"/>
      <c r="CF2797" s="53"/>
      <c r="CG2797" s="53"/>
      <c r="CH2797" s="53"/>
      <c r="CI2797" s="53"/>
      <c r="CJ2797" s="53"/>
      <c r="CK2797" s="53"/>
    </row>
    <row r="2798" spans="10:89" x14ac:dyDescent="0.2">
      <c r="J2798" s="53"/>
      <c r="K2798" s="53"/>
      <c r="L2798" s="53"/>
      <c r="M2798" s="53"/>
      <c r="N2798" s="53"/>
      <c r="O2798" s="53"/>
      <c r="P2798" s="53"/>
      <c r="Q2798" s="53"/>
      <c r="R2798" s="53"/>
      <c r="S2798" s="53"/>
      <c r="T2798" s="53"/>
      <c r="U2798" s="53"/>
      <c r="V2798" s="53"/>
      <c r="W2798" s="53"/>
      <c r="X2798" s="53"/>
      <c r="Y2798" s="53"/>
      <c r="Z2798" s="53"/>
      <c r="AA2798" s="53"/>
      <c r="AB2798" s="53"/>
      <c r="AC2798" s="53"/>
      <c r="AD2798" s="53"/>
      <c r="AE2798" s="53"/>
      <c r="AF2798" s="53"/>
      <c r="AG2798" s="53"/>
      <c r="AH2798" s="53"/>
      <c r="AI2798" s="53"/>
      <c r="AJ2798" s="53"/>
      <c r="AK2798" s="53"/>
      <c r="AL2798" s="53"/>
      <c r="AM2798" s="53"/>
      <c r="AN2798" s="53"/>
      <c r="AO2798" s="53"/>
      <c r="AP2798" s="53"/>
      <c r="AQ2798" s="53"/>
      <c r="AR2798" s="53"/>
      <c r="AS2798" s="53"/>
      <c r="AT2798" s="53"/>
      <c r="AU2798" s="53"/>
      <c r="AV2798" s="53"/>
      <c r="AW2798" s="53"/>
      <c r="AX2798" s="53"/>
      <c r="AY2798" s="53"/>
      <c r="AZ2798" s="53"/>
      <c r="BA2798" s="53"/>
      <c r="BB2798" s="53"/>
      <c r="BC2798" s="53"/>
      <c r="BD2798" s="53"/>
      <c r="BE2798" s="53"/>
      <c r="BF2798" s="53"/>
      <c r="BG2798" s="53"/>
      <c r="BH2798" s="53"/>
      <c r="BI2798" s="53"/>
      <c r="BJ2798" s="53"/>
      <c r="BK2798" s="53"/>
      <c r="BL2798" s="53"/>
      <c r="BM2798" s="53"/>
      <c r="BN2798" s="53"/>
      <c r="BO2798" s="53"/>
      <c r="BP2798" s="53"/>
      <c r="BQ2798" s="53"/>
      <c r="BR2798" s="53"/>
      <c r="BS2798" s="53"/>
      <c r="BT2798" s="53"/>
      <c r="BU2798" s="53"/>
      <c r="BV2798" s="53"/>
      <c r="BW2798" s="53"/>
      <c r="BX2798" s="53"/>
      <c r="BY2798" s="53"/>
      <c r="BZ2798" s="53"/>
      <c r="CA2798" s="53"/>
      <c r="CB2798" s="53"/>
      <c r="CC2798" s="53"/>
      <c r="CD2798" s="53"/>
      <c r="CE2798" s="53"/>
      <c r="CF2798" s="53"/>
      <c r="CG2798" s="53"/>
      <c r="CH2798" s="53"/>
      <c r="CI2798" s="53"/>
      <c r="CJ2798" s="53"/>
      <c r="CK2798" s="53"/>
    </row>
    <row r="2799" spans="10:89" x14ac:dyDescent="0.2">
      <c r="J2799" s="53"/>
      <c r="K2799" s="53"/>
      <c r="L2799" s="53"/>
      <c r="M2799" s="53"/>
      <c r="N2799" s="53"/>
      <c r="O2799" s="53"/>
      <c r="P2799" s="53"/>
      <c r="Q2799" s="53"/>
      <c r="R2799" s="53"/>
      <c r="S2799" s="53"/>
      <c r="T2799" s="53"/>
      <c r="U2799" s="53"/>
      <c r="V2799" s="53"/>
      <c r="W2799" s="53"/>
      <c r="X2799" s="53"/>
      <c r="Y2799" s="53"/>
      <c r="Z2799" s="53"/>
      <c r="AA2799" s="53"/>
      <c r="AB2799" s="53"/>
      <c r="AC2799" s="53"/>
      <c r="AD2799" s="53"/>
      <c r="AE2799" s="53"/>
      <c r="AF2799" s="53"/>
      <c r="AG2799" s="53"/>
      <c r="AH2799" s="53"/>
      <c r="AI2799" s="53"/>
      <c r="AJ2799" s="53"/>
      <c r="AK2799" s="53"/>
      <c r="AL2799" s="53"/>
      <c r="AM2799" s="53"/>
      <c r="AN2799" s="53"/>
      <c r="AO2799" s="53"/>
      <c r="AP2799" s="53"/>
      <c r="AQ2799" s="53"/>
      <c r="AR2799" s="53"/>
      <c r="AS2799" s="53"/>
      <c r="AT2799" s="53"/>
      <c r="AU2799" s="53"/>
      <c r="AV2799" s="53"/>
      <c r="AW2799" s="53"/>
      <c r="AX2799" s="53"/>
      <c r="AY2799" s="53"/>
      <c r="AZ2799" s="53"/>
      <c r="BA2799" s="53"/>
      <c r="BB2799" s="53"/>
      <c r="BC2799" s="53"/>
      <c r="BD2799" s="53"/>
      <c r="BE2799" s="53"/>
      <c r="BF2799" s="53"/>
      <c r="BG2799" s="53"/>
      <c r="BH2799" s="53"/>
      <c r="BI2799" s="53"/>
      <c r="BJ2799" s="53"/>
      <c r="BK2799" s="53"/>
      <c r="BL2799" s="53"/>
      <c r="BM2799" s="53"/>
      <c r="BN2799" s="53"/>
      <c r="BO2799" s="53"/>
      <c r="BP2799" s="53"/>
      <c r="BQ2799" s="53"/>
      <c r="BR2799" s="53"/>
      <c r="BS2799" s="53"/>
      <c r="BT2799" s="53"/>
      <c r="BU2799" s="53"/>
      <c r="BV2799" s="53"/>
      <c r="BW2799" s="53"/>
      <c r="BX2799" s="53"/>
      <c r="BY2799" s="53"/>
      <c r="BZ2799" s="53"/>
      <c r="CA2799" s="53"/>
      <c r="CB2799" s="53"/>
      <c r="CC2799" s="53"/>
      <c r="CD2799" s="53"/>
      <c r="CE2799" s="53"/>
      <c r="CF2799" s="53"/>
      <c r="CG2799" s="53"/>
      <c r="CH2799" s="53"/>
      <c r="CI2799" s="53"/>
      <c r="CJ2799" s="53"/>
      <c r="CK2799" s="53"/>
    </row>
    <row r="2800" spans="10:89" x14ac:dyDescent="0.2">
      <c r="J2800" s="53"/>
      <c r="K2800" s="53"/>
      <c r="L2800" s="53"/>
      <c r="M2800" s="53"/>
      <c r="N2800" s="53"/>
      <c r="O2800" s="53"/>
      <c r="P2800" s="53"/>
      <c r="Q2800" s="53"/>
      <c r="R2800" s="53"/>
      <c r="S2800" s="53"/>
      <c r="T2800" s="53"/>
      <c r="U2800" s="53"/>
      <c r="V2800" s="53"/>
      <c r="W2800" s="53"/>
      <c r="X2800" s="53"/>
      <c r="Y2800" s="53"/>
      <c r="Z2800" s="53"/>
      <c r="AA2800" s="53"/>
      <c r="AB2800" s="53"/>
      <c r="AC2800" s="53"/>
      <c r="AD2800" s="53"/>
      <c r="AE2800" s="53"/>
      <c r="AF2800" s="53"/>
      <c r="AG2800" s="53"/>
      <c r="AH2800" s="53"/>
      <c r="AI2800" s="53"/>
      <c r="AJ2800" s="53"/>
      <c r="AK2800" s="53"/>
      <c r="AL2800" s="53"/>
      <c r="AM2800" s="53"/>
      <c r="AN2800" s="53"/>
      <c r="AO2800" s="53"/>
      <c r="AP2800" s="53"/>
      <c r="AQ2800" s="53"/>
      <c r="AR2800" s="53"/>
      <c r="AS2800" s="53"/>
      <c r="AT2800" s="53"/>
      <c r="AU2800" s="53"/>
      <c r="AV2800" s="53"/>
      <c r="AW2800" s="53"/>
      <c r="AX2800" s="53"/>
      <c r="AY2800" s="53"/>
      <c r="AZ2800" s="53"/>
      <c r="BA2800" s="53"/>
      <c r="BB2800" s="53"/>
      <c r="BC2800" s="53"/>
      <c r="BD2800" s="53"/>
      <c r="BE2800" s="53"/>
      <c r="BF2800" s="53"/>
      <c r="BG2800" s="53"/>
      <c r="BH2800" s="53"/>
      <c r="BI2800" s="53"/>
      <c r="BJ2800" s="53"/>
      <c r="BK2800" s="53"/>
      <c r="BL2800" s="53"/>
      <c r="BM2800" s="53"/>
      <c r="BN2800" s="53"/>
      <c r="BO2800" s="53"/>
      <c r="BP2800" s="53"/>
      <c r="BQ2800" s="53"/>
      <c r="BR2800" s="53"/>
      <c r="BS2800" s="53"/>
      <c r="BT2800" s="53"/>
      <c r="BU2800" s="53"/>
      <c r="BV2800" s="53"/>
      <c r="BW2800" s="53"/>
      <c r="BX2800" s="53"/>
      <c r="BY2800" s="53"/>
      <c r="BZ2800" s="53"/>
      <c r="CA2800" s="53"/>
      <c r="CB2800" s="53"/>
      <c r="CC2800" s="53"/>
      <c r="CD2800" s="53"/>
      <c r="CE2800" s="53"/>
      <c r="CF2800" s="53"/>
      <c r="CG2800" s="53"/>
      <c r="CH2800" s="53"/>
      <c r="CI2800" s="53"/>
      <c r="CJ2800" s="53"/>
      <c r="CK2800" s="53"/>
    </row>
    <row r="2801" spans="10:89" x14ac:dyDescent="0.2">
      <c r="J2801" s="53"/>
      <c r="K2801" s="53"/>
      <c r="L2801" s="53"/>
      <c r="M2801" s="53"/>
      <c r="N2801" s="53"/>
      <c r="O2801" s="53"/>
      <c r="P2801" s="53"/>
      <c r="Q2801" s="53"/>
      <c r="R2801" s="53"/>
      <c r="S2801" s="53"/>
      <c r="T2801" s="53"/>
      <c r="U2801" s="53"/>
      <c r="V2801" s="53"/>
      <c r="W2801" s="53"/>
      <c r="X2801" s="53"/>
      <c r="Y2801" s="53"/>
      <c r="Z2801" s="53"/>
      <c r="AA2801" s="53"/>
      <c r="AB2801" s="53"/>
      <c r="AC2801" s="53"/>
      <c r="AD2801" s="53"/>
      <c r="AE2801" s="53"/>
      <c r="AF2801" s="53"/>
      <c r="AG2801" s="53"/>
      <c r="AH2801" s="53"/>
      <c r="AI2801" s="53"/>
      <c r="AJ2801" s="53"/>
      <c r="AK2801" s="53"/>
      <c r="AL2801" s="53"/>
      <c r="AM2801" s="53"/>
      <c r="AN2801" s="53"/>
      <c r="AO2801" s="53"/>
      <c r="AP2801" s="53"/>
      <c r="AQ2801" s="53"/>
      <c r="AR2801" s="53"/>
      <c r="AS2801" s="53"/>
      <c r="AT2801" s="53"/>
      <c r="AU2801" s="53"/>
      <c r="AV2801" s="53"/>
      <c r="AW2801" s="53"/>
      <c r="AX2801" s="53"/>
      <c r="AY2801" s="53"/>
      <c r="AZ2801" s="53"/>
      <c r="BA2801" s="53"/>
      <c r="BB2801" s="53"/>
      <c r="BC2801" s="53"/>
      <c r="BD2801" s="53"/>
      <c r="BE2801" s="53"/>
      <c r="BF2801" s="53"/>
      <c r="BG2801" s="53"/>
      <c r="BH2801" s="53"/>
      <c r="BI2801" s="53"/>
      <c r="BJ2801" s="53"/>
      <c r="BK2801" s="53"/>
      <c r="BL2801" s="53"/>
      <c r="BM2801" s="53"/>
      <c r="BN2801" s="53"/>
      <c r="BO2801" s="53"/>
      <c r="BP2801" s="53"/>
      <c r="BQ2801" s="53"/>
      <c r="BR2801" s="53"/>
      <c r="BS2801" s="53"/>
      <c r="BT2801" s="53"/>
      <c r="BU2801" s="53"/>
      <c r="BV2801" s="53"/>
      <c r="BW2801" s="53"/>
      <c r="BX2801" s="53"/>
      <c r="BY2801" s="53"/>
      <c r="BZ2801" s="53"/>
      <c r="CA2801" s="53"/>
      <c r="CB2801" s="53"/>
      <c r="CC2801" s="53"/>
      <c r="CD2801" s="53"/>
      <c r="CE2801" s="53"/>
      <c r="CF2801" s="53"/>
      <c r="CG2801" s="53"/>
      <c r="CH2801" s="53"/>
      <c r="CI2801" s="53"/>
      <c r="CJ2801" s="53"/>
      <c r="CK2801" s="53"/>
    </row>
    <row r="2802" spans="10:89" x14ac:dyDescent="0.2">
      <c r="J2802" s="53"/>
      <c r="K2802" s="53"/>
      <c r="L2802" s="53"/>
      <c r="M2802" s="53"/>
      <c r="N2802" s="53"/>
      <c r="O2802" s="53"/>
      <c r="P2802" s="53"/>
      <c r="Q2802" s="53"/>
      <c r="R2802" s="53"/>
      <c r="S2802" s="53"/>
      <c r="T2802" s="53"/>
      <c r="U2802" s="53"/>
      <c r="V2802" s="53"/>
      <c r="W2802" s="53"/>
      <c r="X2802" s="53"/>
      <c r="Y2802" s="53"/>
      <c r="Z2802" s="53"/>
      <c r="AA2802" s="53"/>
      <c r="AB2802" s="53"/>
      <c r="AC2802" s="53"/>
      <c r="AD2802" s="53"/>
      <c r="AE2802" s="53"/>
      <c r="AF2802" s="53"/>
      <c r="AG2802" s="53"/>
      <c r="AH2802" s="53"/>
      <c r="AI2802" s="53"/>
      <c r="AJ2802" s="53"/>
      <c r="AK2802" s="53"/>
      <c r="AL2802" s="53"/>
      <c r="AM2802" s="53"/>
      <c r="AN2802" s="53"/>
      <c r="AO2802" s="53"/>
      <c r="AP2802" s="53"/>
      <c r="AQ2802" s="53"/>
      <c r="AR2802" s="53"/>
      <c r="AS2802" s="53"/>
      <c r="AT2802" s="53"/>
      <c r="AU2802" s="53"/>
      <c r="AV2802" s="53"/>
      <c r="AW2802" s="53"/>
      <c r="AX2802" s="53"/>
      <c r="AY2802" s="53"/>
      <c r="AZ2802" s="53"/>
      <c r="BA2802" s="53"/>
      <c r="BB2802" s="53"/>
      <c r="BC2802" s="53"/>
      <c r="BD2802" s="53"/>
      <c r="BE2802" s="53"/>
      <c r="BF2802" s="53"/>
      <c r="BG2802" s="53"/>
      <c r="BH2802" s="53"/>
      <c r="BI2802" s="53"/>
      <c r="BJ2802" s="53"/>
      <c r="BK2802" s="53"/>
      <c r="BL2802" s="53"/>
      <c r="BM2802" s="53"/>
      <c r="BN2802" s="53"/>
      <c r="BO2802" s="53"/>
      <c r="BP2802" s="53"/>
      <c r="BQ2802" s="53"/>
      <c r="BR2802" s="53"/>
      <c r="BS2802" s="53"/>
      <c r="BT2802" s="53"/>
      <c r="BU2802" s="53"/>
      <c r="BV2802" s="53"/>
      <c r="BW2802" s="53"/>
      <c r="BX2802" s="53"/>
      <c r="BY2802" s="53"/>
      <c r="BZ2802" s="53"/>
      <c r="CA2802" s="53"/>
      <c r="CB2802" s="53"/>
      <c r="CC2802" s="53"/>
      <c r="CD2802" s="53"/>
      <c r="CE2802" s="53"/>
      <c r="CF2802" s="53"/>
      <c r="CG2802" s="53"/>
      <c r="CH2802" s="53"/>
      <c r="CI2802" s="53"/>
      <c r="CJ2802" s="53"/>
      <c r="CK2802" s="53"/>
    </row>
    <row r="2803" spans="10:89" x14ac:dyDescent="0.2">
      <c r="J2803" s="53"/>
      <c r="K2803" s="53"/>
      <c r="L2803" s="53"/>
      <c r="M2803" s="53"/>
      <c r="N2803" s="53"/>
      <c r="O2803" s="53"/>
      <c r="P2803" s="53"/>
      <c r="Q2803" s="53"/>
      <c r="R2803" s="53"/>
      <c r="S2803" s="53"/>
      <c r="T2803" s="53"/>
      <c r="U2803" s="53"/>
      <c r="V2803" s="53"/>
      <c r="W2803" s="53"/>
      <c r="X2803" s="53"/>
      <c r="Y2803" s="53"/>
      <c r="Z2803" s="53"/>
      <c r="AA2803" s="53"/>
      <c r="AB2803" s="53"/>
      <c r="AC2803" s="53"/>
      <c r="AD2803" s="53"/>
      <c r="AE2803" s="53"/>
      <c r="AF2803" s="53"/>
      <c r="AG2803" s="53"/>
      <c r="AH2803" s="53"/>
      <c r="AI2803" s="53"/>
      <c r="AJ2803" s="53"/>
      <c r="AK2803" s="53"/>
      <c r="AL2803" s="53"/>
      <c r="AM2803" s="53"/>
      <c r="AN2803" s="53"/>
      <c r="AO2803" s="53"/>
      <c r="AP2803" s="53"/>
      <c r="AQ2803" s="53"/>
      <c r="AR2803" s="53"/>
      <c r="AS2803" s="53"/>
      <c r="AT2803" s="53"/>
      <c r="AU2803" s="53"/>
      <c r="AV2803" s="53"/>
      <c r="AW2803" s="53"/>
      <c r="AX2803" s="53"/>
      <c r="AY2803" s="53"/>
      <c r="AZ2803" s="53"/>
      <c r="BA2803" s="53"/>
      <c r="BB2803" s="53"/>
      <c r="BC2803" s="53"/>
      <c r="BD2803" s="53"/>
      <c r="BE2803" s="53"/>
      <c r="BF2803" s="53"/>
      <c r="BG2803" s="53"/>
      <c r="BH2803" s="53"/>
      <c r="BI2803" s="53"/>
      <c r="BJ2803" s="53"/>
      <c r="BK2803" s="53"/>
      <c r="BL2803" s="53"/>
      <c r="BM2803" s="53"/>
      <c r="BN2803" s="53"/>
      <c r="BO2803" s="53"/>
      <c r="BP2803" s="53"/>
      <c r="BQ2803" s="53"/>
      <c r="BR2803" s="53"/>
      <c r="BS2803" s="53"/>
      <c r="BT2803" s="53"/>
      <c r="BU2803" s="53"/>
      <c r="BV2803" s="53"/>
      <c r="BW2803" s="53"/>
      <c r="BX2803" s="53"/>
      <c r="BY2803" s="53"/>
      <c r="BZ2803" s="53"/>
      <c r="CA2803" s="53"/>
      <c r="CB2803" s="53"/>
      <c r="CC2803" s="53"/>
      <c r="CD2803" s="53"/>
      <c r="CE2803" s="53"/>
      <c r="CF2803" s="53"/>
      <c r="CG2803" s="53"/>
      <c r="CH2803" s="53"/>
      <c r="CI2803" s="53"/>
      <c r="CJ2803" s="53"/>
      <c r="CK2803" s="53"/>
    </row>
    <row r="2804" spans="10:89" x14ac:dyDescent="0.2">
      <c r="J2804" s="53"/>
      <c r="K2804" s="53"/>
      <c r="L2804" s="53"/>
      <c r="M2804" s="53"/>
      <c r="N2804" s="53"/>
      <c r="O2804" s="53"/>
      <c r="P2804" s="53"/>
      <c r="Q2804" s="53"/>
      <c r="R2804" s="53"/>
      <c r="S2804" s="53"/>
      <c r="T2804" s="53"/>
      <c r="U2804" s="53"/>
      <c r="V2804" s="53"/>
      <c r="W2804" s="53"/>
      <c r="X2804" s="53"/>
      <c r="Y2804" s="53"/>
      <c r="Z2804" s="53"/>
      <c r="AA2804" s="53"/>
      <c r="AB2804" s="53"/>
      <c r="AC2804" s="53"/>
      <c r="AD2804" s="53"/>
      <c r="AE2804" s="53"/>
      <c r="AF2804" s="53"/>
      <c r="AG2804" s="53"/>
      <c r="AH2804" s="53"/>
      <c r="AI2804" s="53"/>
      <c r="AJ2804" s="53"/>
      <c r="AK2804" s="53"/>
      <c r="AL2804" s="53"/>
      <c r="AM2804" s="53"/>
      <c r="AN2804" s="53"/>
      <c r="AO2804" s="53"/>
      <c r="AP2804" s="53"/>
      <c r="AQ2804" s="53"/>
      <c r="AR2804" s="53"/>
      <c r="AS2804" s="53"/>
      <c r="AT2804" s="53"/>
      <c r="AU2804" s="53"/>
      <c r="AV2804" s="53"/>
      <c r="AW2804" s="53"/>
      <c r="AX2804" s="53"/>
      <c r="AY2804" s="53"/>
      <c r="AZ2804" s="53"/>
      <c r="BA2804" s="53"/>
      <c r="BB2804" s="53"/>
      <c r="BC2804" s="53"/>
      <c r="BD2804" s="53"/>
      <c r="BE2804" s="53"/>
      <c r="BF2804" s="53"/>
      <c r="BG2804" s="53"/>
      <c r="BH2804" s="53"/>
      <c r="BI2804" s="53"/>
      <c r="BJ2804" s="53"/>
      <c r="BK2804" s="53"/>
      <c r="BL2804" s="53"/>
      <c r="BM2804" s="53"/>
      <c r="BN2804" s="53"/>
      <c r="BO2804" s="53"/>
      <c r="BP2804" s="53"/>
      <c r="BQ2804" s="53"/>
      <c r="BR2804" s="53"/>
      <c r="BS2804" s="53"/>
      <c r="BT2804" s="53"/>
      <c r="BU2804" s="53"/>
      <c r="BV2804" s="53"/>
      <c r="BW2804" s="53"/>
      <c r="BX2804" s="53"/>
      <c r="BY2804" s="53"/>
      <c r="BZ2804" s="53"/>
      <c r="CA2804" s="53"/>
      <c r="CB2804" s="53"/>
      <c r="CC2804" s="53"/>
      <c r="CD2804" s="53"/>
      <c r="CE2804" s="53"/>
      <c r="CF2804" s="53"/>
      <c r="CG2804" s="53"/>
      <c r="CH2804" s="53"/>
      <c r="CI2804" s="53"/>
      <c r="CJ2804" s="53"/>
      <c r="CK2804" s="53"/>
    </row>
    <row r="2805" spans="10:89" x14ac:dyDescent="0.2">
      <c r="J2805" s="53"/>
      <c r="K2805" s="53"/>
      <c r="L2805" s="53"/>
      <c r="M2805" s="53"/>
      <c r="N2805" s="53"/>
      <c r="O2805" s="53"/>
      <c r="P2805" s="53"/>
      <c r="Q2805" s="53"/>
      <c r="R2805" s="53"/>
      <c r="S2805" s="53"/>
      <c r="T2805" s="53"/>
      <c r="U2805" s="53"/>
      <c r="V2805" s="53"/>
      <c r="W2805" s="53"/>
      <c r="X2805" s="53"/>
      <c r="Y2805" s="53"/>
      <c r="Z2805" s="53"/>
      <c r="AA2805" s="53"/>
      <c r="AB2805" s="53"/>
      <c r="AC2805" s="53"/>
      <c r="AD2805" s="53"/>
      <c r="AE2805" s="53"/>
      <c r="AF2805" s="53"/>
      <c r="AG2805" s="53"/>
      <c r="AH2805" s="53"/>
      <c r="AI2805" s="53"/>
      <c r="AJ2805" s="53"/>
      <c r="AK2805" s="53"/>
      <c r="AL2805" s="53"/>
      <c r="AM2805" s="53"/>
      <c r="AN2805" s="53"/>
      <c r="AO2805" s="53"/>
      <c r="AP2805" s="53"/>
      <c r="AQ2805" s="53"/>
      <c r="AR2805" s="53"/>
      <c r="AS2805" s="53"/>
      <c r="AT2805" s="53"/>
      <c r="AU2805" s="53"/>
      <c r="AV2805" s="53"/>
      <c r="AW2805" s="53"/>
      <c r="AX2805" s="53"/>
      <c r="AY2805" s="53"/>
      <c r="AZ2805" s="53"/>
      <c r="BA2805" s="53"/>
      <c r="BB2805" s="53"/>
      <c r="BC2805" s="53"/>
      <c r="BD2805" s="53"/>
      <c r="BE2805" s="53"/>
      <c r="BF2805" s="53"/>
      <c r="BG2805" s="53"/>
      <c r="BH2805" s="53"/>
      <c r="BI2805" s="53"/>
      <c r="BJ2805" s="53"/>
      <c r="BK2805" s="53"/>
      <c r="BL2805" s="53"/>
      <c r="BM2805" s="53"/>
      <c r="BN2805" s="53"/>
      <c r="BO2805" s="53"/>
      <c r="BP2805" s="53"/>
      <c r="BQ2805" s="53"/>
      <c r="BR2805" s="53"/>
      <c r="BS2805" s="53"/>
      <c r="BT2805" s="53"/>
      <c r="BU2805" s="53"/>
      <c r="BV2805" s="53"/>
      <c r="BW2805" s="53"/>
      <c r="BX2805" s="53"/>
      <c r="BY2805" s="53"/>
      <c r="BZ2805" s="53"/>
      <c r="CA2805" s="53"/>
      <c r="CB2805" s="53"/>
      <c r="CC2805" s="53"/>
      <c r="CD2805" s="53"/>
      <c r="CE2805" s="53"/>
      <c r="CF2805" s="53"/>
      <c r="CG2805" s="53"/>
      <c r="CH2805" s="53"/>
      <c r="CI2805" s="53"/>
      <c r="CJ2805" s="53"/>
      <c r="CK2805" s="53"/>
    </row>
    <row r="2806" spans="10:89" x14ac:dyDescent="0.2">
      <c r="J2806" s="53"/>
      <c r="K2806" s="53"/>
      <c r="L2806" s="53"/>
      <c r="M2806" s="53"/>
      <c r="N2806" s="53"/>
      <c r="O2806" s="53"/>
      <c r="P2806" s="53"/>
      <c r="Q2806" s="53"/>
      <c r="R2806" s="53"/>
      <c r="S2806" s="53"/>
      <c r="T2806" s="53"/>
      <c r="U2806" s="53"/>
      <c r="V2806" s="53"/>
      <c r="W2806" s="53"/>
      <c r="X2806" s="53"/>
      <c r="Y2806" s="53"/>
      <c r="Z2806" s="53"/>
      <c r="AA2806" s="53"/>
      <c r="AB2806" s="53"/>
      <c r="AC2806" s="53"/>
      <c r="AD2806" s="53"/>
      <c r="AE2806" s="53"/>
      <c r="AF2806" s="53"/>
      <c r="AG2806" s="53"/>
      <c r="AH2806" s="53"/>
      <c r="AI2806" s="53"/>
      <c r="AJ2806" s="53"/>
      <c r="AK2806" s="53"/>
      <c r="AL2806" s="53"/>
      <c r="AM2806" s="53"/>
      <c r="AN2806" s="53"/>
      <c r="AO2806" s="53"/>
      <c r="AP2806" s="53"/>
      <c r="AQ2806" s="53"/>
      <c r="AR2806" s="53"/>
      <c r="AS2806" s="53"/>
      <c r="AT2806" s="53"/>
      <c r="AU2806" s="53"/>
      <c r="AV2806" s="53"/>
      <c r="AW2806" s="53"/>
      <c r="AX2806" s="53"/>
      <c r="AY2806" s="53"/>
      <c r="AZ2806" s="53"/>
      <c r="BA2806" s="53"/>
      <c r="BB2806" s="53"/>
      <c r="BC2806" s="53"/>
      <c r="BD2806" s="53"/>
      <c r="BE2806" s="53"/>
      <c r="BF2806" s="53"/>
      <c r="BG2806" s="53"/>
      <c r="BH2806" s="53"/>
      <c r="BI2806" s="53"/>
      <c r="BJ2806" s="53"/>
      <c r="BK2806" s="53"/>
      <c r="BL2806" s="53"/>
      <c r="BM2806" s="53"/>
      <c r="BN2806" s="53"/>
      <c r="BO2806" s="53"/>
      <c r="BP2806" s="53"/>
      <c r="BQ2806" s="53"/>
      <c r="BR2806" s="53"/>
      <c r="BS2806" s="53"/>
      <c r="BT2806" s="53"/>
      <c r="BU2806" s="53"/>
      <c r="BV2806" s="53"/>
      <c r="BW2806" s="53"/>
      <c r="BX2806" s="53"/>
      <c r="BY2806" s="53"/>
      <c r="BZ2806" s="53"/>
      <c r="CA2806" s="53"/>
      <c r="CB2806" s="53"/>
      <c r="CC2806" s="53"/>
      <c r="CD2806" s="53"/>
      <c r="CE2806" s="53"/>
      <c r="CF2806" s="53"/>
      <c r="CG2806" s="53"/>
      <c r="CH2806" s="53"/>
      <c r="CI2806" s="53"/>
      <c r="CJ2806" s="53"/>
      <c r="CK2806" s="53"/>
    </row>
    <row r="2807" spans="10:89" x14ac:dyDescent="0.2">
      <c r="J2807" s="53"/>
      <c r="K2807" s="53"/>
      <c r="L2807" s="53"/>
      <c r="M2807" s="53"/>
      <c r="N2807" s="53"/>
      <c r="O2807" s="53"/>
      <c r="P2807" s="53"/>
      <c r="Q2807" s="53"/>
      <c r="R2807" s="53"/>
      <c r="S2807" s="53"/>
      <c r="T2807" s="53"/>
      <c r="U2807" s="53"/>
      <c r="V2807" s="53"/>
      <c r="W2807" s="53"/>
      <c r="X2807" s="53"/>
      <c r="Y2807" s="53"/>
      <c r="Z2807" s="53"/>
      <c r="AA2807" s="53"/>
      <c r="AB2807" s="53"/>
      <c r="AC2807" s="53"/>
      <c r="AD2807" s="53"/>
      <c r="AE2807" s="53"/>
      <c r="AF2807" s="53"/>
      <c r="AG2807" s="53"/>
      <c r="AH2807" s="53"/>
      <c r="AI2807" s="53"/>
      <c r="AJ2807" s="53"/>
      <c r="AK2807" s="53"/>
      <c r="AL2807" s="53"/>
      <c r="AM2807" s="53"/>
      <c r="AN2807" s="53"/>
      <c r="AO2807" s="53"/>
      <c r="AP2807" s="53"/>
      <c r="AQ2807" s="53"/>
      <c r="AR2807" s="53"/>
      <c r="AS2807" s="53"/>
      <c r="AT2807" s="53"/>
      <c r="AU2807" s="53"/>
      <c r="AV2807" s="53"/>
      <c r="AW2807" s="53"/>
      <c r="AX2807" s="53"/>
      <c r="AY2807" s="53"/>
      <c r="AZ2807" s="53"/>
      <c r="BA2807" s="53"/>
      <c r="BB2807" s="53"/>
      <c r="BC2807" s="53"/>
      <c r="BD2807" s="53"/>
      <c r="BE2807" s="53"/>
      <c r="BF2807" s="53"/>
      <c r="BG2807" s="53"/>
      <c r="BH2807" s="53"/>
      <c r="BI2807" s="53"/>
      <c r="BJ2807" s="53"/>
      <c r="BK2807" s="53"/>
      <c r="BL2807" s="53"/>
      <c r="BM2807" s="53"/>
      <c r="BN2807" s="53"/>
      <c r="BO2807" s="53"/>
      <c r="BP2807" s="53"/>
      <c r="BQ2807" s="53"/>
      <c r="BR2807" s="53"/>
      <c r="BS2807" s="53"/>
      <c r="BT2807" s="53"/>
      <c r="BU2807" s="53"/>
      <c r="BV2807" s="53"/>
      <c r="BW2807" s="53"/>
      <c r="BX2807" s="53"/>
      <c r="BY2807" s="53"/>
      <c r="BZ2807" s="53"/>
      <c r="CA2807" s="53"/>
      <c r="CB2807" s="53"/>
      <c r="CC2807" s="53"/>
      <c r="CD2807" s="53"/>
      <c r="CE2807" s="53"/>
      <c r="CF2807" s="53"/>
      <c r="CG2807" s="53"/>
      <c r="CH2807" s="53"/>
      <c r="CI2807" s="53"/>
      <c r="CJ2807" s="53"/>
      <c r="CK2807" s="53"/>
    </row>
    <row r="2808" spans="10:89" x14ac:dyDescent="0.2">
      <c r="J2808" s="53"/>
      <c r="K2808" s="53"/>
      <c r="L2808" s="53"/>
      <c r="M2808" s="53"/>
      <c r="N2808" s="53"/>
      <c r="O2808" s="53"/>
      <c r="P2808" s="53"/>
      <c r="Q2808" s="53"/>
      <c r="R2808" s="53"/>
      <c r="S2808" s="53"/>
      <c r="T2808" s="53"/>
      <c r="U2808" s="53"/>
      <c r="V2808" s="53"/>
      <c r="W2808" s="53"/>
      <c r="X2808" s="53"/>
      <c r="Y2808" s="53"/>
      <c r="Z2808" s="53"/>
      <c r="AA2808" s="53"/>
      <c r="AB2808" s="53"/>
      <c r="AC2808" s="53"/>
      <c r="AD2808" s="53"/>
      <c r="AE2808" s="53"/>
      <c r="AF2808" s="53"/>
      <c r="AG2808" s="53"/>
      <c r="AH2808" s="53"/>
      <c r="AI2808" s="53"/>
      <c r="AJ2808" s="53"/>
      <c r="AK2808" s="53"/>
      <c r="AL2808" s="53"/>
      <c r="AM2808" s="53"/>
      <c r="AN2808" s="53"/>
      <c r="AO2808" s="53"/>
      <c r="AP2808" s="53"/>
      <c r="AQ2808" s="53"/>
      <c r="AR2808" s="53"/>
      <c r="AS2808" s="53"/>
      <c r="AT2808" s="53"/>
      <c r="AU2808" s="53"/>
      <c r="AV2808" s="53"/>
      <c r="AW2808" s="53"/>
      <c r="AX2808" s="53"/>
      <c r="AY2808" s="53"/>
      <c r="AZ2808" s="53"/>
      <c r="BA2808" s="53"/>
      <c r="BB2808" s="53"/>
      <c r="BC2808" s="53"/>
      <c r="BD2808" s="53"/>
      <c r="BE2808" s="53"/>
      <c r="BF2808" s="53"/>
      <c r="BG2808" s="53"/>
      <c r="BH2808" s="53"/>
      <c r="BI2808" s="53"/>
      <c r="BJ2808" s="53"/>
      <c r="BK2808" s="53"/>
      <c r="BL2808" s="53"/>
      <c r="BM2808" s="53"/>
      <c r="BN2808" s="53"/>
      <c r="BO2808" s="53"/>
      <c r="BP2808" s="53"/>
      <c r="BQ2808" s="53"/>
      <c r="BR2808" s="53"/>
      <c r="BS2808" s="53"/>
      <c r="BT2808" s="53"/>
      <c r="BU2808" s="53"/>
      <c r="BV2808" s="53"/>
      <c r="BW2808" s="53"/>
      <c r="BX2808" s="53"/>
      <c r="BY2808" s="53"/>
      <c r="BZ2808" s="53"/>
      <c r="CA2808" s="53"/>
      <c r="CB2808" s="53"/>
      <c r="CC2808" s="53"/>
      <c r="CD2808" s="53"/>
      <c r="CE2808" s="53"/>
      <c r="CF2808" s="53"/>
      <c r="CG2808" s="53"/>
      <c r="CH2808" s="53"/>
      <c r="CI2808" s="53"/>
      <c r="CJ2808" s="53"/>
      <c r="CK2808" s="53"/>
    </row>
    <row r="2809" spans="10:89" x14ac:dyDescent="0.2">
      <c r="J2809" s="53"/>
      <c r="K2809" s="53"/>
      <c r="L2809" s="53"/>
      <c r="M2809" s="53"/>
      <c r="N2809" s="53"/>
      <c r="O2809" s="53"/>
      <c r="P2809" s="53"/>
      <c r="Q2809" s="53"/>
      <c r="R2809" s="53"/>
      <c r="S2809" s="53"/>
      <c r="T2809" s="53"/>
      <c r="U2809" s="53"/>
      <c r="V2809" s="53"/>
      <c r="W2809" s="53"/>
      <c r="X2809" s="53"/>
      <c r="Y2809" s="53"/>
      <c r="Z2809" s="53"/>
      <c r="AA2809" s="53"/>
      <c r="AB2809" s="53"/>
      <c r="AC2809" s="53"/>
      <c r="AD2809" s="53"/>
      <c r="AE2809" s="53"/>
      <c r="AF2809" s="53"/>
      <c r="AG2809" s="53"/>
      <c r="AH2809" s="53"/>
      <c r="AI2809" s="53"/>
      <c r="AJ2809" s="53"/>
      <c r="AK2809" s="53"/>
      <c r="AL2809" s="53"/>
      <c r="AM2809" s="53"/>
      <c r="AN2809" s="53"/>
      <c r="AO2809" s="53"/>
      <c r="AP2809" s="53"/>
      <c r="AQ2809" s="53"/>
      <c r="AR2809" s="53"/>
      <c r="AS2809" s="53"/>
      <c r="AT2809" s="53"/>
      <c r="AU2809" s="53"/>
      <c r="AV2809" s="53"/>
      <c r="AW2809" s="53"/>
      <c r="AX2809" s="53"/>
      <c r="AY2809" s="53"/>
      <c r="AZ2809" s="53"/>
      <c r="BA2809" s="53"/>
      <c r="BB2809" s="53"/>
      <c r="BC2809" s="53"/>
      <c r="BD2809" s="53"/>
      <c r="BE2809" s="53"/>
      <c r="BF2809" s="53"/>
      <c r="BG2809" s="53"/>
      <c r="BH2809" s="53"/>
      <c r="BI2809" s="53"/>
      <c r="BJ2809" s="53"/>
      <c r="BK2809" s="53"/>
      <c r="BL2809" s="53"/>
      <c r="BM2809" s="53"/>
      <c r="BN2809" s="53"/>
      <c r="BO2809" s="53"/>
      <c r="BP2809" s="53"/>
      <c r="BQ2809" s="53"/>
      <c r="BR2809" s="53"/>
      <c r="BS2809" s="53"/>
      <c r="BT2809" s="53"/>
      <c r="BU2809" s="53"/>
      <c r="BV2809" s="53"/>
      <c r="BW2809" s="53"/>
      <c r="BX2809" s="53"/>
      <c r="BY2809" s="53"/>
      <c r="BZ2809" s="53"/>
      <c r="CA2809" s="53"/>
      <c r="CB2809" s="53"/>
      <c r="CC2809" s="53"/>
      <c r="CD2809" s="53"/>
      <c r="CE2809" s="53"/>
      <c r="CF2809" s="53"/>
      <c r="CG2809" s="53"/>
      <c r="CH2809" s="53"/>
      <c r="CI2809" s="53"/>
      <c r="CJ2809" s="53"/>
      <c r="CK2809" s="53"/>
    </row>
    <row r="2810" spans="10:89" x14ac:dyDescent="0.2">
      <c r="J2810" s="53"/>
      <c r="K2810" s="53"/>
      <c r="L2810" s="53"/>
      <c r="M2810" s="53"/>
      <c r="N2810" s="53"/>
      <c r="O2810" s="53"/>
      <c r="P2810" s="53"/>
      <c r="Q2810" s="53"/>
      <c r="R2810" s="53"/>
      <c r="S2810" s="53"/>
      <c r="T2810" s="53"/>
      <c r="U2810" s="53"/>
      <c r="V2810" s="53"/>
      <c r="W2810" s="53"/>
      <c r="X2810" s="53"/>
      <c r="Y2810" s="53"/>
      <c r="Z2810" s="53"/>
      <c r="AA2810" s="53"/>
      <c r="AB2810" s="53"/>
      <c r="AC2810" s="53"/>
      <c r="AD2810" s="53"/>
      <c r="AE2810" s="53"/>
      <c r="AF2810" s="53"/>
      <c r="AG2810" s="53"/>
      <c r="AH2810" s="53"/>
      <c r="AI2810" s="53"/>
      <c r="AJ2810" s="53"/>
      <c r="AK2810" s="53"/>
      <c r="AL2810" s="53"/>
      <c r="AM2810" s="53"/>
      <c r="AN2810" s="53"/>
      <c r="AO2810" s="53"/>
      <c r="AP2810" s="53"/>
      <c r="AQ2810" s="53"/>
      <c r="AR2810" s="53"/>
      <c r="AS2810" s="53"/>
      <c r="AT2810" s="53"/>
      <c r="AU2810" s="53"/>
      <c r="AV2810" s="53"/>
      <c r="AW2810" s="53"/>
      <c r="AX2810" s="53"/>
      <c r="AY2810" s="53"/>
      <c r="AZ2810" s="53"/>
      <c r="BA2810" s="53"/>
      <c r="BB2810" s="53"/>
      <c r="BC2810" s="53"/>
      <c r="BD2810" s="53"/>
      <c r="BE2810" s="53"/>
      <c r="BF2810" s="53"/>
      <c r="BG2810" s="53"/>
      <c r="BH2810" s="53"/>
      <c r="BI2810" s="53"/>
      <c r="BJ2810" s="53"/>
      <c r="BK2810" s="53"/>
      <c r="BL2810" s="53"/>
      <c r="BM2810" s="53"/>
      <c r="BN2810" s="53"/>
      <c r="BO2810" s="53"/>
      <c r="BP2810" s="53"/>
      <c r="BQ2810" s="53"/>
      <c r="BR2810" s="53"/>
      <c r="BS2810" s="53"/>
      <c r="BT2810" s="53"/>
      <c r="BU2810" s="53"/>
      <c r="BV2810" s="53"/>
      <c r="BW2810" s="53"/>
      <c r="BX2810" s="53"/>
      <c r="BY2810" s="53"/>
      <c r="BZ2810" s="53"/>
      <c r="CA2810" s="53"/>
      <c r="CB2810" s="53"/>
      <c r="CC2810" s="53"/>
      <c r="CD2810" s="53"/>
      <c r="CE2810" s="53"/>
      <c r="CF2810" s="53"/>
      <c r="CG2810" s="53"/>
      <c r="CH2810" s="53"/>
      <c r="CI2810" s="53"/>
      <c r="CJ2810" s="53"/>
      <c r="CK2810" s="53"/>
    </row>
    <row r="2811" spans="10:89" x14ac:dyDescent="0.2">
      <c r="J2811" s="53"/>
      <c r="K2811" s="53"/>
      <c r="L2811" s="53"/>
      <c r="M2811" s="53"/>
      <c r="N2811" s="53"/>
      <c r="O2811" s="53"/>
      <c r="P2811" s="53"/>
      <c r="Q2811" s="53"/>
      <c r="R2811" s="53"/>
      <c r="S2811" s="53"/>
      <c r="T2811" s="53"/>
      <c r="U2811" s="53"/>
      <c r="V2811" s="53"/>
      <c r="W2811" s="53"/>
      <c r="X2811" s="53"/>
      <c r="Y2811" s="53"/>
      <c r="Z2811" s="53"/>
      <c r="AA2811" s="53"/>
      <c r="AB2811" s="53"/>
      <c r="AC2811" s="53"/>
      <c r="AD2811" s="53"/>
      <c r="AE2811" s="53"/>
      <c r="AF2811" s="53"/>
      <c r="AG2811" s="53"/>
      <c r="AH2811" s="53"/>
      <c r="AI2811" s="53"/>
      <c r="AJ2811" s="53"/>
      <c r="AK2811" s="53"/>
      <c r="AL2811" s="53"/>
      <c r="AM2811" s="53"/>
      <c r="AN2811" s="53"/>
      <c r="AO2811" s="53"/>
      <c r="AP2811" s="53"/>
      <c r="AQ2811" s="53"/>
      <c r="AR2811" s="53"/>
      <c r="AS2811" s="53"/>
      <c r="AT2811" s="53"/>
      <c r="AU2811" s="53"/>
      <c r="AV2811" s="53"/>
      <c r="AW2811" s="53"/>
      <c r="AX2811" s="53"/>
      <c r="AY2811" s="53"/>
      <c r="AZ2811" s="53"/>
      <c r="BA2811" s="53"/>
      <c r="BB2811" s="53"/>
      <c r="BC2811" s="53"/>
      <c r="BD2811" s="53"/>
      <c r="BE2811" s="53"/>
      <c r="BF2811" s="53"/>
      <c r="BG2811" s="53"/>
      <c r="BH2811" s="53"/>
      <c r="BI2811" s="53"/>
      <c r="BJ2811" s="53"/>
      <c r="BK2811" s="53"/>
      <c r="BL2811" s="53"/>
      <c r="BM2811" s="53"/>
      <c r="BN2811" s="53"/>
      <c r="BO2811" s="53"/>
      <c r="BP2811" s="53"/>
      <c r="BQ2811" s="53"/>
      <c r="BR2811" s="53"/>
      <c r="BS2811" s="53"/>
      <c r="BT2811" s="53"/>
      <c r="BU2811" s="53"/>
      <c r="BV2811" s="53"/>
      <c r="BW2811" s="53"/>
      <c r="BX2811" s="53"/>
      <c r="BY2811" s="53"/>
      <c r="BZ2811" s="53"/>
      <c r="CA2811" s="53"/>
      <c r="CB2811" s="53"/>
      <c r="CC2811" s="53"/>
      <c r="CD2811" s="53"/>
      <c r="CE2811" s="53"/>
      <c r="CF2811" s="53"/>
      <c r="CG2811" s="53"/>
      <c r="CH2811" s="53"/>
      <c r="CI2811" s="53"/>
      <c r="CJ2811" s="53"/>
      <c r="CK2811" s="53"/>
    </row>
    <row r="2812" spans="10:89" x14ac:dyDescent="0.2">
      <c r="J2812" s="53"/>
      <c r="K2812" s="53"/>
      <c r="L2812" s="53"/>
      <c r="M2812" s="53"/>
      <c r="N2812" s="53"/>
      <c r="O2812" s="53"/>
      <c r="P2812" s="53"/>
      <c r="Q2812" s="53"/>
      <c r="R2812" s="53"/>
      <c r="S2812" s="53"/>
      <c r="T2812" s="53"/>
      <c r="U2812" s="53"/>
      <c r="V2812" s="53"/>
      <c r="W2812" s="53"/>
      <c r="X2812" s="53"/>
      <c r="Y2812" s="53"/>
      <c r="Z2812" s="53"/>
      <c r="AA2812" s="53"/>
      <c r="AB2812" s="53"/>
      <c r="AC2812" s="53"/>
      <c r="AD2812" s="53"/>
      <c r="AE2812" s="53"/>
      <c r="AF2812" s="53"/>
      <c r="AG2812" s="53"/>
      <c r="AH2812" s="53"/>
      <c r="AI2812" s="53"/>
      <c r="AJ2812" s="53"/>
      <c r="AK2812" s="53"/>
      <c r="AL2812" s="53"/>
      <c r="AM2812" s="53"/>
      <c r="AN2812" s="53"/>
      <c r="AO2812" s="53"/>
      <c r="AP2812" s="53"/>
      <c r="AQ2812" s="53"/>
      <c r="AR2812" s="53"/>
      <c r="AS2812" s="53"/>
      <c r="AT2812" s="53"/>
      <c r="AU2812" s="53"/>
      <c r="AV2812" s="53"/>
      <c r="AW2812" s="53"/>
      <c r="AX2812" s="53"/>
      <c r="AY2812" s="53"/>
      <c r="AZ2812" s="53"/>
      <c r="BA2812" s="53"/>
      <c r="BB2812" s="53"/>
      <c r="BC2812" s="53"/>
      <c r="BD2812" s="53"/>
      <c r="BE2812" s="53"/>
      <c r="BF2812" s="53"/>
      <c r="BG2812" s="53"/>
      <c r="BH2812" s="53"/>
      <c r="BI2812" s="53"/>
      <c r="BJ2812" s="53"/>
      <c r="BK2812" s="53"/>
      <c r="BL2812" s="53"/>
      <c r="BM2812" s="53"/>
      <c r="BN2812" s="53"/>
      <c r="BO2812" s="53"/>
      <c r="BP2812" s="53"/>
      <c r="BQ2812" s="53"/>
      <c r="BR2812" s="53"/>
      <c r="BS2812" s="53"/>
      <c r="BT2812" s="53"/>
      <c r="BU2812" s="53"/>
      <c r="BV2812" s="53"/>
      <c r="BW2812" s="53"/>
      <c r="BX2812" s="53"/>
      <c r="BY2812" s="53"/>
      <c r="BZ2812" s="53"/>
      <c r="CA2812" s="53"/>
      <c r="CB2812" s="53"/>
      <c r="CC2812" s="53"/>
      <c r="CD2812" s="53"/>
      <c r="CE2812" s="53"/>
      <c r="CF2812" s="53"/>
      <c r="CG2812" s="53"/>
      <c r="CH2812" s="53"/>
      <c r="CI2812" s="53"/>
      <c r="CJ2812" s="53"/>
      <c r="CK2812" s="53"/>
    </row>
    <row r="2813" spans="10:89" x14ac:dyDescent="0.2">
      <c r="J2813" s="53"/>
      <c r="K2813" s="53"/>
      <c r="L2813" s="53"/>
      <c r="M2813" s="53"/>
      <c r="N2813" s="53"/>
      <c r="O2813" s="53"/>
      <c r="P2813" s="53"/>
      <c r="Q2813" s="53"/>
      <c r="R2813" s="53"/>
      <c r="S2813" s="53"/>
      <c r="T2813" s="53"/>
      <c r="U2813" s="53"/>
      <c r="V2813" s="53"/>
      <c r="W2813" s="53"/>
      <c r="X2813" s="53"/>
      <c r="Y2813" s="53"/>
      <c r="Z2813" s="53"/>
      <c r="AA2813" s="53"/>
      <c r="AB2813" s="53"/>
      <c r="AC2813" s="53"/>
      <c r="AD2813" s="53"/>
      <c r="AE2813" s="53"/>
      <c r="AF2813" s="53"/>
      <c r="AG2813" s="53"/>
      <c r="AH2813" s="53"/>
      <c r="AI2813" s="53"/>
      <c r="AJ2813" s="53"/>
      <c r="AK2813" s="53"/>
      <c r="AL2813" s="53"/>
      <c r="AM2813" s="53"/>
      <c r="AN2813" s="53"/>
      <c r="AO2813" s="53"/>
      <c r="AP2813" s="53"/>
      <c r="AQ2813" s="53"/>
      <c r="AR2813" s="53"/>
      <c r="AS2813" s="53"/>
      <c r="AT2813" s="53"/>
      <c r="AU2813" s="53"/>
      <c r="AV2813" s="53"/>
      <c r="AW2813" s="53"/>
      <c r="AX2813" s="53"/>
      <c r="AY2813" s="53"/>
      <c r="AZ2813" s="53"/>
      <c r="BA2813" s="53"/>
      <c r="BB2813" s="53"/>
      <c r="BC2813" s="53"/>
      <c r="BD2813" s="53"/>
      <c r="BE2813" s="53"/>
      <c r="BF2813" s="53"/>
      <c r="BG2813" s="53"/>
      <c r="BH2813" s="53"/>
      <c r="BI2813" s="53"/>
      <c r="BJ2813" s="53"/>
      <c r="BK2813" s="53"/>
      <c r="BL2813" s="53"/>
      <c r="BM2813" s="53"/>
      <c r="BN2813" s="53"/>
      <c r="BO2813" s="53"/>
      <c r="BP2813" s="53"/>
      <c r="BQ2813" s="53"/>
      <c r="BR2813" s="53"/>
      <c r="BS2813" s="53"/>
      <c r="BT2813" s="53"/>
      <c r="BU2813" s="53"/>
      <c r="BV2813" s="53"/>
      <c r="BW2813" s="53"/>
      <c r="BX2813" s="53"/>
      <c r="BY2813" s="53"/>
      <c r="BZ2813" s="53"/>
      <c r="CA2813" s="53"/>
      <c r="CB2813" s="53"/>
      <c r="CC2813" s="53"/>
      <c r="CD2813" s="53"/>
      <c r="CE2813" s="53"/>
      <c r="CF2813" s="53"/>
      <c r="CG2813" s="53"/>
      <c r="CH2813" s="53"/>
      <c r="CI2813" s="53"/>
      <c r="CJ2813" s="53"/>
      <c r="CK2813" s="53"/>
    </row>
    <row r="2814" spans="10:89" x14ac:dyDescent="0.2">
      <c r="J2814" s="53"/>
      <c r="K2814" s="53"/>
      <c r="L2814" s="53"/>
      <c r="M2814" s="53"/>
      <c r="N2814" s="53"/>
      <c r="O2814" s="53"/>
      <c r="P2814" s="53"/>
      <c r="Q2814" s="53"/>
      <c r="R2814" s="53"/>
      <c r="S2814" s="53"/>
      <c r="T2814" s="53"/>
      <c r="U2814" s="53"/>
      <c r="V2814" s="53"/>
      <c r="W2814" s="53"/>
      <c r="X2814" s="53"/>
      <c r="Y2814" s="53"/>
      <c r="Z2814" s="53"/>
      <c r="AA2814" s="53"/>
      <c r="AB2814" s="53"/>
      <c r="AC2814" s="53"/>
      <c r="AD2814" s="53"/>
      <c r="AE2814" s="53"/>
      <c r="AF2814" s="53"/>
      <c r="AG2814" s="53"/>
      <c r="AH2814" s="53"/>
      <c r="AI2814" s="53"/>
      <c r="AJ2814" s="53"/>
      <c r="AK2814" s="53"/>
      <c r="AL2814" s="53"/>
      <c r="AM2814" s="53"/>
      <c r="AN2814" s="53"/>
      <c r="AO2814" s="53"/>
      <c r="AP2814" s="53"/>
      <c r="AQ2814" s="53"/>
      <c r="AR2814" s="53"/>
      <c r="AS2814" s="53"/>
      <c r="AT2814" s="53"/>
      <c r="AU2814" s="53"/>
      <c r="AV2814" s="53"/>
      <c r="AW2814" s="53"/>
      <c r="AX2814" s="53"/>
      <c r="AY2814" s="53"/>
      <c r="AZ2814" s="53"/>
      <c r="BA2814" s="53"/>
      <c r="BB2814" s="53"/>
      <c r="BC2814" s="53"/>
      <c r="BD2814" s="53"/>
      <c r="BE2814" s="53"/>
      <c r="BF2814" s="53"/>
      <c r="BG2814" s="53"/>
      <c r="BH2814" s="53"/>
      <c r="BI2814" s="53"/>
      <c r="BJ2814" s="53"/>
      <c r="BK2814" s="53"/>
      <c r="BL2814" s="53"/>
      <c r="BM2814" s="53"/>
      <c r="BN2814" s="53"/>
      <c r="BO2814" s="53"/>
      <c r="BP2814" s="53"/>
      <c r="BQ2814" s="53"/>
      <c r="BR2814" s="53"/>
      <c r="BS2814" s="53"/>
      <c r="BT2814" s="53"/>
      <c r="BU2814" s="53"/>
      <c r="BV2814" s="53"/>
      <c r="BW2814" s="53"/>
      <c r="BX2814" s="53"/>
      <c r="BY2814" s="53"/>
      <c r="BZ2814" s="53"/>
      <c r="CA2814" s="53"/>
      <c r="CB2814" s="53"/>
      <c r="CC2814" s="53"/>
      <c r="CD2814" s="53"/>
      <c r="CE2814" s="53"/>
      <c r="CF2814" s="53"/>
      <c r="CG2814" s="53"/>
      <c r="CH2814" s="53"/>
      <c r="CI2814" s="53"/>
      <c r="CJ2814" s="53"/>
      <c r="CK2814" s="53"/>
    </row>
    <row r="2815" spans="10:89" x14ac:dyDescent="0.2">
      <c r="J2815" s="53"/>
      <c r="K2815" s="53"/>
      <c r="L2815" s="53"/>
      <c r="M2815" s="53"/>
      <c r="N2815" s="53"/>
      <c r="O2815" s="53"/>
      <c r="P2815" s="53"/>
      <c r="Q2815" s="53"/>
      <c r="R2815" s="53"/>
      <c r="S2815" s="53"/>
      <c r="T2815" s="53"/>
      <c r="U2815" s="53"/>
      <c r="V2815" s="53"/>
      <c r="W2815" s="53"/>
      <c r="X2815" s="53"/>
      <c r="Y2815" s="53"/>
      <c r="Z2815" s="53"/>
      <c r="AA2815" s="53"/>
      <c r="AB2815" s="53"/>
      <c r="AC2815" s="53"/>
      <c r="AD2815" s="53"/>
      <c r="AE2815" s="53"/>
      <c r="AF2815" s="53"/>
      <c r="AG2815" s="53"/>
      <c r="AH2815" s="53"/>
      <c r="AI2815" s="53"/>
      <c r="AJ2815" s="53"/>
      <c r="AK2815" s="53"/>
      <c r="AL2815" s="53"/>
      <c r="AM2815" s="53"/>
      <c r="AN2815" s="53"/>
      <c r="AO2815" s="53"/>
      <c r="AP2815" s="53"/>
      <c r="AQ2815" s="53"/>
      <c r="AR2815" s="53"/>
      <c r="AS2815" s="53"/>
      <c r="AT2815" s="53"/>
      <c r="AU2815" s="53"/>
      <c r="AV2815" s="53"/>
      <c r="AW2815" s="53"/>
      <c r="AX2815" s="53"/>
      <c r="AY2815" s="53"/>
      <c r="AZ2815" s="53"/>
      <c r="BA2815" s="53"/>
      <c r="BB2815" s="53"/>
      <c r="BC2815" s="53"/>
      <c r="BD2815" s="53"/>
      <c r="BE2815" s="53"/>
      <c r="BF2815" s="53"/>
      <c r="BG2815" s="53"/>
      <c r="BH2815" s="53"/>
      <c r="BI2815" s="53"/>
      <c r="BJ2815" s="53"/>
      <c r="BK2815" s="53"/>
      <c r="BL2815" s="53"/>
      <c r="BM2815" s="53"/>
      <c r="BN2815" s="53"/>
      <c r="BO2815" s="53"/>
      <c r="BP2815" s="53"/>
      <c r="BQ2815" s="53"/>
      <c r="BR2815" s="53"/>
      <c r="BS2815" s="53"/>
      <c r="BT2815" s="53"/>
      <c r="BU2815" s="53"/>
      <c r="BV2815" s="53"/>
      <c r="BW2815" s="53"/>
      <c r="BX2815" s="53"/>
      <c r="BY2815" s="53"/>
      <c r="BZ2815" s="53"/>
      <c r="CA2815" s="53"/>
      <c r="CB2815" s="53"/>
      <c r="CC2815" s="53"/>
      <c r="CD2815" s="53"/>
      <c r="CE2815" s="53"/>
      <c r="CF2815" s="53"/>
      <c r="CG2815" s="53"/>
      <c r="CH2815" s="53"/>
      <c r="CI2815" s="53"/>
      <c r="CJ2815" s="53"/>
      <c r="CK2815" s="53"/>
    </row>
    <row r="2816" spans="10:89" x14ac:dyDescent="0.2">
      <c r="J2816" s="53"/>
      <c r="K2816" s="53"/>
      <c r="L2816" s="53"/>
      <c r="M2816" s="53"/>
      <c r="N2816" s="53"/>
      <c r="O2816" s="53"/>
      <c r="P2816" s="53"/>
      <c r="Q2816" s="53"/>
      <c r="R2816" s="53"/>
      <c r="S2816" s="53"/>
      <c r="T2816" s="53"/>
      <c r="U2816" s="53"/>
      <c r="V2816" s="53"/>
      <c r="W2816" s="53"/>
      <c r="X2816" s="53"/>
      <c r="Y2816" s="53"/>
      <c r="Z2816" s="53"/>
      <c r="AA2816" s="53"/>
      <c r="AB2816" s="53"/>
      <c r="AC2816" s="53"/>
      <c r="AD2816" s="53"/>
      <c r="AE2816" s="53"/>
      <c r="AF2816" s="53"/>
      <c r="AG2816" s="53"/>
      <c r="AH2816" s="53"/>
      <c r="AI2816" s="53"/>
      <c r="AJ2816" s="53"/>
      <c r="AK2816" s="53"/>
      <c r="AL2816" s="53"/>
      <c r="AM2816" s="53"/>
      <c r="AN2816" s="53"/>
      <c r="AO2816" s="53"/>
      <c r="AP2816" s="53"/>
      <c r="AQ2816" s="53"/>
      <c r="AR2816" s="53"/>
      <c r="AS2816" s="53"/>
      <c r="AT2816" s="53"/>
      <c r="AU2816" s="53"/>
      <c r="AV2816" s="53"/>
      <c r="AW2816" s="53"/>
      <c r="AX2816" s="53"/>
      <c r="AY2816" s="53"/>
      <c r="AZ2816" s="53"/>
      <c r="BA2816" s="53"/>
      <c r="BB2816" s="53"/>
      <c r="BC2816" s="53"/>
      <c r="BD2816" s="53"/>
      <c r="BE2816" s="53"/>
      <c r="BF2816" s="53"/>
      <c r="BG2816" s="53"/>
      <c r="BH2816" s="53"/>
      <c r="BI2816" s="53"/>
      <c r="BJ2816" s="53"/>
      <c r="BK2816" s="53"/>
      <c r="BL2816" s="53"/>
      <c r="BM2816" s="53"/>
      <c r="BN2816" s="53"/>
      <c r="BO2816" s="53"/>
      <c r="BP2816" s="53"/>
      <c r="BQ2816" s="53"/>
      <c r="BR2816" s="53"/>
      <c r="BS2816" s="53"/>
      <c r="BT2816" s="53"/>
      <c r="BU2816" s="53"/>
      <c r="BV2816" s="53"/>
      <c r="BW2816" s="53"/>
      <c r="BX2816" s="53"/>
      <c r="BY2816" s="53"/>
      <c r="BZ2816" s="53"/>
      <c r="CA2816" s="53"/>
      <c r="CB2816" s="53"/>
      <c r="CC2816" s="53"/>
      <c r="CD2816" s="53"/>
      <c r="CE2816" s="53"/>
      <c r="CF2816" s="53"/>
      <c r="CG2816" s="53"/>
      <c r="CH2816" s="53"/>
      <c r="CI2816" s="53"/>
      <c r="CJ2816" s="53"/>
      <c r="CK2816" s="53"/>
    </row>
    <row r="2817" spans="10:89" x14ac:dyDescent="0.2">
      <c r="J2817" s="53"/>
      <c r="K2817" s="53"/>
      <c r="L2817" s="53"/>
      <c r="M2817" s="53"/>
      <c r="N2817" s="53"/>
      <c r="O2817" s="53"/>
      <c r="P2817" s="53"/>
      <c r="Q2817" s="53"/>
      <c r="R2817" s="53"/>
      <c r="S2817" s="53"/>
      <c r="T2817" s="53"/>
      <c r="U2817" s="53"/>
      <c r="V2817" s="53"/>
      <c r="W2817" s="53"/>
      <c r="X2817" s="53"/>
      <c r="Y2817" s="53"/>
      <c r="Z2817" s="53"/>
      <c r="AA2817" s="53"/>
      <c r="AB2817" s="53"/>
      <c r="AC2817" s="53"/>
      <c r="AD2817" s="53"/>
      <c r="AE2817" s="53"/>
      <c r="AF2817" s="53"/>
      <c r="AG2817" s="53"/>
      <c r="AH2817" s="53"/>
      <c r="AI2817" s="53"/>
      <c r="AJ2817" s="53"/>
      <c r="AK2817" s="53"/>
      <c r="AL2817" s="53"/>
      <c r="AM2817" s="53"/>
      <c r="AN2817" s="53"/>
      <c r="AO2817" s="53"/>
      <c r="AP2817" s="53"/>
      <c r="AQ2817" s="53"/>
      <c r="AR2817" s="53"/>
      <c r="AS2817" s="53"/>
      <c r="AT2817" s="53"/>
      <c r="AU2817" s="53"/>
      <c r="AV2817" s="53"/>
      <c r="AW2817" s="53"/>
      <c r="AX2817" s="53"/>
      <c r="AY2817" s="53"/>
      <c r="AZ2817" s="53"/>
      <c r="BA2817" s="53"/>
      <c r="BB2817" s="53"/>
      <c r="BC2817" s="53"/>
      <c r="BD2817" s="53"/>
      <c r="BE2817" s="53"/>
      <c r="BF2817" s="53"/>
      <c r="BG2817" s="53"/>
      <c r="BH2817" s="53"/>
      <c r="BI2817" s="53"/>
      <c r="BJ2817" s="53"/>
      <c r="BK2817" s="53"/>
      <c r="BL2817" s="53"/>
      <c r="BM2817" s="53"/>
      <c r="BN2817" s="53"/>
      <c r="BO2817" s="53"/>
      <c r="BP2817" s="53"/>
      <c r="BQ2817" s="53"/>
      <c r="BR2817" s="53"/>
      <c r="BS2817" s="53"/>
      <c r="BT2817" s="53"/>
      <c r="BU2817" s="53"/>
      <c r="BV2817" s="53"/>
      <c r="BW2817" s="53"/>
      <c r="BX2817" s="53"/>
      <c r="BY2817" s="53"/>
      <c r="BZ2817" s="53"/>
      <c r="CA2817" s="53"/>
      <c r="CB2817" s="53"/>
      <c r="CC2817" s="53"/>
      <c r="CD2817" s="53"/>
      <c r="CE2817" s="53"/>
      <c r="CF2817" s="53"/>
      <c r="CG2817" s="53"/>
      <c r="CH2817" s="53"/>
      <c r="CI2817" s="53"/>
      <c r="CJ2817" s="53"/>
      <c r="CK2817" s="53"/>
    </row>
    <row r="2818" spans="10:89" x14ac:dyDescent="0.2">
      <c r="J2818" s="53"/>
      <c r="K2818" s="53"/>
      <c r="L2818" s="53"/>
      <c r="M2818" s="53"/>
      <c r="N2818" s="53"/>
      <c r="O2818" s="53"/>
      <c r="P2818" s="53"/>
      <c r="Q2818" s="53"/>
      <c r="R2818" s="53"/>
      <c r="S2818" s="53"/>
      <c r="T2818" s="53"/>
      <c r="U2818" s="53"/>
      <c r="V2818" s="53"/>
      <c r="W2818" s="53"/>
      <c r="X2818" s="53"/>
      <c r="Y2818" s="53"/>
      <c r="Z2818" s="53"/>
      <c r="AA2818" s="53"/>
      <c r="AB2818" s="53"/>
      <c r="AC2818" s="53"/>
      <c r="AD2818" s="53"/>
      <c r="AE2818" s="53"/>
      <c r="AF2818" s="53"/>
      <c r="AG2818" s="53"/>
      <c r="AH2818" s="53"/>
      <c r="AI2818" s="53"/>
      <c r="AJ2818" s="53"/>
      <c r="AK2818" s="53"/>
      <c r="AL2818" s="53"/>
      <c r="AM2818" s="53"/>
      <c r="AN2818" s="53"/>
      <c r="AO2818" s="53"/>
      <c r="AP2818" s="53"/>
      <c r="AQ2818" s="53"/>
      <c r="AR2818" s="53"/>
      <c r="AS2818" s="53"/>
      <c r="AT2818" s="53"/>
      <c r="AU2818" s="53"/>
      <c r="AV2818" s="53"/>
      <c r="AW2818" s="53"/>
      <c r="AX2818" s="53"/>
      <c r="AY2818" s="53"/>
      <c r="AZ2818" s="53"/>
      <c r="BA2818" s="53"/>
      <c r="BB2818" s="53"/>
      <c r="BC2818" s="53"/>
      <c r="BD2818" s="53"/>
      <c r="BE2818" s="53"/>
      <c r="BF2818" s="53"/>
      <c r="BG2818" s="53"/>
      <c r="BH2818" s="53"/>
      <c r="BI2818" s="53"/>
      <c r="BJ2818" s="53"/>
      <c r="BK2818" s="53"/>
      <c r="BL2818" s="53"/>
      <c r="BM2818" s="53"/>
      <c r="BN2818" s="53"/>
      <c r="BO2818" s="53"/>
      <c r="BP2818" s="53"/>
      <c r="BQ2818" s="53"/>
      <c r="BR2818" s="53"/>
      <c r="BS2818" s="53"/>
      <c r="BT2818" s="53"/>
      <c r="BU2818" s="53"/>
      <c r="BV2818" s="53"/>
      <c r="BW2818" s="53"/>
      <c r="BX2818" s="53"/>
      <c r="BY2818" s="53"/>
      <c r="BZ2818" s="53"/>
      <c r="CA2818" s="53"/>
      <c r="CB2818" s="53"/>
      <c r="CC2818" s="53"/>
      <c r="CD2818" s="53"/>
      <c r="CE2818" s="53"/>
      <c r="CF2818" s="53"/>
      <c r="CG2818" s="53"/>
      <c r="CH2818" s="53"/>
      <c r="CI2818" s="53"/>
      <c r="CJ2818" s="53"/>
      <c r="CK2818" s="53"/>
    </row>
    <row r="2819" spans="10:89" x14ac:dyDescent="0.2">
      <c r="J2819" s="53"/>
      <c r="K2819" s="53"/>
      <c r="L2819" s="53"/>
      <c r="M2819" s="53"/>
      <c r="N2819" s="53"/>
      <c r="O2819" s="53"/>
      <c r="P2819" s="53"/>
      <c r="Q2819" s="53"/>
      <c r="R2819" s="53"/>
      <c r="S2819" s="53"/>
      <c r="T2819" s="53"/>
      <c r="U2819" s="53"/>
      <c r="V2819" s="53"/>
      <c r="W2819" s="53"/>
      <c r="X2819" s="53"/>
      <c r="Y2819" s="53"/>
      <c r="Z2819" s="53"/>
      <c r="AA2819" s="53"/>
      <c r="AB2819" s="53"/>
      <c r="AC2819" s="53"/>
      <c r="AD2819" s="53"/>
      <c r="AE2819" s="53"/>
      <c r="AF2819" s="53"/>
      <c r="AG2819" s="53"/>
      <c r="AH2819" s="53"/>
      <c r="AI2819" s="53"/>
      <c r="AJ2819" s="53"/>
      <c r="AK2819" s="53"/>
      <c r="AL2819" s="53"/>
      <c r="AM2819" s="53"/>
      <c r="AN2819" s="53"/>
      <c r="AO2819" s="53"/>
      <c r="AP2819" s="53"/>
      <c r="AQ2819" s="53"/>
      <c r="AR2819" s="53"/>
      <c r="AS2819" s="53"/>
      <c r="AT2819" s="53"/>
      <c r="AU2819" s="53"/>
      <c r="AV2819" s="53"/>
      <c r="AW2819" s="53"/>
      <c r="AX2819" s="53"/>
      <c r="AY2819" s="53"/>
      <c r="AZ2819" s="53"/>
      <c r="BA2819" s="53"/>
      <c r="BB2819" s="53"/>
      <c r="BC2819" s="53"/>
      <c r="BD2819" s="53"/>
      <c r="BE2819" s="53"/>
      <c r="BF2819" s="53"/>
      <c r="BG2819" s="53"/>
      <c r="BH2819" s="53"/>
      <c r="BI2819" s="53"/>
      <c r="BJ2819" s="53"/>
      <c r="BK2819" s="53"/>
      <c r="BL2819" s="53"/>
      <c r="BM2819" s="53"/>
      <c r="BN2819" s="53"/>
      <c r="BO2819" s="53"/>
      <c r="BP2819" s="53"/>
      <c r="BQ2819" s="53"/>
      <c r="BR2819" s="53"/>
      <c r="BS2819" s="53"/>
      <c r="BT2819" s="53"/>
      <c r="BU2819" s="53"/>
      <c r="BV2819" s="53"/>
      <c r="BW2819" s="53"/>
      <c r="BX2819" s="53"/>
      <c r="BY2819" s="53"/>
      <c r="BZ2819" s="53"/>
      <c r="CA2819" s="53"/>
      <c r="CB2819" s="53"/>
      <c r="CC2819" s="53"/>
      <c r="CD2819" s="53"/>
      <c r="CE2819" s="53"/>
      <c r="CF2819" s="53"/>
      <c r="CG2819" s="53"/>
      <c r="CH2819" s="53"/>
      <c r="CI2819" s="53"/>
      <c r="CJ2819" s="53"/>
      <c r="CK2819" s="53"/>
    </row>
    <row r="2820" spans="10:89" x14ac:dyDescent="0.2">
      <c r="J2820" s="53"/>
      <c r="K2820" s="53"/>
      <c r="L2820" s="53"/>
      <c r="M2820" s="53"/>
      <c r="N2820" s="53"/>
      <c r="O2820" s="53"/>
      <c r="P2820" s="53"/>
      <c r="Q2820" s="53"/>
      <c r="R2820" s="53"/>
      <c r="S2820" s="53"/>
      <c r="T2820" s="53"/>
      <c r="U2820" s="53"/>
      <c r="V2820" s="53"/>
      <c r="W2820" s="53"/>
      <c r="X2820" s="53"/>
      <c r="Y2820" s="53"/>
      <c r="Z2820" s="53"/>
      <c r="AA2820" s="53"/>
      <c r="AB2820" s="53"/>
      <c r="AC2820" s="53"/>
      <c r="AD2820" s="53"/>
      <c r="AE2820" s="53"/>
      <c r="AF2820" s="53"/>
      <c r="AG2820" s="53"/>
      <c r="AH2820" s="53"/>
      <c r="AI2820" s="53"/>
      <c r="AJ2820" s="53"/>
      <c r="AK2820" s="53"/>
      <c r="AL2820" s="53"/>
      <c r="AM2820" s="53"/>
      <c r="AN2820" s="53"/>
      <c r="AO2820" s="53"/>
      <c r="AP2820" s="53"/>
      <c r="AQ2820" s="53"/>
      <c r="AR2820" s="53"/>
      <c r="AS2820" s="53"/>
      <c r="AT2820" s="53"/>
      <c r="AU2820" s="53"/>
      <c r="AV2820" s="53"/>
      <c r="AW2820" s="53"/>
      <c r="AX2820" s="53"/>
      <c r="AY2820" s="53"/>
      <c r="AZ2820" s="53"/>
      <c r="BA2820" s="53"/>
      <c r="BB2820" s="53"/>
      <c r="BC2820" s="53"/>
      <c r="BD2820" s="53"/>
      <c r="BE2820" s="53"/>
      <c r="BF2820" s="53"/>
      <c r="BG2820" s="53"/>
      <c r="BH2820" s="53"/>
      <c r="BI2820" s="53"/>
      <c r="BJ2820" s="53"/>
      <c r="BK2820" s="53"/>
      <c r="BL2820" s="53"/>
      <c r="BM2820" s="53"/>
      <c r="BN2820" s="53"/>
      <c r="BO2820" s="53"/>
      <c r="BP2820" s="53"/>
      <c r="BQ2820" s="53"/>
      <c r="BR2820" s="53"/>
      <c r="BS2820" s="53"/>
      <c r="BT2820" s="53"/>
      <c r="BU2820" s="53"/>
      <c r="BV2820" s="53"/>
      <c r="BW2820" s="53"/>
      <c r="BX2820" s="53"/>
      <c r="BY2820" s="53"/>
      <c r="BZ2820" s="53"/>
      <c r="CA2820" s="53"/>
      <c r="CB2820" s="53"/>
      <c r="CC2820" s="53"/>
      <c r="CD2820" s="53"/>
      <c r="CE2820" s="53"/>
      <c r="CF2820" s="53"/>
      <c r="CG2820" s="53"/>
      <c r="CH2820" s="53"/>
      <c r="CI2820" s="53"/>
      <c r="CJ2820" s="53"/>
      <c r="CK2820" s="53"/>
    </row>
    <row r="2821" spans="10:89" x14ac:dyDescent="0.2">
      <c r="J2821" s="53"/>
      <c r="K2821" s="53"/>
      <c r="L2821" s="53"/>
      <c r="M2821" s="53"/>
      <c r="N2821" s="53"/>
      <c r="O2821" s="53"/>
      <c r="P2821" s="53"/>
      <c r="Q2821" s="53"/>
      <c r="R2821" s="53"/>
      <c r="S2821" s="53"/>
      <c r="T2821" s="53"/>
      <c r="U2821" s="53"/>
      <c r="V2821" s="53"/>
      <c r="W2821" s="53"/>
      <c r="X2821" s="53"/>
      <c r="Y2821" s="53"/>
      <c r="Z2821" s="53"/>
      <c r="AA2821" s="53"/>
      <c r="AB2821" s="53"/>
      <c r="AC2821" s="53"/>
      <c r="AD2821" s="53"/>
      <c r="AE2821" s="53"/>
      <c r="AF2821" s="53"/>
      <c r="AG2821" s="53"/>
      <c r="AH2821" s="53"/>
      <c r="AI2821" s="53"/>
      <c r="AJ2821" s="53"/>
      <c r="AK2821" s="53"/>
      <c r="AL2821" s="53"/>
      <c r="AM2821" s="53"/>
      <c r="AN2821" s="53"/>
      <c r="AO2821" s="53"/>
      <c r="AP2821" s="53"/>
      <c r="AQ2821" s="53"/>
      <c r="AR2821" s="53"/>
      <c r="AS2821" s="53"/>
      <c r="AT2821" s="53"/>
      <c r="AU2821" s="53"/>
      <c r="AV2821" s="53"/>
      <c r="AW2821" s="53"/>
      <c r="AX2821" s="53"/>
      <c r="AY2821" s="53"/>
      <c r="AZ2821" s="53"/>
      <c r="BA2821" s="53"/>
      <c r="BB2821" s="53"/>
      <c r="BC2821" s="53"/>
      <c r="BD2821" s="53"/>
      <c r="BE2821" s="53"/>
      <c r="BF2821" s="53"/>
      <c r="BG2821" s="53"/>
      <c r="BH2821" s="53"/>
      <c r="BI2821" s="53"/>
      <c r="BJ2821" s="53"/>
      <c r="BK2821" s="53"/>
      <c r="BL2821" s="53"/>
      <c r="BM2821" s="53"/>
      <c r="BN2821" s="53"/>
      <c r="BO2821" s="53"/>
      <c r="BP2821" s="53"/>
      <c r="BQ2821" s="53"/>
      <c r="BR2821" s="53"/>
      <c r="BS2821" s="53"/>
      <c r="BT2821" s="53"/>
      <c r="BU2821" s="53"/>
      <c r="BV2821" s="53"/>
      <c r="BW2821" s="53"/>
      <c r="BX2821" s="53"/>
      <c r="BY2821" s="53"/>
      <c r="BZ2821" s="53"/>
      <c r="CA2821" s="53"/>
      <c r="CB2821" s="53"/>
      <c r="CC2821" s="53"/>
      <c r="CD2821" s="53"/>
      <c r="CE2821" s="53"/>
      <c r="CF2821" s="53"/>
      <c r="CG2821" s="53"/>
      <c r="CH2821" s="53"/>
      <c r="CI2821" s="53"/>
      <c r="CJ2821" s="53"/>
      <c r="CK2821" s="53"/>
    </row>
    <row r="2822" spans="10:89" x14ac:dyDescent="0.2">
      <c r="J2822" s="53"/>
      <c r="K2822" s="53"/>
      <c r="L2822" s="53"/>
      <c r="M2822" s="53"/>
      <c r="N2822" s="53"/>
      <c r="O2822" s="53"/>
      <c r="P2822" s="53"/>
      <c r="Q2822" s="53"/>
      <c r="R2822" s="53"/>
      <c r="S2822" s="53"/>
      <c r="T2822" s="53"/>
      <c r="U2822" s="53"/>
      <c r="V2822" s="53"/>
      <c r="W2822" s="53"/>
      <c r="X2822" s="53"/>
      <c r="Y2822" s="53"/>
      <c r="Z2822" s="53"/>
      <c r="AA2822" s="53"/>
      <c r="AB2822" s="53"/>
      <c r="AC2822" s="53"/>
      <c r="AD2822" s="53"/>
      <c r="AE2822" s="53"/>
      <c r="AF2822" s="53"/>
      <c r="AG2822" s="53"/>
      <c r="AH2822" s="53"/>
      <c r="AI2822" s="53"/>
      <c r="AJ2822" s="53"/>
      <c r="AK2822" s="53"/>
      <c r="AL2822" s="53"/>
      <c r="AM2822" s="53"/>
      <c r="AN2822" s="53"/>
      <c r="AO2822" s="53"/>
      <c r="AP2822" s="53"/>
      <c r="AQ2822" s="53"/>
      <c r="AR2822" s="53"/>
      <c r="AS2822" s="53"/>
      <c r="AT2822" s="53"/>
      <c r="AU2822" s="53"/>
      <c r="AV2822" s="53"/>
      <c r="AW2822" s="53"/>
      <c r="AX2822" s="53"/>
      <c r="AY2822" s="53"/>
      <c r="AZ2822" s="53"/>
      <c r="BA2822" s="53"/>
      <c r="BB2822" s="53"/>
      <c r="BC2822" s="53"/>
      <c r="BD2822" s="53"/>
      <c r="BE2822" s="53"/>
      <c r="BF2822" s="53"/>
      <c r="BG2822" s="53"/>
      <c r="BH2822" s="53"/>
      <c r="BI2822" s="53"/>
      <c r="BJ2822" s="53"/>
      <c r="BK2822" s="53"/>
      <c r="BL2822" s="53"/>
      <c r="BM2822" s="53"/>
      <c r="BN2822" s="53"/>
      <c r="BO2822" s="53"/>
      <c r="BP2822" s="53"/>
      <c r="BQ2822" s="53"/>
      <c r="BR2822" s="53"/>
      <c r="BS2822" s="53"/>
      <c r="BT2822" s="53"/>
      <c r="BU2822" s="53"/>
      <c r="BV2822" s="53"/>
      <c r="BW2822" s="53"/>
      <c r="BX2822" s="53"/>
      <c r="BY2822" s="53"/>
      <c r="BZ2822" s="53"/>
      <c r="CA2822" s="53"/>
      <c r="CB2822" s="53"/>
      <c r="CC2822" s="53"/>
      <c r="CD2822" s="53"/>
      <c r="CE2822" s="53"/>
      <c r="CF2822" s="53"/>
      <c r="CG2822" s="53"/>
      <c r="CH2822" s="53"/>
      <c r="CI2822" s="53"/>
      <c r="CJ2822" s="53"/>
      <c r="CK2822" s="53"/>
    </row>
    <row r="2823" spans="10:89" x14ac:dyDescent="0.2">
      <c r="J2823" s="53"/>
      <c r="K2823" s="53"/>
      <c r="L2823" s="53"/>
      <c r="M2823" s="53"/>
      <c r="N2823" s="53"/>
      <c r="O2823" s="53"/>
      <c r="P2823" s="53"/>
      <c r="Q2823" s="53"/>
      <c r="R2823" s="53"/>
      <c r="S2823" s="53"/>
      <c r="T2823" s="53"/>
      <c r="U2823" s="53"/>
      <c r="V2823" s="53"/>
      <c r="W2823" s="53"/>
      <c r="X2823" s="53"/>
      <c r="Y2823" s="53"/>
      <c r="Z2823" s="53"/>
      <c r="AA2823" s="53"/>
      <c r="AB2823" s="53"/>
      <c r="AC2823" s="53"/>
      <c r="AD2823" s="53"/>
      <c r="AE2823" s="53"/>
      <c r="AF2823" s="53"/>
      <c r="AG2823" s="53"/>
      <c r="AH2823" s="53"/>
      <c r="AI2823" s="53"/>
      <c r="AJ2823" s="53"/>
      <c r="AK2823" s="53"/>
      <c r="AL2823" s="53"/>
      <c r="AM2823" s="53"/>
      <c r="AN2823" s="53"/>
      <c r="AO2823" s="53"/>
      <c r="AP2823" s="53"/>
      <c r="AQ2823" s="53"/>
      <c r="AR2823" s="53"/>
      <c r="AS2823" s="53"/>
      <c r="AT2823" s="53"/>
      <c r="AU2823" s="53"/>
      <c r="AV2823" s="53"/>
      <c r="AW2823" s="53"/>
      <c r="AX2823" s="53"/>
      <c r="AY2823" s="53"/>
      <c r="AZ2823" s="53"/>
      <c r="BA2823" s="53"/>
      <c r="BB2823" s="53"/>
      <c r="BC2823" s="53"/>
      <c r="BD2823" s="53"/>
      <c r="BE2823" s="53"/>
      <c r="BF2823" s="53"/>
      <c r="BG2823" s="53"/>
      <c r="BH2823" s="53"/>
      <c r="BI2823" s="53"/>
      <c r="BJ2823" s="53"/>
      <c r="BK2823" s="53"/>
      <c r="BL2823" s="53"/>
      <c r="BM2823" s="53"/>
      <c r="BN2823" s="53"/>
      <c r="BO2823" s="53"/>
      <c r="BP2823" s="53"/>
      <c r="BQ2823" s="53"/>
      <c r="BR2823" s="53"/>
      <c r="BS2823" s="53"/>
      <c r="BT2823" s="53"/>
      <c r="BU2823" s="53"/>
      <c r="BV2823" s="53"/>
      <c r="BW2823" s="53"/>
      <c r="BX2823" s="53"/>
      <c r="BY2823" s="53"/>
      <c r="BZ2823" s="53"/>
      <c r="CA2823" s="53"/>
      <c r="CB2823" s="53"/>
      <c r="CC2823" s="53"/>
      <c r="CD2823" s="53"/>
      <c r="CE2823" s="53"/>
      <c r="CF2823" s="53"/>
      <c r="CG2823" s="53"/>
      <c r="CH2823" s="53"/>
      <c r="CI2823" s="53"/>
      <c r="CJ2823" s="53"/>
      <c r="CK2823" s="53"/>
    </row>
    <row r="2824" spans="10:89" x14ac:dyDescent="0.2">
      <c r="J2824" s="53"/>
      <c r="K2824" s="53"/>
      <c r="L2824" s="53"/>
      <c r="M2824" s="53"/>
      <c r="N2824" s="53"/>
      <c r="O2824" s="53"/>
      <c r="P2824" s="53"/>
      <c r="Q2824" s="53"/>
      <c r="R2824" s="53"/>
      <c r="S2824" s="53"/>
      <c r="T2824" s="53"/>
      <c r="U2824" s="53"/>
      <c r="V2824" s="53"/>
      <c r="W2824" s="53"/>
      <c r="X2824" s="53"/>
      <c r="Y2824" s="53"/>
      <c r="Z2824" s="53"/>
      <c r="AA2824" s="53"/>
      <c r="AB2824" s="53"/>
      <c r="AC2824" s="53"/>
      <c r="AD2824" s="53"/>
      <c r="AE2824" s="53"/>
      <c r="AF2824" s="53"/>
      <c r="AG2824" s="53"/>
      <c r="AH2824" s="53"/>
      <c r="AI2824" s="53"/>
      <c r="AJ2824" s="53"/>
      <c r="AK2824" s="53"/>
      <c r="AL2824" s="53"/>
      <c r="AM2824" s="53"/>
      <c r="AN2824" s="53"/>
      <c r="AO2824" s="53"/>
      <c r="AP2824" s="53"/>
      <c r="AQ2824" s="53"/>
      <c r="AR2824" s="53"/>
      <c r="AS2824" s="53"/>
      <c r="AT2824" s="53"/>
      <c r="AU2824" s="53"/>
      <c r="AV2824" s="53"/>
      <c r="AW2824" s="53"/>
      <c r="AX2824" s="53"/>
      <c r="AY2824" s="53"/>
      <c r="AZ2824" s="53"/>
      <c r="BA2824" s="53"/>
      <c r="BB2824" s="53"/>
      <c r="BC2824" s="53"/>
      <c r="BD2824" s="53"/>
      <c r="BE2824" s="53"/>
      <c r="BF2824" s="53"/>
      <c r="BG2824" s="53"/>
      <c r="BH2824" s="53"/>
      <c r="BI2824" s="53"/>
      <c r="BJ2824" s="53"/>
      <c r="BK2824" s="53"/>
      <c r="BL2824" s="53"/>
      <c r="BM2824" s="53"/>
      <c r="BN2824" s="53"/>
      <c r="BO2824" s="53"/>
      <c r="BP2824" s="53"/>
      <c r="BQ2824" s="53"/>
      <c r="BR2824" s="53"/>
      <c r="BS2824" s="53"/>
      <c r="BT2824" s="53"/>
      <c r="BU2824" s="53"/>
      <c r="BV2824" s="53"/>
      <c r="BW2824" s="53"/>
      <c r="BX2824" s="53"/>
      <c r="BY2824" s="53"/>
      <c r="BZ2824" s="53"/>
      <c r="CA2824" s="53"/>
      <c r="CB2824" s="53"/>
      <c r="CC2824" s="53"/>
      <c r="CD2824" s="53"/>
      <c r="CE2824" s="53"/>
      <c r="CF2824" s="53"/>
      <c r="CG2824" s="53"/>
      <c r="CH2824" s="53"/>
      <c r="CI2824" s="53"/>
      <c r="CJ2824" s="53"/>
      <c r="CK2824" s="53"/>
    </row>
    <row r="2825" spans="10:89" x14ac:dyDescent="0.2">
      <c r="J2825" s="53"/>
      <c r="K2825" s="53"/>
      <c r="L2825" s="53"/>
      <c r="M2825" s="53"/>
      <c r="N2825" s="53"/>
      <c r="O2825" s="53"/>
      <c r="P2825" s="53"/>
      <c r="Q2825" s="53"/>
      <c r="R2825" s="53"/>
      <c r="S2825" s="53"/>
      <c r="T2825" s="53"/>
      <c r="U2825" s="53"/>
      <c r="V2825" s="53"/>
      <c r="W2825" s="53"/>
      <c r="X2825" s="53"/>
      <c r="Y2825" s="53"/>
      <c r="Z2825" s="53"/>
      <c r="AA2825" s="53"/>
      <c r="AB2825" s="53"/>
      <c r="AC2825" s="53"/>
      <c r="AD2825" s="53"/>
      <c r="AE2825" s="53"/>
      <c r="AF2825" s="53"/>
      <c r="AG2825" s="53"/>
      <c r="AH2825" s="53"/>
      <c r="AI2825" s="53"/>
      <c r="AJ2825" s="53"/>
      <c r="AK2825" s="53"/>
      <c r="AL2825" s="53"/>
      <c r="AM2825" s="53"/>
      <c r="AN2825" s="53"/>
      <c r="AO2825" s="53"/>
      <c r="AP2825" s="53"/>
      <c r="AQ2825" s="53"/>
      <c r="AR2825" s="53"/>
      <c r="AS2825" s="53"/>
      <c r="AT2825" s="53"/>
      <c r="AU2825" s="53"/>
      <c r="AV2825" s="53"/>
      <c r="AW2825" s="53"/>
      <c r="AX2825" s="53"/>
      <c r="AY2825" s="53"/>
      <c r="AZ2825" s="53"/>
      <c r="BA2825" s="53"/>
      <c r="BB2825" s="53"/>
      <c r="BC2825" s="53"/>
      <c r="BD2825" s="53"/>
      <c r="BE2825" s="53"/>
      <c r="BF2825" s="53"/>
      <c r="BG2825" s="53"/>
      <c r="BH2825" s="53"/>
      <c r="BI2825" s="53"/>
      <c r="BJ2825" s="53"/>
      <c r="BK2825" s="53"/>
      <c r="BL2825" s="53"/>
      <c r="BM2825" s="53"/>
      <c r="BN2825" s="53"/>
      <c r="BO2825" s="53"/>
      <c r="BP2825" s="53"/>
      <c r="BQ2825" s="53"/>
      <c r="BR2825" s="53"/>
      <c r="BS2825" s="53"/>
      <c r="BT2825" s="53"/>
      <c r="BU2825" s="53"/>
      <c r="BV2825" s="53"/>
      <c r="BW2825" s="53"/>
      <c r="BX2825" s="53"/>
      <c r="BY2825" s="53"/>
      <c r="BZ2825" s="53"/>
      <c r="CA2825" s="53"/>
      <c r="CB2825" s="53"/>
      <c r="CC2825" s="53"/>
      <c r="CD2825" s="53"/>
      <c r="CE2825" s="53"/>
      <c r="CF2825" s="53"/>
      <c r="CG2825" s="53"/>
      <c r="CH2825" s="53"/>
      <c r="CI2825" s="53"/>
      <c r="CJ2825" s="53"/>
      <c r="CK2825" s="53"/>
    </row>
    <row r="2826" spans="10:89" x14ac:dyDescent="0.2">
      <c r="J2826" s="53"/>
      <c r="K2826" s="53"/>
      <c r="L2826" s="53"/>
      <c r="M2826" s="53"/>
      <c r="N2826" s="53"/>
      <c r="O2826" s="53"/>
      <c r="P2826" s="53"/>
      <c r="Q2826" s="53"/>
      <c r="R2826" s="53"/>
      <c r="S2826" s="53"/>
      <c r="T2826" s="53"/>
      <c r="U2826" s="53"/>
      <c r="V2826" s="53"/>
      <c r="W2826" s="53"/>
      <c r="X2826" s="53"/>
      <c r="Y2826" s="53"/>
      <c r="Z2826" s="53"/>
      <c r="AA2826" s="53"/>
      <c r="AB2826" s="53"/>
      <c r="AC2826" s="53"/>
      <c r="AD2826" s="53"/>
      <c r="AE2826" s="53"/>
      <c r="AF2826" s="53"/>
      <c r="AG2826" s="53"/>
      <c r="AH2826" s="53"/>
      <c r="AI2826" s="53"/>
      <c r="AJ2826" s="53"/>
      <c r="AK2826" s="53"/>
      <c r="AL2826" s="53"/>
      <c r="AM2826" s="53"/>
      <c r="AN2826" s="53"/>
      <c r="AO2826" s="53"/>
      <c r="AP2826" s="53"/>
      <c r="AQ2826" s="53"/>
      <c r="AR2826" s="53"/>
      <c r="AS2826" s="53"/>
      <c r="AT2826" s="53"/>
      <c r="AU2826" s="53"/>
      <c r="AV2826" s="53"/>
      <c r="AW2826" s="53"/>
      <c r="AX2826" s="53"/>
      <c r="AY2826" s="53"/>
      <c r="AZ2826" s="53"/>
      <c r="BA2826" s="53"/>
      <c r="BB2826" s="53"/>
      <c r="BC2826" s="53"/>
      <c r="BD2826" s="53"/>
      <c r="BE2826" s="53"/>
      <c r="BF2826" s="53"/>
      <c r="BG2826" s="53"/>
      <c r="BH2826" s="53"/>
      <c r="BI2826" s="53"/>
      <c r="BJ2826" s="53"/>
      <c r="BK2826" s="53"/>
      <c r="BL2826" s="53"/>
      <c r="BM2826" s="53"/>
      <c r="BN2826" s="53"/>
      <c r="BO2826" s="53"/>
      <c r="BP2826" s="53"/>
      <c r="BQ2826" s="53"/>
      <c r="BR2826" s="53"/>
      <c r="BS2826" s="53"/>
      <c r="BT2826" s="53"/>
      <c r="BU2826" s="53"/>
      <c r="BV2826" s="53"/>
      <c r="BW2826" s="53"/>
      <c r="BX2826" s="53"/>
      <c r="BY2826" s="53"/>
      <c r="BZ2826" s="53"/>
      <c r="CA2826" s="53"/>
      <c r="CB2826" s="53"/>
      <c r="CC2826" s="53"/>
      <c r="CD2826" s="53"/>
      <c r="CE2826" s="53"/>
      <c r="CF2826" s="53"/>
      <c r="CG2826" s="53"/>
      <c r="CH2826" s="53"/>
      <c r="CI2826" s="53"/>
      <c r="CJ2826" s="53"/>
      <c r="CK2826" s="53"/>
    </row>
    <row r="2827" spans="10:89" x14ac:dyDescent="0.2">
      <c r="J2827" s="53"/>
      <c r="K2827" s="53"/>
      <c r="L2827" s="53"/>
      <c r="M2827" s="53"/>
      <c r="N2827" s="53"/>
      <c r="O2827" s="53"/>
      <c r="P2827" s="53"/>
      <c r="Q2827" s="53"/>
      <c r="R2827" s="53"/>
      <c r="S2827" s="53"/>
      <c r="T2827" s="53"/>
      <c r="U2827" s="53"/>
      <c r="V2827" s="53"/>
      <c r="W2827" s="53"/>
      <c r="X2827" s="53"/>
      <c r="Y2827" s="53"/>
      <c r="Z2827" s="53"/>
      <c r="AA2827" s="53"/>
      <c r="AB2827" s="53"/>
      <c r="AC2827" s="53"/>
      <c r="AD2827" s="53"/>
      <c r="AE2827" s="53"/>
      <c r="AF2827" s="53"/>
      <c r="AG2827" s="53"/>
      <c r="AH2827" s="53"/>
      <c r="AI2827" s="53"/>
      <c r="AJ2827" s="53"/>
      <c r="AK2827" s="53"/>
      <c r="AL2827" s="53"/>
      <c r="AM2827" s="53"/>
      <c r="AN2827" s="53"/>
      <c r="AO2827" s="53"/>
      <c r="AP2827" s="53"/>
      <c r="AQ2827" s="53"/>
      <c r="AR2827" s="53"/>
      <c r="AS2827" s="53"/>
      <c r="AT2827" s="53"/>
      <c r="AU2827" s="53"/>
      <c r="AV2827" s="53"/>
      <c r="AW2827" s="53"/>
      <c r="AX2827" s="53"/>
      <c r="AY2827" s="53"/>
      <c r="AZ2827" s="53"/>
      <c r="BA2827" s="53"/>
      <c r="BB2827" s="53"/>
      <c r="BC2827" s="53"/>
      <c r="BD2827" s="53"/>
      <c r="BE2827" s="53"/>
      <c r="BF2827" s="53"/>
      <c r="BG2827" s="53"/>
      <c r="BH2827" s="53"/>
      <c r="BI2827" s="53"/>
      <c r="BJ2827" s="53"/>
      <c r="BK2827" s="53"/>
      <c r="BL2827" s="53"/>
      <c r="BM2827" s="53"/>
      <c r="BN2827" s="53"/>
      <c r="BO2827" s="53"/>
      <c r="BP2827" s="53"/>
      <c r="BQ2827" s="53"/>
      <c r="BR2827" s="53"/>
      <c r="BS2827" s="53"/>
      <c r="BT2827" s="53"/>
      <c r="BU2827" s="53"/>
      <c r="BV2827" s="53"/>
      <c r="BW2827" s="53"/>
      <c r="BX2827" s="53"/>
      <c r="BY2827" s="53"/>
      <c r="BZ2827" s="53"/>
      <c r="CA2827" s="53"/>
      <c r="CB2827" s="53"/>
      <c r="CC2827" s="53"/>
      <c r="CD2827" s="53"/>
      <c r="CE2827" s="53"/>
      <c r="CF2827" s="53"/>
      <c r="CG2827" s="53"/>
      <c r="CH2827" s="53"/>
      <c r="CI2827" s="53"/>
      <c r="CJ2827" s="53"/>
      <c r="CK2827" s="53"/>
    </row>
    <row r="2828" spans="10:89" x14ac:dyDescent="0.2">
      <c r="J2828" s="53"/>
      <c r="K2828" s="53"/>
      <c r="L2828" s="53"/>
      <c r="M2828" s="53"/>
      <c r="N2828" s="53"/>
      <c r="O2828" s="53"/>
      <c r="P2828" s="53"/>
      <c r="Q2828" s="53"/>
      <c r="R2828" s="53"/>
      <c r="S2828" s="53"/>
      <c r="T2828" s="53"/>
      <c r="U2828" s="53"/>
      <c r="V2828" s="53"/>
      <c r="W2828" s="53"/>
      <c r="X2828" s="53"/>
      <c r="Y2828" s="53"/>
      <c r="Z2828" s="53"/>
      <c r="AA2828" s="53"/>
      <c r="AB2828" s="53"/>
      <c r="AC2828" s="53"/>
      <c r="AD2828" s="53"/>
      <c r="AE2828" s="53"/>
      <c r="AF2828" s="53"/>
      <c r="AG2828" s="53"/>
      <c r="AH2828" s="53"/>
      <c r="AI2828" s="53"/>
      <c r="AJ2828" s="53"/>
      <c r="AK2828" s="53"/>
      <c r="AL2828" s="53"/>
      <c r="AM2828" s="53"/>
      <c r="AN2828" s="53"/>
      <c r="AO2828" s="53"/>
      <c r="AP2828" s="53"/>
      <c r="AQ2828" s="53"/>
      <c r="AR2828" s="53"/>
      <c r="AS2828" s="53"/>
      <c r="AT2828" s="53"/>
      <c r="AU2828" s="53"/>
      <c r="AV2828" s="53"/>
      <c r="AW2828" s="53"/>
      <c r="AX2828" s="53"/>
      <c r="AY2828" s="53"/>
      <c r="AZ2828" s="53"/>
      <c r="BA2828" s="53"/>
      <c r="BB2828" s="53"/>
      <c r="BC2828" s="53"/>
      <c r="BD2828" s="53"/>
      <c r="BE2828" s="53"/>
      <c r="BF2828" s="53"/>
      <c r="BG2828" s="53"/>
      <c r="BH2828" s="53"/>
      <c r="BI2828" s="53"/>
      <c r="BJ2828" s="53"/>
      <c r="BK2828" s="53"/>
      <c r="BL2828" s="53"/>
      <c r="BM2828" s="53"/>
      <c r="BN2828" s="53"/>
      <c r="BO2828" s="53"/>
      <c r="BP2828" s="53"/>
      <c r="BQ2828" s="53"/>
      <c r="BR2828" s="53"/>
      <c r="BS2828" s="53"/>
      <c r="BT2828" s="53"/>
      <c r="BU2828" s="53"/>
      <c r="BV2828" s="53"/>
      <c r="BW2828" s="53"/>
      <c r="BX2828" s="53"/>
      <c r="BY2828" s="53"/>
      <c r="BZ2828" s="53"/>
      <c r="CA2828" s="53"/>
      <c r="CB2828" s="53"/>
      <c r="CC2828" s="53"/>
      <c r="CD2828" s="53"/>
      <c r="CE2828" s="53"/>
      <c r="CF2828" s="53"/>
      <c r="CG2828" s="53"/>
      <c r="CH2828" s="53"/>
      <c r="CI2828" s="53"/>
      <c r="CJ2828" s="53"/>
      <c r="CK2828" s="53"/>
    </row>
    <row r="2829" spans="10:89" x14ac:dyDescent="0.2">
      <c r="J2829" s="53"/>
      <c r="K2829" s="53"/>
      <c r="L2829" s="53"/>
      <c r="M2829" s="53"/>
      <c r="N2829" s="53"/>
      <c r="O2829" s="53"/>
      <c r="P2829" s="53"/>
      <c r="Q2829" s="53"/>
      <c r="R2829" s="53"/>
      <c r="S2829" s="53"/>
      <c r="T2829" s="53"/>
      <c r="U2829" s="53"/>
      <c r="V2829" s="53"/>
      <c r="W2829" s="53"/>
      <c r="X2829" s="53"/>
      <c r="Y2829" s="53"/>
      <c r="Z2829" s="53"/>
      <c r="AA2829" s="53"/>
      <c r="AB2829" s="53"/>
      <c r="AC2829" s="53"/>
      <c r="AD2829" s="53"/>
      <c r="AE2829" s="53"/>
      <c r="AF2829" s="53"/>
      <c r="AG2829" s="53"/>
      <c r="AH2829" s="53"/>
      <c r="AI2829" s="53"/>
      <c r="AJ2829" s="53"/>
      <c r="AK2829" s="53"/>
      <c r="AL2829" s="53"/>
      <c r="AM2829" s="53"/>
      <c r="AN2829" s="53"/>
      <c r="AO2829" s="53"/>
      <c r="AP2829" s="53"/>
      <c r="AQ2829" s="53"/>
      <c r="AR2829" s="53"/>
      <c r="AS2829" s="53"/>
      <c r="AT2829" s="53"/>
      <c r="AU2829" s="53"/>
      <c r="AV2829" s="53"/>
      <c r="AW2829" s="53"/>
      <c r="AX2829" s="53"/>
      <c r="AY2829" s="53"/>
      <c r="AZ2829" s="53"/>
      <c r="BA2829" s="53"/>
      <c r="BB2829" s="53"/>
      <c r="BC2829" s="53"/>
      <c r="BD2829" s="53"/>
      <c r="BE2829" s="53"/>
      <c r="BF2829" s="53"/>
      <c r="BG2829" s="53"/>
      <c r="BH2829" s="53"/>
      <c r="BI2829" s="53"/>
      <c r="BJ2829" s="53"/>
      <c r="BK2829" s="53"/>
      <c r="BL2829" s="53"/>
      <c r="BM2829" s="53"/>
      <c r="BN2829" s="53"/>
      <c r="BO2829" s="53"/>
      <c r="BP2829" s="53"/>
      <c r="BQ2829" s="53"/>
      <c r="BR2829" s="53"/>
      <c r="BS2829" s="53"/>
      <c r="BT2829" s="53"/>
      <c r="BU2829" s="53"/>
      <c r="BV2829" s="53"/>
      <c r="BW2829" s="53"/>
      <c r="BX2829" s="53"/>
      <c r="BY2829" s="53"/>
      <c r="BZ2829" s="53"/>
      <c r="CA2829" s="53"/>
      <c r="CB2829" s="53"/>
      <c r="CC2829" s="53"/>
      <c r="CD2829" s="53"/>
      <c r="CE2829" s="53"/>
      <c r="CF2829" s="53"/>
      <c r="CG2829" s="53"/>
      <c r="CH2829" s="53"/>
      <c r="CI2829" s="53"/>
      <c r="CJ2829" s="53"/>
      <c r="CK2829" s="53"/>
    </row>
    <row r="2830" spans="10:89" x14ac:dyDescent="0.2">
      <c r="J2830" s="53"/>
      <c r="K2830" s="53"/>
      <c r="L2830" s="53"/>
      <c r="M2830" s="53"/>
      <c r="N2830" s="53"/>
      <c r="O2830" s="53"/>
      <c r="P2830" s="53"/>
      <c r="Q2830" s="53"/>
      <c r="R2830" s="53"/>
      <c r="S2830" s="53"/>
      <c r="T2830" s="53"/>
      <c r="U2830" s="53"/>
      <c r="V2830" s="53"/>
      <c r="W2830" s="53"/>
      <c r="X2830" s="53"/>
      <c r="Y2830" s="53"/>
      <c r="Z2830" s="53"/>
      <c r="AA2830" s="53"/>
      <c r="AB2830" s="53"/>
      <c r="AC2830" s="53"/>
      <c r="AD2830" s="53"/>
      <c r="AE2830" s="53"/>
      <c r="AF2830" s="53"/>
      <c r="AG2830" s="53"/>
      <c r="AH2830" s="53"/>
      <c r="AI2830" s="53"/>
      <c r="AJ2830" s="53"/>
      <c r="AK2830" s="53"/>
      <c r="AL2830" s="53"/>
      <c r="AM2830" s="53"/>
      <c r="AN2830" s="53"/>
      <c r="AO2830" s="53"/>
      <c r="AP2830" s="53"/>
      <c r="AQ2830" s="53"/>
      <c r="AR2830" s="53"/>
      <c r="AS2830" s="53"/>
      <c r="AT2830" s="53"/>
      <c r="AU2830" s="53"/>
      <c r="AV2830" s="53"/>
      <c r="AW2830" s="53"/>
      <c r="AX2830" s="53"/>
      <c r="AY2830" s="53"/>
      <c r="AZ2830" s="53"/>
      <c r="BA2830" s="53"/>
      <c r="BB2830" s="53"/>
      <c r="BC2830" s="53"/>
      <c r="BD2830" s="53"/>
      <c r="BE2830" s="53"/>
      <c r="BF2830" s="53"/>
      <c r="BG2830" s="53"/>
      <c r="BH2830" s="53"/>
      <c r="BI2830" s="53"/>
      <c r="BJ2830" s="53"/>
      <c r="BK2830" s="53"/>
      <c r="BL2830" s="53"/>
      <c r="BM2830" s="53"/>
      <c r="BN2830" s="53"/>
      <c r="BO2830" s="53"/>
      <c r="BP2830" s="53"/>
      <c r="BQ2830" s="53"/>
      <c r="BR2830" s="53"/>
      <c r="BS2830" s="53"/>
      <c r="BT2830" s="53"/>
      <c r="BU2830" s="53"/>
      <c r="BV2830" s="53"/>
      <c r="BW2830" s="53"/>
      <c r="BX2830" s="53"/>
      <c r="BY2830" s="53"/>
      <c r="BZ2830" s="53"/>
      <c r="CA2830" s="53"/>
      <c r="CB2830" s="53"/>
      <c r="CC2830" s="53"/>
      <c r="CD2830" s="53"/>
      <c r="CE2830" s="53"/>
      <c r="CF2830" s="53"/>
      <c r="CG2830" s="53"/>
      <c r="CH2830" s="53"/>
      <c r="CI2830" s="53"/>
      <c r="CJ2830" s="53"/>
      <c r="CK2830" s="53"/>
    </row>
    <row r="2831" spans="10:89" x14ac:dyDescent="0.2">
      <c r="J2831" s="53"/>
      <c r="K2831" s="53"/>
      <c r="L2831" s="53"/>
      <c r="M2831" s="53"/>
      <c r="N2831" s="53"/>
      <c r="O2831" s="53"/>
      <c r="P2831" s="53"/>
      <c r="Q2831" s="53"/>
      <c r="R2831" s="53"/>
      <c r="S2831" s="53"/>
      <c r="T2831" s="53"/>
      <c r="U2831" s="53"/>
      <c r="V2831" s="53"/>
      <c r="W2831" s="53"/>
      <c r="X2831" s="53"/>
      <c r="Y2831" s="53"/>
      <c r="Z2831" s="53"/>
      <c r="AA2831" s="53"/>
      <c r="AB2831" s="53"/>
      <c r="AC2831" s="53"/>
      <c r="AD2831" s="53"/>
      <c r="AE2831" s="53"/>
      <c r="AF2831" s="53"/>
      <c r="AG2831" s="53"/>
      <c r="AH2831" s="53"/>
      <c r="AI2831" s="53"/>
      <c r="AJ2831" s="53"/>
      <c r="AK2831" s="53"/>
      <c r="AL2831" s="53"/>
      <c r="AM2831" s="53"/>
      <c r="AN2831" s="53"/>
      <c r="AO2831" s="53"/>
      <c r="AP2831" s="53"/>
      <c r="AQ2831" s="53"/>
      <c r="AR2831" s="53"/>
      <c r="AS2831" s="53"/>
      <c r="AT2831" s="53"/>
      <c r="AU2831" s="53"/>
      <c r="AV2831" s="53"/>
      <c r="AW2831" s="53"/>
      <c r="AX2831" s="53"/>
      <c r="AY2831" s="53"/>
      <c r="AZ2831" s="53"/>
      <c r="BA2831" s="53"/>
      <c r="BB2831" s="53"/>
      <c r="BC2831" s="53"/>
      <c r="BD2831" s="53"/>
      <c r="BE2831" s="53"/>
      <c r="BF2831" s="53"/>
      <c r="BG2831" s="53"/>
      <c r="BH2831" s="53"/>
      <c r="BI2831" s="53"/>
      <c r="BJ2831" s="53"/>
      <c r="BK2831" s="53"/>
      <c r="BL2831" s="53"/>
      <c r="BM2831" s="53"/>
      <c r="BN2831" s="53"/>
      <c r="BO2831" s="53"/>
      <c r="BP2831" s="53"/>
      <c r="BQ2831" s="53"/>
      <c r="BR2831" s="53"/>
      <c r="BS2831" s="53"/>
      <c r="BT2831" s="53"/>
      <c r="BU2831" s="53"/>
      <c r="BV2831" s="53"/>
      <c r="BW2831" s="53"/>
      <c r="BX2831" s="53"/>
      <c r="BY2831" s="53"/>
      <c r="BZ2831" s="53"/>
      <c r="CA2831" s="53"/>
      <c r="CB2831" s="53"/>
      <c r="CC2831" s="53"/>
      <c r="CD2831" s="53"/>
      <c r="CE2831" s="53"/>
      <c r="CF2831" s="53"/>
      <c r="CG2831" s="53"/>
      <c r="CH2831" s="53"/>
      <c r="CI2831" s="53"/>
      <c r="CJ2831" s="53"/>
      <c r="CK2831" s="53"/>
    </row>
    <row r="2832" spans="10:89" x14ac:dyDescent="0.2">
      <c r="J2832" s="53"/>
      <c r="K2832" s="53"/>
      <c r="L2832" s="53"/>
      <c r="M2832" s="53"/>
      <c r="N2832" s="53"/>
      <c r="O2832" s="53"/>
      <c r="P2832" s="53"/>
      <c r="Q2832" s="53"/>
      <c r="R2832" s="53"/>
      <c r="S2832" s="53"/>
      <c r="T2832" s="53"/>
      <c r="U2832" s="53"/>
      <c r="V2832" s="53"/>
      <c r="W2832" s="53"/>
      <c r="X2832" s="53"/>
      <c r="Y2832" s="53"/>
      <c r="Z2832" s="53"/>
      <c r="AA2832" s="53"/>
      <c r="AB2832" s="53"/>
      <c r="AC2832" s="53"/>
      <c r="AD2832" s="53"/>
      <c r="AE2832" s="53"/>
      <c r="AF2832" s="53"/>
      <c r="AG2832" s="53"/>
      <c r="AH2832" s="53"/>
      <c r="AI2832" s="53"/>
      <c r="AJ2832" s="53"/>
      <c r="AK2832" s="53"/>
      <c r="AL2832" s="53"/>
      <c r="AM2832" s="53"/>
      <c r="AN2832" s="53"/>
      <c r="AO2832" s="53"/>
      <c r="AP2832" s="53"/>
      <c r="AQ2832" s="53"/>
      <c r="AR2832" s="53"/>
      <c r="AS2832" s="53"/>
      <c r="AT2832" s="53"/>
      <c r="AU2832" s="53"/>
      <c r="AV2832" s="53"/>
      <c r="AW2832" s="53"/>
      <c r="AX2832" s="53"/>
      <c r="AY2832" s="53"/>
      <c r="AZ2832" s="53"/>
      <c r="BA2832" s="53"/>
      <c r="BB2832" s="53"/>
      <c r="BC2832" s="53"/>
      <c r="BD2832" s="53"/>
      <c r="BE2832" s="53"/>
      <c r="BF2832" s="53"/>
      <c r="BG2832" s="53"/>
      <c r="BH2832" s="53"/>
      <c r="BI2832" s="53"/>
      <c r="BJ2832" s="53"/>
      <c r="BK2832" s="53"/>
      <c r="BL2832" s="53"/>
      <c r="BM2832" s="53"/>
      <c r="BN2832" s="53"/>
      <c r="BO2832" s="53"/>
      <c r="BP2832" s="53"/>
      <c r="BQ2832" s="53"/>
      <c r="BR2832" s="53"/>
      <c r="BS2832" s="53"/>
      <c r="BT2832" s="53"/>
      <c r="BU2832" s="53"/>
      <c r="BV2832" s="53"/>
      <c r="BW2832" s="53"/>
      <c r="BX2832" s="53"/>
      <c r="BY2832" s="53"/>
      <c r="BZ2832" s="53"/>
      <c r="CA2832" s="53"/>
      <c r="CB2832" s="53"/>
      <c r="CC2832" s="53"/>
      <c r="CD2832" s="53"/>
      <c r="CE2832" s="53"/>
      <c r="CF2832" s="53"/>
      <c r="CG2832" s="53"/>
      <c r="CH2832" s="53"/>
      <c r="CI2832" s="53"/>
      <c r="CJ2832" s="53"/>
      <c r="CK2832" s="53"/>
    </row>
    <row r="2833" spans="10:89" x14ac:dyDescent="0.2">
      <c r="J2833" s="53"/>
      <c r="K2833" s="53"/>
      <c r="L2833" s="53"/>
      <c r="M2833" s="53"/>
      <c r="N2833" s="53"/>
      <c r="O2833" s="53"/>
      <c r="P2833" s="53"/>
      <c r="Q2833" s="53"/>
      <c r="R2833" s="53"/>
      <c r="S2833" s="53"/>
      <c r="T2833" s="53"/>
      <c r="U2833" s="53"/>
      <c r="V2833" s="53"/>
      <c r="W2833" s="53"/>
      <c r="X2833" s="53"/>
      <c r="Y2833" s="53"/>
      <c r="Z2833" s="53"/>
      <c r="AA2833" s="53"/>
      <c r="AB2833" s="53"/>
      <c r="AC2833" s="53"/>
      <c r="AD2833" s="53"/>
      <c r="AE2833" s="53"/>
      <c r="AF2833" s="53"/>
      <c r="AG2833" s="53"/>
      <c r="AH2833" s="53"/>
      <c r="AI2833" s="53"/>
      <c r="AJ2833" s="53"/>
      <c r="AK2833" s="53"/>
      <c r="AL2833" s="53"/>
      <c r="AM2833" s="53"/>
      <c r="AN2833" s="53"/>
      <c r="AO2833" s="53"/>
      <c r="AP2833" s="53"/>
      <c r="AQ2833" s="53"/>
      <c r="AR2833" s="53"/>
      <c r="AS2833" s="53"/>
      <c r="AT2833" s="53"/>
      <c r="AU2833" s="53"/>
      <c r="AV2833" s="53"/>
      <c r="AW2833" s="53"/>
      <c r="AX2833" s="53"/>
      <c r="AY2833" s="53"/>
      <c r="AZ2833" s="53"/>
      <c r="BA2833" s="53"/>
      <c r="BB2833" s="53"/>
      <c r="BC2833" s="53"/>
      <c r="BD2833" s="53"/>
      <c r="BE2833" s="53"/>
      <c r="BF2833" s="53"/>
      <c r="BG2833" s="53"/>
      <c r="BH2833" s="53"/>
      <c r="BI2833" s="53"/>
      <c r="BJ2833" s="53"/>
      <c r="BK2833" s="53"/>
      <c r="BL2833" s="53"/>
      <c r="BM2833" s="53"/>
      <c r="BN2833" s="53"/>
      <c r="BO2833" s="53"/>
      <c r="BP2833" s="53"/>
      <c r="BQ2833" s="53"/>
      <c r="BR2833" s="53"/>
      <c r="BS2833" s="53"/>
      <c r="BT2833" s="53"/>
      <c r="BU2833" s="53"/>
      <c r="BV2833" s="53"/>
      <c r="BW2833" s="53"/>
      <c r="BX2833" s="53"/>
      <c r="BY2833" s="53"/>
      <c r="BZ2833" s="53"/>
      <c r="CA2833" s="53"/>
      <c r="CB2833" s="53"/>
      <c r="CC2833" s="53"/>
      <c r="CD2833" s="53"/>
      <c r="CE2833" s="53"/>
      <c r="CF2833" s="53"/>
      <c r="CG2833" s="53"/>
      <c r="CH2833" s="53"/>
      <c r="CI2833" s="53"/>
      <c r="CJ2833" s="53"/>
      <c r="CK2833" s="53"/>
    </row>
    <row r="2834" spans="10:89" x14ac:dyDescent="0.2">
      <c r="J2834" s="53"/>
      <c r="K2834" s="53"/>
      <c r="L2834" s="53"/>
      <c r="M2834" s="53"/>
      <c r="N2834" s="53"/>
      <c r="O2834" s="53"/>
      <c r="P2834" s="53"/>
      <c r="Q2834" s="53"/>
      <c r="R2834" s="53"/>
      <c r="S2834" s="53"/>
      <c r="T2834" s="53"/>
      <c r="U2834" s="53"/>
      <c r="V2834" s="53"/>
      <c r="W2834" s="53"/>
      <c r="X2834" s="53"/>
      <c r="Y2834" s="53"/>
      <c r="Z2834" s="53"/>
      <c r="AA2834" s="53"/>
      <c r="AB2834" s="53"/>
      <c r="AC2834" s="53"/>
      <c r="AD2834" s="53"/>
      <c r="AE2834" s="53"/>
      <c r="AF2834" s="53"/>
      <c r="AG2834" s="53"/>
      <c r="AH2834" s="53"/>
      <c r="AI2834" s="53"/>
      <c r="AJ2834" s="53"/>
      <c r="AK2834" s="53"/>
      <c r="AL2834" s="53"/>
      <c r="AM2834" s="53"/>
      <c r="AN2834" s="53"/>
      <c r="AO2834" s="53"/>
      <c r="AP2834" s="53"/>
      <c r="AQ2834" s="53"/>
      <c r="AR2834" s="53"/>
      <c r="AS2834" s="53"/>
      <c r="AT2834" s="53"/>
      <c r="AU2834" s="53"/>
      <c r="AV2834" s="53"/>
      <c r="AW2834" s="53"/>
      <c r="AX2834" s="53"/>
      <c r="AY2834" s="53"/>
      <c r="AZ2834" s="53"/>
      <c r="BA2834" s="53"/>
      <c r="BB2834" s="53"/>
      <c r="BC2834" s="53"/>
      <c r="BD2834" s="53"/>
      <c r="BE2834" s="53"/>
      <c r="BF2834" s="53"/>
      <c r="BG2834" s="53"/>
      <c r="BH2834" s="53"/>
      <c r="BI2834" s="53"/>
      <c r="BJ2834" s="53"/>
      <c r="BK2834" s="53"/>
      <c r="BL2834" s="53"/>
      <c r="BM2834" s="53"/>
      <c r="BN2834" s="53"/>
      <c r="BO2834" s="53"/>
      <c r="BP2834" s="53"/>
      <c r="BQ2834" s="53"/>
      <c r="BR2834" s="53"/>
      <c r="BS2834" s="53"/>
      <c r="BT2834" s="53"/>
      <c r="BU2834" s="53"/>
      <c r="BV2834" s="53"/>
      <c r="BW2834" s="53"/>
      <c r="BX2834" s="53"/>
      <c r="BY2834" s="53"/>
      <c r="BZ2834" s="53"/>
      <c r="CA2834" s="53"/>
      <c r="CB2834" s="53"/>
      <c r="CC2834" s="53"/>
      <c r="CD2834" s="53"/>
      <c r="CE2834" s="53"/>
      <c r="CF2834" s="53"/>
      <c r="CG2834" s="53"/>
      <c r="CH2834" s="53"/>
      <c r="CI2834" s="53"/>
      <c r="CJ2834" s="53"/>
      <c r="CK2834" s="53"/>
    </row>
    <row r="2835" spans="10:89" x14ac:dyDescent="0.2">
      <c r="J2835" s="53"/>
      <c r="K2835" s="53"/>
      <c r="L2835" s="53"/>
      <c r="M2835" s="53"/>
      <c r="N2835" s="53"/>
      <c r="O2835" s="53"/>
      <c r="P2835" s="53"/>
      <c r="Q2835" s="53"/>
      <c r="R2835" s="53"/>
      <c r="S2835" s="53"/>
      <c r="T2835" s="53"/>
      <c r="U2835" s="53"/>
      <c r="V2835" s="53"/>
      <c r="W2835" s="53"/>
      <c r="X2835" s="53"/>
      <c r="Y2835" s="53"/>
      <c r="Z2835" s="53"/>
      <c r="AA2835" s="53"/>
      <c r="AB2835" s="53"/>
      <c r="AC2835" s="53"/>
      <c r="AD2835" s="53"/>
      <c r="AE2835" s="53"/>
      <c r="AF2835" s="53"/>
      <c r="AG2835" s="53"/>
      <c r="AH2835" s="53"/>
      <c r="AI2835" s="53"/>
      <c r="AJ2835" s="53"/>
      <c r="AK2835" s="53"/>
      <c r="AL2835" s="53"/>
      <c r="AM2835" s="53"/>
      <c r="AN2835" s="53"/>
      <c r="AO2835" s="53"/>
      <c r="AP2835" s="53"/>
      <c r="AQ2835" s="53"/>
      <c r="AR2835" s="53"/>
      <c r="AS2835" s="53"/>
      <c r="AT2835" s="53"/>
      <c r="AU2835" s="53"/>
      <c r="AV2835" s="53"/>
      <c r="AW2835" s="53"/>
      <c r="AX2835" s="53"/>
      <c r="AY2835" s="53"/>
      <c r="AZ2835" s="53"/>
      <c r="BA2835" s="53"/>
      <c r="BB2835" s="53"/>
      <c r="BC2835" s="53"/>
      <c r="BD2835" s="53"/>
      <c r="BE2835" s="53"/>
      <c r="BF2835" s="53"/>
      <c r="BG2835" s="53"/>
      <c r="BH2835" s="53"/>
      <c r="BI2835" s="53"/>
      <c r="BJ2835" s="53"/>
      <c r="BK2835" s="53"/>
      <c r="BL2835" s="53"/>
      <c r="BM2835" s="53"/>
      <c r="BN2835" s="53"/>
      <c r="BO2835" s="53"/>
      <c r="BP2835" s="53"/>
      <c r="BQ2835" s="53"/>
      <c r="BR2835" s="53"/>
      <c r="BS2835" s="53"/>
      <c r="BT2835" s="53"/>
      <c r="BU2835" s="53"/>
      <c r="BV2835" s="53"/>
      <c r="BW2835" s="53"/>
      <c r="BX2835" s="53"/>
      <c r="BY2835" s="53"/>
      <c r="BZ2835" s="53"/>
      <c r="CA2835" s="53"/>
      <c r="CB2835" s="53"/>
      <c r="CC2835" s="53"/>
      <c r="CD2835" s="53"/>
      <c r="CE2835" s="53"/>
      <c r="CF2835" s="53"/>
      <c r="CG2835" s="53"/>
      <c r="CH2835" s="53"/>
      <c r="CI2835" s="53"/>
      <c r="CJ2835" s="53"/>
      <c r="CK2835" s="53"/>
    </row>
    <row r="2836" spans="10:89" x14ac:dyDescent="0.2">
      <c r="J2836" s="53"/>
      <c r="K2836" s="53"/>
      <c r="L2836" s="53"/>
      <c r="M2836" s="53"/>
      <c r="N2836" s="53"/>
      <c r="O2836" s="53"/>
      <c r="P2836" s="53"/>
      <c r="Q2836" s="53"/>
      <c r="R2836" s="53"/>
      <c r="S2836" s="53"/>
      <c r="T2836" s="53"/>
      <c r="U2836" s="53"/>
      <c r="V2836" s="53"/>
      <c r="W2836" s="53"/>
      <c r="X2836" s="53"/>
      <c r="Y2836" s="53"/>
      <c r="Z2836" s="53"/>
      <c r="AA2836" s="53"/>
      <c r="AB2836" s="53"/>
      <c r="AC2836" s="53"/>
      <c r="AD2836" s="53"/>
      <c r="AE2836" s="53"/>
      <c r="AF2836" s="53"/>
      <c r="AG2836" s="53"/>
      <c r="AH2836" s="53"/>
      <c r="AI2836" s="53"/>
      <c r="AJ2836" s="53"/>
      <c r="AK2836" s="53"/>
      <c r="AL2836" s="53"/>
      <c r="AM2836" s="53"/>
      <c r="AN2836" s="53"/>
      <c r="AO2836" s="53"/>
      <c r="AP2836" s="53"/>
      <c r="AQ2836" s="53"/>
      <c r="AR2836" s="53"/>
      <c r="AS2836" s="53"/>
      <c r="AT2836" s="53"/>
      <c r="AU2836" s="53"/>
      <c r="AV2836" s="53"/>
      <c r="AW2836" s="53"/>
      <c r="AX2836" s="53"/>
      <c r="AY2836" s="53"/>
      <c r="AZ2836" s="53"/>
      <c r="BA2836" s="53"/>
      <c r="BB2836" s="53"/>
      <c r="BC2836" s="53"/>
      <c r="BD2836" s="53"/>
      <c r="BE2836" s="53"/>
      <c r="BF2836" s="53"/>
      <c r="BG2836" s="53"/>
      <c r="BH2836" s="53"/>
      <c r="BI2836" s="53"/>
      <c r="BJ2836" s="53"/>
      <c r="BK2836" s="53"/>
      <c r="BL2836" s="53"/>
      <c r="BM2836" s="53"/>
      <c r="BN2836" s="53"/>
      <c r="BO2836" s="53"/>
      <c r="BP2836" s="53"/>
      <c r="BQ2836" s="53"/>
      <c r="BR2836" s="53"/>
      <c r="BS2836" s="53"/>
      <c r="BT2836" s="53"/>
      <c r="BU2836" s="53"/>
      <c r="BV2836" s="53"/>
      <c r="BW2836" s="53"/>
      <c r="BX2836" s="53"/>
      <c r="BY2836" s="53"/>
      <c r="BZ2836" s="53"/>
      <c r="CA2836" s="53"/>
      <c r="CB2836" s="53"/>
      <c r="CC2836" s="53"/>
      <c r="CD2836" s="53"/>
      <c r="CE2836" s="53"/>
      <c r="CF2836" s="53"/>
      <c r="CG2836" s="53"/>
      <c r="CH2836" s="53"/>
      <c r="CI2836" s="53"/>
      <c r="CJ2836" s="53"/>
      <c r="CK2836" s="53"/>
    </row>
    <row r="2837" spans="10:89" x14ac:dyDescent="0.2">
      <c r="J2837" s="53"/>
      <c r="K2837" s="53"/>
      <c r="L2837" s="53"/>
      <c r="M2837" s="53"/>
      <c r="N2837" s="53"/>
      <c r="O2837" s="53"/>
      <c r="P2837" s="53"/>
      <c r="Q2837" s="53"/>
      <c r="R2837" s="53"/>
      <c r="S2837" s="53"/>
      <c r="T2837" s="53"/>
      <c r="U2837" s="53"/>
      <c r="V2837" s="53"/>
      <c r="W2837" s="53"/>
      <c r="X2837" s="53"/>
      <c r="Y2837" s="53"/>
      <c r="Z2837" s="53"/>
      <c r="AA2837" s="53"/>
      <c r="AB2837" s="53"/>
      <c r="AC2837" s="53"/>
      <c r="AD2837" s="53"/>
      <c r="AE2837" s="53"/>
      <c r="AF2837" s="53"/>
      <c r="AG2837" s="53"/>
      <c r="AH2837" s="53"/>
      <c r="AI2837" s="53"/>
      <c r="AJ2837" s="53"/>
      <c r="AK2837" s="53"/>
      <c r="AL2837" s="53"/>
      <c r="AM2837" s="53"/>
      <c r="AN2837" s="53"/>
      <c r="AO2837" s="53"/>
      <c r="AP2837" s="53"/>
      <c r="AQ2837" s="53"/>
      <c r="AR2837" s="53"/>
      <c r="AS2837" s="53"/>
      <c r="AT2837" s="53"/>
      <c r="AU2837" s="53"/>
      <c r="AV2837" s="53"/>
      <c r="AW2837" s="53"/>
      <c r="AX2837" s="53"/>
      <c r="AY2837" s="53"/>
      <c r="AZ2837" s="53"/>
      <c r="BA2837" s="53"/>
      <c r="BB2837" s="53"/>
      <c r="BC2837" s="53"/>
      <c r="BD2837" s="53"/>
      <c r="BE2837" s="53"/>
      <c r="BF2837" s="53"/>
      <c r="BG2837" s="53"/>
      <c r="BH2837" s="53"/>
      <c r="BI2837" s="53"/>
      <c r="BJ2837" s="53"/>
      <c r="BK2837" s="53"/>
      <c r="BL2837" s="53"/>
      <c r="BM2837" s="53"/>
      <c r="BN2837" s="53"/>
      <c r="BO2837" s="53"/>
      <c r="BP2837" s="53"/>
      <c r="BQ2837" s="53"/>
      <c r="BR2837" s="53"/>
      <c r="BS2837" s="53"/>
      <c r="BT2837" s="53"/>
      <c r="BU2837" s="53"/>
      <c r="BV2837" s="53"/>
      <c r="BW2837" s="53"/>
      <c r="BX2837" s="53"/>
      <c r="BY2837" s="53"/>
      <c r="BZ2837" s="53"/>
      <c r="CA2837" s="53"/>
      <c r="CB2837" s="53"/>
      <c r="CC2837" s="53"/>
      <c r="CD2837" s="53"/>
      <c r="CE2837" s="53"/>
      <c r="CF2837" s="53"/>
      <c r="CG2837" s="53"/>
      <c r="CH2837" s="53"/>
      <c r="CI2837" s="53"/>
      <c r="CJ2837" s="53"/>
      <c r="CK2837" s="53"/>
    </row>
    <row r="2838" spans="10:89" x14ac:dyDescent="0.2">
      <c r="J2838" s="53"/>
      <c r="K2838" s="53"/>
      <c r="L2838" s="53"/>
      <c r="M2838" s="53"/>
      <c r="N2838" s="53"/>
      <c r="O2838" s="53"/>
      <c r="P2838" s="53"/>
      <c r="Q2838" s="53"/>
      <c r="R2838" s="53"/>
      <c r="S2838" s="53"/>
      <c r="T2838" s="53"/>
      <c r="U2838" s="53"/>
      <c r="V2838" s="53"/>
      <c r="W2838" s="53"/>
      <c r="X2838" s="53"/>
      <c r="Y2838" s="53"/>
      <c r="Z2838" s="53"/>
      <c r="AA2838" s="53"/>
      <c r="AB2838" s="53"/>
      <c r="AC2838" s="53"/>
      <c r="AD2838" s="53"/>
      <c r="AE2838" s="53"/>
      <c r="AF2838" s="53"/>
      <c r="AG2838" s="53"/>
      <c r="AH2838" s="53"/>
      <c r="AI2838" s="53"/>
      <c r="AJ2838" s="53"/>
      <c r="AK2838" s="53"/>
      <c r="AL2838" s="53"/>
      <c r="AM2838" s="53"/>
      <c r="AN2838" s="53"/>
      <c r="AO2838" s="53"/>
      <c r="AP2838" s="53"/>
      <c r="AQ2838" s="53"/>
      <c r="AR2838" s="53"/>
      <c r="AS2838" s="53"/>
      <c r="AT2838" s="53"/>
      <c r="AU2838" s="53"/>
      <c r="AV2838" s="53"/>
      <c r="AW2838" s="53"/>
      <c r="AX2838" s="53"/>
      <c r="AY2838" s="53"/>
      <c r="AZ2838" s="53"/>
      <c r="BA2838" s="53"/>
      <c r="BB2838" s="53"/>
      <c r="BC2838" s="53"/>
      <c r="BD2838" s="53"/>
      <c r="BE2838" s="53"/>
      <c r="BF2838" s="53"/>
      <c r="BG2838" s="53"/>
      <c r="BH2838" s="53"/>
      <c r="BI2838" s="53"/>
      <c r="BJ2838" s="53"/>
      <c r="BK2838" s="53"/>
      <c r="BL2838" s="53"/>
      <c r="BM2838" s="53"/>
      <c r="BN2838" s="53"/>
      <c r="BO2838" s="53"/>
      <c r="BP2838" s="53"/>
      <c r="BQ2838" s="53"/>
      <c r="BR2838" s="53"/>
      <c r="BS2838" s="53"/>
      <c r="BT2838" s="53"/>
      <c r="BU2838" s="53"/>
      <c r="BV2838" s="53"/>
      <c r="BW2838" s="53"/>
      <c r="BX2838" s="53"/>
      <c r="BY2838" s="53"/>
      <c r="BZ2838" s="53"/>
      <c r="CA2838" s="53"/>
      <c r="CB2838" s="53"/>
      <c r="CC2838" s="53"/>
      <c r="CD2838" s="53"/>
      <c r="CE2838" s="53"/>
      <c r="CF2838" s="53"/>
      <c r="CG2838" s="53"/>
      <c r="CH2838" s="53"/>
      <c r="CI2838" s="53"/>
      <c r="CJ2838" s="53"/>
      <c r="CK2838" s="53"/>
    </row>
    <row r="2839" spans="10:89" x14ac:dyDescent="0.2">
      <c r="J2839" s="53"/>
      <c r="K2839" s="53"/>
      <c r="L2839" s="53"/>
      <c r="M2839" s="53"/>
      <c r="N2839" s="53"/>
      <c r="O2839" s="53"/>
      <c r="P2839" s="53"/>
      <c r="Q2839" s="53"/>
      <c r="R2839" s="53"/>
      <c r="S2839" s="53"/>
      <c r="T2839" s="53"/>
      <c r="U2839" s="53"/>
      <c r="V2839" s="53"/>
      <c r="W2839" s="53"/>
      <c r="X2839" s="53"/>
      <c r="Y2839" s="53"/>
      <c r="Z2839" s="53"/>
      <c r="AA2839" s="53"/>
      <c r="AB2839" s="53"/>
      <c r="AC2839" s="53"/>
      <c r="AD2839" s="53"/>
      <c r="AE2839" s="53"/>
      <c r="AF2839" s="53"/>
      <c r="AG2839" s="53"/>
      <c r="AH2839" s="53"/>
      <c r="AI2839" s="53"/>
      <c r="AJ2839" s="53"/>
      <c r="AK2839" s="53"/>
      <c r="AL2839" s="53"/>
      <c r="AM2839" s="53"/>
      <c r="AN2839" s="53"/>
      <c r="AO2839" s="53"/>
      <c r="AP2839" s="53"/>
      <c r="AQ2839" s="53"/>
      <c r="AR2839" s="53"/>
      <c r="AS2839" s="53"/>
      <c r="AT2839" s="53"/>
      <c r="AU2839" s="53"/>
      <c r="AV2839" s="53"/>
      <c r="AW2839" s="53"/>
      <c r="AX2839" s="53"/>
      <c r="AY2839" s="53"/>
      <c r="AZ2839" s="53"/>
      <c r="BA2839" s="53"/>
      <c r="BB2839" s="53"/>
      <c r="BC2839" s="53"/>
      <c r="BD2839" s="53"/>
      <c r="BE2839" s="53"/>
      <c r="BF2839" s="53"/>
      <c r="BG2839" s="53"/>
      <c r="BH2839" s="53"/>
      <c r="BI2839" s="53"/>
      <c r="BJ2839" s="53"/>
      <c r="BK2839" s="53"/>
      <c r="BL2839" s="53"/>
      <c r="BM2839" s="53"/>
      <c r="BN2839" s="53"/>
      <c r="BO2839" s="53"/>
      <c r="BP2839" s="53"/>
      <c r="BQ2839" s="53"/>
      <c r="BR2839" s="53"/>
      <c r="BS2839" s="53"/>
      <c r="BT2839" s="53"/>
      <c r="BU2839" s="53"/>
      <c r="BV2839" s="53"/>
      <c r="BW2839" s="53"/>
      <c r="BX2839" s="53"/>
      <c r="BY2839" s="53"/>
      <c r="BZ2839" s="53"/>
      <c r="CA2839" s="53"/>
      <c r="CB2839" s="53"/>
      <c r="CC2839" s="53"/>
      <c r="CD2839" s="53"/>
      <c r="CE2839" s="53"/>
      <c r="CF2839" s="53"/>
      <c r="CG2839" s="53"/>
      <c r="CH2839" s="53"/>
      <c r="CI2839" s="53"/>
      <c r="CJ2839" s="53"/>
      <c r="CK2839" s="53"/>
    </row>
    <row r="2840" spans="10:89" x14ac:dyDescent="0.2">
      <c r="J2840" s="53"/>
      <c r="K2840" s="53"/>
      <c r="L2840" s="53"/>
      <c r="M2840" s="53"/>
      <c r="N2840" s="53"/>
      <c r="O2840" s="53"/>
      <c r="P2840" s="53"/>
      <c r="Q2840" s="53"/>
      <c r="R2840" s="53"/>
      <c r="S2840" s="53"/>
      <c r="T2840" s="53"/>
      <c r="U2840" s="53"/>
      <c r="V2840" s="53"/>
      <c r="W2840" s="53"/>
      <c r="X2840" s="53"/>
      <c r="Y2840" s="53"/>
      <c r="Z2840" s="53"/>
      <c r="AA2840" s="53"/>
      <c r="AB2840" s="53"/>
      <c r="AC2840" s="53"/>
      <c r="AD2840" s="53"/>
      <c r="AE2840" s="53"/>
      <c r="AF2840" s="53"/>
      <c r="AG2840" s="53"/>
      <c r="AH2840" s="53"/>
      <c r="AI2840" s="53"/>
      <c r="AJ2840" s="53"/>
      <c r="AK2840" s="53"/>
      <c r="AL2840" s="53"/>
      <c r="AM2840" s="53"/>
      <c r="AN2840" s="53"/>
      <c r="AO2840" s="53"/>
      <c r="AP2840" s="53"/>
      <c r="AQ2840" s="53"/>
      <c r="AR2840" s="53"/>
      <c r="AS2840" s="53"/>
      <c r="AT2840" s="53"/>
      <c r="AU2840" s="53"/>
      <c r="AV2840" s="53"/>
      <c r="AW2840" s="53"/>
      <c r="AX2840" s="53"/>
      <c r="AY2840" s="53"/>
      <c r="AZ2840" s="53"/>
      <c r="BA2840" s="53"/>
      <c r="BB2840" s="53"/>
      <c r="BC2840" s="53"/>
      <c r="BD2840" s="53"/>
      <c r="BE2840" s="53"/>
      <c r="BF2840" s="53"/>
      <c r="BG2840" s="53"/>
      <c r="BH2840" s="53"/>
      <c r="BI2840" s="53"/>
      <c r="BJ2840" s="53"/>
      <c r="BK2840" s="53"/>
      <c r="BL2840" s="53"/>
      <c r="BM2840" s="53"/>
      <c r="BN2840" s="53"/>
      <c r="BO2840" s="53"/>
      <c r="BP2840" s="53"/>
      <c r="BQ2840" s="53"/>
      <c r="BR2840" s="53"/>
      <c r="BS2840" s="53"/>
      <c r="BT2840" s="53"/>
      <c r="BU2840" s="53"/>
      <c r="BV2840" s="53"/>
      <c r="BW2840" s="53"/>
      <c r="BX2840" s="53"/>
      <c r="BY2840" s="53"/>
      <c r="BZ2840" s="53"/>
      <c r="CA2840" s="53"/>
      <c r="CB2840" s="53"/>
      <c r="CC2840" s="53"/>
      <c r="CD2840" s="53"/>
      <c r="CE2840" s="53"/>
      <c r="CF2840" s="53"/>
      <c r="CG2840" s="53"/>
      <c r="CH2840" s="53"/>
      <c r="CI2840" s="53"/>
      <c r="CJ2840" s="53"/>
      <c r="CK2840" s="53"/>
    </row>
    <row r="2841" spans="10:89" x14ac:dyDescent="0.2">
      <c r="J2841" s="53"/>
      <c r="K2841" s="53"/>
      <c r="L2841" s="53"/>
      <c r="M2841" s="53"/>
      <c r="N2841" s="53"/>
      <c r="O2841" s="53"/>
      <c r="P2841" s="53"/>
      <c r="Q2841" s="53"/>
      <c r="R2841" s="53"/>
      <c r="S2841" s="53"/>
      <c r="T2841" s="53"/>
      <c r="U2841" s="53"/>
      <c r="V2841" s="53"/>
      <c r="W2841" s="53"/>
      <c r="X2841" s="53"/>
      <c r="Y2841" s="53"/>
      <c r="Z2841" s="53"/>
      <c r="AA2841" s="53"/>
      <c r="AB2841" s="53"/>
      <c r="AC2841" s="53"/>
      <c r="AD2841" s="53"/>
      <c r="AE2841" s="53"/>
      <c r="AF2841" s="53"/>
      <c r="AG2841" s="53"/>
      <c r="AH2841" s="53"/>
      <c r="AI2841" s="53"/>
      <c r="AJ2841" s="53"/>
      <c r="AK2841" s="53"/>
      <c r="AL2841" s="53"/>
      <c r="AM2841" s="53"/>
      <c r="AN2841" s="53"/>
      <c r="AO2841" s="53"/>
      <c r="AP2841" s="53"/>
      <c r="AQ2841" s="53"/>
      <c r="AR2841" s="53"/>
      <c r="AS2841" s="53"/>
      <c r="AT2841" s="53"/>
      <c r="AU2841" s="53"/>
      <c r="AV2841" s="53"/>
      <c r="AW2841" s="53"/>
      <c r="AX2841" s="53"/>
      <c r="AY2841" s="53"/>
      <c r="AZ2841" s="53"/>
      <c r="BA2841" s="53"/>
      <c r="BB2841" s="53"/>
      <c r="BC2841" s="53"/>
      <c r="BD2841" s="53"/>
      <c r="BE2841" s="53"/>
      <c r="BF2841" s="53"/>
      <c r="BG2841" s="53"/>
      <c r="BH2841" s="53"/>
      <c r="BI2841" s="53"/>
      <c r="BJ2841" s="53"/>
      <c r="BK2841" s="53"/>
      <c r="BL2841" s="53"/>
      <c r="BM2841" s="53"/>
      <c r="BN2841" s="53"/>
      <c r="BO2841" s="53"/>
      <c r="BP2841" s="53"/>
      <c r="BQ2841" s="53"/>
      <c r="BR2841" s="53"/>
      <c r="BS2841" s="53"/>
      <c r="BT2841" s="53"/>
      <c r="BU2841" s="53"/>
      <c r="BV2841" s="53"/>
      <c r="BW2841" s="53"/>
      <c r="BX2841" s="53"/>
      <c r="BY2841" s="53"/>
      <c r="BZ2841" s="53"/>
      <c r="CA2841" s="53"/>
      <c r="CB2841" s="53"/>
      <c r="CC2841" s="53"/>
      <c r="CD2841" s="53"/>
      <c r="CE2841" s="53"/>
      <c r="CF2841" s="53"/>
      <c r="CG2841" s="53"/>
      <c r="CH2841" s="53"/>
      <c r="CI2841" s="53"/>
      <c r="CJ2841" s="53"/>
      <c r="CK2841" s="53"/>
    </row>
    <row r="2842" spans="10:89" x14ac:dyDescent="0.2">
      <c r="J2842" s="53"/>
      <c r="K2842" s="53"/>
      <c r="L2842" s="53"/>
      <c r="M2842" s="53"/>
      <c r="N2842" s="53"/>
      <c r="O2842" s="53"/>
      <c r="P2842" s="53"/>
      <c r="Q2842" s="53"/>
      <c r="R2842" s="53"/>
      <c r="S2842" s="53"/>
      <c r="T2842" s="53"/>
      <c r="U2842" s="53"/>
      <c r="V2842" s="53"/>
      <c r="W2842" s="53"/>
      <c r="X2842" s="53"/>
      <c r="Y2842" s="53"/>
      <c r="Z2842" s="53"/>
      <c r="AA2842" s="53"/>
      <c r="AB2842" s="53"/>
      <c r="AC2842" s="53"/>
      <c r="AD2842" s="53"/>
      <c r="AE2842" s="53"/>
      <c r="AF2842" s="53"/>
      <c r="AG2842" s="53"/>
      <c r="AH2842" s="53"/>
      <c r="AI2842" s="53"/>
      <c r="AJ2842" s="53"/>
      <c r="AK2842" s="53"/>
      <c r="AL2842" s="53"/>
      <c r="AM2842" s="53"/>
      <c r="AN2842" s="53"/>
      <c r="AO2842" s="53"/>
      <c r="AP2842" s="53"/>
      <c r="AQ2842" s="53"/>
      <c r="AR2842" s="53"/>
      <c r="AS2842" s="53"/>
      <c r="AT2842" s="53"/>
      <c r="AU2842" s="53"/>
      <c r="AV2842" s="53"/>
      <c r="AW2842" s="53"/>
      <c r="AX2842" s="53"/>
      <c r="AY2842" s="53"/>
      <c r="AZ2842" s="53"/>
      <c r="BA2842" s="53"/>
      <c r="BB2842" s="53"/>
      <c r="BC2842" s="53"/>
      <c r="BD2842" s="53"/>
      <c r="BE2842" s="53"/>
      <c r="BF2842" s="53"/>
      <c r="BG2842" s="53"/>
      <c r="BH2842" s="53"/>
      <c r="BI2842" s="53"/>
      <c r="BJ2842" s="53"/>
      <c r="BK2842" s="53"/>
      <c r="BL2842" s="53"/>
      <c r="BM2842" s="53"/>
      <c r="BN2842" s="53"/>
      <c r="BO2842" s="53"/>
      <c r="BP2842" s="53"/>
      <c r="BQ2842" s="53"/>
      <c r="BR2842" s="53"/>
      <c r="BS2842" s="53"/>
      <c r="BT2842" s="53"/>
      <c r="BU2842" s="53"/>
      <c r="BV2842" s="53"/>
      <c r="BW2842" s="53"/>
      <c r="BX2842" s="53"/>
      <c r="BY2842" s="53"/>
      <c r="BZ2842" s="53"/>
      <c r="CA2842" s="53"/>
      <c r="CB2842" s="53"/>
      <c r="CC2842" s="53"/>
      <c r="CD2842" s="53"/>
      <c r="CE2842" s="53"/>
      <c r="CF2842" s="53"/>
      <c r="CG2842" s="53"/>
      <c r="CH2842" s="53"/>
      <c r="CI2842" s="53"/>
      <c r="CJ2842" s="53"/>
      <c r="CK2842" s="53"/>
    </row>
    <row r="2843" spans="10:89" x14ac:dyDescent="0.2">
      <c r="J2843" s="53"/>
      <c r="K2843" s="53"/>
      <c r="L2843" s="53"/>
      <c r="M2843" s="53"/>
      <c r="N2843" s="53"/>
      <c r="O2843" s="53"/>
      <c r="P2843" s="53"/>
      <c r="Q2843" s="53"/>
      <c r="R2843" s="53"/>
      <c r="S2843" s="53"/>
      <c r="T2843" s="53"/>
      <c r="U2843" s="53"/>
      <c r="V2843" s="53"/>
      <c r="W2843" s="53"/>
      <c r="X2843" s="53"/>
      <c r="Y2843" s="53"/>
      <c r="Z2843" s="53"/>
      <c r="AA2843" s="53"/>
      <c r="AB2843" s="53"/>
      <c r="AC2843" s="53"/>
      <c r="AD2843" s="53"/>
      <c r="AE2843" s="53"/>
      <c r="AF2843" s="53"/>
      <c r="AG2843" s="53"/>
      <c r="AH2843" s="53"/>
      <c r="AI2843" s="53"/>
      <c r="AJ2843" s="53"/>
      <c r="AK2843" s="53"/>
      <c r="AL2843" s="53"/>
      <c r="AM2843" s="53"/>
      <c r="AN2843" s="53"/>
      <c r="AO2843" s="53"/>
      <c r="AP2843" s="53"/>
      <c r="AQ2843" s="53"/>
      <c r="AR2843" s="53"/>
      <c r="AS2843" s="53"/>
      <c r="AT2843" s="53"/>
      <c r="AU2843" s="53"/>
      <c r="AV2843" s="53"/>
      <c r="AW2843" s="53"/>
      <c r="AX2843" s="53"/>
      <c r="AY2843" s="53"/>
      <c r="AZ2843" s="53"/>
      <c r="BA2843" s="53"/>
      <c r="BB2843" s="53"/>
      <c r="BC2843" s="53"/>
      <c r="BD2843" s="53"/>
      <c r="BE2843" s="53"/>
      <c r="BF2843" s="53"/>
      <c r="BG2843" s="53"/>
      <c r="BH2843" s="53"/>
      <c r="BI2843" s="53"/>
      <c r="BJ2843" s="53"/>
      <c r="BK2843" s="53"/>
      <c r="BL2843" s="53"/>
      <c r="BM2843" s="53"/>
      <c r="BN2843" s="53"/>
      <c r="BO2843" s="53"/>
      <c r="BP2843" s="53"/>
      <c r="BQ2843" s="53"/>
      <c r="BR2843" s="53"/>
      <c r="BS2843" s="53"/>
      <c r="BT2843" s="53"/>
      <c r="BU2843" s="53"/>
      <c r="BV2843" s="53"/>
      <c r="BW2843" s="53"/>
      <c r="BX2843" s="53"/>
      <c r="BY2843" s="53"/>
      <c r="BZ2843" s="53"/>
      <c r="CA2843" s="53"/>
      <c r="CB2843" s="53"/>
      <c r="CC2843" s="53"/>
      <c r="CD2843" s="53"/>
      <c r="CE2843" s="53"/>
      <c r="CF2843" s="53"/>
      <c r="CG2843" s="53"/>
      <c r="CH2843" s="53"/>
      <c r="CI2843" s="53"/>
      <c r="CJ2843" s="53"/>
      <c r="CK2843" s="53"/>
    </row>
    <row r="2844" spans="10:89" x14ac:dyDescent="0.2">
      <c r="J2844" s="53"/>
      <c r="K2844" s="53"/>
      <c r="L2844" s="53"/>
      <c r="M2844" s="53"/>
      <c r="N2844" s="53"/>
      <c r="O2844" s="53"/>
      <c r="P2844" s="53"/>
      <c r="Q2844" s="53"/>
      <c r="R2844" s="53"/>
      <c r="S2844" s="53"/>
      <c r="T2844" s="53"/>
      <c r="U2844" s="53"/>
      <c r="V2844" s="53"/>
      <c r="W2844" s="53"/>
      <c r="X2844" s="53"/>
      <c r="Y2844" s="53"/>
      <c r="Z2844" s="53"/>
      <c r="AA2844" s="53"/>
      <c r="AB2844" s="53"/>
      <c r="AC2844" s="53"/>
      <c r="AD2844" s="53"/>
      <c r="AE2844" s="53"/>
      <c r="AF2844" s="53"/>
      <c r="AG2844" s="53"/>
      <c r="AH2844" s="53"/>
      <c r="AI2844" s="53"/>
      <c r="AJ2844" s="53"/>
      <c r="AK2844" s="53"/>
      <c r="AL2844" s="53"/>
      <c r="AM2844" s="53"/>
      <c r="AN2844" s="53"/>
      <c r="AO2844" s="53"/>
      <c r="AP2844" s="53"/>
      <c r="AQ2844" s="53"/>
      <c r="AR2844" s="53"/>
      <c r="AS2844" s="53"/>
      <c r="AT2844" s="53"/>
      <c r="AU2844" s="53"/>
      <c r="AV2844" s="53"/>
      <c r="AW2844" s="53"/>
      <c r="AX2844" s="53"/>
      <c r="AY2844" s="53"/>
      <c r="AZ2844" s="53"/>
      <c r="BA2844" s="53"/>
      <c r="BB2844" s="53"/>
      <c r="BC2844" s="53"/>
      <c r="BD2844" s="53"/>
      <c r="BE2844" s="53"/>
      <c r="BF2844" s="53"/>
      <c r="BG2844" s="53"/>
      <c r="BH2844" s="53"/>
      <c r="BI2844" s="53"/>
      <c r="BJ2844" s="53"/>
      <c r="BK2844" s="53"/>
      <c r="BL2844" s="53"/>
      <c r="BM2844" s="53"/>
      <c r="BN2844" s="53"/>
      <c r="BO2844" s="53"/>
      <c r="BP2844" s="53"/>
      <c r="BQ2844" s="53"/>
      <c r="BR2844" s="53"/>
      <c r="BS2844" s="53"/>
      <c r="BT2844" s="53"/>
      <c r="BU2844" s="53"/>
      <c r="BV2844" s="53"/>
      <c r="BW2844" s="53"/>
      <c r="BX2844" s="53"/>
      <c r="BY2844" s="53"/>
      <c r="BZ2844" s="53"/>
      <c r="CA2844" s="53"/>
      <c r="CB2844" s="53"/>
      <c r="CC2844" s="53"/>
      <c r="CD2844" s="53"/>
      <c r="CE2844" s="53"/>
      <c r="CF2844" s="53"/>
      <c r="CG2844" s="53"/>
      <c r="CH2844" s="53"/>
      <c r="CI2844" s="53"/>
      <c r="CJ2844" s="53"/>
      <c r="CK2844" s="53"/>
    </row>
    <row r="2845" spans="10:89" x14ac:dyDescent="0.2">
      <c r="J2845" s="53"/>
      <c r="K2845" s="53"/>
      <c r="L2845" s="53"/>
      <c r="M2845" s="53"/>
      <c r="N2845" s="53"/>
      <c r="O2845" s="53"/>
      <c r="P2845" s="53"/>
      <c r="Q2845" s="53"/>
      <c r="R2845" s="53"/>
      <c r="S2845" s="53"/>
      <c r="T2845" s="53"/>
      <c r="U2845" s="53"/>
      <c r="V2845" s="53"/>
      <c r="W2845" s="53"/>
      <c r="X2845" s="53"/>
      <c r="Y2845" s="53"/>
      <c r="Z2845" s="53"/>
      <c r="AA2845" s="53"/>
      <c r="AB2845" s="53"/>
      <c r="AC2845" s="53"/>
      <c r="AD2845" s="53"/>
      <c r="AE2845" s="53"/>
      <c r="AF2845" s="53"/>
      <c r="AG2845" s="53"/>
      <c r="AH2845" s="53"/>
      <c r="AI2845" s="53"/>
      <c r="AJ2845" s="53"/>
      <c r="AK2845" s="53"/>
      <c r="AL2845" s="53"/>
      <c r="AM2845" s="53"/>
      <c r="AN2845" s="53"/>
      <c r="AO2845" s="53"/>
      <c r="AP2845" s="53"/>
      <c r="AQ2845" s="53"/>
      <c r="AR2845" s="53"/>
      <c r="AS2845" s="53"/>
      <c r="AT2845" s="53"/>
      <c r="AU2845" s="53"/>
      <c r="AV2845" s="53"/>
      <c r="AW2845" s="53"/>
      <c r="AX2845" s="53"/>
      <c r="AY2845" s="53"/>
      <c r="AZ2845" s="53"/>
      <c r="BA2845" s="53"/>
      <c r="BB2845" s="53"/>
      <c r="BC2845" s="53"/>
      <c r="BD2845" s="53"/>
      <c r="BE2845" s="53"/>
      <c r="BF2845" s="53"/>
      <c r="BG2845" s="53"/>
      <c r="BH2845" s="53"/>
      <c r="BI2845" s="53"/>
      <c r="BJ2845" s="53"/>
      <c r="BK2845" s="53"/>
      <c r="BL2845" s="53"/>
      <c r="BM2845" s="53"/>
      <c r="BN2845" s="53"/>
      <c r="BO2845" s="53"/>
      <c r="BP2845" s="53"/>
      <c r="BQ2845" s="53"/>
      <c r="BR2845" s="53"/>
      <c r="BS2845" s="53"/>
      <c r="BT2845" s="53"/>
      <c r="BU2845" s="53"/>
      <c r="BV2845" s="53"/>
      <c r="BW2845" s="53"/>
      <c r="BX2845" s="53"/>
      <c r="BY2845" s="53"/>
      <c r="BZ2845" s="53"/>
      <c r="CA2845" s="53"/>
      <c r="CB2845" s="53"/>
      <c r="CC2845" s="53"/>
      <c r="CD2845" s="53"/>
      <c r="CE2845" s="53"/>
      <c r="CF2845" s="53"/>
      <c r="CG2845" s="53"/>
      <c r="CH2845" s="53"/>
      <c r="CI2845" s="53"/>
      <c r="CJ2845" s="53"/>
      <c r="CK2845" s="53"/>
    </row>
    <row r="2846" spans="10:89" x14ac:dyDescent="0.2">
      <c r="J2846" s="53"/>
      <c r="K2846" s="53"/>
      <c r="L2846" s="53"/>
      <c r="M2846" s="53"/>
      <c r="N2846" s="53"/>
      <c r="O2846" s="53"/>
      <c r="P2846" s="53"/>
      <c r="Q2846" s="53"/>
      <c r="R2846" s="53"/>
      <c r="S2846" s="53"/>
      <c r="T2846" s="53"/>
      <c r="U2846" s="53"/>
      <c r="V2846" s="53"/>
      <c r="W2846" s="53"/>
      <c r="X2846" s="53"/>
      <c r="Y2846" s="53"/>
      <c r="Z2846" s="53"/>
      <c r="AA2846" s="53"/>
      <c r="AB2846" s="53"/>
      <c r="AC2846" s="53"/>
      <c r="AD2846" s="53"/>
      <c r="AE2846" s="53"/>
      <c r="AF2846" s="53"/>
      <c r="AG2846" s="53"/>
      <c r="AH2846" s="53"/>
      <c r="AI2846" s="53"/>
      <c r="AJ2846" s="53"/>
      <c r="AK2846" s="53"/>
      <c r="AL2846" s="53"/>
      <c r="AM2846" s="53"/>
      <c r="AN2846" s="53"/>
      <c r="AO2846" s="53"/>
      <c r="AP2846" s="53"/>
      <c r="AQ2846" s="53"/>
      <c r="AR2846" s="53"/>
      <c r="AS2846" s="53"/>
      <c r="AT2846" s="53"/>
      <c r="AU2846" s="53"/>
      <c r="AV2846" s="53"/>
      <c r="AW2846" s="53"/>
      <c r="AX2846" s="53"/>
      <c r="AY2846" s="53"/>
      <c r="AZ2846" s="53"/>
      <c r="BA2846" s="53"/>
      <c r="BB2846" s="53"/>
      <c r="BC2846" s="53"/>
      <c r="BD2846" s="53"/>
      <c r="BE2846" s="53"/>
      <c r="BF2846" s="53"/>
      <c r="BG2846" s="53"/>
      <c r="BH2846" s="53"/>
      <c r="BI2846" s="53"/>
      <c r="BJ2846" s="53"/>
      <c r="BK2846" s="53"/>
      <c r="BL2846" s="53"/>
      <c r="BM2846" s="53"/>
      <c r="BN2846" s="53"/>
      <c r="BO2846" s="53"/>
      <c r="BP2846" s="53"/>
      <c r="BQ2846" s="53"/>
      <c r="BR2846" s="53"/>
      <c r="BS2846" s="53"/>
      <c r="BT2846" s="53"/>
      <c r="BU2846" s="53"/>
      <c r="BV2846" s="53"/>
      <c r="BW2846" s="53"/>
      <c r="BX2846" s="53"/>
      <c r="BY2846" s="53"/>
      <c r="BZ2846" s="53"/>
      <c r="CA2846" s="53"/>
      <c r="CB2846" s="53"/>
      <c r="CC2846" s="53"/>
      <c r="CD2846" s="53"/>
      <c r="CE2846" s="53"/>
      <c r="CF2846" s="53"/>
      <c r="CG2846" s="53"/>
      <c r="CH2846" s="53"/>
      <c r="CI2846" s="53"/>
      <c r="CJ2846" s="53"/>
      <c r="CK2846" s="53"/>
    </row>
    <row r="2847" spans="10:89" x14ac:dyDescent="0.2">
      <c r="J2847" s="53"/>
      <c r="K2847" s="53"/>
      <c r="L2847" s="53"/>
      <c r="M2847" s="53"/>
      <c r="N2847" s="53"/>
      <c r="O2847" s="53"/>
      <c r="P2847" s="53"/>
      <c r="Q2847" s="53"/>
      <c r="R2847" s="53"/>
      <c r="S2847" s="53"/>
      <c r="T2847" s="53"/>
      <c r="U2847" s="53"/>
      <c r="V2847" s="53"/>
      <c r="W2847" s="53"/>
      <c r="X2847" s="53"/>
      <c r="Y2847" s="53"/>
      <c r="Z2847" s="53"/>
      <c r="AA2847" s="53"/>
      <c r="AB2847" s="53"/>
      <c r="AC2847" s="53"/>
      <c r="AD2847" s="53"/>
      <c r="AE2847" s="53"/>
      <c r="AF2847" s="53"/>
      <c r="AG2847" s="53"/>
      <c r="AH2847" s="53"/>
      <c r="AI2847" s="53"/>
      <c r="AJ2847" s="53"/>
      <c r="AK2847" s="53"/>
      <c r="AL2847" s="53"/>
      <c r="AM2847" s="53"/>
      <c r="AN2847" s="53"/>
      <c r="AO2847" s="53"/>
      <c r="AP2847" s="53"/>
      <c r="AQ2847" s="53"/>
      <c r="AR2847" s="53"/>
      <c r="AS2847" s="53"/>
      <c r="AT2847" s="53"/>
      <c r="AU2847" s="53"/>
      <c r="AV2847" s="53"/>
      <c r="AW2847" s="53"/>
      <c r="AX2847" s="53"/>
      <c r="AY2847" s="53"/>
      <c r="AZ2847" s="53"/>
      <c r="BA2847" s="53"/>
      <c r="BB2847" s="53"/>
      <c r="BC2847" s="53"/>
      <c r="BD2847" s="53"/>
      <c r="BE2847" s="53"/>
      <c r="BF2847" s="53"/>
      <c r="BG2847" s="53"/>
      <c r="BH2847" s="53"/>
      <c r="BI2847" s="53"/>
      <c r="BJ2847" s="53"/>
      <c r="BK2847" s="53"/>
      <c r="BL2847" s="53"/>
      <c r="BM2847" s="53"/>
      <c r="BN2847" s="53"/>
      <c r="BO2847" s="53"/>
      <c r="BP2847" s="53"/>
      <c r="BQ2847" s="53"/>
      <c r="BR2847" s="53"/>
      <c r="BS2847" s="53"/>
      <c r="BT2847" s="53"/>
      <c r="BU2847" s="53"/>
      <c r="BV2847" s="53"/>
      <c r="BW2847" s="53"/>
      <c r="BX2847" s="53"/>
      <c r="BY2847" s="53"/>
      <c r="BZ2847" s="53"/>
      <c r="CA2847" s="53"/>
      <c r="CB2847" s="53"/>
      <c r="CC2847" s="53"/>
      <c r="CD2847" s="53"/>
      <c r="CE2847" s="53"/>
      <c r="CF2847" s="53"/>
      <c r="CG2847" s="53"/>
      <c r="CH2847" s="53"/>
      <c r="CI2847" s="53"/>
      <c r="CJ2847" s="53"/>
      <c r="CK2847" s="53"/>
    </row>
    <row r="2848" spans="10:89" x14ac:dyDescent="0.2">
      <c r="J2848" s="53"/>
      <c r="K2848" s="53"/>
      <c r="L2848" s="53"/>
      <c r="M2848" s="53"/>
      <c r="N2848" s="53"/>
      <c r="O2848" s="53"/>
      <c r="P2848" s="53"/>
      <c r="Q2848" s="53"/>
      <c r="R2848" s="53"/>
      <c r="S2848" s="53"/>
      <c r="T2848" s="53"/>
      <c r="U2848" s="53"/>
      <c r="V2848" s="53"/>
      <c r="W2848" s="53"/>
      <c r="X2848" s="53"/>
      <c r="Y2848" s="53"/>
      <c r="Z2848" s="53"/>
      <c r="AA2848" s="53"/>
      <c r="AB2848" s="53"/>
      <c r="AC2848" s="53"/>
      <c r="AD2848" s="53"/>
      <c r="AE2848" s="53"/>
      <c r="AF2848" s="53"/>
      <c r="AG2848" s="53"/>
      <c r="AH2848" s="53"/>
      <c r="AI2848" s="53"/>
      <c r="AJ2848" s="53"/>
      <c r="AK2848" s="53"/>
      <c r="AL2848" s="53"/>
      <c r="AM2848" s="53"/>
      <c r="AN2848" s="53"/>
      <c r="AO2848" s="53"/>
      <c r="AP2848" s="53"/>
      <c r="AQ2848" s="53"/>
      <c r="AR2848" s="53"/>
      <c r="AS2848" s="53"/>
      <c r="AT2848" s="53"/>
      <c r="AU2848" s="53"/>
      <c r="AV2848" s="53"/>
      <c r="AW2848" s="53"/>
      <c r="AX2848" s="53"/>
      <c r="AY2848" s="53"/>
      <c r="AZ2848" s="53"/>
      <c r="BA2848" s="53"/>
      <c r="BB2848" s="53"/>
      <c r="BC2848" s="53"/>
      <c r="BD2848" s="53"/>
      <c r="BE2848" s="53"/>
      <c r="BF2848" s="53"/>
      <c r="BG2848" s="53"/>
      <c r="BH2848" s="53"/>
      <c r="BI2848" s="53"/>
      <c r="BJ2848" s="53"/>
      <c r="BK2848" s="53"/>
      <c r="BL2848" s="53"/>
      <c r="BM2848" s="53"/>
      <c r="BN2848" s="53"/>
      <c r="BO2848" s="53"/>
      <c r="BP2848" s="53"/>
      <c r="BQ2848" s="53"/>
      <c r="BR2848" s="53"/>
      <c r="BS2848" s="53"/>
      <c r="BT2848" s="53"/>
      <c r="BU2848" s="53"/>
      <c r="BV2848" s="53"/>
      <c r="BW2848" s="53"/>
      <c r="BX2848" s="53"/>
      <c r="BY2848" s="53"/>
      <c r="BZ2848" s="53"/>
      <c r="CA2848" s="53"/>
      <c r="CB2848" s="53"/>
      <c r="CC2848" s="53"/>
      <c r="CD2848" s="53"/>
      <c r="CE2848" s="53"/>
      <c r="CF2848" s="53"/>
      <c r="CG2848" s="53"/>
      <c r="CH2848" s="53"/>
      <c r="CI2848" s="53"/>
      <c r="CJ2848" s="53"/>
      <c r="CK2848" s="53"/>
    </row>
    <row r="2849" spans="10:89" x14ac:dyDescent="0.2">
      <c r="J2849" s="53"/>
      <c r="K2849" s="53"/>
      <c r="L2849" s="53"/>
      <c r="M2849" s="53"/>
      <c r="N2849" s="53"/>
      <c r="O2849" s="53"/>
      <c r="P2849" s="53"/>
      <c r="Q2849" s="53"/>
      <c r="R2849" s="53"/>
      <c r="S2849" s="53"/>
      <c r="T2849" s="53"/>
      <c r="U2849" s="53"/>
      <c r="V2849" s="53"/>
      <c r="W2849" s="53"/>
      <c r="X2849" s="53"/>
      <c r="Y2849" s="53"/>
      <c r="Z2849" s="53"/>
      <c r="AA2849" s="53"/>
      <c r="AB2849" s="53"/>
      <c r="AC2849" s="53"/>
      <c r="AD2849" s="53"/>
      <c r="AE2849" s="53"/>
      <c r="AF2849" s="53"/>
      <c r="AG2849" s="53"/>
      <c r="AH2849" s="53"/>
      <c r="AI2849" s="53"/>
      <c r="AJ2849" s="53"/>
      <c r="AK2849" s="53"/>
      <c r="AL2849" s="53"/>
      <c r="AM2849" s="53"/>
      <c r="AN2849" s="53"/>
      <c r="AO2849" s="53"/>
      <c r="AP2849" s="53"/>
      <c r="AQ2849" s="53"/>
      <c r="AR2849" s="53"/>
      <c r="AS2849" s="53"/>
      <c r="AT2849" s="53"/>
      <c r="AU2849" s="53"/>
      <c r="AV2849" s="53"/>
      <c r="AW2849" s="53"/>
      <c r="AX2849" s="53"/>
      <c r="AY2849" s="53"/>
      <c r="AZ2849" s="53"/>
      <c r="BA2849" s="53"/>
      <c r="BB2849" s="53"/>
      <c r="BC2849" s="53"/>
      <c r="BD2849" s="53"/>
      <c r="BE2849" s="53"/>
      <c r="BF2849" s="53"/>
      <c r="BG2849" s="53"/>
      <c r="BH2849" s="53"/>
      <c r="BI2849" s="53"/>
      <c r="BJ2849" s="53"/>
      <c r="BK2849" s="53"/>
      <c r="BL2849" s="53"/>
      <c r="BM2849" s="53"/>
      <c r="BN2849" s="53"/>
      <c r="BO2849" s="53"/>
      <c r="BP2849" s="53"/>
      <c r="BQ2849" s="53"/>
      <c r="BR2849" s="53"/>
      <c r="BS2849" s="53"/>
      <c r="BT2849" s="53"/>
      <c r="BU2849" s="53"/>
      <c r="BV2849" s="53"/>
      <c r="BW2849" s="53"/>
      <c r="BX2849" s="53"/>
      <c r="BY2849" s="53"/>
      <c r="BZ2849" s="53"/>
      <c r="CA2849" s="53"/>
      <c r="CB2849" s="53"/>
      <c r="CC2849" s="53"/>
      <c r="CD2849" s="53"/>
      <c r="CE2849" s="53"/>
      <c r="CF2849" s="53"/>
      <c r="CG2849" s="53"/>
      <c r="CH2849" s="53"/>
      <c r="CI2849" s="53"/>
      <c r="CJ2849" s="53"/>
      <c r="CK2849" s="53"/>
    </row>
    <row r="2850" spans="10:89" x14ac:dyDescent="0.2">
      <c r="J2850" s="53"/>
      <c r="K2850" s="53"/>
      <c r="L2850" s="53"/>
      <c r="M2850" s="53"/>
      <c r="N2850" s="53"/>
      <c r="O2850" s="53"/>
      <c r="P2850" s="53"/>
      <c r="Q2850" s="53"/>
      <c r="R2850" s="53"/>
      <c r="S2850" s="53"/>
      <c r="T2850" s="53"/>
      <c r="U2850" s="53"/>
      <c r="V2850" s="53"/>
      <c r="W2850" s="53"/>
      <c r="X2850" s="53"/>
      <c r="Y2850" s="53"/>
      <c r="Z2850" s="53"/>
      <c r="AA2850" s="53"/>
      <c r="AB2850" s="53"/>
      <c r="AC2850" s="53"/>
      <c r="AD2850" s="53"/>
      <c r="AE2850" s="53"/>
      <c r="AF2850" s="53"/>
      <c r="AG2850" s="53"/>
      <c r="AH2850" s="53"/>
      <c r="AI2850" s="53"/>
      <c r="AJ2850" s="53"/>
      <c r="AK2850" s="53"/>
      <c r="AL2850" s="53"/>
      <c r="AM2850" s="53"/>
      <c r="AN2850" s="53"/>
      <c r="AO2850" s="53"/>
      <c r="AP2850" s="53"/>
      <c r="AQ2850" s="53"/>
      <c r="AR2850" s="53"/>
      <c r="AS2850" s="53"/>
      <c r="AT2850" s="53"/>
      <c r="AU2850" s="53"/>
      <c r="AV2850" s="53"/>
      <c r="AW2850" s="53"/>
      <c r="AX2850" s="53"/>
      <c r="AY2850" s="53"/>
      <c r="AZ2850" s="53"/>
      <c r="BA2850" s="53"/>
      <c r="BB2850" s="53"/>
      <c r="BC2850" s="53"/>
      <c r="BD2850" s="53"/>
      <c r="BE2850" s="53"/>
      <c r="BF2850" s="53"/>
      <c r="BG2850" s="53"/>
      <c r="BH2850" s="53"/>
      <c r="BI2850" s="53"/>
      <c r="BJ2850" s="53"/>
      <c r="BK2850" s="53"/>
      <c r="BL2850" s="53"/>
      <c r="BM2850" s="53"/>
      <c r="BN2850" s="53"/>
      <c r="BO2850" s="53"/>
      <c r="BP2850" s="53"/>
      <c r="BQ2850" s="53"/>
      <c r="BR2850" s="53"/>
      <c r="BS2850" s="53"/>
      <c r="BT2850" s="53"/>
      <c r="BU2850" s="53"/>
      <c r="BV2850" s="53"/>
      <c r="BW2850" s="53"/>
      <c r="BX2850" s="53"/>
      <c r="BY2850" s="53"/>
      <c r="BZ2850" s="53"/>
      <c r="CA2850" s="53"/>
      <c r="CB2850" s="53"/>
      <c r="CC2850" s="53"/>
      <c r="CD2850" s="53"/>
      <c r="CE2850" s="53"/>
      <c r="CF2850" s="53"/>
      <c r="CG2850" s="53"/>
      <c r="CH2850" s="53"/>
      <c r="CI2850" s="53"/>
      <c r="CJ2850" s="53"/>
      <c r="CK2850" s="53"/>
    </row>
    <row r="2851" spans="10:89" x14ac:dyDescent="0.2">
      <c r="J2851" s="53"/>
      <c r="K2851" s="53"/>
      <c r="L2851" s="53"/>
      <c r="M2851" s="53"/>
      <c r="N2851" s="53"/>
      <c r="O2851" s="53"/>
      <c r="P2851" s="53"/>
      <c r="Q2851" s="53"/>
      <c r="R2851" s="53"/>
      <c r="S2851" s="53"/>
      <c r="T2851" s="53"/>
      <c r="U2851" s="53"/>
      <c r="V2851" s="53"/>
      <c r="W2851" s="53"/>
      <c r="X2851" s="53"/>
      <c r="Y2851" s="53"/>
      <c r="Z2851" s="53"/>
      <c r="AA2851" s="53"/>
      <c r="AB2851" s="53"/>
      <c r="AC2851" s="53"/>
      <c r="AD2851" s="53"/>
      <c r="AE2851" s="53"/>
      <c r="AF2851" s="53"/>
      <c r="AG2851" s="53"/>
      <c r="AH2851" s="53"/>
      <c r="AI2851" s="53"/>
      <c r="AJ2851" s="53"/>
      <c r="AK2851" s="53"/>
      <c r="AL2851" s="53"/>
      <c r="AM2851" s="53"/>
      <c r="AN2851" s="53"/>
      <c r="AO2851" s="53"/>
      <c r="AP2851" s="53"/>
      <c r="AQ2851" s="53"/>
      <c r="AR2851" s="53"/>
      <c r="AS2851" s="53"/>
      <c r="AT2851" s="53"/>
      <c r="AU2851" s="53"/>
      <c r="AV2851" s="53"/>
      <c r="AW2851" s="53"/>
      <c r="AX2851" s="53"/>
      <c r="AY2851" s="53"/>
      <c r="AZ2851" s="53"/>
      <c r="BA2851" s="53"/>
      <c r="BB2851" s="53"/>
      <c r="BC2851" s="53"/>
      <c r="BD2851" s="53"/>
      <c r="BE2851" s="53"/>
      <c r="BF2851" s="53"/>
      <c r="BG2851" s="53"/>
      <c r="BH2851" s="53"/>
      <c r="BI2851" s="53"/>
      <c r="BJ2851" s="53"/>
      <c r="BK2851" s="53"/>
      <c r="BL2851" s="53"/>
      <c r="BM2851" s="53"/>
      <c r="BN2851" s="53"/>
      <c r="BO2851" s="53"/>
      <c r="BP2851" s="53"/>
      <c r="BQ2851" s="53"/>
      <c r="BR2851" s="53"/>
      <c r="BS2851" s="53"/>
      <c r="BT2851" s="53"/>
      <c r="BU2851" s="53"/>
      <c r="BV2851" s="53"/>
      <c r="BW2851" s="53"/>
      <c r="BX2851" s="53"/>
      <c r="BY2851" s="53"/>
      <c r="BZ2851" s="53"/>
      <c r="CA2851" s="53"/>
      <c r="CB2851" s="53"/>
      <c r="CC2851" s="53"/>
      <c r="CD2851" s="53"/>
      <c r="CE2851" s="53"/>
      <c r="CF2851" s="53"/>
      <c r="CG2851" s="53"/>
      <c r="CH2851" s="53"/>
      <c r="CI2851" s="53"/>
      <c r="CJ2851" s="53"/>
      <c r="CK2851" s="53"/>
    </row>
    <row r="2852" spans="10:89" x14ac:dyDescent="0.2">
      <c r="J2852" s="53"/>
      <c r="K2852" s="53"/>
      <c r="L2852" s="53"/>
      <c r="M2852" s="53"/>
      <c r="N2852" s="53"/>
      <c r="O2852" s="53"/>
      <c r="P2852" s="53"/>
      <c r="Q2852" s="53"/>
      <c r="R2852" s="53"/>
      <c r="S2852" s="53"/>
      <c r="T2852" s="53"/>
      <c r="U2852" s="53"/>
      <c r="V2852" s="53"/>
      <c r="W2852" s="53"/>
      <c r="X2852" s="53"/>
      <c r="Y2852" s="53"/>
      <c r="Z2852" s="53"/>
      <c r="AA2852" s="53"/>
      <c r="AB2852" s="53"/>
      <c r="AC2852" s="53"/>
      <c r="AD2852" s="53"/>
      <c r="AE2852" s="53"/>
      <c r="AF2852" s="53"/>
      <c r="AG2852" s="53"/>
      <c r="AH2852" s="53"/>
      <c r="AI2852" s="53"/>
      <c r="AJ2852" s="53"/>
      <c r="AK2852" s="53"/>
      <c r="AL2852" s="53"/>
      <c r="AM2852" s="53"/>
      <c r="AN2852" s="53"/>
      <c r="AO2852" s="53"/>
      <c r="AP2852" s="53"/>
      <c r="AQ2852" s="53"/>
      <c r="AR2852" s="53"/>
      <c r="AS2852" s="53"/>
      <c r="AT2852" s="53"/>
      <c r="AU2852" s="53"/>
      <c r="AV2852" s="53"/>
      <c r="AW2852" s="53"/>
      <c r="AX2852" s="53"/>
      <c r="AY2852" s="53"/>
      <c r="AZ2852" s="53"/>
      <c r="BA2852" s="53"/>
      <c r="BB2852" s="53"/>
      <c r="BC2852" s="53"/>
      <c r="BD2852" s="53"/>
      <c r="BE2852" s="53"/>
      <c r="BF2852" s="53"/>
      <c r="BG2852" s="53"/>
      <c r="BH2852" s="53"/>
      <c r="BI2852" s="53"/>
      <c r="BJ2852" s="53"/>
      <c r="BK2852" s="53"/>
      <c r="BL2852" s="53"/>
      <c r="BM2852" s="53"/>
      <c r="BN2852" s="53"/>
      <c r="BO2852" s="53"/>
      <c r="BP2852" s="53"/>
      <c r="BQ2852" s="53"/>
      <c r="BR2852" s="53"/>
      <c r="BS2852" s="53"/>
      <c r="BT2852" s="53"/>
      <c r="BU2852" s="53"/>
      <c r="BV2852" s="53"/>
      <c r="BW2852" s="53"/>
      <c r="BX2852" s="53"/>
      <c r="BY2852" s="53"/>
      <c r="BZ2852" s="53"/>
      <c r="CA2852" s="53"/>
      <c r="CB2852" s="53"/>
      <c r="CC2852" s="53"/>
      <c r="CD2852" s="53"/>
      <c r="CE2852" s="53"/>
      <c r="CF2852" s="53"/>
      <c r="CG2852" s="53"/>
      <c r="CH2852" s="53"/>
      <c r="CI2852" s="53"/>
      <c r="CJ2852" s="53"/>
      <c r="CK2852" s="53"/>
    </row>
    <row r="2853" spans="10:89" x14ac:dyDescent="0.2">
      <c r="J2853" s="53"/>
      <c r="K2853" s="53"/>
      <c r="L2853" s="53"/>
      <c r="M2853" s="53"/>
      <c r="N2853" s="53"/>
      <c r="O2853" s="53"/>
      <c r="P2853" s="53"/>
      <c r="Q2853" s="53"/>
      <c r="R2853" s="53"/>
      <c r="S2853" s="53"/>
      <c r="T2853" s="53"/>
      <c r="U2853" s="53"/>
      <c r="V2853" s="53"/>
      <c r="W2853" s="53"/>
      <c r="X2853" s="53"/>
      <c r="Y2853" s="53"/>
      <c r="Z2853" s="53"/>
      <c r="AA2853" s="53"/>
      <c r="AB2853" s="53"/>
      <c r="AC2853" s="53"/>
      <c r="AD2853" s="53"/>
      <c r="AE2853" s="53"/>
      <c r="AF2853" s="53"/>
      <c r="AG2853" s="53"/>
      <c r="AH2853" s="53"/>
      <c r="AI2853" s="53"/>
      <c r="AJ2853" s="53"/>
      <c r="AK2853" s="53"/>
      <c r="AL2853" s="53"/>
      <c r="AM2853" s="53"/>
      <c r="AN2853" s="53"/>
      <c r="AO2853" s="53"/>
      <c r="AP2853" s="53"/>
      <c r="AQ2853" s="53"/>
      <c r="AR2853" s="53"/>
      <c r="AS2853" s="53"/>
      <c r="AT2853" s="53"/>
      <c r="AU2853" s="53"/>
      <c r="AV2853" s="53"/>
      <c r="AW2853" s="53"/>
      <c r="AX2853" s="53"/>
      <c r="AY2853" s="53"/>
      <c r="AZ2853" s="53"/>
      <c r="BA2853" s="53"/>
      <c r="BB2853" s="53"/>
      <c r="BC2853" s="53"/>
      <c r="BD2853" s="53"/>
      <c r="BE2853" s="53"/>
      <c r="BF2853" s="53"/>
      <c r="BG2853" s="53"/>
      <c r="BH2853" s="53"/>
      <c r="BI2853" s="53"/>
      <c r="BJ2853" s="53"/>
      <c r="BK2853" s="53"/>
      <c r="BL2853" s="53"/>
      <c r="BM2853" s="53"/>
      <c r="BN2853" s="53"/>
      <c r="BO2853" s="53"/>
      <c r="BP2853" s="53"/>
      <c r="BQ2853" s="53"/>
      <c r="BR2853" s="53"/>
      <c r="BS2853" s="53"/>
      <c r="BT2853" s="53"/>
      <c r="BU2853" s="53"/>
      <c r="BV2853" s="53"/>
      <c r="BW2853" s="53"/>
      <c r="BX2853" s="53"/>
      <c r="BY2853" s="53"/>
      <c r="BZ2853" s="53"/>
      <c r="CA2853" s="53"/>
      <c r="CB2853" s="53"/>
      <c r="CC2853" s="53"/>
      <c r="CD2853" s="53"/>
      <c r="CE2853" s="53"/>
      <c r="CF2853" s="53"/>
      <c r="CG2853" s="53"/>
      <c r="CH2853" s="53"/>
      <c r="CI2853" s="53"/>
      <c r="CJ2853" s="53"/>
      <c r="CK2853" s="53"/>
    </row>
    <row r="2854" spans="10:89" x14ac:dyDescent="0.2">
      <c r="J2854" s="53"/>
      <c r="K2854" s="53"/>
      <c r="L2854" s="53"/>
      <c r="M2854" s="53"/>
      <c r="N2854" s="53"/>
      <c r="O2854" s="53"/>
      <c r="P2854" s="53"/>
      <c r="Q2854" s="53"/>
      <c r="R2854" s="53"/>
      <c r="S2854" s="53"/>
      <c r="T2854" s="53"/>
      <c r="U2854" s="53"/>
      <c r="V2854" s="53"/>
      <c r="W2854" s="53"/>
      <c r="X2854" s="53"/>
      <c r="Y2854" s="53"/>
      <c r="Z2854" s="53"/>
      <c r="AA2854" s="53"/>
      <c r="AB2854" s="53"/>
      <c r="AC2854" s="53"/>
      <c r="AD2854" s="53"/>
      <c r="AE2854" s="53"/>
      <c r="AF2854" s="53"/>
      <c r="AG2854" s="53"/>
      <c r="AH2854" s="53"/>
      <c r="AI2854" s="53"/>
      <c r="AJ2854" s="53"/>
      <c r="AK2854" s="53"/>
      <c r="AL2854" s="53"/>
      <c r="AM2854" s="53"/>
      <c r="AN2854" s="53"/>
      <c r="AO2854" s="53"/>
      <c r="AP2854" s="53"/>
      <c r="AQ2854" s="53"/>
      <c r="AR2854" s="53"/>
      <c r="AS2854" s="53"/>
      <c r="AT2854" s="53"/>
      <c r="AU2854" s="53"/>
      <c r="AV2854" s="53"/>
      <c r="AW2854" s="53"/>
      <c r="AX2854" s="53"/>
      <c r="AY2854" s="53"/>
      <c r="AZ2854" s="53"/>
      <c r="BA2854" s="53"/>
      <c r="BB2854" s="53"/>
      <c r="BC2854" s="53"/>
      <c r="BD2854" s="53"/>
      <c r="BE2854" s="53"/>
      <c r="BF2854" s="53"/>
      <c r="BG2854" s="53"/>
      <c r="BH2854" s="53"/>
      <c r="BI2854" s="53"/>
      <c r="BJ2854" s="53"/>
      <c r="BK2854" s="53"/>
      <c r="BL2854" s="53"/>
      <c r="BM2854" s="53"/>
      <c r="BN2854" s="53"/>
      <c r="BO2854" s="53"/>
      <c r="BP2854" s="53"/>
      <c r="BQ2854" s="53"/>
      <c r="BR2854" s="53"/>
      <c r="BS2854" s="53"/>
      <c r="BT2854" s="53"/>
      <c r="BU2854" s="53"/>
      <c r="BV2854" s="53"/>
      <c r="BW2854" s="53"/>
      <c r="BX2854" s="53"/>
      <c r="BY2854" s="53"/>
      <c r="BZ2854" s="53"/>
      <c r="CA2854" s="53"/>
      <c r="CB2854" s="53"/>
      <c r="CC2854" s="53"/>
      <c r="CD2854" s="53"/>
      <c r="CE2854" s="53"/>
      <c r="CF2854" s="53"/>
      <c r="CG2854" s="53"/>
      <c r="CH2854" s="53"/>
      <c r="CI2854" s="53"/>
      <c r="CJ2854" s="53"/>
      <c r="CK2854" s="53"/>
    </row>
    <row r="2855" spans="10:89" x14ac:dyDescent="0.2">
      <c r="J2855" s="53"/>
      <c r="K2855" s="53"/>
      <c r="L2855" s="53"/>
      <c r="M2855" s="53"/>
      <c r="N2855" s="53"/>
      <c r="O2855" s="53"/>
      <c r="P2855" s="53"/>
      <c r="Q2855" s="53"/>
      <c r="R2855" s="53"/>
      <c r="S2855" s="53"/>
      <c r="T2855" s="53"/>
      <c r="U2855" s="53"/>
      <c r="V2855" s="53"/>
      <c r="W2855" s="53"/>
      <c r="X2855" s="53"/>
      <c r="Y2855" s="53"/>
      <c r="Z2855" s="53"/>
      <c r="AA2855" s="53"/>
      <c r="AB2855" s="53"/>
      <c r="AC2855" s="53"/>
      <c r="AD2855" s="53"/>
      <c r="AE2855" s="53"/>
      <c r="AF2855" s="53"/>
      <c r="AG2855" s="53"/>
      <c r="AH2855" s="53"/>
      <c r="AI2855" s="53"/>
      <c r="AJ2855" s="53"/>
      <c r="AK2855" s="53"/>
      <c r="AL2855" s="53"/>
      <c r="AM2855" s="53"/>
      <c r="AN2855" s="53"/>
      <c r="AO2855" s="53"/>
      <c r="AP2855" s="53"/>
      <c r="AQ2855" s="53"/>
      <c r="AR2855" s="53"/>
      <c r="AS2855" s="53"/>
      <c r="AT2855" s="53"/>
      <c r="AU2855" s="53"/>
      <c r="AV2855" s="53"/>
      <c r="AW2855" s="53"/>
      <c r="AX2855" s="53"/>
      <c r="AY2855" s="53"/>
      <c r="AZ2855" s="53"/>
      <c r="BA2855" s="53"/>
      <c r="BB2855" s="53"/>
      <c r="BC2855" s="53"/>
      <c r="BD2855" s="53"/>
      <c r="BE2855" s="53"/>
      <c r="BF2855" s="53"/>
      <c r="BG2855" s="53"/>
      <c r="BH2855" s="53"/>
      <c r="BI2855" s="53"/>
      <c r="BJ2855" s="53"/>
      <c r="BK2855" s="53"/>
      <c r="BL2855" s="53"/>
      <c r="BM2855" s="53"/>
      <c r="BN2855" s="53"/>
      <c r="BO2855" s="53"/>
      <c r="BP2855" s="53"/>
      <c r="BQ2855" s="53"/>
      <c r="BR2855" s="53"/>
      <c r="BS2855" s="53"/>
      <c r="BT2855" s="53"/>
      <c r="BU2855" s="53"/>
      <c r="BV2855" s="53"/>
      <c r="BW2855" s="53"/>
      <c r="BX2855" s="53"/>
      <c r="BY2855" s="53"/>
      <c r="BZ2855" s="53"/>
      <c r="CA2855" s="53"/>
      <c r="CB2855" s="53"/>
      <c r="CC2855" s="53"/>
      <c r="CD2855" s="53"/>
      <c r="CE2855" s="53"/>
      <c r="CF2855" s="53"/>
      <c r="CG2855" s="53"/>
      <c r="CH2855" s="53"/>
      <c r="CI2855" s="53"/>
      <c r="CJ2855" s="53"/>
      <c r="CK2855" s="53"/>
    </row>
    <row r="2856" spans="10:89" x14ac:dyDescent="0.2">
      <c r="J2856" s="53"/>
      <c r="K2856" s="53"/>
      <c r="L2856" s="53"/>
      <c r="M2856" s="53"/>
      <c r="N2856" s="53"/>
      <c r="O2856" s="53"/>
      <c r="P2856" s="53"/>
      <c r="Q2856" s="53"/>
      <c r="R2856" s="53"/>
      <c r="S2856" s="53"/>
      <c r="T2856" s="53"/>
      <c r="U2856" s="53"/>
      <c r="V2856" s="53"/>
      <c r="W2856" s="53"/>
      <c r="X2856" s="53"/>
      <c r="Y2856" s="53"/>
      <c r="Z2856" s="53"/>
      <c r="AA2856" s="53"/>
      <c r="AB2856" s="53"/>
      <c r="AC2856" s="53"/>
      <c r="AD2856" s="53"/>
      <c r="AE2856" s="53"/>
      <c r="AF2856" s="53"/>
      <c r="AG2856" s="53"/>
      <c r="AH2856" s="53"/>
      <c r="AI2856" s="53"/>
      <c r="AJ2856" s="53"/>
      <c r="AK2856" s="53"/>
      <c r="AL2856" s="53"/>
      <c r="AM2856" s="53"/>
      <c r="AN2856" s="53"/>
      <c r="AO2856" s="53"/>
      <c r="AP2856" s="53"/>
      <c r="AQ2856" s="53"/>
      <c r="AR2856" s="53"/>
      <c r="AS2856" s="53"/>
      <c r="AT2856" s="53"/>
      <c r="AU2856" s="53"/>
      <c r="AV2856" s="53"/>
      <c r="AW2856" s="53"/>
      <c r="AX2856" s="53"/>
      <c r="AY2856" s="53"/>
      <c r="AZ2856" s="53"/>
      <c r="BA2856" s="53"/>
      <c r="BB2856" s="53"/>
      <c r="BC2856" s="53"/>
      <c r="BD2856" s="53"/>
      <c r="BE2856" s="53"/>
      <c r="BF2856" s="53"/>
      <c r="BG2856" s="53"/>
      <c r="BH2856" s="53"/>
      <c r="BI2856" s="53"/>
      <c r="BJ2856" s="53"/>
      <c r="BK2856" s="53"/>
      <c r="BL2856" s="53"/>
      <c r="BM2856" s="53"/>
      <c r="BN2856" s="53"/>
      <c r="BO2856" s="53"/>
      <c r="BP2856" s="53"/>
      <c r="BQ2856" s="53"/>
      <c r="BR2856" s="53"/>
      <c r="BS2856" s="53"/>
      <c r="BT2856" s="53"/>
      <c r="BU2856" s="53"/>
      <c r="BV2856" s="53"/>
      <c r="BW2856" s="53"/>
      <c r="BX2856" s="53"/>
      <c r="BY2856" s="53"/>
      <c r="BZ2856" s="53"/>
      <c r="CA2856" s="53"/>
      <c r="CB2856" s="53"/>
      <c r="CC2856" s="53"/>
      <c r="CD2856" s="53"/>
      <c r="CE2856" s="53"/>
      <c r="CF2856" s="53"/>
      <c r="CG2856" s="53"/>
      <c r="CH2856" s="53"/>
      <c r="CI2856" s="53"/>
      <c r="CJ2856" s="53"/>
      <c r="CK2856" s="53"/>
    </row>
    <row r="2857" spans="10:89" x14ac:dyDescent="0.2">
      <c r="J2857" s="53"/>
      <c r="K2857" s="53"/>
      <c r="L2857" s="53"/>
      <c r="M2857" s="53"/>
      <c r="N2857" s="53"/>
      <c r="O2857" s="53"/>
      <c r="P2857" s="53"/>
      <c r="Q2857" s="53"/>
      <c r="R2857" s="53"/>
      <c r="S2857" s="53"/>
      <c r="T2857" s="53"/>
      <c r="U2857" s="53"/>
      <c r="V2857" s="53"/>
      <c r="W2857" s="53"/>
      <c r="X2857" s="53"/>
      <c r="Y2857" s="53"/>
      <c r="Z2857" s="53"/>
      <c r="AA2857" s="53"/>
      <c r="AB2857" s="53"/>
      <c r="AC2857" s="53"/>
      <c r="AD2857" s="53"/>
      <c r="AE2857" s="53"/>
      <c r="AF2857" s="53"/>
      <c r="AG2857" s="53"/>
      <c r="AH2857" s="53"/>
      <c r="AI2857" s="53"/>
      <c r="AJ2857" s="53"/>
      <c r="AK2857" s="53"/>
      <c r="AL2857" s="53"/>
      <c r="AM2857" s="53"/>
      <c r="AN2857" s="53"/>
      <c r="AO2857" s="53"/>
      <c r="AP2857" s="53"/>
      <c r="AQ2857" s="53"/>
      <c r="AR2857" s="53"/>
      <c r="AS2857" s="53"/>
      <c r="AT2857" s="53"/>
      <c r="AU2857" s="53"/>
      <c r="AV2857" s="53"/>
      <c r="AW2857" s="53"/>
      <c r="AX2857" s="53"/>
      <c r="AY2857" s="53"/>
      <c r="AZ2857" s="53"/>
      <c r="BA2857" s="53"/>
      <c r="BB2857" s="53"/>
      <c r="BC2857" s="53"/>
      <c r="BD2857" s="53"/>
      <c r="BE2857" s="53"/>
      <c r="BF2857" s="53"/>
      <c r="BG2857" s="53"/>
      <c r="BH2857" s="53"/>
      <c r="BI2857" s="53"/>
      <c r="BJ2857" s="53"/>
      <c r="BK2857" s="53"/>
      <c r="BL2857" s="53"/>
      <c r="BM2857" s="53"/>
      <c r="BN2857" s="53"/>
      <c r="BO2857" s="53"/>
      <c r="BP2857" s="53"/>
      <c r="BQ2857" s="53"/>
      <c r="BR2857" s="53"/>
      <c r="BS2857" s="53"/>
      <c r="BT2857" s="53"/>
      <c r="BU2857" s="53"/>
      <c r="BV2857" s="53"/>
      <c r="BW2857" s="53"/>
      <c r="BX2857" s="53"/>
      <c r="BY2857" s="53"/>
      <c r="BZ2857" s="53"/>
      <c r="CA2857" s="53"/>
      <c r="CB2857" s="53"/>
      <c r="CC2857" s="53"/>
      <c r="CD2857" s="53"/>
      <c r="CE2857" s="53"/>
      <c r="CF2857" s="53"/>
      <c r="CG2857" s="53"/>
      <c r="CH2857" s="53"/>
      <c r="CI2857" s="53"/>
      <c r="CJ2857" s="53"/>
      <c r="CK2857" s="53"/>
    </row>
    <row r="2858" spans="10:89" x14ac:dyDescent="0.2">
      <c r="J2858" s="53"/>
      <c r="K2858" s="53"/>
      <c r="L2858" s="53"/>
      <c r="M2858" s="53"/>
      <c r="N2858" s="53"/>
      <c r="O2858" s="53"/>
      <c r="P2858" s="53"/>
      <c r="Q2858" s="53"/>
      <c r="R2858" s="53"/>
      <c r="S2858" s="53"/>
      <c r="T2858" s="53"/>
      <c r="U2858" s="53"/>
      <c r="V2858" s="53"/>
      <c r="W2858" s="53"/>
      <c r="X2858" s="53"/>
      <c r="Y2858" s="53"/>
      <c r="Z2858" s="53"/>
      <c r="AA2858" s="53"/>
      <c r="AB2858" s="53"/>
      <c r="AC2858" s="53"/>
      <c r="AD2858" s="53"/>
      <c r="AE2858" s="53"/>
      <c r="AF2858" s="53"/>
      <c r="AG2858" s="53"/>
      <c r="AH2858" s="53"/>
      <c r="AI2858" s="53"/>
      <c r="AJ2858" s="53"/>
      <c r="AK2858" s="53"/>
      <c r="AL2858" s="53"/>
      <c r="AM2858" s="53"/>
      <c r="AN2858" s="53"/>
      <c r="AO2858" s="53"/>
      <c r="AP2858" s="53"/>
      <c r="AQ2858" s="53"/>
      <c r="AR2858" s="53"/>
      <c r="AS2858" s="53"/>
      <c r="AT2858" s="53"/>
      <c r="AU2858" s="53"/>
      <c r="AV2858" s="53"/>
      <c r="AW2858" s="53"/>
      <c r="AX2858" s="53"/>
      <c r="AY2858" s="53"/>
      <c r="AZ2858" s="53"/>
      <c r="BA2858" s="53"/>
      <c r="BB2858" s="53"/>
      <c r="BC2858" s="53"/>
      <c r="BD2858" s="53"/>
      <c r="BE2858" s="53"/>
      <c r="BF2858" s="53"/>
      <c r="BG2858" s="53"/>
      <c r="BH2858" s="53"/>
      <c r="BI2858" s="53"/>
      <c r="BJ2858" s="53"/>
      <c r="BK2858" s="53"/>
      <c r="BL2858" s="53"/>
      <c r="BM2858" s="53"/>
      <c r="BN2858" s="53"/>
      <c r="BO2858" s="53"/>
      <c r="BP2858" s="53"/>
      <c r="BQ2858" s="53"/>
      <c r="BR2858" s="53"/>
      <c r="BS2858" s="53"/>
      <c r="BT2858" s="53"/>
      <c r="BU2858" s="53"/>
      <c r="BV2858" s="53"/>
      <c r="BW2858" s="53"/>
      <c r="BX2858" s="53"/>
      <c r="BY2858" s="53"/>
      <c r="BZ2858" s="53"/>
      <c r="CA2858" s="53"/>
      <c r="CB2858" s="53"/>
      <c r="CC2858" s="53"/>
      <c r="CD2858" s="53"/>
      <c r="CE2858" s="53"/>
      <c r="CF2858" s="53"/>
      <c r="CG2858" s="53"/>
      <c r="CH2858" s="53"/>
      <c r="CI2858" s="53"/>
      <c r="CJ2858" s="53"/>
      <c r="CK2858" s="53"/>
    </row>
    <row r="2859" spans="10:89" x14ac:dyDescent="0.2">
      <c r="J2859" s="53"/>
      <c r="K2859" s="53"/>
      <c r="L2859" s="53"/>
      <c r="M2859" s="53"/>
      <c r="N2859" s="53"/>
      <c r="O2859" s="53"/>
      <c r="P2859" s="53"/>
      <c r="Q2859" s="53"/>
      <c r="R2859" s="53"/>
      <c r="S2859" s="53"/>
      <c r="T2859" s="53"/>
      <c r="U2859" s="53"/>
      <c r="V2859" s="53"/>
      <c r="W2859" s="53"/>
      <c r="X2859" s="53"/>
      <c r="Y2859" s="53"/>
      <c r="Z2859" s="53"/>
      <c r="AA2859" s="53"/>
      <c r="AB2859" s="53"/>
      <c r="AC2859" s="53"/>
      <c r="AD2859" s="53"/>
      <c r="AE2859" s="53"/>
      <c r="AF2859" s="53"/>
      <c r="AG2859" s="53"/>
      <c r="AH2859" s="53"/>
      <c r="AI2859" s="53"/>
      <c r="AJ2859" s="53"/>
      <c r="AK2859" s="53"/>
      <c r="AL2859" s="53"/>
      <c r="AM2859" s="53"/>
      <c r="AN2859" s="53"/>
      <c r="AO2859" s="53"/>
      <c r="AP2859" s="53"/>
      <c r="AQ2859" s="53"/>
      <c r="AR2859" s="53"/>
      <c r="AS2859" s="53"/>
      <c r="AT2859" s="53"/>
      <c r="AU2859" s="53"/>
      <c r="AV2859" s="53"/>
      <c r="AW2859" s="53"/>
      <c r="AX2859" s="53"/>
      <c r="AY2859" s="53"/>
      <c r="AZ2859" s="53"/>
      <c r="BA2859" s="53"/>
      <c r="BB2859" s="53"/>
      <c r="BC2859" s="53"/>
      <c r="BD2859" s="53"/>
      <c r="BE2859" s="53"/>
      <c r="BF2859" s="53"/>
      <c r="BG2859" s="53"/>
      <c r="BH2859" s="53"/>
      <c r="BI2859" s="53"/>
      <c r="BJ2859" s="53"/>
      <c r="BK2859" s="53"/>
      <c r="BL2859" s="53"/>
      <c r="BM2859" s="53"/>
      <c r="BN2859" s="53"/>
      <c r="BO2859" s="53"/>
      <c r="BP2859" s="53"/>
      <c r="BQ2859" s="53"/>
      <c r="BR2859" s="53"/>
      <c r="BS2859" s="53"/>
      <c r="BT2859" s="53"/>
      <c r="BU2859" s="53"/>
      <c r="BV2859" s="53"/>
      <c r="BW2859" s="53"/>
      <c r="BX2859" s="53"/>
      <c r="BY2859" s="53"/>
      <c r="BZ2859" s="53"/>
      <c r="CA2859" s="53"/>
      <c r="CB2859" s="53"/>
      <c r="CC2859" s="53"/>
      <c r="CD2859" s="53"/>
      <c r="CE2859" s="53"/>
      <c r="CF2859" s="53"/>
      <c r="CG2859" s="53"/>
      <c r="CH2859" s="53"/>
      <c r="CI2859" s="53"/>
      <c r="CJ2859" s="53"/>
      <c r="CK2859" s="53"/>
    </row>
    <row r="2860" spans="10:89" x14ac:dyDescent="0.2">
      <c r="J2860" s="53"/>
      <c r="K2860" s="53"/>
      <c r="L2860" s="53"/>
      <c r="M2860" s="53"/>
      <c r="N2860" s="53"/>
      <c r="O2860" s="53"/>
      <c r="P2860" s="53"/>
      <c r="Q2860" s="53"/>
      <c r="R2860" s="53"/>
      <c r="S2860" s="53"/>
      <c r="T2860" s="53"/>
      <c r="U2860" s="53"/>
      <c r="V2860" s="53"/>
      <c r="W2860" s="53"/>
      <c r="X2860" s="53"/>
      <c r="Y2860" s="53"/>
      <c r="Z2860" s="53"/>
      <c r="AA2860" s="53"/>
      <c r="AB2860" s="53"/>
      <c r="AC2860" s="53"/>
      <c r="AD2860" s="53"/>
      <c r="AE2860" s="53"/>
      <c r="AF2860" s="53"/>
      <c r="AG2860" s="53"/>
      <c r="AH2860" s="53"/>
      <c r="AI2860" s="53"/>
      <c r="AJ2860" s="53"/>
      <c r="AK2860" s="53"/>
      <c r="AL2860" s="53"/>
      <c r="AM2860" s="53"/>
      <c r="AN2860" s="53"/>
      <c r="AO2860" s="53"/>
      <c r="AP2860" s="53"/>
      <c r="AQ2860" s="53"/>
      <c r="AR2860" s="53"/>
      <c r="AS2860" s="53"/>
      <c r="AT2860" s="53"/>
      <c r="AU2860" s="53"/>
      <c r="AV2860" s="53"/>
      <c r="AW2860" s="53"/>
      <c r="AX2860" s="53"/>
      <c r="AY2860" s="53"/>
      <c r="AZ2860" s="53"/>
      <c r="BA2860" s="53"/>
      <c r="BB2860" s="53"/>
      <c r="BC2860" s="53"/>
      <c r="BD2860" s="53"/>
      <c r="BE2860" s="53"/>
      <c r="BF2860" s="53"/>
      <c r="BG2860" s="53"/>
      <c r="BH2860" s="53"/>
      <c r="BI2860" s="53"/>
      <c r="BJ2860" s="53"/>
      <c r="BK2860" s="53"/>
      <c r="BL2860" s="53"/>
      <c r="BM2860" s="53"/>
      <c r="BN2860" s="53"/>
      <c r="BO2860" s="53"/>
      <c r="BP2860" s="53"/>
      <c r="BQ2860" s="53"/>
      <c r="BR2860" s="53"/>
      <c r="BS2860" s="53"/>
      <c r="BT2860" s="53"/>
      <c r="BU2860" s="53"/>
      <c r="BV2860" s="53"/>
      <c r="BW2860" s="53"/>
      <c r="BX2860" s="53"/>
      <c r="BY2860" s="53"/>
      <c r="BZ2860" s="53"/>
      <c r="CA2860" s="53"/>
      <c r="CB2860" s="53"/>
      <c r="CC2860" s="53"/>
      <c r="CD2860" s="53"/>
      <c r="CE2860" s="53"/>
      <c r="CF2860" s="53"/>
      <c r="CG2860" s="53"/>
      <c r="CH2860" s="53"/>
      <c r="CI2860" s="53"/>
      <c r="CJ2860" s="53"/>
      <c r="CK2860" s="53"/>
    </row>
    <row r="2861" spans="10:89" x14ac:dyDescent="0.2">
      <c r="J2861" s="53"/>
      <c r="K2861" s="53"/>
      <c r="L2861" s="53"/>
      <c r="M2861" s="53"/>
      <c r="N2861" s="53"/>
      <c r="O2861" s="53"/>
      <c r="P2861" s="53"/>
      <c r="Q2861" s="53"/>
      <c r="R2861" s="53"/>
      <c r="S2861" s="53"/>
      <c r="T2861" s="53"/>
      <c r="U2861" s="53"/>
      <c r="V2861" s="53"/>
      <c r="W2861" s="53"/>
      <c r="X2861" s="53"/>
      <c r="Y2861" s="53"/>
      <c r="Z2861" s="53"/>
      <c r="AA2861" s="53"/>
      <c r="AB2861" s="53"/>
      <c r="AC2861" s="53"/>
      <c r="AD2861" s="53"/>
      <c r="AE2861" s="53"/>
      <c r="AF2861" s="53"/>
      <c r="AG2861" s="53"/>
      <c r="AH2861" s="53"/>
      <c r="AI2861" s="53"/>
      <c r="AJ2861" s="53"/>
      <c r="AK2861" s="53"/>
      <c r="AL2861" s="53"/>
      <c r="AM2861" s="53"/>
      <c r="AN2861" s="53"/>
      <c r="AO2861" s="53"/>
      <c r="AP2861" s="53"/>
      <c r="AQ2861" s="53"/>
      <c r="AR2861" s="53"/>
      <c r="AS2861" s="53"/>
      <c r="AT2861" s="53"/>
      <c r="AU2861" s="53"/>
      <c r="AV2861" s="53"/>
      <c r="AW2861" s="53"/>
      <c r="AX2861" s="53"/>
      <c r="AY2861" s="53"/>
      <c r="AZ2861" s="53"/>
      <c r="BA2861" s="53"/>
      <c r="BB2861" s="53"/>
      <c r="BC2861" s="53"/>
      <c r="BD2861" s="53"/>
      <c r="BE2861" s="53"/>
      <c r="BF2861" s="53"/>
      <c r="BG2861" s="53"/>
      <c r="BH2861" s="53"/>
      <c r="BI2861" s="53"/>
      <c r="BJ2861" s="53"/>
      <c r="BK2861" s="53"/>
      <c r="BL2861" s="53"/>
      <c r="BM2861" s="53"/>
      <c r="BN2861" s="53"/>
      <c r="BO2861" s="53"/>
      <c r="BP2861" s="53"/>
      <c r="BQ2861" s="53"/>
      <c r="BR2861" s="53"/>
      <c r="BS2861" s="53"/>
      <c r="BT2861" s="53"/>
      <c r="BU2861" s="53"/>
      <c r="BV2861" s="53"/>
      <c r="BW2861" s="53"/>
      <c r="BX2861" s="53"/>
      <c r="BY2861" s="53"/>
      <c r="BZ2861" s="53"/>
      <c r="CA2861" s="53"/>
      <c r="CB2861" s="53"/>
      <c r="CC2861" s="53"/>
      <c r="CD2861" s="53"/>
      <c r="CE2861" s="53"/>
      <c r="CF2861" s="53"/>
      <c r="CG2861" s="53"/>
      <c r="CH2861" s="53"/>
      <c r="CI2861" s="53"/>
      <c r="CJ2861" s="53"/>
      <c r="CK2861" s="53"/>
    </row>
    <row r="2862" spans="10:89" x14ac:dyDescent="0.2">
      <c r="J2862" s="53"/>
      <c r="K2862" s="53"/>
      <c r="L2862" s="53"/>
      <c r="M2862" s="53"/>
      <c r="N2862" s="53"/>
      <c r="O2862" s="53"/>
      <c r="P2862" s="53"/>
      <c r="Q2862" s="53"/>
      <c r="R2862" s="53"/>
      <c r="S2862" s="53"/>
      <c r="T2862" s="53"/>
      <c r="U2862" s="53"/>
      <c r="V2862" s="53"/>
      <c r="W2862" s="53"/>
      <c r="X2862" s="53"/>
      <c r="Y2862" s="53"/>
      <c r="Z2862" s="53"/>
      <c r="AA2862" s="53"/>
      <c r="AB2862" s="53"/>
      <c r="AC2862" s="53"/>
      <c r="AD2862" s="53"/>
      <c r="AE2862" s="53"/>
      <c r="AF2862" s="53"/>
      <c r="AG2862" s="53"/>
      <c r="AH2862" s="53"/>
      <c r="AI2862" s="53"/>
      <c r="AJ2862" s="53"/>
      <c r="AK2862" s="53"/>
      <c r="AL2862" s="53"/>
      <c r="AM2862" s="53"/>
      <c r="AN2862" s="53"/>
      <c r="AO2862" s="53"/>
      <c r="AP2862" s="53"/>
      <c r="AQ2862" s="53"/>
      <c r="AR2862" s="53"/>
      <c r="AS2862" s="53"/>
      <c r="AT2862" s="53"/>
      <c r="AU2862" s="53"/>
      <c r="AV2862" s="53"/>
      <c r="AW2862" s="53"/>
      <c r="AX2862" s="53"/>
      <c r="AY2862" s="53"/>
      <c r="AZ2862" s="53"/>
      <c r="BA2862" s="53"/>
      <c r="BB2862" s="53"/>
      <c r="BC2862" s="53"/>
      <c r="BD2862" s="53"/>
      <c r="BE2862" s="53"/>
      <c r="BF2862" s="53"/>
      <c r="BG2862" s="53"/>
      <c r="BH2862" s="53"/>
      <c r="BI2862" s="53"/>
      <c r="BJ2862" s="53"/>
      <c r="BK2862" s="53"/>
      <c r="BL2862" s="53"/>
      <c r="BM2862" s="53"/>
      <c r="BN2862" s="53"/>
      <c r="BO2862" s="53"/>
      <c r="BP2862" s="53"/>
      <c r="BQ2862" s="53"/>
      <c r="BR2862" s="53"/>
      <c r="BS2862" s="53"/>
      <c r="BT2862" s="53"/>
      <c r="BU2862" s="53"/>
      <c r="BV2862" s="53"/>
      <c r="BW2862" s="53"/>
      <c r="BX2862" s="53"/>
      <c r="BY2862" s="53"/>
      <c r="BZ2862" s="53"/>
      <c r="CA2862" s="53"/>
      <c r="CB2862" s="53"/>
      <c r="CC2862" s="53"/>
      <c r="CD2862" s="53"/>
      <c r="CE2862" s="53"/>
      <c r="CF2862" s="53"/>
      <c r="CG2862" s="53"/>
      <c r="CH2862" s="53"/>
      <c r="CI2862" s="53"/>
      <c r="CJ2862" s="53"/>
      <c r="CK2862" s="53"/>
    </row>
    <row r="2863" spans="10:89" x14ac:dyDescent="0.2">
      <c r="J2863" s="53"/>
      <c r="K2863" s="53"/>
      <c r="L2863" s="53"/>
      <c r="M2863" s="53"/>
      <c r="N2863" s="53"/>
      <c r="O2863" s="53"/>
      <c r="P2863" s="53"/>
      <c r="Q2863" s="53"/>
      <c r="R2863" s="53"/>
      <c r="S2863" s="53"/>
      <c r="T2863" s="53"/>
      <c r="U2863" s="53"/>
      <c r="V2863" s="53"/>
      <c r="W2863" s="53"/>
      <c r="X2863" s="53"/>
      <c r="Y2863" s="53"/>
      <c r="Z2863" s="53"/>
      <c r="AA2863" s="53"/>
      <c r="AB2863" s="53"/>
      <c r="AC2863" s="53"/>
      <c r="AD2863" s="53"/>
      <c r="AE2863" s="53"/>
      <c r="AF2863" s="53"/>
      <c r="AG2863" s="53"/>
      <c r="AH2863" s="53"/>
      <c r="AI2863" s="53"/>
      <c r="AJ2863" s="53"/>
      <c r="AK2863" s="53"/>
      <c r="AL2863" s="53"/>
      <c r="AM2863" s="53"/>
      <c r="AN2863" s="53"/>
      <c r="AO2863" s="53"/>
      <c r="AP2863" s="53"/>
      <c r="AQ2863" s="53"/>
      <c r="AR2863" s="53"/>
      <c r="AS2863" s="53"/>
      <c r="AT2863" s="53"/>
      <c r="AU2863" s="53"/>
      <c r="AV2863" s="53"/>
      <c r="AW2863" s="53"/>
      <c r="AX2863" s="53"/>
      <c r="AY2863" s="53"/>
      <c r="AZ2863" s="53"/>
      <c r="BA2863" s="53"/>
      <c r="BB2863" s="53"/>
      <c r="BC2863" s="53"/>
      <c r="BD2863" s="53"/>
      <c r="BE2863" s="53"/>
      <c r="BF2863" s="53"/>
      <c r="BG2863" s="53"/>
      <c r="BH2863" s="53"/>
      <c r="BI2863" s="53"/>
      <c r="BJ2863" s="53"/>
      <c r="BK2863" s="53"/>
      <c r="BL2863" s="53"/>
      <c r="BM2863" s="53"/>
      <c r="BN2863" s="53"/>
      <c r="BO2863" s="53"/>
      <c r="BP2863" s="53"/>
      <c r="BQ2863" s="53"/>
      <c r="BR2863" s="53"/>
      <c r="BS2863" s="53"/>
      <c r="BT2863" s="53"/>
      <c r="BU2863" s="53"/>
      <c r="BV2863" s="53"/>
      <c r="BW2863" s="53"/>
      <c r="BX2863" s="53"/>
      <c r="BY2863" s="53"/>
      <c r="BZ2863" s="53"/>
      <c r="CA2863" s="53"/>
      <c r="CB2863" s="53"/>
      <c r="CC2863" s="53"/>
      <c r="CD2863" s="53"/>
      <c r="CE2863" s="53"/>
      <c r="CF2863" s="53"/>
      <c r="CG2863" s="53"/>
      <c r="CH2863" s="53"/>
      <c r="CI2863" s="53"/>
      <c r="CJ2863" s="53"/>
      <c r="CK2863" s="53"/>
    </row>
    <row r="2864" spans="10:89" x14ac:dyDescent="0.2">
      <c r="J2864" s="53"/>
      <c r="K2864" s="53"/>
      <c r="L2864" s="53"/>
      <c r="M2864" s="53"/>
      <c r="N2864" s="53"/>
      <c r="O2864" s="53"/>
      <c r="P2864" s="53"/>
      <c r="Q2864" s="53"/>
      <c r="R2864" s="53"/>
      <c r="S2864" s="53"/>
      <c r="T2864" s="53"/>
      <c r="U2864" s="53"/>
      <c r="V2864" s="53"/>
      <c r="W2864" s="53"/>
      <c r="X2864" s="53"/>
      <c r="Y2864" s="53"/>
      <c r="Z2864" s="53"/>
      <c r="AA2864" s="53"/>
      <c r="AB2864" s="53"/>
      <c r="AC2864" s="53"/>
      <c r="AD2864" s="53"/>
      <c r="AE2864" s="53"/>
      <c r="AF2864" s="53"/>
      <c r="AG2864" s="53"/>
      <c r="AH2864" s="53"/>
      <c r="AI2864" s="53"/>
      <c r="AJ2864" s="53"/>
      <c r="AK2864" s="53"/>
      <c r="AL2864" s="53"/>
      <c r="AM2864" s="53"/>
      <c r="AN2864" s="53"/>
      <c r="AO2864" s="53"/>
      <c r="AP2864" s="53"/>
      <c r="AQ2864" s="53"/>
      <c r="AR2864" s="53"/>
      <c r="AS2864" s="53"/>
      <c r="AT2864" s="53"/>
      <c r="AU2864" s="53"/>
      <c r="AV2864" s="53"/>
      <c r="AW2864" s="53"/>
      <c r="AX2864" s="53"/>
      <c r="AY2864" s="53"/>
      <c r="AZ2864" s="53"/>
      <c r="BA2864" s="53"/>
      <c r="BB2864" s="53"/>
      <c r="BC2864" s="53"/>
      <c r="BD2864" s="53"/>
      <c r="BE2864" s="53"/>
      <c r="BF2864" s="53"/>
      <c r="BG2864" s="53"/>
      <c r="BH2864" s="53"/>
      <c r="BI2864" s="53"/>
      <c r="BJ2864" s="53"/>
      <c r="BK2864" s="53"/>
      <c r="BL2864" s="53"/>
      <c r="BM2864" s="53"/>
      <c r="BN2864" s="53"/>
      <c r="BO2864" s="53"/>
      <c r="BP2864" s="53"/>
      <c r="BQ2864" s="53"/>
      <c r="BR2864" s="53"/>
      <c r="BS2864" s="53"/>
      <c r="BT2864" s="53"/>
      <c r="BU2864" s="53"/>
      <c r="BV2864" s="53"/>
      <c r="BW2864" s="53"/>
      <c r="BX2864" s="53"/>
      <c r="BY2864" s="53"/>
      <c r="BZ2864" s="53"/>
      <c r="CA2864" s="53"/>
      <c r="CB2864" s="53"/>
      <c r="CC2864" s="53"/>
      <c r="CD2864" s="53"/>
      <c r="CE2864" s="53"/>
      <c r="CF2864" s="53"/>
      <c r="CG2864" s="53"/>
      <c r="CH2864" s="53"/>
      <c r="CI2864" s="53"/>
      <c r="CJ2864" s="53"/>
      <c r="CK2864" s="53"/>
    </row>
    <row r="2865" spans="10:89" x14ac:dyDescent="0.2">
      <c r="J2865" s="53"/>
      <c r="K2865" s="53"/>
      <c r="L2865" s="53"/>
      <c r="M2865" s="53"/>
      <c r="N2865" s="53"/>
      <c r="O2865" s="53"/>
      <c r="P2865" s="53"/>
      <c r="Q2865" s="53"/>
      <c r="R2865" s="53"/>
      <c r="S2865" s="53"/>
      <c r="T2865" s="53"/>
      <c r="U2865" s="53"/>
      <c r="V2865" s="53"/>
      <c r="W2865" s="53"/>
      <c r="X2865" s="53"/>
      <c r="Y2865" s="53"/>
      <c r="Z2865" s="53"/>
      <c r="AA2865" s="53"/>
      <c r="AB2865" s="53"/>
      <c r="AC2865" s="53"/>
      <c r="AD2865" s="53"/>
      <c r="AE2865" s="53"/>
      <c r="AF2865" s="53"/>
      <c r="AG2865" s="53"/>
      <c r="AH2865" s="53"/>
      <c r="AI2865" s="53"/>
      <c r="AJ2865" s="53"/>
      <c r="AK2865" s="53"/>
      <c r="AL2865" s="53"/>
      <c r="AM2865" s="53"/>
      <c r="AN2865" s="53"/>
      <c r="AO2865" s="53"/>
      <c r="AP2865" s="53"/>
      <c r="AQ2865" s="53"/>
      <c r="AR2865" s="53"/>
      <c r="AS2865" s="53"/>
      <c r="AT2865" s="53"/>
      <c r="AU2865" s="53"/>
      <c r="AV2865" s="53"/>
      <c r="AW2865" s="53"/>
      <c r="AX2865" s="53"/>
      <c r="AY2865" s="53"/>
      <c r="AZ2865" s="53"/>
      <c r="BA2865" s="53"/>
      <c r="BB2865" s="53"/>
      <c r="BC2865" s="53"/>
      <c r="BD2865" s="53"/>
      <c r="BE2865" s="53"/>
      <c r="BF2865" s="53"/>
      <c r="BG2865" s="53"/>
      <c r="BH2865" s="53"/>
      <c r="BI2865" s="53"/>
      <c r="BJ2865" s="53"/>
      <c r="BK2865" s="53"/>
      <c r="BL2865" s="53"/>
      <c r="BM2865" s="53"/>
      <c r="BN2865" s="53"/>
      <c r="BO2865" s="53"/>
      <c r="BP2865" s="53"/>
      <c r="BQ2865" s="53"/>
      <c r="BR2865" s="53"/>
      <c r="BS2865" s="53"/>
      <c r="BT2865" s="53"/>
      <c r="BU2865" s="53"/>
      <c r="BV2865" s="53"/>
      <c r="BW2865" s="53"/>
      <c r="BX2865" s="53"/>
      <c r="BY2865" s="53"/>
      <c r="BZ2865" s="53"/>
      <c r="CA2865" s="53"/>
      <c r="CB2865" s="53"/>
      <c r="CC2865" s="53"/>
      <c r="CD2865" s="53"/>
      <c r="CE2865" s="53"/>
      <c r="CF2865" s="53"/>
      <c r="CG2865" s="53"/>
      <c r="CH2865" s="53"/>
      <c r="CI2865" s="53"/>
      <c r="CJ2865" s="53"/>
      <c r="CK2865" s="53"/>
    </row>
    <row r="2866" spans="10:89" x14ac:dyDescent="0.2">
      <c r="J2866" s="53"/>
      <c r="K2866" s="53"/>
      <c r="L2866" s="53"/>
      <c r="M2866" s="53"/>
      <c r="N2866" s="53"/>
      <c r="O2866" s="53"/>
      <c r="P2866" s="53"/>
      <c r="Q2866" s="53"/>
      <c r="R2866" s="53"/>
      <c r="S2866" s="53"/>
      <c r="T2866" s="53"/>
      <c r="U2866" s="53"/>
      <c r="V2866" s="53"/>
      <c r="W2866" s="53"/>
      <c r="X2866" s="53"/>
      <c r="Y2866" s="53"/>
      <c r="Z2866" s="53"/>
      <c r="AA2866" s="53"/>
      <c r="AB2866" s="53"/>
      <c r="AC2866" s="53"/>
      <c r="AD2866" s="53"/>
      <c r="AE2866" s="53"/>
      <c r="AF2866" s="53"/>
      <c r="AG2866" s="53"/>
      <c r="AH2866" s="53"/>
      <c r="AI2866" s="53"/>
      <c r="AJ2866" s="53"/>
      <c r="AK2866" s="53"/>
      <c r="AL2866" s="53"/>
      <c r="AM2866" s="53"/>
      <c r="AN2866" s="53"/>
      <c r="AO2866" s="53"/>
      <c r="AP2866" s="53"/>
      <c r="AQ2866" s="53"/>
      <c r="AR2866" s="53"/>
      <c r="AS2866" s="53"/>
      <c r="AT2866" s="53"/>
      <c r="AU2866" s="53"/>
      <c r="AV2866" s="53"/>
      <c r="AW2866" s="53"/>
      <c r="AX2866" s="53"/>
      <c r="AY2866" s="53"/>
      <c r="AZ2866" s="53"/>
      <c r="BA2866" s="53"/>
      <c r="BB2866" s="53"/>
      <c r="BC2866" s="53"/>
      <c r="BD2866" s="53"/>
      <c r="BE2866" s="53"/>
      <c r="BF2866" s="53"/>
      <c r="BG2866" s="53"/>
      <c r="BH2866" s="53"/>
      <c r="BI2866" s="53"/>
      <c r="BJ2866" s="53"/>
      <c r="BK2866" s="53"/>
      <c r="BL2866" s="53"/>
      <c r="BM2866" s="53"/>
      <c r="BN2866" s="53"/>
      <c r="BO2866" s="53"/>
      <c r="BP2866" s="53"/>
      <c r="BQ2866" s="53"/>
      <c r="BR2866" s="53"/>
      <c r="BS2866" s="53"/>
      <c r="BT2866" s="53"/>
      <c r="BU2866" s="53"/>
      <c r="BV2866" s="53"/>
      <c r="BW2866" s="53"/>
      <c r="BX2866" s="53"/>
      <c r="BY2866" s="53"/>
      <c r="BZ2866" s="53"/>
      <c r="CA2866" s="53"/>
      <c r="CB2866" s="53"/>
      <c r="CC2866" s="53"/>
      <c r="CD2866" s="53"/>
      <c r="CE2866" s="53"/>
      <c r="CF2866" s="53"/>
      <c r="CG2866" s="53"/>
      <c r="CH2866" s="53"/>
      <c r="CI2866" s="53"/>
      <c r="CJ2866" s="53"/>
      <c r="CK2866" s="53"/>
    </row>
    <row r="2867" spans="10:89" x14ac:dyDescent="0.2">
      <c r="J2867" s="53"/>
      <c r="K2867" s="53"/>
      <c r="L2867" s="53"/>
      <c r="M2867" s="53"/>
      <c r="N2867" s="53"/>
      <c r="O2867" s="53"/>
      <c r="P2867" s="53"/>
      <c r="Q2867" s="53"/>
      <c r="R2867" s="53"/>
      <c r="S2867" s="53"/>
      <c r="T2867" s="53"/>
      <c r="U2867" s="53"/>
      <c r="V2867" s="53"/>
      <c r="W2867" s="53"/>
      <c r="X2867" s="53"/>
      <c r="Y2867" s="53"/>
      <c r="Z2867" s="53"/>
      <c r="AA2867" s="53"/>
      <c r="AB2867" s="53"/>
      <c r="AC2867" s="53"/>
      <c r="AD2867" s="53"/>
      <c r="AE2867" s="53"/>
      <c r="AF2867" s="53"/>
      <c r="AG2867" s="53"/>
      <c r="AH2867" s="53"/>
      <c r="AI2867" s="53"/>
      <c r="AJ2867" s="53"/>
      <c r="AK2867" s="53"/>
      <c r="AL2867" s="53"/>
      <c r="AM2867" s="53"/>
      <c r="AN2867" s="53"/>
      <c r="AO2867" s="53"/>
      <c r="AP2867" s="53"/>
      <c r="AQ2867" s="53"/>
      <c r="AR2867" s="53"/>
      <c r="AS2867" s="53"/>
      <c r="AT2867" s="53"/>
      <c r="AU2867" s="53"/>
      <c r="AV2867" s="53"/>
      <c r="AW2867" s="53"/>
      <c r="AX2867" s="53"/>
      <c r="AY2867" s="53"/>
      <c r="AZ2867" s="53"/>
      <c r="BA2867" s="53"/>
      <c r="BB2867" s="53"/>
      <c r="BC2867" s="53"/>
      <c r="BD2867" s="53"/>
      <c r="BE2867" s="53"/>
      <c r="BF2867" s="53"/>
      <c r="BG2867" s="53"/>
      <c r="BH2867" s="53"/>
      <c r="BI2867" s="53"/>
      <c r="BJ2867" s="53"/>
      <c r="BK2867" s="53"/>
      <c r="BL2867" s="53"/>
      <c r="BM2867" s="53"/>
      <c r="BN2867" s="53"/>
      <c r="BO2867" s="53"/>
      <c r="BP2867" s="53"/>
      <c r="BQ2867" s="53"/>
      <c r="BR2867" s="53"/>
      <c r="BS2867" s="53"/>
      <c r="BT2867" s="53"/>
      <c r="BU2867" s="53"/>
      <c r="BV2867" s="53"/>
      <c r="BW2867" s="53"/>
      <c r="BX2867" s="53"/>
      <c r="BY2867" s="53"/>
      <c r="BZ2867" s="53"/>
      <c r="CA2867" s="53"/>
      <c r="CB2867" s="53"/>
      <c r="CC2867" s="53"/>
      <c r="CD2867" s="53"/>
      <c r="CE2867" s="53"/>
      <c r="CF2867" s="53"/>
      <c r="CG2867" s="53"/>
      <c r="CH2867" s="53"/>
      <c r="CI2867" s="53"/>
      <c r="CJ2867" s="53"/>
      <c r="CK2867" s="53"/>
    </row>
    <row r="2868" spans="10:89" x14ac:dyDescent="0.2">
      <c r="J2868" s="53"/>
      <c r="K2868" s="53"/>
      <c r="L2868" s="53"/>
      <c r="M2868" s="53"/>
      <c r="N2868" s="53"/>
      <c r="O2868" s="53"/>
      <c r="P2868" s="53"/>
      <c r="Q2868" s="53"/>
      <c r="R2868" s="53"/>
      <c r="S2868" s="53"/>
      <c r="T2868" s="53"/>
      <c r="U2868" s="53"/>
      <c r="V2868" s="53"/>
      <c r="W2868" s="53"/>
      <c r="X2868" s="53"/>
      <c r="Y2868" s="53"/>
      <c r="Z2868" s="53"/>
      <c r="AA2868" s="53"/>
      <c r="AB2868" s="53"/>
      <c r="AC2868" s="53"/>
      <c r="AD2868" s="53"/>
      <c r="AE2868" s="53"/>
      <c r="AF2868" s="53"/>
      <c r="AG2868" s="53"/>
      <c r="AH2868" s="53"/>
      <c r="AI2868" s="53"/>
      <c r="AJ2868" s="53"/>
      <c r="AK2868" s="53"/>
      <c r="AL2868" s="53"/>
      <c r="AM2868" s="53"/>
      <c r="AN2868" s="53"/>
      <c r="AO2868" s="53"/>
      <c r="AP2868" s="53"/>
      <c r="AQ2868" s="53"/>
      <c r="AR2868" s="53"/>
      <c r="AS2868" s="53"/>
      <c r="AT2868" s="53"/>
      <c r="AU2868" s="53"/>
      <c r="AV2868" s="53"/>
      <c r="AW2868" s="53"/>
      <c r="AX2868" s="53"/>
      <c r="AY2868" s="53"/>
      <c r="AZ2868" s="53"/>
      <c r="BA2868" s="53"/>
      <c r="BB2868" s="53"/>
      <c r="BC2868" s="53"/>
      <c r="BD2868" s="53"/>
      <c r="BE2868" s="53"/>
      <c r="BF2868" s="53"/>
      <c r="BG2868" s="53"/>
      <c r="BH2868" s="53"/>
      <c r="BI2868" s="53"/>
      <c r="BJ2868" s="53"/>
      <c r="BK2868" s="53"/>
      <c r="BL2868" s="53"/>
      <c r="BM2868" s="53"/>
      <c r="BN2868" s="53"/>
      <c r="BO2868" s="53"/>
      <c r="BP2868" s="53"/>
      <c r="BQ2868" s="53"/>
      <c r="BR2868" s="53"/>
      <c r="BS2868" s="53"/>
      <c r="BT2868" s="53"/>
      <c r="BU2868" s="53"/>
      <c r="BV2868" s="53"/>
      <c r="BW2868" s="53"/>
      <c r="BX2868" s="53"/>
      <c r="BY2868" s="53"/>
      <c r="BZ2868" s="53"/>
      <c r="CA2868" s="53"/>
      <c r="CB2868" s="53"/>
      <c r="CC2868" s="53"/>
      <c r="CD2868" s="53"/>
      <c r="CE2868" s="53"/>
      <c r="CF2868" s="53"/>
      <c r="CG2868" s="53"/>
      <c r="CH2868" s="53"/>
      <c r="CI2868" s="53"/>
      <c r="CJ2868" s="53"/>
      <c r="CK2868" s="53"/>
    </row>
    <row r="2869" spans="10:89" x14ac:dyDescent="0.2">
      <c r="J2869" s="53"/>
      <c r="K2869" s="53"/>
      <c r="L2869" s="53"/>
      <c r="M2869" s="53"/>
      <c r="N2869" s="53"/>
      <c r="O2869" s="53"/>
      <c r="P2869" s="53"/>
      <c r="Q2869" s="53"/>
      <c r="R2869" s="53"/>
      <c r="S2869" s="53"/>
      <c r="T2869" s="53"/>
      <c r="U2869" s="53"/>
      <c r="V2869" s="53"/>
      <c r="W2869" s="53"/>
      <c r="X2869" s="53"/>
      <c r="Y2869" s="53"/>
      <c r="Z2869" s="53"/>
      <c r="AA2869" s="53"/>
      <c r="AB2869" s="53"/>
      <c r="AC2869" s="53"/>
      <c r="AD2869" s="53"/>
      <c r="AE2869" s="53"/>
      <c r="AF2869" s="53"/>
      <c r="AG2869" s="53"/>
      <c r="AH2869" s="53"/>
      <c r="AI2869" s="53"/>
      <c r="AJ2869" s="53"/>
      <c r="AK2869" s="53"/>
      <c r="AL2869" s="53"/>
      <c r="AM2869" s="53"/>
      <c r="AN2869" s="53"/>
      <c r="AO2869" s="53"/>
      <c r="AP2869" s="53"/>
      <c r="AQ2869" s="53"/>
      <c r="AR2869" s="53"/>
      <c r="AS2869" s="53"/>
      <c r="AT2869" s="53"/>
      <c r="AU2869" s="53"/>
      <c r="AV2869" s="53"/>
      <c r="AW2869" s="53"/>
      <c r="AX2869" s="53"/>
      <c r="AY2869" s="53"/>
      <c r="AZ2869" s="53"/>
      <c r="BA2869" s="53"/>
      <c r="BB2869" s="53"/>
      <c r="BC2869" s="53"/>
      <c r="BD2869" s="53"/>
      <c r="BE2869" s="53"/>
      <c r="BF2869" s="53"/>
      <c r="BG2869" s="53"/>
      <c r="BH2869" s="53"/>
      <c r="BI2869" s="53"/>
      <c r="BJ2869" s="53"/>
      <c r="BK2869" s="53"/>
      <c r="BL2869" s="53"/>
      <c r="BM2869" s="53"/>
      <c r="BN2869" s="53"/>
      <c r="BO2869" s="53"/>
      <c r="BP2869" s="53"/>
      <c r="BQ2869" s="53"/>
      <c r="BR2869" s="53"/>
      <c r="BS2869" s="53"/>
      <c r="BT2869" s="53"/>
      <c r="BU2869" s="53"/>
      <c r="BV2869" s="53"/>
      <c r="BW2869" s="53"/>
      <c r="BX2869" s="53"/>
      <c r="BY2869" s="53"/>
      <c r="BZ2869" s="53"/>
      <c r="CA2869" s="53"/>
      <c r="CB2869" s="53"/>
      <c r="CC2869" s="53"/>
      <c r="CD2869" s="53"/>
      <c r="CE2869" s="53"/>
      <c r="CF2869" s="53"/>
      <c r="CG2869" s="53"/>
      <c r="CH2869" s="53"/>
      <c r="CI2869" s="53"/>
      <c r="CJ2869" s="53"/>
      <c r="CK2869" s="53"/>
    </row>
    <row r="2870" spans="10:89" x14ac:dyDescent="0.2">
      <c r="J2870" s="53"/>
      <c r="K2870" s="53"/>
      <c r="L2870" s="53"/>
      <c r="M2870" s="53"/>
      <c r="N2870" s="53"/>
      <c r="O2870" s="53"/>
      <c r="P2870" s="53"/>
      <c r="Q2870" s="53"/>
      <c r="R2870" s="53"/>
      <c r="S2870" s="53"/>
      <c r="T2870" s="53"/>
      <c r="U2870" s="53"/>
      <c r="V2870" s="53"/>
      <c r="W2870" s="53"/>
      <c r="X2870" s="53"/>
      <c r="Y2870" s="53"/>
      <c r="Z2870" s="53"/>
      <c r="AA2870" s="53"/>
      <c r="AB2870" s="53"/>
      <c r="AC2870" s="53"/>
      <c r="AD2870" s="53"/>
      <c r="AE2870" s="53"/>
      <c r="AF2870" s="53"/>
      <c r="AG2870" s="53"/>
      <c r="AH2870" s="53"/>
      <c r="AI2870" s="53"/>
      <c r="AJ2870" s="53"/>
      <c r="AK2870" s="53"/>
      <c r="AL2870" s="53"/>
      <c r="AM2870" s="53"/>
      <c r="AN2870" s="53"/>
      <c r="AO2870" s="53"/>
      <c r="AP2870" s="53"/>
      <c r="AQ2870" s="53"/>
      <c r="AR2870" s="53"/>
      <c r="AS2870" s="53"/>
      <c r="AT2870" s="53"/>
      <c r="AU2870" s="53"/>
      <c r="AV2870" s="53"/>
      <c r="AW2870" s="53"/>
      <c r="AX2870" s="53"/>
      <c r="AY2870" s="53"/>
      <c r="AZ2870" s="53"/>
      <c r="BA2870" s="53"/>
      <c r="BB2870" s="53"/>
      <c r="BC2870" s="53"/>
      <c r="BD2870" s="53"/>
      <c r="BE2870" s="53"/>
      <c r="BF2870" s="53"/>
      <c r="BG2870" s="53"/>
      <c r="BH2870" s="53"/>
      <c r="BI2870" s="53"/>
      <c r="BJ2870" s="53"/>
      <c r="BK2870" s="53"/>
      <c r="BL2870" s="53"/>
      <c r="BM2870" s="53"/>
      <c r="BN2870" s="53"/>
      <c r="BO2870" s="53"/>
      <c r="BP2870" s="53"/>
      <c r="BQ2870" s="53"/>
      <c r="BR2870" s="53"/>
      <c r="BS2870" s="53"/>
      <c r="BT2870" s="53"/>
      <c r="BU2870" s="53"/>
      <c r="BV2870" s="53"/>
      <c r="BW2870" s="53"/>
      <c r="BX2870" s="53"/>
      <c r="BY2870" s="53"/>
      <c r="BZ2870" s="53"/>
      <c r="CA2870" s="53"/>
      <c r="CB2870" s="53"/>
      <c r="CC2870" s="53"/>
      <c r="CD2870" s="53"/>
      <c r="CE2870" s="53"/>
      <c r="CF2870" s="53"/>
      <c r="CG2870" s="53"/>
      <c r="CH2870" s="53"/>
      <c r="CI2870" s="53"/>
      <c r="CJ2870" s="53"/>
      <c r="CK2870" s="53"/>
    </row>
    <row r="2871" spans="10:89" x14ac:dyDescent="0.2">
      <c r="J2871" s="53"/>
      <c r="K2871" s="53"/>
      <c r="L2871" s="53"/>
      <c r="M2871" s="53"/>
      <c r="N2871" s="53"/>
      <c r="O2871" s="53"/>
      <c r="P2871" s="53"/>
      <c r="Q2871" s="53"/>
      <c r="R2871" s="53"/>
      <c r="S2871" s="53"/>
      <c r="T2871" s="53"/>
      <c r="U2871" s="53"/>
      <c r="V2871" s="53"/>
      <c r="W2871" s="53"/>
      <c r="X2871" s="53"/>
      <c r="Y2871" s="53"/>
      <c r="Z2871" s="53"/>
      <c r="AA2871" s="53"/>
      <c r="AB2871" s="53"/>
      <c r="AC2871" s="53"/>
      <c r="AD2871" s="53"/>
      <c r="AE2871" s="53"/>
      <c r="AF2871" s="53"/>
      <c r="AG2871" s="53"/>
      <c r="AH2871" s="53"/>
      <c r="AI2871" s="53"/>
      <c r="AJ2871" s="53"/>
      <c r="AK2871" s="53"/>
      <c r="AL2871" s="53"/>
      <c r="AM2871" s="53"/>
      <c r="AN2871" s="53"/>
      <c r="AO2871" s="53"/>
      <c r="AP2871" s="53"/>
      <c r="AQ2871" s="53"/>
      <c r="AR2871" s="53"/>
      <c r="AS2871" s="53"/>
      <c r="AT2871" s="53"/>
      <c r="AU2871" s="53"/>
      <c r="AV2871" s="53"/>
      <c r="AW2871" s="53"/>
      <c r="AX2871" s="53"/>
      <c r="AY2871" s="53"/>
      <c r="AZ2871" s="53"/>
      <c r="BA2871" s="53"/>
      <c r="BB2871" s="53"/>
      <c r="BC2871" s="53"/>
      <c r="BD2871" s="53"/>
      <c r="BE2871" s="53"/>
      <c r="BF2871" s="53"/>
      <c r="BG2871" s="53"/>
      <c r="BH2871" s="53"/>
      <c r="BI2871" s="53"/>
      <c r="BJ2871" s="53"/>
      <c r="BK2871" s="53"/>
      <c r="BL2871" s="53"/>
      <c r="BM2871" s="53"/>
      <c r="BN2871" s="53"/>
      <c r="BO2871" s="53"/>
      <c r="BP2871" s="53"/>
      <c r="BQ2871" s="53"/>
      <c r="BR2871" s="53"/>
      <c r="BS2871" s="53"/>
      <c r="BT2871" s="53"/>
      <c r="BU2871" s="53"/>
      <c r="BV2871" s="53"/>
      <c r="BW2871" s="53"/>
      <c r="BX2871" s="53"/>
      <c r="BY2871" s="53"/>
      <c r="BZ2871" s="53"/>
      <c r="CA2871" s="53"/>
      <c r="CB2871" s="53"/>
      <c r="CC2871" s="53"/>
      <c r="CD2871" s="53"/>
      <c r="CE2871" s="53"/>
      <c r="CF2871" s="53"/>
      <c r="CG2871" s="53"/>
      <c r="CH2871" s="53"/>
      <c r="CI2871" s="53"/>
      <c r="CJ2871" s="53"/>
      <c r="CK2871" s="53"/>
    </row>
    <row r="2872" spans="10:89" x14ac:dyDescent="0.2">
      <c r="J2872" s="53"/>
      <c r="K2872" s="53"/>
      <c r="L2872" s="53"/>
      <c r="M2872" s="53"/>
      <c r="N2872" s="53"/>
      <c r="O2872" s="53"/>
      <c r="P2872" s="53"/>
      <c r="Q2872" s="53"/>
      <c r="R2872" s="53"/>
      <c r="S2872" s="53"/>
      <c r="T2872" s="53"/>
      <c r="U2872" s="53"/>
      <c r="V2872" s="53"/>
      <c r="W2872" s="53"/>
      <c r="X2872" s="53"/>
      <c r="Y2872" s="53"/>
      <c r="Z2872" s="53"/>
      <c r="AA2872" s="53"/>
      <c r="AB2872" s="53"/>
      <c r="AC2872" s="53"/>
      <c r="AD2872" s="53"/>
      <c r="AE2872" s="53"/>
      <c r="AF2872" s="53"/>
      <c r="AG2872" s="53"/>
      <c r="AH2872" s="53"/>
      <c r="AI2872" s="53"/>
      <c r="AJ2872" s="53"/>
      <c r="AK2872" s="53"/>
      <c r="AL2872" s="53"/>
      <c r="AM2872" s="53"/>
      <c r="AN2872" s="53"/>
      <c r="AO2872" s="53"/>
      <c r="AP2872" s="53"/>
      <c r="AQ2872" s="53"/>
      <c r="AR2872" s="53"/>
      <c r="AS2872" s="53"/>
      <c r="AT2872" s="53"/>
      <c r="AU2872" s="53"/>
      <c r="AV2872" s="53"/>
      <c r="AW2872" s="53"/>
      <c r="AX2872" s="53"/>
      <c r="AY2872" s="53"/>
      <c r="AZ2872" s="53"/>
      <c r="BA2872" s="53"/>
      <c r="BB2872" s="53"/>
      <c r="BC2872" s="53"/>
      <c r="BD2872" s="53"/>
      <c r="BE2872" s="53"/>
      <c r="BF2872" s="53"/>
      <c r="BG2872" s="53"/>
      <c r="BH2872" s="53"/>
      <c r="BI2872" s="53"/>
      <c r="BJ2872" s="53"/>
      <c r="BK2872" s="53"/>
      <c r="BL2872" s="53"/>
      <c r="BM2872" s="53"/>
      <c r="BN2872" s="53"/>
      <c r="BO2872" s="53"/>
      <c r="BP2872" s="53"/>
      <c r="BQ2872" s="53"/>
      <c r="BR2872" s="53"/>
      <c r="BS2872" s="53"/>
      <c r="BT2872" s="53"/>
      <c r="BU2872" s="53"/>
      <c r="BV2872" s="53"/>
      <c r="BW2872" s="53"/>
      <c r="BX2872" s="53"/>
      <c r="BY2872" s="53"/>
      <c r="BZ2872" s="53"/>
      <c r="CA2872" s="53"/>
      <c r="CB2872" s="53"/>
      <c r="CC2872" s="53"/>
      <c r="CD2872" s="53"/>
      <c r="CE2872" s="53"/>
      <c r="CF2872" s="53"/>
      <c r="CG2872" s="53"/>
      <c r="CH2872" s="53"/>
      <c r="CI2872" s="53"/>
      <c r="CJ2872" s="53"/>
      <c r="CK2872" s="53"/>
    </row>
    <row r="2873" spans="10:89" x14ac:dyDescent="0.2">
      <c r="J2873" s="53"/>
      <c r="K2873" s="53"/>
      <c r="L2873" s="53"/>
      <c r="M2873" s="53"/>
      <c r="N2873" s="53"/>
      <c r="O2873" s="53"/>
      <c r="P2873" s="53"/>
      <c r="Q2873" s="53"/>
      <c r="R2873" s="53"/>
      <c r="S2873" s="53"/>
      <c r="T2873" s="53"/>
      <c r="U2873" s="53"/>
      <c r="V2873" s="53"/>
      <c r="W2873" s="53"/>
      <c r="X2873" s="53"/>
      <c r="Y2873" s="53"/>
      <c r="Z2873" s="53"/>
      <c r="AA2873" s="53"/>
      <c r="AB2873" s="53"/>
      <c r="AC2873" s="53"/>
      <c r="AD2873" s="53"/>
      <c r="AE2873" s="53"/>
      <c r="AF2873" s="53"/>
      <c r="AG2873" s="53"/>
      <c r="AH2873" s="53"/>
      <c r="AI2873" s="53"/>
      <c r="AJ2873" s="53"/>
      <c r="AK2873" s="53"/>
      <c r="AL2873" s="53"/>
      <c r="AM2873" s="53"/>
      <c r="AN2873" s="53"/>
      <c r="AO2873" s="53"/>
      <c r="AP2873" s="53"/>
      <c r="AQ2873" s="53"/>
      <c r="AR2873" s="53"/>
      <c r="AS2873" s="53"/>
      <c r="AT2873" s="53"/>
      <c r="AU2873" s="53"/>
      <c r="AV2873" s="53"/>
      <c r="AW2873" s="53"/>
      <c r="AX2873" s="53"/>
      <c r="AY2873" s="53"/>
      <c r="AZ2873" s="53"/>
      <c r="BA2873" s="53"/>
      <c r="BB2873" s="53"/>
      <c r="BC2873" s="53"/>
      <c r="BD2873" s="53"/>
      <c r="BE2873" s="53"/>
      <c r="BF2873" s="53"/>
      <c r="BG2873" s="53"/>
      <c r="BH2873" s="53"/>
      <c r="BI2873" s="53"/>
      <c r="BJ2873" s="53"/>
      <c r="BK2873" s="53"/>
      <c r="BL2873" s="53"/>
      <c r="BM2873" s="53"/>
      <c r="BN2873" s="53"/>
      <c r="BO2873" s="53"/>
      <c r="BP2873" s="53"/>
      <c r="BQ2873" s="53"/>
      <c r="BR2873" s="53"/>
      <c r="BS2873" s="53"/>
      <c r="BT2873" s="53"/>
      <c r="BU2873" s="53"/>
      <c r="BV2873" s="53"/>
      <c r="BW2873" s="53"/>
      <c r="BX2873" s="53"/>
      <c r="BY2873" s="53"/>
      <c r="BZ2873" s="53"/>
      <c r="CA2873" s="53"/>
      <c r="CB2873" s="53"/>
      <c r="CC2873" s="53"/>
      <c r="CD2873" s="53"/>
      <c r="CE2873" s="53"/>
      <c r="CF2873" s="53"/>
      <c r="CG2873" s="53"/>
      <c r="CH2873" s="53"/>
      <c r="CI2873" s="53"/>
      <c r="CJ2873" s="53"/>
      <c r="CK2873" s="53"/>
    </row>
    <row r="2874" spans="10:89" x14ac:dyDescent="0.2">
      <c r="J2874" s="53"/>
      <c r="K2874" s="53"/>
      <c r="L2874" s="53"/>
      <c r="M2874" s="53"/>
      <c r="N2874" s="53"/>
      <c r="O2874" s="53"/>
      <c r="P2874" s="53"/>
      <c r="Q2874" s="53"/>
      <c r="R2874" s="53"/>
      <c r="S2874" s="53"/>
      <c r="T2874" s="53"/>
      <c r="U2874" s="53"/>
      <c r="V2874" s="53"/>
      <c r="W2874" s="53"/>
      <c r="X2874" s="53"/>
      <c r="Y2874" s="53"/>
      <c r="Z2874" s="53"/>
      <c r="AA2874" s="53"/>
      <c r="AB2874" s="53"/>
      <c r="AC2874" s="53"/>
      <c r="AD2874" s="53"/>
      <c r="AE2874" s="53"/>
      <c r="AF2874" s="53"/>
      <c r="AG2874" s="53"/>
      <c r="AH2874" s="53"/>
      <c r="AI2874" s="53"/>
      <c r="AJ2874" s="53"/>
      <c r="AK2874" s="53"/>
      <c r="AL2874" s="53"/>
      <c r="AM2874" s="53"/>
      <c r="AN2874" s="53"/>
      <c r="AO2874" s="53"/>
      <c r="AP2874" s="53"/>
      <c r="AQ2874" s="53"/>
      <c r="AR2874" s="53"/>
      <c r="AS2874" s="53"/>
      <c r="AT2874" s="53"/>
      <c r="AU2874" s="53"/>
      <c r="AV2874" s="53"/>
      <c r="AW2874" s="53"/>
      <c r="AX2874" s="53"/>
      <c r="AY2874" s="53"/>
      <c r="AZ2874" s="53"/>
      <c r="BA2874" s="53"/>
      <c r="BB2874" s="53"/>
      <c r="BC2874" s="53"/>
      <c r="BD2874" s="53"/>
      <c r="BE2874" s="53"/>
      <c r="BF2874" s="53"/>
      <c r="BG2874" s="53"/>
      <c r="BH2874" s="53"/>
      <c r="BI2874" s="53"/>
      <c r="BJ2874" s="53"/>
      <c r="BK2874" s="53"/>
      <c r="BL2874" s="53"/>
      <c r="BM2874" s="53"/>
      <c r="BN2874" s="53"/>
      <c r="BO2874" s="53"/>
      <c r="BP2874" s="53"/>
      <c r="BQ2874" s="53"/>
      <c r="BR2874" s="53"/>
      <c r="BS2874" s="53"/>
      <c r="BT2874" s="53"/>
      <c r="BU2874" s="53"/>
      <c r="BV2874" s="53"/>
      <c r="BW2874" s="53"/>
      <c r="BX2874" s="53"/>
      <c r="BY2874" s="53"/>
      <c r="BZ2874" s="53"/>
      <c r="CA2874" s="53"/>
      <c r="CB2874" s="53"/>
      <c r="CC2874" s="53"/>
      <c r="CD2874" s="53"/>
      <c r="CE2874" s="53"/>
      <c r="CF2874" s="53"/>
      <c r="CG2874" s="53"/>
      <c r="CH2874" s="53"/>
      <c r="CI2874" s="53"/>
      <c r="CJ2874" s="53"/>
      <c r="CK2874" s="53"/>
    </row>
    <row r="2875" spans="10:89" x14ac:dyDescent="0.2">
      <c r="J2875" s="53"/>
      <c r="K2875" s="53"/>
      <c r="L2875" s="53"/>
      <c r="M2875" s="53"/>
      <c r="N2875" s="53"/>
      <c r="O2875" s="53"/>
      <c r="P2875" s="53"/>
      <c r="Q2875" s="53"/>
      <c r="R2875" s="53"/>
      <c r="S2875" s="53"/>
      <c r="T2875" s="53"/>
      <c r="U2875" s="53"/>
      <c r="V2875" s="53"/>
      <c r="W2875" s="53"/>
      <c r="X2875" s="53"/>
      <c r="Y2875" s="53"/>
      <c r="Z2875" s="53"/>
      <c r="AA2875" s="53"/>
      <c r="AB2875" s="53"/>
      <c r="AC2875" s="53"/>
      <c r="AD2875" s="53"/>
      <c r="AE2875" s="53"/>
      <c r="AF2875" s="53"/>
      <c r="AG2875" s="53"/>
      <c r="AH2875" s="53"/>
      <c r="AI2875" s="53"/>
      <c r="AJ2875" s="53"/>
      <c r="AK2875" s="53"/>
      <c r="AL2875" s="53"/>
      <c r="AM2875" s="53"/>
      <c r="AN2875" s="53"/>
      <c r="AO2875" s="53"/>
      <c r="AP2875" s="53"/>
      <c r="AQ2875" s="53"/>
      <c r="AR2875" s="53"/>
      <c r="AS2875" s="53"/>
      <c r="AT2875" s="53"/>
      <c r="AU2875" s="53"/>
      <c r="AV2875" s="53"/>
      <c r="AW2875" s="53"/>
      <c r="AX2875" s="53"/>
      <c r="AY2875" s="53"/>
      <c r="AZ2875" s="53"/>
      <c r="BA2875" s="53"/>
      <c r="BB2875" s="53"/>
      <c r="BC2875" s="53"/>
      <c r="BD2875" s="53"/>
      <c r="BE2875" s="53"/>
      <c r="BF2875" s="53"/>
      <c r="BG2875" s="53"/>
      <c r="BH2875" s="53"/>
      <c r="BI2875" s="53"/>
      <c r="BJ2875" s="53"/>
      <c r="BK2875" s="53"/>
      <c r="BL2875" s="53"/>
      <c r="BM2875" s="53"/>
      <c r="BN2875" s="53"/>
      <c r="BO2875" s="53"/>
      <c r="BP2875" s="53"/>
      <c r="BQ2875" s="53"/>
      <c r="BR2875" s="53"/>
      <c r="BS2875" s="53"/>
      <c r="BT2875" s="53"/>
      <c r="BU2875" s="53"/>
      <c r="BV2875" s="53"/>
      <c r="BW2875" s="53"/>
      <c r="BX2875" s="53"/>
      <c r="BY2875" s="53"/>
      <c r="BZ2875" s="53"/>
      <c r="CA2875" s="53"/>
      <c r="CB2875" s="53"/>
      <c r="CC2875" s="53"/>
      <c r="CD2875" s="53"/>
      <c r="CE2875" s="53"/>
      <c r="CF2875" s="53"/>
      <c r="CG2875" s="53"/>
      <c r="CH2875" s="53"/>
      <c r="CI2875" s="53"/>
      <c r="CJ2875" s="53"/>
      <c r="CK2875" s="53"/>
    </row>
    <row r="2876" spans="10:89" x14ac:dyDescent="0.2">
      <c r="J2876" s="53"/>
      <c r="K2876" s="53"/>
      <c r="L2876" s="53"/>
      <c r="M2876" s="53"/>
      <c r="N2876" s="53"/>
      <c r="O2876" s="53"/>
      <c r="P2876" s="53"/>
      <c r="Q2876" s="53"/>
      <c r="R2876" s="53"/>
      <c r="S2876" s="53"/>
      <c r="T2876" s="53"/>
      <c r="U2876" s="53"/>
      <c r="V2876" s="53"/>
      <c r="W2876" s="53"/>
      <c r="X2876" s="53"/>
      <c r="Y2876" s="53"/>
      <c r="Z2876" s="53"/>
      <c r="AA2876" s="53"/>
      <c r="AB2876" s="53"/>
      <c r="AC2876" s="53"/>
      <c r="AD2876" s="53"/>
      <c r="AE2876" s="53"/>
      <c r="AF2876" s="53"/>
      <c r="AG2876" s="53"/>
      <c r="AH2876" s="53"/>
      <c r="AI2876" s="53"/>
      <c r="AJ2876" s="53"/>
      <c r="AK2876" s="53"/>
      <c r="AL2876" s="53"/>
      <c r="AM2876" s="53"/>
      <c r="AN2876" s="53"/>
      <c r="AO2876" s="53"/>
      <c r="AP2876" s="53"/>
      <c r="AQ2876" s="53"/>
      <c r="AR2876" s="53"/>
      <c r="AS2876" s="53"/>
      <c r="AT2876" s="53"/>
      <c r="AU2876" s="53"/>
      <c r="AV2876" s="53"/>
      <c r="AW2876" s="53"/>
      <c r="AX2876" s="53"/>
      <c r="AY2876" s="53"/>
      <c r="AZ2876" s="53"/>
      <c r="BA2876" s="53"/>
      <c r="BB2876" s="53"/>
      <c r="BC2876" s="53"/>
      <c r="BD2876" s="53"/>
      <c r="BE2876" s="53"/>
      <c r="BF2876" s="53"/>
      <c r="BG2876" s="53"/>
      <c r="BH2876" s="53"/>
      <c r="BI2876" s="53"/>
      <c r="BJ2876" s="53"/>
      <c r="BK2876" s="53"/>
      <c r="BL2876" s="53"/>
      <c r="BM2876" s="53"/>
      <c r="BN2876" s="53"/>
      <c r="BO2876" s="53"/>
      <c r="BP2876" s="53"/>
      <c r="BQ2876" s="53"/>
      <c r="BR2876" s="53"/>
      <c r="BS2876" s="53"/>
      <c r="BT2876" s="53"/>
      <c r="BU2876" s="53"/>
      <c r="BV2876" s="53"/>
      <c r="BW2876" s="53"/>
      <c r="BX2876" s="53"/>
      <c r="BY2876" s="53"/>
      <c r="BZ2876" s="53"/>
      <c r="CA2876" s="53"/>
      <c r="CB2876" s="53"/>
      <c r="CC2876" s="53"/>
      <c r="CD2876" s="53"/>
      <c r="CE2876" s="53"/>
      <c r="CF2876" s="53"/>
      <c r="CG2876" s="53"/>
      <c r="CH2876" s="53"/>
      <c r="CI2876" s="53"/>
      <c r="CJ2876" s="53"/>
      <c r="CK2876" s="53"/>
    </row>
    <row r="2877" spans="10:89" x14ac:dyDescent="0.2">
      <c r="J2877" s="53"/>
      <c r="K2877" s="53"/>
      <c r="L2877" s="53"/>
      <c r="M2877" s="53"/>
      <c r="N2877" s="53"/>
      <c r="O2877" s="53"/>
      <c r="P2877" s="53"/>
      <c r="Q2877" s="53"/>
      <c r="R2877" s="53"/>
      <c r="S2877" s="53"/>
      <c r="T2877" s="53"/>
      <c r="U2877" s="53"/>
      <c r="V2877" s="53"/>
      <c r="W2877" s="53"/>
      <c r="X2877" s="53"/>
      <c r="Y2877" s="53"/>
      <c r="Z2877" s="53"/>
      <c r="AA2877" s="53"/>
      <c r="AB2877" s="53"/>
      <c r="AC2877" s="53"/>
      <c r="AD2877" s="53"/>
      <c r="AE2877" s="53"/>
      <c r="AF2877" s="53"/>
      <c r="AG2877" s="53"/>
      <c r="AH2877" s="53"/>
      <c r="AI2877" s="53"/>
      <c r="AJ2877" s="53"/>
      <c r="AK2877" s="53"/>
      <c r="AL2877" s="53"/>
      <c r="AM2877" s="53"/>
      <c r="AN2877" s="53"/>
      <c r="AO2877" s="53"/>
      <c r="AP2877" s="53"/>
      <c r="AQ2877" s="53"/>
      <c r="AR2877" s="53"/>
      <c r="AS2877" s="53"/>
      <c r="AT2877" s="53"/>
      <c r="AU2877" s="53"/>
      <c r="AV2877" s="53"/>
      <c r="AW2877" s="53"/>
      <c r="AX2877" s="53"/>
      <c r="AY2877" s="53"/>
      <c r="AZ2877" s="53"/>
      <c r="BA2877" s="53"/>
      <c r="BB2877" s="53"/>
      <c r="BC2877" s="53"/>
      <c r="BD2877" s="53"/>
      <c r="BE2877" s="53"/>
      <c r="BF2877" s="53"/>
      <c r="BG2877" s="53"/>
      <c r="BH2877" s="53"/>
      <c r="BI2877" s="53"/>
      <c r="BJ2877" s="53"/>
      <c r="BK2877" s="53"/>
      <c r="BL2877" s="53"/>
      <c r="BM2877" s="53"/>
      <c r="BN2877" s="53"/>
      <c r="BO2877" s="53"/>
      <c r="BP2877" s="53"/>
      <c r="BQ2877" s="53"/>
      <c r="BR2877" s="53"/>
      <c r="BS2877" s="53"/>
      <c r="BT2877" s="53"/>
      <c r="BU2877" s="53"/>
      <c r="BV2877" s="53"/>
      <c r="BW2877" s="53"/>
      <c r="BX2877" s="53"/>
      <c r="BY2877" s="53"/>
      <c r="BZ2877" s="53"/>
      <c r="CA2877" s="53"/>
      <c r="CB2877" s="53"/>
      <c r="CC2877" s="53"/>
      <c r="CD2877" s="53"/>
      <c r="CE2877" s="53"/>
      <c r="CF2877" s="53"/>
      <c r="CG2877" s="53"/>
      <c r="CH2877" s="53"/>
      <c r="CI2877" s="53"/>
      <c r="CJ2877" s="53"/>
      <c r="CK2877" s="53"/>
    </row>
    <row r="2878" spans="10:89" x14ac:dyDescent="0.2">
      <c r="J2878" s="53"/>
      <c r="K2878" s="53"/>
      <c r="L2878" s="53"/>
      <c r="M2878" s="53"/>
      <c r="N2878" s="53"/>
      <c r="O2878" s="53"/>
      <c r="P2878" s="53"/>
      <c r="Q2878" s="53"/>
      <c r="R2878" s="53"/>
      <c r="S2878" s="53"/>
      <c r="T2878" s="53"/>
      <c r="U2878" s="53"/>
      <c r="V2878" s="53"/>
      <c r="W2878" s="53"/>
      <c r="X2878" s="53"/>
      <c r="Y2878" s="53"/>
      <c r="Z2878" s="53"/>
      <c r="AA2878" s="53"/>
      <c r="AB2878" s="53"/>
      <c r="AC2878" s="53"/>
      <c r="AD2878" s="53"/>
      <c r="AE2878" s="53"/>
      <c r="AF2878" s="53"/>
      <c r="AG2878" s="53"/>
      <c r="AH2878" s="53"/>
      <c r="AI2878" s="53"/>
      <c r="AJ2878" s="53"/>
      <c r="AK2878" s="53"/>
      <c r="AL2878" s="53"/>
      <c r="AM2878" s="53"/>
      <c r="AN2878" s="53"/>
      <c r="AO2878" s="53"/>
      <c r="AP2878" s="53"/>
      <c r="AQ2878" s="53"/>
      <c r="AR2878" s="53"/>
      <c r="AS2878" s="53"/>
      <c r="AT2878" s="53"/>
      <c r="AU2878" s="53"/>
      <c r="AV2878" s="53"/>
      <c r="AW2878" s="53"/>
      <c r="AX2878" s="53"/>
      <c r="AY2878" s="53"/>
      <c r="AZ2878" s="53"/>
      <c r="BA2878" s="53"/>
      <c r="BB2878" s="53"/>
      <c r="BC2878" s="53"/>
      <c r="BD2878" s="53"/>
      <c r="BE2878" s="53"/>
      <c r="BF2878" s="53"/>
      <c r="BG2878" s="53"/>
      <c r="BH2878" s="53"/>
      <c r="BI2878" s="53"/>
      <c r="BJ2878" s="53"/>
      <c r="BK2878" s="53"/>
      <c r="BL2878" s="53"/>
      <c r="BM2878" s="53"/>
      <c r="BN2878" s="53"/>
      <c r="BO2878" s="53"/>
      <c r="BP2878" s="53"/>
      <c r="BQ2878" s="53"/>
      <c r="BR2878" s="53"/>
      <c r="BS2878" s="53"/>
      <c r="BT2878" s="53"/>
      <c r="BU2878" s="53"/>
      <c r="BV2878" s="53"/>
      <c r="BW2878" s="53"/>
      <c r="BX2878" s="53"/>
      <c r="BY2878" s="53"/>
      <c r="BZ2878" s="53"/>
      <c r="CA2878" s="53"/>
      <c r="CB2878" s="53"/>
      <c r="CC2878" s="53"/>
      <c r="CD2878" s="53"/>
      <c r="CE2878" s="53"/>
      <c r="CF2878" s="53"/>
      <c r="CG2878" s="53"/>
      <c r="CH2878" s="53"/>
      <c r="CI2878" s="53"/>
      <c r="CJ2878" s="53"/>
      <c r="CK2878" s="53"/>
    </row>
    <row r="2879" spans="10:89" x14ac:dyDescent="0.2">
      <c r="J2879" s="53"/>
      <c r="K2879" s="53"/>
      <c r="L2879" s="53"/>
      <c r="M2879" s="53"/>
      <c r="N2879" s="53"/>
      <c r="O2879" s="53"/>
      <c r="P2879" s="53"/>
      <c r="Q2879" s="53"/>
      <c r="R2879" s="53"/>
      <c r="S2879" s="53"/>
      <c r="T2879" s="53"/>
      <c r="U2879" s="53"/>
      <c r="V2879" s="53"/>
      <c r="W2879" s="53"/>
      <c r="X2879" s="53"/>
      <c r="Y2879" s="53"/>
      <c r="Z2879" s="53"/>
      <c r="AA2879" s="53"/>
      <c r="AB2879" s="53"/>
      <c r="AC2879" s="53"/>
      <c r="AD2879" s="53"/>
      <c r="AE2879" s="53"/>
      <c r="AF2879" s="53"/>
      <c r="AG2879" s="53"/>
      <c r="AH2879" s="53"/>
      <c r="AI2879" s="53"/>
      <c r="AJ2879" s="53"/>
      <c r="AK2879" s="53"/>
      <c r="AL2879" s="53"/>
      <c r="AM2879" s="53"/>
      <c r="AN2879" s="53"/>
      <c r="AO2879" s="53"/>
      <c r="AP2879" s="53"/>
      <c r="AQ2879" s="53"/>
      <c r="AR2879" s="53"/>
      <c r="AS2879" s="53"/>
      <c r="AT2879" s="53"/>
      <c r="AU2879" s="53"/>
      <c r="AV2879" s="53"/>
      <c r="AW2879" s="53"/>
      <c r="AX2879" s="53"/>
      <c r="AY2879" s="53"/>
      <c r="AZ2879" s="53"/>
      <c r="BA2879" s="53"/>
      <c r="BB2879" s="53"/>
      <c r="BC2879" s="53"/>
      <c r="BD2879" s="53"/>
      <c r="BE2879" s="53"/>
      <c r="BF2879" s="53"/>
      <c r="BG2879" s="53"/>
      <c r="BH2879" s="53"/>
      <c r="BI2879" s="53"/>
      <c r="BJ2879" s="53"/>
      <c r="BK2879" s="53"/>
      <c r="BL2879" s="53"/>
      <c r="BM2879" s="53"/>
      <c r="BN2879" s="53"/>
      <c r="BO2879" s="53"/>
      <c r="BP2879" s="53"/>
      <c r="BQ2879" s="53"/>
      <c r="BR2879" s="53"/>
      <c r="BS2879" s="53"/>
      <c r="BT2879" s="53"/>
      <c r="BU2879" s="53"/>
      <c r="BV2879" s="53"/>
      <c r="BW2879" s="53"/>
      <c r="BX2879" s="53"/>
      <c r="BY2879" s="53"/>
      <c r="BZ2879" s="53"/>
      <c r="CA2879" s="53"/>
      <c r="CB2879" s="53"/>
      <c r="CC2879" s="53"/>
      <c r="CD2879" s="53"/>
      <c r="CE2879" s="53"/>
      <c r="CF2879" s="53"/>
      <c r="CG2879" s="53"/>
      <c r="CH2879" s="53"/>
      <c r="CI2879" s="53"/>
      <c r="CJ2879" s="53"/>
      <c r="CK2879" s="53"/>
    </row>
    <row r="2880" spans="10:89" x14ac:dyDescent="0.2">
      <c r="J2880" s="53"/>
      <c r="K2880" s="53"/>
      <c r="L2880" s="53"/>
      <c r="M2880" s="53"/>
      <c r="N2880" s="53"/>
      <c r="O2880" s="53"/>
      <c r="P2880" s="53"/>
      <c r="Q2880" s="53"/>
      <c r="R2880" s="53"/>
      <c r="S2880" s="53"/>
      <c r="T2880" s="53"/>
      <c r="U2880" s="53"/>
      <c r="V2880" s="53"/>
      <c r="W2880" s="53"/>
      <c r="X2880" s="53"/>
      <c r="Y2880" s="53"/>
      <c r="Z2880" s="53"/>
      <c r="AA2880" s="53"/>
      <c r="AB2880" s="53"/>
      <c r="AC2880" s="53"/>
      <c r="AD2880" s="53"/>
      <c r="AE2880" s="53"/>
      <c r="AF2880" s="53"/>
      <c r="AG2880" s="53"/>
      <c r="AH2880" s="53"/>
      <c r="AI2880" s="53"/>
      <c r="AJ2880" s="53"/>
      <c r="AK2880" s="53"/>
      <c r="AL2880" s="53"/>
      <c r="AM2880" s="53"/>
      <c r="AN2880" s="53"/>
      <c r="AO2880" s="53"/>
      <c r="AP2880" s="53"/>
      <c r="AQ2880" s="53"/>
      <c r="AR2880" s="53"/>
      <c r="AS2880" s="53"/>
      <c r="AT2880" s="53"/>
      <c r="AU2880" s="53"/>
      <c r="AV2880" s="53"/>
      <c r="AW2880" s="53"/>
      <c r="AX2880" s="53"/>
      <c r="AY2880" s="53"/>
      <c r="AZ2880" s="53"/>
      <c r="BA2880" s="53"/>
      <c r="BB2880" s="53"/>
      <c r="BC2880" s="53"/>
      <c r="BD2880" s="53"/>
      <c r="BE2880" s="53"/>
      <c r="BF2880" s="53"/>
      <c r="BG2880" s="53"/>
      <c r="BH2880" s="53"/>
      <c r="BI2880" s="53"/>
      <c r="BJ2880" s="53"/>
      <c r="BK2880" s="53"/>
      <c r="BL2880" s="53"/>
      <c r="BM2880" s="53"/>
      <c r="BN2880" s="53"/>
      <c r="BO2880" s="53"/>
      <c r="BP2880" s="53"/>
      <c r="BQ2880" s="53"/>
      <c r="BR2880" s="53"/>
      <c r="BS2880" s="53"/>
      <c r="BT2880" s="53"/>
      <c r="BU2880" s="53"/>
      <c r="BV2880" s="53"/>
      <c r="BW2880" s="53"/>
      <c r="BX2880" s="53"/>
      <c r="BY2880" s="53"/>
      <c r="BZ2880" s="53"/>
      <c r="CA2880" s="53"/>
      <c r="CB2880" s="53"/>
      <c r="CC2880" s="53"/>
      <c r="CD2880" s="53"/>
      <c r="CE2880" s="53"/>
      <c r="CF2880" s="53"/>
      <c r="CG2880" s="53"/>
      <c r="CH2880" s="53"/>
      <c r="CI2880" s="53"/>
      <c r="CJ2880" s="53"/>
      <c r="CK2880" s="53"/>
    </row>
    <row r="2881" spans="10:89" x14ac:dyDescent="0.2">
      <c r="J2881" s="53"/>
      <c r="K2881" s="53"/>
      <c r="L2881" s="53"/>
      <c r="M2881" s="53"/>
      <c r="N2881" s="53"/>
      <c r="O2881" s="53"/>
      <c r="P2881" s="53"/>
      <c r="Q2881" s="53"/>
      <c r="R2881" s="53"/>
      <c r="S2881" s="53"/>
      <c r="T2881" s="53"/>
      <c r="U2881" s="53"/>
      <c r="V2881" s="53"/>
      <c r="W2881" s="53"/>
      <c r="X2881" s="53"/>
      <c r="Y2881" s="53"/>
      <c r="Z2881" s="53"/>
      <c r="AA2881" s="53"/>
      <c r="AB2881" s="53"/>
      <c r="AC2881" s="53"/>
      <c r="AD2881" s="53"/>
      <c r="AE2881" s="53"/>
      <c r="AF2881" s="53"/>
      <c r="AG2881" s="53"/>
      <c r="AH2881" s="53"/>
      <c r="AI2881" s="53"/>
      <c r="AJ2881" s="53"/>
      <c r="AK2881" s="53"/>
      <c r="AL2881" s="53"/>
      <c r="AM2881" s="53"/>
      <c r="AN2881" s="53"/>
      <c r="AO2881" s="53"/>
      <c r="AP2881" s="53"/>
      <c r="AQ2881" s="53"/>
      <c r="AR2881" s="53"/>
      <c r="AS2881" s="53"/>
      <c r="AT2881" s="53"/>
      <c r="AU2881" s="53"/>
      <c r="AV2881" s="53"/>
      <c r="AW2881" s="53"/>
      <c r="AX2881" s="53"/>
      <c r="AY2881" s="53"/>
      <c r="AZ2881" s="53"/>
      <c r="BA2881" s="53"/>
      <c r="BB2881" s="53"/>
      <c r="BC2881" s="53"/>
      <c r="BD2881" s="53"/>
      <c r="BE2881" s="53"/>
      <c r="BF2881" s="53"/>
      <c r="BG2881" s="53"/>
      <c r="BH2881" s="53"/>
      <c r="BI2881" s="53"/>
      <c r="BJ2881" s="53"/>
      <c r="BK2881" s="53"/>
      <c r="BL2881" s="53"/>
      <c r="BM2881" s="53"/>
      <c r="BN2881" s="53"/>
      <c r="BO2881" s="53"/>
      <c r="BP2881" s="53"/>
      <c r="BQ2881" s="53"/>
      <c r="BR2881" s="53"/>
      <c r="BS2881" s="53"/>
      <c r="BT2881" s="53"/>
      <c r="BU2881" s="53"/>
      <c r="BV2881" s="53"/>
      <c r="BW2881" s="53"/>
      <c r="BX2881" s="53"/>
      <c r="BY2881" s="53"/>
      <c r="BZ2881" s="53"/>
      <c r="CA2881" s="53"/>
      <c r="CB2881" s="53"/>
      <c r="CC2881" s="53"/>
      <c r="CD2881" s="53"/>
      <c r="CE2881" s="53"/>
      <c r="CF2881" s="53"/>
      <c r="CG2881" s="53"/>
      <c r="CH2881" s="53"/>
      <c r="CI2881" s="53"/>
      <c r="CJ2881" s="53"/>
      <c r="CK2881" s="53"/>
    </row>
    <row r="2882" spans="10:89" x14ac:dyDescent="0.2">
      <c r="J2882" s="53"/>
      <c r="K2882" s="53"/>
      <c r="L2882" s="53"/>
      <c r="M2882" s="53"/>
      <c r="N2882" s="53"/>
      <c r="O2882" s="53"/>
      <c r="P2882" s="53"/>
      <c r="Q2882" s="53"/>
      <c r="R2882" s="53"/>
      <c r="S2882" s="53"/>
      <c r="T2882" s="53"/>
      <c r="U2882" s="53"/>
      <c r="V2882" s="53"/>
      <c r="W2882" s="53"/>
      <c r="X2882" s="53"/>
      <c r="Y2882" s="53"/>
      <c r="Z2882" s="53"/>
      <c r="AA2882" s="53"/>
      <c r="AB2882" s="53"/>
      <c r="AC2882" s="53"/>
      <c r="AD2882" s="53"/>
      <c r="AE2882" s="53"/>
      <c r="AF2882" s="53"/>
      <c r="AG2882" s="53"/>
      <c r="AH2882" s="53"/>
      <c r="AI2882" s="53"/>
      <c r="AJ2882" s="53"/>
      <c r="AK2882" s="53"/>
      <c r="AL2882" s="53"/>
      <c r="AM2882" s="53"/>
      <c r="AN2882" s="53"/>
      <c r="AO2882" s="53"/>
      <c r="AP2882" s="53"/>
      <c r="AQ2882" s="53"/>
      <c r="AR2882" s="53"/>
      <c r="AS2882" s="53"/>
      <c r="AT2882" s="53"/>
      <c r="AU2882" s="53"/>
      <c r="AV2882" s="53"/>
      <c r="AW2882" s="53"/>
      <c r="AX2882" s="53"/>
      <c r="AY2882" s="53"/>
      <c r="AZ2882" s="53"/>
      <c r="BA2882" s="53"/>
      <c r="BB2882" s="53"/>
      <c r="BC2882" s="53"/>
      <c r="BD2882" s="53"/>
      <c r="BE2882" s="53"/>
      <c r="BF2882" s="53"/>
      <c r="BG2882" s="53"/>
      <c r="BH2882" s="53"/>
      <c r="BI2882" s="53"/>
      <c r="BJ2882" s="53"/>
      <c r="BK2882" s="53"/>
      <c r="BL2882" s="53"/>
      <c r="BM2882" s="53"/>
      <c r="BN2882" s="53"/>
      <c r="BO2882" s="53"/>
      <c r="BP2882" s="53"/>
      <c r="BQ2882" s="53"/>
      <c r="BR2882" s="53"/>
      <c r="BS2882" s="53"/>
      <c r="BT2882" s="53"/>
      <c r="BU2882" s="53"/>
      <c r="BV2882" s="53"/>
      <c r="BW2882" s="53"/>
      <c r="BX2882" s="53"/>
      <c r="BY2882" s="53"/>
      <c r="BZ2882" s="53"/>
      <c r="CA2882" s="53"/>
      <c r="CB2882" s="53"/>
      <c r="CC2882" s="53"/>
      <c r="CD2882" s="53"/>
      <c r="CE2882" s="53"/>
      <c r="CF2882" s="53"/>
      <c r="CG2882" s="53"/>
      <c r="CH2882" s="53"/>
      <c r="CI2882" s="53"/>
      <c r="CJ2882" s="53"/>
      <c r="CK2882" s="53"/>
    </row>
    <row r="2883" spans="10:89" x14ac:dyDescent="0.2">
      <c r="J2883" s="53"/>
      <c r="K2883" s="53"/>
      <c r="L2883" s="53"/>
      <c r="M2883" s="53"/>
      <c r="N2883" s="53"/>
      <c r="O2883" s="53"/>
      <c r="P2883" s="53"/>
      <c r="Q2883" s="53"/>
      <c r="R2883" s="53"/>
      <c r="S2883" s="53"/>
      <c r="T2883" s="53"/>
      <c r="U2883" s="53"/>
      <c r="V2883" s="53"/>
      <c r="W2883" s="53"/>
      <c r="X2883" s="53"/>
      <c r="Y2883" s="53"/>
      <c r="Z2883" s="53"/>
      <c r="AA2883" s="53"/>
      <c r="AB2883" s="53"/>
      <c r="AC2883" s="53"/>
      <c r="AD2883" s="53"/>
      <c r="AE2883" s="53"/>
      <c r="AF2883" s="53"/>
      <c r="AG2883" s="53"/>
      <c r="AH2883" s="53"/>
      <c r="AI2883" s="53"/>
      <c r="AJ2883" s="53"/>
      <c r="AK2883" s="53"/>
      <c r="AL2883" s="53"/>
      <c r="AM2883" s="53"/>
      <c r="AN2883" s="53"/>
      <c r="AO2883" s="53"/>
      <c r="AP2883" s="53"/>
      <c r="AQ2883" s="53"/>
      <c r="AR2883" s="53"/>
      <c r="AS2883" s="53"/>
      <c r="AT2883" s="53"/>
      <c r="AU2883" s="53"/>
      <c r="AV2883" s="53"/>
      <c r="AW2883" s="53"/>
      <c r="AX2883" s="53"/>
      <c r="AY2883" s="53"/>
      <c r="AZ2883" s="53"/>
      <c r="BA2883" s="53"/>
      <c r="BB2883" s="53"/>
      <c r="BC2883" s="53"/>
      <c r="BD2883" s="53"/>
      <c r="BE2883" s="53"/>
      <c r="BF2883" s="53"/>
      <c r="BG2883" s="53"/>
      <c r="BH2883" s="53"/>
      <c r="BI2883" s="53"/>
      <c r="BJ2883" s="53"/>
      <c r="BK2883" s="53"/>
      <c r="BL2883" s="53"/>
      <c r="BM2883" s="53"/>
      <c r="BN2883" s="53"/>
      <c r="BO2883" s="53"/>
      <c r="BP2883" s="53"/>
      <c r="BQ2883" s="53"/>
      <c r="BR2883" s="53"/>
      <c r="BS2883" s="53"/>
      <c r="BT2883" s="53"/>
      <c r="BU2883" s="53"/>
      <c r="BV2883" s="53"/>
      <c r="BW2883" s="53"/>
      <c r="BX2883" s="53"/>
      <c r="BY2883" s="53"/>
      <c r="BZ2883" s="53"/>
      <c r="CA2883" s="53"/>
      <c r="CB2883" s="53"/>
      <c r="CC2883" s="53"/>
      <c r="CD2883" s="53"/>
      <c r="CE2883" s="53"/>
      <c r="CF2883" s="53"/>
      <c r="CG2883" s="53"/>
      <c r="CH2883" s="53"/>
      <c r="CI2883" s="53"/>
      <c r="CJ2883" s="53"/>
      <c r="CK2883" s="53"/>
    </row>
    <row r="2884" spans="10:89" x14ac:dyDescent="0.2">
      <c r="J2884" s="53"/>
      <c r="K2884" s="53"/>
      <c r="L2884" s="53"/>
      <c r="M2884" s="53"/>
      <c r="N2884" s="53"/>
      <c r="O2884" s="53"/>
      <c r="P2884" s="53"/>
      <c r="Q2884" s="53"/>
      <c r="R2884" s="53"/>
      <c r="S2884" s="53"/>
      <c r="T2884" s="53"/>
      <c r="U2884" s="53"/>
      <c r="V2884" s="53"/>
      <c r="W2884" s="53"/>
      <c r="X2884" s="53"/>
      <c r="Y2884" s="53"/>
      <c r="Z2884" s="53"/>
      <c r="AA2884" s="53"/>
      <c r="AB2884" s="53"/>
      <c r="AC2884" s="53"/>
      <c r="AD2884" s="53"/>
      <c r="AE2884" s="53"/>
      <c r="AF2884" s="53"/>
      <c r="AG2884" s="53"/>
      <c r="AH2884" s="53"/>
      <c r="AI2884" s="53"/>
      <c r="AJ2884" s="53"/>
      <c r="AK2884" s="53"/>
      <c r="AL2884" s="53"/>
      <c r="AM2884" s="53"/>
      <c r="AN2884" s="53"/>
      <c r="AO2884" s="53"/>
      <c r="AP2884" s="53"/>
      <c r="AQ2884" s="53"/>
      <c r="AR2884" s="53"/>
      <c r="AS2884" s="53"/>
      <c r="AT2884" s="53"/>
      <c r="AU2884" s="53"/>
      <c r="AV2884" s="53"/>
      <c r="AW2884" s="53"/>
      <c r="AX2884" s="53"/>
      <c r="AY2884" s="53"/>
      <c r="AZ2884" s="53"/>
      <c r="BA2884" s="53"/>
      <c r="BB2884" s="53"/>
      <c r="BC2884" s="53"/>
      <c r="BD2884" s="53"/>
      <c r="BE2884" s="53"/>
      <c r="BF2884" s="53"/>
      <c r="BG2884" s="53"/>
      <c r="BH2884" s="53"/>
      <c r="BI2884" s="53"/>
      <c r="BJ2884" s="53"/>
      <c r="BK2884" s="53"/>
      <c r="BL2884" s="53"/>
      <c r="BM2884" s="53"/>
      <c r="BN2884" s="53"/>
      <c r="BO2884" s="53"/>
      <c r="BP2884" s="53"/>
      <c r="BQ2884" s="53"/>
      <c r="BR2884" s="53"/>
      <c r="BS2884" s="53"/>
      <c r="BT2884" s="53"/>
      <c r="BU2884" s="53"/>
      <c r="BV2884" s="53"/>
      <c r="BW2884" s="53"/>
      <c r="BX2884" s="53"/>
      <c r="BY2884" s="53"/>
      <c r="BZ2884" s="53"/>
      <c r="CA2884" s="53"/>
      <c r="CB2884" s="53"/>
      <c r="CC2884" s="53"/>
      <c r="CD2884" s="53"/>
      <c r="CE2884" s="53"/>
      <c r="CF2884" s="53"/>
      <c r="CG2884" s="53"/>
      <c r="CH2884" s="53"/>
      <c r="CI2884" s="53"/>
      <c r="CJ2884" s="53"/>
      <c r="CK2884" s="53"/>
    </row>
    <row r="2885" spans="10:89" x14ac:dyDescent="0.2">
      <c r="J2885" s="53"/>
      <c r="K2885" s="53"/>
      <c r="L2885" s="53"/>
      <c r="M2885" s="53"/>
      <c r="N2885" s="53"/>
      <c r="O2885" s="53"/>
      <c r="P2885" s="53"/>
      <c r="Q2885" s="53"/>
      <c r="R2885" s="53"/>
      <c r="S2885" s="53"/>
      <c r="T2885" s="53"/>
      <c r="U2885" s="53"/>
      <c r="V2885" s="53"/>
      <c r="W2885" s="53"/>
      <c r="X2885" s="53"/>
      <c r="Y2885" s="53"/>
      <c r="Z2885" s="53"/>
      <c r="AA2885" s="53"/>
      <c r="AB2885" s="53"/>
      <c r="AC2885" s="53"/>
      <c r="AD2885" s="53"/>
      <c r="AE2885" s="53"/>
      <c r="AF2885" s="53"/>
      <c r="AG2885" s="53"/>
      <c r="AH2885" s="53"/>
      <c r="AI2885" s="53"/>
      <c r="AJ2885" s="53"/>
      <c r="AK2885" s="53"/>
      <c r="AL2885" s="53"/>
      <c r="AM2885" s="53"/>
      <c r="AN2885" s="53"/>
      <c r="AO2885" s="53"/>
      <c r="AP2885" s="53"/>
      <c r="AQ2885" s="53"/>
      <c r="AR2885" s="53"/>
      <c r="AS2885" s="53"/>
      <c r="AT2885" s="53"/>
      <c r="AU2885" s="53"/>
      <c r="AV2885" s="53"/>
      <c r="AW2885" s="53"/>
      <c r="AX2885" s="53"/>
      <c r="AY2885" s="53"/>
      <c r="AZ2885" s="53"/>
      <c r="BA2885" s="53"/>
      <c r="BB2885" s="53"/>
      <c r="BC2885" s="53"/>
      <c r="BD2885" s="53"/>
      <c r="BE2885" s="53"/>
      <c r="BF2885" s="53"/>
      <c r="BG2885" s="53"/>
      <c r="BH2885" s="53"/>
      <c r="BI2885" s="53"/>
      <c r="BJ2885" s="53"/>
      <c r="BK2885" s="53"/>
      <c r="BL2885" s="53"/>
      <c r="BM2885" s="53"/>
      <c r="BN2885" s="53"/>
      <c r="BO2885" s="53"/>
      <c r="BP2885" s="53"/>
      <c r="BQ2885" s="53"/>
      <c r="BR2885" s="53"/>
      <c r="BS2885" s="53"/>
      <c r="BT2885" s="53"/>
      <c r="BU2885" s="53"/>
      <c r="BV2885" s="53"/>
      <c r="BW2885" s="53"/>
      <c r="BX2885" s="53"/>
      <c r="BY2885" s="53"/>
      <c r="BZ2885" s="53"/>
      <c r="CA2885" s="53"/>
      <c r="CB2885" s="53"/>
      <c r="CC2885" s="53"/>
      <c r="CD2885" s="53"/>
      <c r="CE2885" s="53"/>
      <c r="CF2885" s="53"/>
      <c r="CG2885" s="53"/>
      <c r="CH2885" s="53"/>
      <c r="CI2885" s="53"/>
      <c r="CJ2885" s="53"/>
      <c r="CK2885" s="53"/>
    </row>
    <row r="2886" spans="10:89" x14ac:dyDescent="0.2">
      <c r="J2886" s="53"/>
      <c r="K2886" s="53"/>
      <c r="L2886" s="53"/>
      <c r="M2886" s="53"/>
      <c r="N2886" s="53"/>
      <c r="O2886" s="53"/>
      <c r="P2886" s="53"/>
      <c r="Q2886" s="53"/>
      <c r="R2886" s="53"/>
      <c r="S2886" s="53"/>
      <c r="T2886" s="53"/>
      <c r="U2886" s="53"/>
      <c r="V2886" s="53"/>
      <c r="W2886" s="53"/>
      <c r="X2886" s="53"/>
      <c r="Y2886" s="53"/>
      <c r="Z2886" s="53"/>
      <c r="AA2886" s="53"/>
      <c r="AB2886" s="53"/>
      <c r="AC2886" s="53"/>
      <c r="AD2886" s="53"/>
      <c r="AE2886" s="53"/>
      <c r="AF2886" s="53"/>
      <c r="AG2886" s="53"/>
      <c r="AH2886" s="53"/>
      <c r="AI2886" s="53"/>
      <c r="AJ2886" s="53"/>
      <c r="AK2886" s="53"/>
      <c r="AL2886" s="53"/>
      <c r="AM2886" s="53"/>
      <c r="AN2886" s="53"/>
      <c r="AO2886" s="53"/>
      <c r="AP2886" s="53"/>
      <c r="AQ2886" s="53"/>
      <c r="AR2886" s="53"/>
      <c r="AS2886" s="53"/>
      <c r="AT2886" s="53"/>
      <c r="AU2886" s="53"/>
      <c r="AV2886" s="53"/>
      <c r="AW2886" s="53"/>
      <c r="AX2886" s="53"/>
      <c r="AY2886" s="53"/>
      <c r="AZ2886" s="53"/>
      <c r="BA2886" s="53"/>
      <c r="BB2886" s="53"/>
      <c r="BC2886" s="53"/>
      <c r="BD2886" s="53"/>
      <c r="BE2886" s="53"/>
      <c r="BF2886" s="53"/>
      <c r="BG2886" s="53"/>
      <c r="BH2886" s="53"/>
      <c r="BI2886" s="53"/>
      <c r="BJ2886" s="53"/>
      <c r="BK2886" s="53"/>
      <c r="BL2886" s="53"/>
      <c r="BM2886" s="53"/>
      <c r="BN2886" s="53"/>
      <c r="BO2886" s="53"/>
      <c r="BP2886" s="53"/>
      <c r="BQ2886" s="53"/>
      <c r="BR2886" s="53"/>
      <c r="BS2886" s="53"/>
      <c r="BT2886" s="53"/>
      <c r="BU2886" s="53"/>
      <c r="BV2886" s="53"/>
      <c r="BW2886" s="53"/>
      <c r="BX2886" s="53"/>
      <c r="BY2886" s="53"/>
      <c r="BZ2886" s="53"/>
      <c r="CA2886" s="53"/>
      <c r="CB2886" s="53"/>
      <c r="CC2886" s="53"/>
      <c r="CD2886" s="53"/>
      <c r="CE2886" s="53"/>
      <c r="CF2886" s="53"/>
      <c r="CG2886" s="53"/>
      <c r="CH2886" s="53"/>
      <c r="CI2886" s="53"/>
      <c r="CJ2886" s="53"/>
      <c r="CK2886" s="53"/>
    </row>
    <row r="2887" spans="10:89" x14ac:dyDescent="0.2">
      <c r="J2887" s="53"/>
      <c r="K2887" s="53"/>
      <c r="L2887" s="53"/>
      <c r="M2887" s="53"/>
      <c r="N2887" s="53"/>
      <c r="O2887" s="53"/>
      <c r="P2887" s="53"/>
      <c r="Q2887" s="53"/>
      <c r="R2887" s="53"/>
      <c r="S2887" s="53"/>
      <c r="T2887" s="53"/>
      <c r="U2887" s="53"/>
      <c r="V2887" s="53"/>
      <c r="W2887" s="53"/>
      <c r="X2887" s="53"/>
      <c r="Y2887" s="53"/>
      <c r="Z2887" s="53"/>
      <c r="AA2887" s="53"/>
      <c r="AB2887" s="53"/>
      <c r="AC2887" s="53"/>
      <c r="AD2887" s="53"/>
      <c r="AE2887" s="53"/>
      <c r="AF2887" s="53"/>
      <c r="AG2887" s="53"/>
      <c r="AH2887" s="53"/>
      <c r="AI2887" s="53"/>
      <c r="AJ2887" s="53"/>
      <c r="AK2887" s="53"/>
      <c r="AL2887" s="53"/>
      <c r="AM2887" s="53"/>
      <c r="AN2887" s="53"/>
      <c r="AO2887" s="53"/>
      <c r="AP2887" s="53"/>
      <c r="AQ2887" s="53"/>
      <c r="AR2887" s="53"/>
      <c r="AS2887" s="53"/>
      <c r="AT2887" s="53"/>
      <c r="AU2887" s="53"/>
      <c r="AV2887" s="53"/>
      <c r="AW2887" s="53"/>
      <c r="AX2887" s="53"/>
      <c r="AY2887" s="53"/>
      <c r="AZ2887" s="53"/>
      <c r="BA2887" s="53"/>
      <c r="BB2887" s="53"/>
      <c r="BC2887" s="53"/>
      <c r="BD2887" s="53"/>
      <c r="BE2887" s="53"/>
      <c r="BF2887" s="53"/>
      <c r="BG2887" s="53"/>
      <c r="BH2887" s="53"/>
      <c r="BI2887" s="53"/>
      <c r="BJ2887" s="53"/>
      <c r="BK2887" s="53"/>
      <c r="BL2887" s="53"/>
      <c r="BM2887" s="53"/>
      <c r="BN2887" s="53"/>
      <c r="BO2887" s="53"/>
      <c r="BP2887" s="53"/>
      <c r="BQ2887" s="53"/>
      <c r="BR2887" s="53"/>
      <c r="BS2887" s="53"/>
      <c r="BT2887" s="53"/>
      <c r="BU2887" s="53"/>
      <c r="BV2887" s="53"/>
      <c r="BW2887" s="53"/>
      <c r="BX2887" s="53"/>
      <c r="BY2887" s="53"/>
      <c r="BZ2887" s="53"/>
      <c r="CA2887" s="53"/>
      <c r="CB2887" s="53"/>
      <c r="CC2887" s="53"/>
      <c r="CD2887" s="53"/>
      <c r="CE2887" s="53"/>
      <c r="CF2887" s="53"/>
      <c r="CG2887" s="53"/>
      <c r="CH2887" s="53"/>
      <c r="CI2887" s="53"/>
      <c r="CJ2887" s="53"/>
      <c r="CK2887" s="53"/>
    </row>
    <row r="2888" spans="10:89" x14ac:dyDescent="0.2">
      <c r="J2888" s="53"/>
      <c r="K2888" s="53"/>
      <c r="L2888" s="53"/>
      <c r="M2888" s="53"/>
      <c r="N2888" s="53"/>
      <c r="O2888" s="53"/>
      <c r="P2888" s="53"/>
      <c r="Q2888" s="53"/>
      <c r="R2888" s="53"/>
      <c r="S2888" s="53"/>
      <c r="T2888" s="53"/>
      <c r="U2888" s="53"/>
      <c r="V2888" s="53"/>
      <c r="W2888" s="53"/>
      <c r="X2888" s="53"/>
      <c r="Y2888" s="53"/>
      <c r="Z2888" s="53"/>
      <c r="AA2888" s="53"/>
      <c r="AB2888" s="53"/>
      <c r="AC2888" s="53"/>
      <c r="AD2888" s="53"/>
      <c r="AE2888" s="53"/>
      <c r="AF2888" s="53"/>
      <c r="AG2888" s="53"/>
      <c r="AH2888" s="53"/>
      <c r="AI2888" s="53"/>
      <c r="AJ2888" s="53"/>
      <c r="AK2888" s="53"/>
      <c r="AL2888" s="53"/>
      <c r="AM2888" s="53"/>
      <c r="AN2888" s="53"/>
      <c r="AO2888" s="53"/>
      <c r="AP2888" s="53"/>
      <c r="AQ2888" s="53"/>
      <c r="AR2888" s="53"/>
      <c r="AS2888" s="53"/>
      <c r="AT2888" s="53"/>
      <c r="AU2888" s="53"/>
      <c r="AV2888" s="53"/>
      <c r="AW2888" s="53"/>
      <c r="AX2888" s="53"/>
      <c r="AY2888" s="53"/>
      <c r="AZ2888" s="53"/>
      <c r="BA2888" s="53"/>
      <c r="BB2888" s="53"/>
      <c r="BC2888" s="53"/>
      <c r="BD2888" s="53"/>
      <c r="BE2888" s="53"/>
      <c r="BF2888" s="53"/>
      <c r="BG2888" s="53"/>
      <c r="BH2888" s="53"/>
      <c r="BI2888" s="53"/>
      <c r="BJ2888" s="53"/>
      <c r="BK2888" s="53"/>
      <c r="BL2888" s="53"/>
      <c r="BM2888" s="53"/>
      <c r="BN2888" s="53"/>
      <c r="BO2888" s="53"/>
      <c r="BP2888" s="53"/>
      <c r="BQ2888" s="53"/>
      <c r="BR2888" s="53"/>
      <c r="BS2888" s="53"/>
      <c r="BT2888" s="53"/>
      <c r="BU2888" s="53"/>
      <c r="BV2888" s="53"/>
      <c r="BW2888" s="53"/>
      <c r="BX2888" s="53"/>
      <c r="BY2888" s="53"/>
      <c r="BZ2888" s="53"/>
      <c r="CA2888" s="53"/>
      <c r="CB2888" s="53"/>
      <c r="CC2888" s="53"/>
      <c r="CD2888" s="53"/>
      <c r="CE2888" s="53"/>
      <c r="CF2888" s="53"/>
      <c r="CG2888" s="53"/>
      <c r="CH2888" s="53"/>
      <c r="CI2888" s="53"/>
      <c r="CJ2888" s="53"/>
      <c r="CK2888" s="53"/>
    </row>
    <row r="2889" spans="10:89" x14ac:dyDescent="0.2">
      <c r="J2889" s="53"/>
      <c r="K2889" s="53"/>
      <c r="L2889" s="53"/>
      <c r="M2889" s="53"/>
      <c r="N2889" s="53"/>
      <c r="O2889" s="53"/>
      <c r="P2889" s="53"/>
      <c r="Q2889" s="53"/>
      <c r="R2889" s="53"/>
      <c r="S2889" s="53"/>
      <c r="T2889" s="53"/>
      <c r="U2889" s="53"/>
      <c r="V2889" s="53"/>
      <c r="W2889" s="53"/>
      <c r="X2889" s="53"/>
      <c r="Y2889" s="53"/>
      <c r="Z2889" s="53"/>
      <c r="AA2889" s="53"/>
      <c r="AB2889" s="53"/>
      <c r="AC2889" s="53"/>
      <c r="AD2889" s="53"/>
      <c r="AE2889" s="53"/>
      <c r="AF2889" s="53"/>
      <c r="AG2889" s="53"/>
      <c r="AH2889" s="53"/>
      <c r="AI2889" s="53"/>
      <c r="AJ2889" s="53"/>
      <c r="AK2889" s="53"/>
      <c r="AL2889" s="53"/>
      <c r="AM2889" s="53"/>
      <c r="AN2889" s="53"/>
      <c r="AO2889" s="53"/>
      <c r="AP2889" s="53"/>
      <c r="AQ2889" s="53"/>
      <c r="AR2889" s="53"/>
      <c r="AS2889" s="53"/>
      <c r="AT2889" s="53"/>
      <c r="AU2889" s="53"/>
      <c r="AV2889" s="53"/>
      <c r="AW2889" s="53"/>
      <c r="AX2889" s="53"/>
      <c r="AY2889" s="53"/>
      <c r="AZ2889" s="53"/>
      <c r="BA2889" s="53"/>
      <c r="BB2889" s="53"/>
      <c r="BC2889" s="53"/>
      <c r="BD2889" s="53"/>
      <c r="BE2889" s="53"/>
      <c r="BF2889" s="53"/>
      <c r="BG2889" s="53"/>
      <c r="BH2889" s="53"/>
      <c r="BI2889" s="53"/>
      <c r="BJ2889" s="53"/>
      <c r="BK2889" s="53"/>
      <c r="BL2889" s="53"/>
      <c r="BM2889" s="53"/>
      <c r="BN2889" s="53"/>
      <c r="BO2889" s="53"/>
      <c r="BP2889" s="53"/>
      <c r="BQ2889" s="53"/>
      <c r="BR2889" s="53"/>
      <c r="BS2889" s="53"/>
      <c r="BT2889" s="53"/>
      <c r="BU2889" s="53"/>
      <c r="BV2889" s="53"/>
      <c r="BW2889" s="53"/>
      <c r="BX2889" s="53"/>
      <c r="BY2889" s="53"/>
      <c r="BZ2889" s="53"/>
      <c r="CA2889" s="53"/>
      <c r="CB2889" s="53"/>
      <c r="CC2889" s="53"/>
      <c r="CD2889" s="53"/>
      <c r="CE2889" s="53"/>
      <c r="CF2889" s="53"/>
      <c r="CG2889" s="53"/>
      <c r="CH2889" s="53"/>
      <c r="CI2889" s="53"/>
      <c r="CJ2889" s="53"/>
      <c r="CK2889" s="53"/>
    </row>
    <row r="2890" spans="10:89" x14ac:dyDescent="0.2">
      <c r="J2890" s="53"/>
      <c r="K2890" s="53"/>
      <c r="L2890" s="53"/>
      <c r="M2890" s="53"/>
      <c r="N2890" s="53"/>
      <c r="O2890" s="53"/>
      <c r="P2890" s="53"/>
      <c r="Q2890" s="53"/>
      <c r="R2890" s="53"/>
      <c r="S2890" s="53"/>
      <c r="T2890" s="53"/>
      <c r="U2890" s="53"/>
      <c r="V2890" s="53"/>
      <c r="W2890" s="53"/>
      <c r="X2890" s="53"/>
      <c r="Y2890" s="53"/>
      <c r="Z2890" s="53"/>
      <c r="AA2890" s="53"/>
      <c r="AB2890" s="53"/>
      <c r="AC2890" s="53"/>
      <c r="AD2890" s="53"/>
      <c r="AE2890" s="53"/>
      <c r="AF2890" s="53"/>
      <c r="AG2890" s="53"/>
      <c r="AH2890" s="53"/>
      <c r="AI2890" s="53"/>
      <c r="AJ2890" s="53"/>
      <c r="AK2890" s="53"/>
      <c r="AL2890" s="53"/>
      <c r="AM2890" s="53"/>
      <c r="AN2890" s="53"/>
      <c r="AO2890" s="53"/>
      <c r="AP2890" s="53"/>
      <c r="AQ2890" s="53"/>
      <c r="AR2890" s="53"/>
      <c r="AS2890" s="53"/>
      <c r="AT2890" s="53"/>
      <c r="AU2890" s="53"/>
      <c r="AV2890" s="53"/>
      <c r="AW2890" s="53"/>
      <c r="AX2890" s="53"/>
      <c r="AY2890" s="53"/>
      <c r="AZ2890" s="53"/>
      <c r="BA2890" s="53"/>
      <c r="BB2890" s="53"/>
      <c r="BC2890" s="53"/>
      <c r="BD2890" s="53"/>
      <c r="BE2890" s="53"/>
      <c r="BF2890" s="53"/>
      <c r="BG2890" s="53"/>
      <c r="BH2890" s="53"/>
      <c r="BI2890" s="53"/>
      <c r="BJ2890" s="53"/>
      <c r="BK2890" s="53"/>
      <c r="BL2890" s="53"/>
      <c r="BM2890" s="53"/>
      <c r="BN2890" s="53"/>
      <c r="BO2890" s="53"/>
      <c r="BP2890" s="53"/>
      <c r="BQ2890" s="53"/>
      <c r="BR2890" s="53"/>
      <c r="BS2890" s="53"/>
      <c r="BT2890" s="53"/>
      <c r="BU2890" s="53"/>
      <c r="BV2890" s="53"/>
      <c r="BW2890" s="53"/>
      <c r="BX2890" s="53"/>
      <c r="BY2890" s="53"/>
      <c r="BZ2890" s="53"/>
      <c r="CA2890" s="53"/>
      <c r="CB2890" s="53"/>
      <c r="CC2890" s="53"/>
      <c r="CD2890" s="53"/>
      <c r="CE2890" s="53"/>
      <c r="CF2890" s="53"/>
      <c r="CG2890" s="53"/>
      <c r="CH2890" s="53"/>
      <c r="CI2890" s="53"/>
      <c r="CJ2890" s="53"/>
      <c r="CK2890" s="53"/>
    </row>
    <row r="2891" spans="10:89" x14ac:dyDescent="0.2">
      <c r="J2891" s="53"/>
      <c r="K2891" s="53"/>
      <c r="L2891" s="53"/>
      <c r="M2891" s="53"/>
      <c r="N2891" s="53"/>
      <c r="O2891" s="53"/>
      <c r="P2891" s="53"/>
      <c r="Q2891" s="53"/>
      <c r="R2891" s="53"/>
      <c r="S2891" s="53"/>
      <c r="T2891" s="53"/>
      <c r="U2891" s="53"/>
      <c r="V2891" s="53"/>
      <c r="W2891" s="53"/>
      <c r="X2891" s="53"/>
      <c r="Y2891" s="53"/>
      <c r="Z2891" s="53"/>
      <c r="AA2891" s="53"/>
      <c r="AB2891" s="53"/>
      <c r="AC2891" s="53"/>
      <c r="AD2891" s="53"/>
      <c r="AE2891" s="53"/>
      <c r="AF2891" s="53"/>
      <c r="AG2891" s="53"/>
      <c r="AH2891" s="53"/>
      <c r="AI2891" s="53"/>
      <c r="AJ2891" s="53"/>
      <c r="AK2891" s="53"/>
      <c r="AL2891" s="53"/>
      <c r="AM2891" s="53"/>
      <c r="AN2891" s="53"/>
      <c r="AO2891" s="53"/>
      <c r="AP2891" s="53"/>
      <c r="AQ2891" s="53"/>
      <c r="AR2891" s="53"/>
      <c r="AS2891" s="53"/>
      <c r="AT2891" s="53"/>
      <c r="AU2891" s="53"/>
      <c r="AV2891" s="53"/>
      <c r="AW2891" s="53"/>
      <c r="AX2891" s="53"/>
      <c r="AY2891" s="53"/>
      <c r="AZ2891" s="53"/>
      <c r="BA2891" s="53"/>
      <c r="BB2891" s="53"/>
      <c r="BC2891" s="53"/>
      <c r="BD2891" s="53"/>
      <c r="BE2891" s="53"/>
      <c r="BF2891" s="53"/>
      <c r="BG2891" s="53"/>
      <c r="BH2891" s="53"/>
      <c r="BI2891" s="53"/>
      <c r="BJ2891" s="53"/>
      <c r="BK2891" s="53"/>
      <c r="BL2891" s="53"/>
      <c r="BM2891" s="53"/>
      <c r="BN2891" s="53"/>
      <c r="BO2891" s="53"/>
      <c r="BP2891" s="53"/>
      <c r="BQ2891" s="53"/>
      <c r="BR2891" s="53"/>
      <c r="BS2891" s="53"/>
      <c r="BT2891" s="53"/>
      <c r="BU2891" s="53"/>
      <c r="BV2891" s="53"/>
      <c r="BW2891" s="53"/>
      <c r="BX2891" s="53"/>
      <c r="BY2891" s="53"/>
      <c r="BZ2891" s="53"/>
      <c r="CA2891" s="53"/>
      <c r="CB2891" s="53"/>
      <c r="CC2891" s="53"/>
      <c r="CD2891" s="53"/>
      <c r="CE2891" s="53"/>
      <c r="CF2891" s="53"/>
      <c r="CG2891" s="53"/>
      <c r="CH2891" s="53"/>
      <c r="CI2891" s="53"/>
      <c r="CJ2891" s="53"/>
      <c r="CK2891" s="53"/>
    </row>
    <row r="2892" spans="10:89" x14ac:dyDescent="0.2">
      <c r="J2892" s="53"/>
      <c r="K2892" s="53"/>
      <c r="L2892" s="53"/>
      <c r="M2892" s="53"/>
      <c r="N2892" s="53"/>
      <c r="O2892" s="53"/>
      <c r="P2892" s="53"/>
      <c r="Q2892" s="53"/>
      <c r="R2892" s="53"/>
      <c r="S2892" s="53"/>
      <c r="T2892" s="53"/>
      <c r="U2892" s="53"/>
      <c r="V2892" s="53"/>
      <c r="W2892" s="53"/>
      <c r="X2892" s="53"/>
      <c r="Y2892" s="53"/>
      <c r="Z2892" s="53"/>
      <c r="AA2892" s="53"/>
      <c r="AB2892" s="53"/>
      <c r="AC2892" s="53"/>
      <c r="AD2892" s="53"/>
      <c r="AE2892" s="53"/>
      <c r="AF2892" s="53"/>
      <c r="AG2892" s="53"/>
      <c r="AH2892" s="53"/>
      <c r="AI2892" s="53"/>
      <c r="AJ2892" s="53"/>
      <c r="AK2892" s="53"/>
      <c r="AL2892" s="53"/>
      <c r="AM2892" s="53"/>
      <c r="AN2892" s="53"/>
      <c r="AO2892" s="53"/>
      <c r="AP2892" s="53"/>
      <c r="AQ2892" s="53"/>
      <c r="AR2892" s="53"/>
      <c r="AS2892" s="53"/>
      <c r="AT2892" s="53"/>
      <c r="AU2892" s="53"/>
      <c r="AV2892" s="53"/>
      <c r="AW2892" s="53"/>
      <c r="AX2892" s="53"/>
      <c r="AY2892" s="53"/>
      <c r="AZ2892" s="53"/>
      <c r="BA2892" s="53"/>
      <c r="BB2892" s="53"/>
      <c r="BC2892" s="53"/>
      <c r="BD2892" s="53"/>
      <c r="BE2892" s="53"/>
      <c r="BF2892" s="53"/>
      <c r="BG2892" s="53"/>
      <c r="BH2892" s="53"/>
      <c r="BI2892" s="53"/>
      <c r="BJ2892" s="53"/>
      <c r="BK2892" s="53"/>
      <c r="BL2892" s="53"/>
      <c r="BM2892" s="53"/>
      <c r="BN2892" s="53"/>
      <c r="BO2892" s="53"/>
      <c r="BP2892" s="53"/>
      <c r="BQ2892" s="53"/>
      <c r="BR2892" s="53"/>
      <c r="BS2892" s="53"/>
      <c r="BT2892" s="53"/>
      <c r="BU2892" s="53"/>
      <c r="BV2892" s="53"/>
      <c r="BW2892" s="53"/>
      <c r="BX2892" s="53"/>
      <c r="BY2892" s="53"/>
      <c r="BZ2892" s="53"/>
      <c r="CA2892" s="53"/>
      <c r="CB2892" s="53"/>
      <c r="CC2892" s="53"/>
      <c r="CD2892" s="53"/>
      <c r="CE2892" s="53"/>
      <c r="CF2892" s="53"/>
      <c r="CG2892" s="53"/>
      <c r="CH2892" s="53"/>
      <c r="CI2892" s="53"/>
      <c r="CJ2892" s="53"/>
      <c r="CK2892" s="53"/>
    </row>
    <row r="2893" spans="10:89" x14ac:dyDescent="0.2">
      <c r="J2893" s="53"/>
      <c r="K2893" s="53"/>
      <c r="L2893" s="53"/>
      <c r="M2893" s="53"/>
      <c r="N2893" s="53"/>
      <c r="O2893" s="53"/>
      <c r="P2893" s="53"/>
      <c r="Q2893" s="53"/>
      <c r="R2893" s="53"/>
      <c r="S2893" s="53"/>
      <c r="T2893" s="53"/>
      <c r="U2893" s="53"/>
      <c r="V2893" s="53"/>
      <c r="W2893" s="53"/>
      <c r="X2893" s="53"/>
      <c r="Y2893" s="53"/>
      <c r="Z2893" s="53"/>
      <c r="AA2893" s="53"/>
      <c r="AB2893" s="53"/>
      <c r="AC2893" s="53"/>
      <c r="AD2893" s="53"/>
      <c r="AE2893" s="53"/>
      <c r="AF2893" s="53"/>
      <c r="AG2893" s="53"/>
      <c r="AH2893" s="53"/>
      <c r="AI2893" s="53"/>
      <c r="AJ2893" s="53"/>
      <c r="AK2893" s="53"/>
      <c r="AL2893" s="53"/>
      <c r="AM2893" s="53"/>
      <c r="AN2893" s="53"/>
      <c r="AO2893" s="53"/>
      <c r="AP2893" s="53"/>
      <c r="AQ2893" s="53"/>
      <c r="AR2893" s="53"/>
      <c r="AS2893" s="53"/>
      <c r="AT2893" s="53"/>
      <c r="AU2893" s="53"/>
      <c r="AV2893" s="53"/>
      <c r="AW2893" s="53"/>
      <c r="AX2893" s="53"/>
      <c r="AY2893" s="53"/>
      <c r="AZ2893" s="53"/>
      <c r="BA2893" s="53"/>
      <c r="BB2893" s="53"/>
      <c r="BC2893" s="53"/>
      <c r="BD2893" s="53"/>
      <c r="BE2893" s="53"/>
      <c r="BF2893" s="53"/>
      <c r="BG2893" s="53"/>
      <c r="BH2893" s="53"/>
      <c r="BI2893" s="53"/>
      <c r="BJ2893" s="53"/>
      <c r="BK2893" s="53"/>
      <c r="BL2893" s="53"/>
      <c r="BM2893" s="53"/>
      <c r="BN2893" s="53"/>
      <c r="BO2893" s="53"/>
      <c r="BP2893" s="53"/>
      <c r="BQ2893" s="53"/>
      <c r="BR2893" s="53"/>
      <c r="BS2893" s="53"/>
      <c r="BT2893" s="53"/>
      <c r="BU2893" s="53"/>
      <c r="BV2893" s="53"/>
      <c r="BW2893" s="53"/>
      <c r="BX2893" s="53"/>
      <c r="BY2893" s="53"/>
      <c r="BZ2893" s="53"/>
      <c r="CA2893" s="53"/>
      <c r="CB2893" s="53"/>
      <c r="CC2893" s="53"/>
      <c r="CD2893" s="53"/>
      <c r="CE2893" s="53"/>
      <c r="CF2893" s="53"/>
      <c r="CG2893" s="53"/>
      <c r="CH2893" s="53"/>
      <c r="CI2893" s="53"/>
      <c r="CJ2893" s="53"/>
      <c r="CK2893" s="53"/>
    </row>
    <row r="2894" spans="10:89" x14ac:dyDescent="0.2">
      <c r="J2894" s="53"/>
      <c r="K2894" s="53"/>
      <c r="L2894" s="53"/>
      <c r="M2894" s="53"/>
      <c r="N2894" s="53"/>
      <c r="O2894" s="53"/>
      <c r="P2894" s="53"/>
      <c r="Q2894" s="53"/>
      <c r="R2894" s="53"/>
      <c r="S2894" s="53"/>
      <c r="T2894" s="53"/>
      <c r="U2894" s="53"/>
      <c r="V2894" s="53"/>
      <c r="W2894" s="53"/>
      <c r="X2894" s="53"/>
      <c r="Y2894" s="53"/>
      <c r="Z2894" s="53"/>
      <c r="AA2894" s="53"/>
      <c r="AB2894" s="53"/>
      <c r="AC2894" s="53"/>
      <c r="AD2894" s="53"/>
      <c r="AE2894" s="53"/>
      <c r="AF2894" s="53"/>
      <c r="AG2894" s="53"/>
      <c r="AH2894" s="53"/>
      <c r="AI2894" s="53"/>
      <c r="AJ2894" s="53"/>
      <c r="AK2894" s="53"/>
      <c r="AL2894" s="53"/>
      <c r="AM2894" s="53"/>
      <c r="AN2894" s="53"/>
      <c r="AO2894" s="53"/>
      <c r="AP2894" s="53"/>
      <c r="AQ2894" s="53"/>
      <c r="AR2894" s="53"/>
      <c r="AS2894" s="53"/>
      <c r="AT2894" s="53"/>
      <c r="AU2894" s="53"/>
      <c r="AV2894" s="53"/>
      <c r="AW2894" s="53"/>
      <c r="AX2894" s="53"/>
      <c r="AY2894" s="53"/>
      <c r="AZ2894" s="53"/>
      <c r="BA2894" s="53"/>
      <c r="BB2894" s="53"/>
      <c r="BC2894" s="53"/>
      <c r="BD2894" s="53"/>
      <c r="BE2894" s="53"/>
      <c r="BF2894" s="53"/>
      <c r="BG2894" s="53"/>
      <c r="BH2894" s="53"/>
      <c r="BI2894" s="53"/>
      <c r="BJ2894" s="53"/>
      <c r="BK2894" s="53"/>
      <c r="BL2894" s="53"/>
      <c r="BM2894" s="53"/>
      <c r="BN2894" s="53"/>
      <c r="BO2894" s="53"/>
      <c r="BP2894" s="53"/>
      <c r="BQ2894" s="53"/>
      <c r="BR2894" s="53"/>
      <c r="BS2894" s="53"/>
      <c r="BT2894" s="53"/>
      <c r="BU2894" s="53"/>
      <c r="BV2894" s="53"/>
      <c r="BW2894" s="53"/>
      <c r="BX2894" s="53"/>
      <c r="BY2894" s="53"/>
      <c r="BZ2894" s="53"/>
      <c r="CA2894" s="53"/>
      <c r="CB2894" s="53"/>
      <c r="CC2894" s="53"/>
      <c r="CD2894" s="53"/>
      <c r="CE2894" s="53"/>
      <c r="CF2894" s="53"/>
      <c r="CG2894" s="53"/>
      <c r="CH2894" s="53"/>
      <c r="CI2894" s="53"/>
      <c r="CJ2894" s="53"/>
      <c r="CK2894" s="53"/>
    </row>
    <row r="2895" spans="10:89" x14ac:dyDescent="0.2">
      <c r="J2895" s="53"/>
      <c r="K2895" s="53"/>
      <c r="L2895" s="53"/>
      <c r="M2895" s="53"/>
      <c r="N2895" s="53"/>
      <c r="O2895" s="53"/>
      <c r="P2895" s="53"/>
      <c r="Q2895" s="53"/>
      <c r="R2895" s="53"/>
      <c r="S2895" s="53"/>
      <c r="T2895" s="53"/>
      <c r="U2895" s="53"/>
      <c r="V2895" s="53"/>
      <c r="W2895" s="53"/>
      <c r="X2895" s="53"/>
      <c r="Y2895" s="53"/>
      <c r="Z2895" s="53"/>
      <c r="AA2895" s="53"/>
      <c r="AB2895" s="53"/>
      <c r="AC2895" s="53"/>
      <c r="AD2895" s="53"/>
      <c r="AE2895" s="53"/>
      <c r="AF2895" s="53"/>
      <c r="AG2895" s="53"/>
      <c r="AH2895" s="53"/>
      <c r="AI2895" s="53"/>
      <c r="AJ2895" s="53"/>
      <c r="AK2895" s="53"/>
      <c r="AL2895" s="53"/>
      <c r="AM2895" s="53"/>
      <c r="AN2895" s="53"/>
      <c r="AO2895" s="53"/>
      <c r="AP2895" s="53"/>
      <c r="AQ2895" s="53"/>
      <c r="AR2895" s="53"/>
      <c r="AS2895" s="53"/>
      <c r="AT2895" s="53"/>
      <c r="AU2895" s="53"/>
      <c r="AV2895" s="53"/>
      <c r="AW2895" s="53"/>
      <c r="AX2895" s="53"/>
      <c r="AY2895" s="53"/>
      <c r="AZ2895" s="53"/>
      <c r="BA2895" s="53"/>
      <c r="BB2895" s="53"/>
      <c r="BC2895" s="53"/>
      <c r="BD2895" s="53"/>
      <c r="BE2895" s="53"/>
      <c r="BF2895" s="53"/>
      <c r="BG2895" s="53"/>
      <c r="BH2895" s="53"/>
      <c r="BI2895" s="53"/>
      <c r="BJ2895" s="53"/>
      <c r="BK2895" s="53"/>
      <c r="BL2895" s="53"/>
      <c r="BM2895" s="53"/>
      <c r="BN2895" s="53"/>
      <c r="BO2895" s="53"/>
      <c r="BP2895" s="53"/>
      <c r="BQ2895" s="53"/>
      <c r="BR2895" s="53"/>
      <c r="BS2895" s="53"/>
      <c r="BT2895" s="53"/>
      <c r="BU2895" s="53"/>
      <c r="BV2895" s="53"/>
      <c r="BW2895" s="53"/>
      <c r="BX2895" s="53"/>
      <c r="BY2895" s="53"/>
      <c r="BZ2895" s="53"/>
      <c r="CA2895" s="53"/>
      <c r="CB2895" s="53"/>
      <c r="CC2895" s="53"/>
      <c r="CD2895" s="53"/>
      <c r="CE2895" s="53"/>
      <c r="CF2895" s="53"/>
      <c r="CG2895" s="53"/>
      <c r="CH2895" s="53"/>
      <c r="CI2895" s="53"/>
      <c r="CJ2895" s="53"/>
      <c r="CK2895" s="53"/>
    </row>
    <row r="2896" spans="10:89" x14ac:dyDescent="0.2">
      <c r="J2896" s="53"/>
      <c r="K2896" s="53"/>
      <c r="L2896" s="53"/>
      <c r="M2896" s="53"/>
      <c r="N2896" s="53"/>
      <c r="O2896" s="53"/>
      <c r="P2896" s="53"/>
      <c r="Q2896" s="53"/>
      <c r="R2896" s="53"/>
      <c r="S2896" s="53"/>
      <c r="T2896" s="53"/>
      <c r="U2896" s="53"/>
      <c r="V2896" s="53"/>
      <c r="W2896" s="53"/>
      <c r="X2896" s="53"/>
      <c r="Y2896" s="53"/>
      <c r="Z2896" s="53"/>
      <c r="AA2896" s="53"/>
      <c r="AB2896" s="53"/>
      <c r="AC2896" s="53"/>
      <c r="AD2896" s="53"/>
      <c r="AE2896" s="53"/>
      <c r="AF2896" s="53"/>
      <c r="AG2896" s="53"/>
      <c r="AH2896" s="53"/>
      <c r="AI2896" s="53"/>
      <c r="AJ2896" s="53"/>
      <c r="AK2896" s="53"/>
      <c r="AL2896" s="53"/>
      <c r="AM2896" s="53"/>
      <c r="AN2896" s="53"/>
      <c r="AO2896" s="53"/>
      <c r="AP2896" s="53"/>
      <c r="AQ2896" s="53"/>
      <c r="AR2896" s="53"/>
      <c r="AS2896" s="53"/>
      <c r="AT2896" s="53"/>
      <c r="AU2896" s="53"/>
      <c r="AV2896" s="53"/>
      <c r="AW2896" s="53"/>
      <c r="AX2896" s="53"/>
      <c r="AY2896" s="53"/>
      <c r="AZ2896" s="53"/>
      <c r="BA2896" s="53"/>
      <c r="BB2896" s="53"/>
      <c r="BC2896" s="53"/>
      <c r="BD2896" s="53"/>
      <c r="BE2896" s="53"/>
      <c r="BF2896" s="53"/>
      <c r="BG2896" s="53"/>
      <c r="BH2896" s="53"/>
      <c r="BI2896" s="53"/>
      <c r="BJ2896" s="53"/>
      <c r="BK2896" s="53"/>
      <c r="BL2896" s="53"/>
      <c r="BM2896" s="53"/>
      <c r="BN2896" s="53"/>
      <c r="BO2896" s="53"/>
      <c r="BP2896" s="53"/>
      <c r="BQ2896" s="53"/>
      <c r="BR2896" s="53"/>
      <c r="BS2896" s="53"/>
      <c r="BT2896" s="53"/>
      <c r="BU2896" s="53"/>
      <c r="BV2896" s="53"/>
      <c r="BW2896" s="53"/>
      <c r="BX2896" s="53"/>
      <c r="BY2896" s="53"/>
      <c r="BZ2896" s="53"/>
      <c r="CA2896" s="53"/>
      <c r="CB2896" s="53"/>
      <c r="CC2896" s="53"/>
      <c r="CD2896" s="53"/>
      <c r="CE2896" s="53"/>
      <c r="CF2896" s="53"/>
      <c r="CG2896" s="53"/>
      <c r="CH2896" s="53"/>
      <c r="CI2896" s="53"/>
      <c r="CJ2896" s="53"/>
      <c r="CK2896" s="53"/>
    </row>
    <row r="2897" spans="10:89" x14ac:dyDescent="0.2">
      <c r="J2897" s="53"/>
      <c r="K2897" s="53"/>
      <c r="L2897" s="53"/>
      <c r="M2897" s="53"/>
      <c r="N2897" s="53"/>
      <c r="O2897" s="53"/>
      <c r="P2897" s="53"/>
      <c r="Q2897" s="53"/>
      <c r="R2897" s="53"/>
      <c r="S2897" s="53"/>
      <c r="T2897" s="53"/>
      <c r="U2897" s="53"/>
      <c r="V2897" s="53"/>
      <c r="W2897" s="53"/>
      <c r="X2897" s="53"/>
      <c r="Y2897" s="53"/>
      <c r="Z2897" s="53"/>
      <c r="AA2897" s="53"/>
      <c r="AB2897" s="53"/>
      <c r="AC2897" s="53"/>
      <c r="AD2897" s="53"/>
      <c r="AE2897" s="53"/>
      <c r="AF2897" s="53"/>
      <c r="AG2897" s="53"/>
      <c r="AH2897" s="53"/>
      <c r="AI2897" s="53"/>
      <c r="AJ2897" s="53"/>
      <c r="AK2897" s="53"/>
      <c r="AL2897" s="53"/>
      <c r="AM2897" s="53"/>
      <c r="AN2897" s="53"/>
      <c r="AO2897" s="53"/>
      <c r="AP2897" s="53"/>
      <c r="AQ2897" s="53"/>
      <c r="AR2897" s="53"/>
      <c r="AS2897" s="53"/>
      <c r="AT2897" s="53"/>
      <c r="AU2897" s="53"/>
      <c r="AV2897" s="53"/>
      <c r="AW2897" s="53"/>
      <c r="AX2897" s="53"/>
      <c r="AY2897" s="53"/>
      <c r="AZ2897" s="53"/>
      <c r="BA2897" s="53"/>
      <c r="BB2897" s="53"/>
      <c r="BC2897" s="53"/>
      <c r="BD2897" s="53"/>
      <c r="BE2897" s="53"/>
      <c r="BF2897" s="53"/>
      <c r="BG2897" s="53"/>
      <c r="BH2897" s="53"/>
      <c r="BI2897" s="53"/>
      <c r="BJ2897" s="53"/>
      <c r="BK2897" s="53"/>
      <c r="BL2897" s="53"/>
      <c r="BM2897" s="53"/>
      <c r="BN2897" s="53"/>
      <c r="BO2897" s="53"/>
      <c r="BP2897" s="53"/>
      <c r="BQ2897" s="53"/>
      <c r="BR2897" s="53"/>
      <c r="BS2897" s="53"/>
      <c r="BT2897" s="53"/>
      <c r="BU2897" s="53"/>
      <c r="BV2897" s="53"/>
      <c r="BW2897" s="53"/>
      <c r="BX2897" s="53"/>
      <c r="BY2897" s="53"/>
      <c r="BZ2897" s="53"/>
      <c r="CA2897" s="53"/>
      <c r="CB2897" s="53"/>
      <c r="CC2897" s="53"/>
      <c r="CD2897" s="53"/>
      <c r="CE2897" s="53"/>
      <c r="CF2897" s="53"/>
      <c r="CG2897" s="53"/>
      <c r="CH2897" s="53"/>
      <c r="CI2897" s="53"/>
      <c r="CJ2897" s="53"/>
      <c r="CK2897" s="53"/>
    </row>
    <row r="2898" spans="10:89" x14ac:dyDescent="0.2">
      <c r="J2898" s="53"/>
      <c r="K2898" s="53"/>
      <c r="L2898" s="53"/>
      <c r="M2898" s="53"/>
      <c r="N2898" s="53"/>
      <c r="O2898" s="53"/>
      <c r="P2898" s="53"/>
      <c r="Q2898" s="53"/>
      <c r="R2898" s="53"/>
      <c r="S2898" s="53"/>
      <c r="T2898" s="53"/>
      <c r="U2898" s="53"/>
      <c r="V2898" s="53"/>
      <c r="W2898" s="53"/>
      <c r="X2898" s="53"/>
      <c r="Y2898" s="53"/>
      <c r="Z2898" s="53"/>
      <c r="AA2898" s="53"/>
      <c r="AB2898" s="53"/>
      <c r="AC2898" s="53"/>
      <c r="AD2898" s="53"/>
      <c r="AE2898" s="53"/>
      <c r="AF2898" s="53"/>
      <c r="AG2898" s="53"/>
      <c r="AH2898" s="53"/>
      <c r="AI2898" s="53"/>
      <c r="AJ2898" s="53"/>
      <c r="AK2898" s="53"/>
      <c r="AL2898" s="53"/>
      <c r="AM2898" s="53"/>
      <c r="AN2898" s="53"/>
      <c r="AO2898" s="53"/>
      <c r="AP2898" s="53"/>
      <c r="AQ2898" s="53"/>
      <c r="AR2898" s="53"/>
      <c r="AS2898" s="53"/>
      <c r="AT2898" s="53"/>
      <c r="AU2898" s="53"/>
      <c r="AV2898" s="53"/>
      <c r="AW2898" s="53"/>
      <c r="AX2898" s="53"/>
      <c r="AY2898" s="53"/>
      <c r="AZ2898" s="53"/>
      <c r="BA2898" s="53"/>
      <c r="BB2898" s="53"/>
      <c r="BC2898" s="53"/>
      <c r="BD2898" s="53"/>
      <c r="BE2898" s="53"/>
      <c r="BF2898" s="53"/>
      <c r="BG2898" s="53"/>
      <c r="BH2898" s="53"/>
      <c r="BI2898" s="53"/>
      <c r="BJ2898" s="53"/>
      <c r="BK2898" s="53"/>
      <c r="BL2898" s="53"/>
      <c r="BM2898" s="53"/>
      <c r="BN2898" s="53"/>
      <c r="BO2898" s="53"/>
      <c r="BP2898" s="53"/>
      <c r="BQ2898" s="53"/>
      <c r="BR2898" s="53"/>
      <c r="BS2898" s="53"/>
      <c r="BT2898" s="53"/>
      <c r="BU2898" s="53"/>
      <c r="BV2898" s="53"/>
      <c r="BW2898" s="53"/>
      <c r="BX2898" s="53"/>
      <c r="BY2898" s="53"/>
      <c r="BZ2898" s="53"/>
      <c r="CA2898" s="53"/>
      <c r="CB2898" s="53"/>
      <c r="CC2898" s="53"/>
      <c r="CD2898" s="53"/>
      <c r="CE2898" s="53"/>
      <c r="CF2898" s="53"/>
      <c r="CG2898" s="53"/>
      <c r="CH2898" s="53"/>
      <c r="CI2898" s="53"/>
      <c r="CJ2898" s="53"/>
      <c r="CK2898" s="53"/>
    </row>
    <row r="2899" spans="10:89" x14ac:dyDescent="0.2">
      <c r="J2899" s="53"/>
      <c r="K2899" s="53"/>
      <c r="L2899" s="53"/>
      <c r="M2899" s="53"/>
      <c r="N2899" s="53"/>
      <c r="O2899" s="53"/>
      <c r="P2899" s="53"/>
      <c r="Q2899" s="53"/>
      <c r="R2899" s="53"/>
      <c r="S2899" s="53"/>
      <c r="T2899" s="53"/>
      <c r="U2899" s="53"/>
      <c r="V2899" s="53"/>
      <c r="W2899" s="53"/>
      <c r="X2899" s="53"/>
      <c r="Y2899" s="53"/>
      <c r="Z2899" s="53"/>
      <c r="AA2899" s="53"/>
      <c r="AB2899" s="53"/>
      <c r="AC2899" s="53"/>
      <c r="AD2899" s="53"/>
      <c r="AE2899" s="53"/>
      <c r="AF2899" s="53"/>
      <c r="AG2899" s="53"/>
      <c r="AH2899" s="53"/>
      <c r="AI2899" s="53"/>
      <c r="AJ2899" s="53"/>
      <c r="AK2899" s="53"/>
      <c r="AL2899" s="53"/>
      <c r="AM2899" s="53"/>
      <c r="AN2899" s="53"/>
      <c r="AO2899" s="53"/>
      <c r="AP2899" s="53"/>
      <c r="AQ2899" s="53"/>
      <c r="AR2899" s="53"/>
      <c r="AS2899" s="53"/>
      <c r="AT2899" s="53"/>
      <c r="AU2899" s="53"/>
      <c r="AV2899" s="53"/>
      <c r="AW2899" s="53"/>
      <c r="AX2899" s="53"/>
      <c r="AY2899" s="53"/>
      <c r="AZ2899" s="53"/>
      <c r="BA2899" s="53"/>
      <c r="BB2899" s="53"/>
      <c r="BC2899" s="53"/>
      <c r="BD2899" s="53"/>
      <c r="BE2899" s="53"/>
      <c r="BF2899" s="53"/>
      <c r="BG2899" s="53"/>
      <c r="BH2899" s="53"/>
      <c r="BI2899" s="53"/>
      <c r="BJ2899" s="53"/>
      <c r="BK2899" s="53"/>
      <c r="BL2899" s="53"/>
      <c r="BM2899" s="53"/>
      <c r="BN2899" s="53"/>
      <c r="BO2899" s="53"/>
      <c r="BP2899" s="53"/>
      <c r="BQ2899" s="53"/>
      <c r="BR2899" s="53"/>
      <c r="BS2899" s="53"/>
      <c r="BT2899" s="53"/>
      <c r="BU2899" s="53"/>
      <c r="BV2899" s="53"/>
      <c r="BW2899" s="53"/>
      <c r="BX2899" s="53"/>
      <c r="BY2899" s="53"/>
      <c r="BZ2899" s="53"/>
      <c r="CA2899" s="53"/>
      <c r="CB2899" s="53"/>
      <c r="CC2899" s="53"/>
      <c r="CD2899" s="53"/>
      <c r="CE2899" s="53"/>
      <c r="CF2899" s="53"/>
      <c r="CG2899" s="53"/>
      <c r="CH2899" s="53"/>
      <c r="CI2899" s="53"/>
      <c r="CJ2899" s="53"/>
      <c r="CK2899" s="53"/>
    </row>
    <row r="2900" spans="10:89" x14ac:dyDescent="0.2">
      <c r="J2900" s="53"/>
      <c r="K2900" s="53"/>
      <c r="L2900" s="53"/>
      <c r="M2900" s="53"/>
      <c r="N2900" s="53"/>
      <c r="O2900" s="53"/>
      <c r="P2900" s="53"/>
      <c r="Q2900" s="53"/>
      <c r="R2900" s="53"/>
      <c r="S2900" s="53"/>
      <c r="T2900" s="53"/>
      <c r="U2900" s="53"/>
      <c r="V2900" s="53"/>
      <c r="W2900" s="53"/>
      <c r="X2900" s="53"/>
      <c r="Y2900" s="53"/>
      <c r="Z2900" s="53"/>
      <c r="AA2900" s="53"/>
      <c r="AB2900" s="53"/>
      <c r="AC2900" s="53"/>
      <c r="AD2900" s="53"/>
      <c r="AE2900" s="53"/>
      <c r="AF2900" s="53"/>
      <c r="AG2900" s="53"/>
      <c r="AH2900" s="53"/>
      <c r="AI2900" s="53"/>
      <c r="AJ2900" s="53"/>
      <c r="AK2900" s="53"/>
      <c r="AL2900" s="53"/>
      <c r="AM2900" s="53"/>
      <c r="AN2900" s="53"/>
      <c r="AO2900" s="53"/>
      <c r="AP2900" s="53"/>
      <c r="AQ2900" s="53"/>
      <c r="AR2900" s="53"/>
      <c r="AS2900" s="53"/>
      <c r="AT2900" s="53"/>
      <c r="AU2900" s="53"/>
      <c r="AV2900" s="53"/>
      <c r="AW2900" s="53"/>
      <c r="AX2900" s="53"/>
      <c r="AY2900" s="53"/>
      <c r="AZ2900" s="53"/>
      <c r="BA2900" s="53"/>
      <c r="BB2900" s="53"/>
      <c r="BC2900" s="53"/>
      <c r="BD2900" s="53"/>
      <c r="BE2900" s="53"/>
      <c r="BF2900" s="53"/>
      <c r="BG2900" s="53"/>
      <c r="BH2900" s="53"/>
      <c r="BI2900" s="53"/>
      <c r="BJ2900" s="53"/>
      <c r="BK2900" s="53"/>
      <c r="BL2900" s="53"/>
      <c r="BM2900" s="53"/>
      <c r="BN2900" s="53"/>
      <c r="BO2900" s="53"/>
      <c r="BP2900" s="53"/>
      <c r="BQ2900" s="53"/>
      <c r="BR2900" s="53"/>
      <c r="BS2900" s="53"/>
      <c r="BT2900" s="53"/>
      <c r="BU2900" s="53"/>
      <c r="BV2900" s="53"/>
      <c r="BW2900" s="53"/>
      <c r="BX2900" s="53"/>
      <c r="BY2900" s="53"/>
      <c r="BZ2900" s="53"/>
      <c r="CA2900" s="53"/>
      <c r="CB2900" s="53"/>
      <c r="CC2900" s="53"/>
      <c r="CD2900" s="53"/>
      <c r="CE2900" s="53"/>
      <c r="CF2900" s="53"/>
      <c r="CG2900" s="53"/>
      <c r="CH2900" s="53"/>
      <c r="CI2900" s="53"/>
      <c r="CJ2900" s="53"/>
      <c r="CK2900" s="53"/>
    </row>
    <row r="2901" spans="10:89" x14ac:dyDescent="0.2">
      <c r="J2901" s="53"/>
      <c r="K2901" s="53"/>
      <c r="L2901" s="53"/>
      <c r="M2901" s="53"/>
      <c r="N2901" s="53"/>
      <c r="O2901" s="53"/>
      <c r="P2901" s="53"/>
      <c r="Q2901" s="53"/>
      <c r="R2901" s="53"/>
      <c r="S2901" s="53"/>
      <c r="T2901" s="53"/>
      <c r="U2901" s="53"/>
      <c r="V2901" s="53"/>
      <c r="W2901" s="53"/>
      <c r="X2901" s="53"/>
      <c r="Y2901" s="53"/>
      <c r="Z2901" s="53"/>
      <c r="AA2901" s="53"/>
      <c r="AB2901" s="53"/>
      <c r="AC2901" s="53"/>
      <c r="AD2901" s="53"/>
      <c r="AE2901" s="53"/>
      <c r="AF2901" s="53"/>
      <c r="AG2901" s="53"/>
      <c r="AH2901" s="53"/>
      <c r="AI2901" s="53"/>
      <c r="AJ2901" s="53"/>
      <c r="AK2901" s="53"/>
      <c r="AL2901" s="53"/>
      <c r="AM2901" s="53"/>
      <c r="AN2901" s="53"/>
      <c r="AO2901" s="53"/>
      <c r="AP2901" s="53"/>
      <c r="AQ2901" s="53"/>
      <c r="AR2901" s="53"/>
      <c r="AS2901" s="53"/>
      <c r="AT2901" s="53"/>
      <c r="AU2901" s="53"/>
      <c r="AV2901" s="53"/>
      <c r="AW2901" s="53"/>
      <c r="AX2901" s="53"/>
      <c r="AY2901" s="53"/>
      <c r="AZ2901" s="53"/>
      <c r="BA2901" s="53"/>
      <c r="BB2901" s="53"/>
      <c r="BC2901" s="53"/>
      <c r="BD2901" s="53"/>
      <c r="BE2901" s="53"/>
      <c r="BF2901" s="53"/>
      <c r="BG2901" s="53"/>
      <c r="BH2901" s="53"/>
      <c r="BI2901" s="53"/>
      <c r="BJ2901" s="53"/>
      <c r="BK2901" s="53"/>
      <c r="BL2901" s="53"/>
      <c r="BM2901" s="53"/>
      <c r="BN2901" s="53"/>
      <c r="BO2901" s="53"/>
      <c r="BP2901" s="53"/>
      <c r="BQ2901" s="53"/>
      <c r="BR2901" s="53"/>
      <c r="BS2901" s="53"/>
      <c r="BT2901" s="53"/>
      <c r="BU2901" s="53"/>
      <c r="BV2901" s="53"/>
      <c r="BW2901" s="53"/>
      <c r="BX2901" s="53"/>
      <c r="BY2901" s="53"/>
      <c r="BZ2901" s="53"/>
      <c r="CA2901" s="53"/>
      <c r="CB2901" s="53"/>
      <c r="CC2901" s="53"/>
      <c r="CD2901" s="53"/>
      <c r="CE2901" s="53"/>
      <c r="CF2901" s="53"/>
      <c r="CG2901" s="53"/>
      <c r="CH2901" s="53"/>
      <c r="CI2901" s="53"/>
      <c r="CJ2901" s="53"/>
      <c r="CK2901" s="53"/>
    </row>
    <row r="2902" spans="10:89" x14ac:dyDescent="0.2">
      <c r="J2902" s="53"/>
      <c r="K2902" s="53"/>
      <c r="L2902" s="53"/>
      <c r="M2902" s="53"/>
      <c r="N2902" s="53"/>
      <c r="O2902" s="53"/>
      <c r="P2902" s="53"/>
      <c r="Q2902" s="53"/>
      <c r="R2902" s="53"/>
      <c r="S2902" s="53"/>
      <c r="T2902" s="53"/>
      <c r="U2902" s="53"/>
      <c r="V2902" s="53"/>
      <c r="W2902" s="53"/>
      <c r="X2902" s="53"/>
      <c r="Y2902" s="53"/>
      <c r="Z2902" s="53"/>
      <c r="AA2902" s="53"/>
      <c r="AB2902" s="53"/>
      <c r="AC2902" s="53"/>
      <c r="AD2902" s="53"/>
      <c r="AE2902" s="53"/>
      <c r="AF2902" s="53"/>
      <c r="AG2902" s="53"/>
      <c r="AH2902" s="53"/>
      <c r="AI2902" s="53"/>
      <c r="AJ2902" s="53"/>
      <c r="AK2902" s="53"/>
      <c r="AL2902" s="53"/>
      <c r="AM2902" s="53"/>
      <c r="AN2902" s="53"/>
      <c r="AO2902" s="53"/>
      <c r="AP2902" s="53"/>
      <c r="AQ2902" s="53"/>
      <c r="AR2902" s="53"/>
      <c r="AS2902" s="53"/>
      <c r="AT2902" s="53"/>
      <c r="AU2902" s="53"/>
      <c r="AV2902" s="53"/>
      <c r="AW2902" s="53"/>
      <c r="AX2902" s="53"/>
      <c r="AY2902" s="53"/>
      <c r="AZ2902" s="53"/>
      <c r="BA2902" s="53"/>
      <c r="BB2902" s="53"/>
      <c r="BC2902" s="53"/>
      <c r="BD2902" s="53"/>
      <c r="BE2902" s="53"/>
      <c r="BF2902" s="53"/>
      <c r="BG2902" s="53"/>
      <c r="BH2902" s="53"/>
      <c r="BI2902" s="53"/>
      <c r="BJ2902" s="53"/>
      <c r="BK2902" s="53"/>
      <c r="BL2902" s="53"/>
      <c r="BM2902" s="53"/>
      <c r="BN2902" s="53"/>
      <c r="BO2902" s="53"/>
      <c r="BP2902" s="53"/>
      <c r="BQ2902" s="53"/>
      <c r="BR2902" s="53"/>
      <c r="BS2902" s="53"/>
      <c r="BT2902" s="53"/>
      <c r="BU2902" s="53"/>
      <c r="BV2902" s="53"/>
      <c r="BW2902" s="53"/>
      <c r="BX2902" s="53"/>
      <c r="BY2902" s="53"/>
      <c r="BZ2902" s="53"/>
      <c r="CA2902" s="53"/>
      <c r="CB2902" s="53"/>
      <c r="CC2902" s="53"/>
      <c r="CD2902" s="53"/>
      <c r="CE2902" s="53"/>
      <c r="CF2902" s="53"/>
      <c r="CG2902" s="53"/>
      <c r="CH2902" s="53"/>
      <c r="CI2902" s="53"/>
      <c r="CJ2902" s="53"/>
      <c r="CK2902" s="53"/>
    </row>
    <row r="2903" spans="10:89" x14ac:dyDescent="0.2">
      <c r="J2903" s="53"/>
      <c r="K2903" s="53"/>
      <c r="L2903" s="53"/>
      <c r="M2903" s="53"/>
      <c r="N2903" s="53"/>
      <c r="O2903" s="53"/>
      <c r="P2903" s="53"/>
      <c r="Q2903" s="53"/>
      <c r="R2903" s="53"/>
      <c r="S2903" s="53"/>
      <c r="T2903" s="53"/>
      <c r="U2903" s="53"/>
      <c r="V2903" s="53"/>
      <c r="W2903" s="53"/>
      <c r="X2903" s="53"/>
      <c r="Y2903" s="53"/>
      <c r="Z2903" s="53"/>
      <c r="AA2903" s="53"/>
      <c r="AB2903" s="53"/>
      <c r="AC2903" s="53"/>
      <c r="AD2903" s="53"/>
      <c r="AE2903" s="53"/>
      <c r="AF2903" s="53"/>
      <c r="AG2903" s="53"/>
      <c r="AH2903" s="53"/>
      <c r="AI2903" s="53"/>
      <c r="AJ2903" s="53"/>
      <c r="AK2903" s="53"/>
      <c r="AL2903" s="53"/>
      <c r="AM2903" s="53"/>
      <c r="AN2903" s="53"/>
      <c r="AO2903" s="53"/>
      <c r="AP2903" s="53"/>
      <c r="AQ2903" s="53"/>
      <c r="AR2903" s="53"/>
      <c r="AS2903" s="53"/>
      <c r="AT2903" s="53"/>
      <c r="AU2903" s="53"/>
      <c r="AV2903" s="53"/>
      <c r="AW2903" s="53"/>
      <c r="AX2903" s="53"/>
      <c r="AY2903" s="53"/>
      <c r="AZ2903" s="53"/>
      <c r="BA2903" s="53"/>
      <c r="BB2903" s="53"/>
      <c r="BC2903" s="53"/>
      <c r="BD2903" s="53"/>
      <c r="BE2903" s="53"/>
      <c r="BF2903" s="53"/>
      <c r="BG2903" s="53"/>
      <c r="BH2903" s="53"/>
      <c r="BI2903" s="53"/>
      <c r="BJ2903" s="53"/>
      <c r="BK2903" s="53"/>
      <c r="BL2903" s="53"/>
      <c r="BM2903" s="53"/>
      <c r="BN2903" s="53"/>
      <c r="BO2903" s="53"/>
      <c r="BP2903" s="53"/>
      <c r="BQ2903" s="53"/>
      <c r="BR2903" s="53"/>
      <c r="BS2903" s="53"/>
      <c r="BT2903" s="53"/>
      <c r="BU2903" s="53"/>
      <c r="BV2903" s="53"/>
      <c r="BW2903" s="53"/>
      <c r="BX2903" s="53"/>
      <c r="BY2903" s="53"/>
      <c r="BZ2903" s="53"/>
      <c r="CA2903" s="53"/>
      <c r="CB2903" s="53"/>
      <c r="CC2903" s="53"/>
      <c r="CD2903" s="53"/>
      <c r="CE2903" s="53"/>
      <c r="CF2903" s="53"/>
      <c r="CG2903" s="53"/>
      <c r="CH2903" s="53"/>
      <c r="CI2903" s="53"/>
      <c r="CJ2903" s="53"/>
      <c r="CK2903" s="53"/>
    </row>
    <row r="2904" spans="10:89" x14ac:dyDescent="0.2">
      <c r="J2904" s="53"/>
      <c r="K2904" s="53"/>
      <c r="L2904" s="53"/>
      <c r="M2904" s="53"/>
      <c r="N2904" s="53"/>
      <c r="O2904" s="53"/>
      <c r="P2904" s="53"/>
      <c r="Q2904" s="53"/>
      <c r="R2904" s="53"/>
      <c r="S2904" s="53"/>
      <c r="T2904" s="53"/>
      <c r="U2904" s="53"/>
      <c r="V2904" s="53"/>
      <c r="W2904" s="53"/>
      <c r="X2904" s="53"/>
      <c r="Y2904" s="53"/>
      <c r="Z2904" s="53"/>
      <c r="AA2904" s="53"/>
      <c r="AB2904" s="53"/>
      <c r="AC2904" s="53"/>
      <c r="AD2904" s="53"/>
      <c r="AE2904" s="53"/>
      <c r="AF2904" s="53"/>
      <c r="AG2904" s="53"/>
      <c r="AH2904" s="53"/>
      <c r="AI2904" s="53"/>
      <c r="AJ2904" s="53"/>
      <c r="AK2904" s="53"/>
      <c r="AL2904" s="53"/>
      <c r="AM2904" s="53"/>
      <c r="AN2904" s="53"/>
      <c r="AO2904" s="53"/>
      <c r="AP2904" s="53"/>
      <c r="AQ2904" s="53"/>
      <c r="AR2904" s="53"/>
      <c r="AS2904" s="53"/>
      <c r="AT2904" s="53"/>
      <c r="AU2904" s="53"/>
      <c r="AV2904" s="53"/>
      <c r="AW2904" s="53"/>
      <c r="AX2904" s="53"/>
      <c r="AY2904" s="53"/>
      <c r="AZ2904" s="53"/>
      <c r="BA2904" s="53"/>
      <c r="BB2904" s="53"/>
      <c r="BC2904" s="53"/>
      <c r="BD2904" s="53"/>
      <c r="BE2904" s="53"/>
      <c r="BF2904" s="53"/>
      <c r="BG2904" s="53"/>
      <c r="BH2904" s="53"/>
      <c r="BI2904" s="53"/>
      <c r="BJ2904" s="53"/>
      <c r="BK2904" s="53"/>
      <c r="BL2904" s="53"/>
      <c r="BM2904" s="53"/>
      <c r="BN2904" s="53"/>
      <c r="BO2904" s="53"/>
      <c r="BP2904" s="53"/>
      <c r="BQ2904" s="53"/>
      <c r="BR2904" s="53"/>
      <c r="BS2904" s="53"/>
      <c r="BT2904" s="53"/>
      <c r="BU2904" s="53"/>
      <c r="BV2904" s="53"/>
      <c r="BW2904" s="53"/>
      <c r="BX2904" s="53"/>
      <c r="BY2904" s="53"/>
      <c r="BZ2904" s="53"/>
      <c r="CA2904" s="53"/>
      <c r="CB2904" s="53"/>
      <c r="CC2904" s="53"/>
      <c r="CD2904" s="53"/>
      <c r="CE2904" s="53"/>
      <c r="CF2904" s="53"/>
      <c r="CG2904" s="53"/>
      <c r="CH2904" s="53"/>
      <c r="CI2904" s="53"/>
      <c r="CJ2904" s="53"/>
      <c r="CK2904" s="53"/>
    </row>
    <row r="2905" spans="10:89" x14ac:dyDescent="0.2">
      <c r="J2905" s="53"/>
      <c r="K2905" s="53"/>
      <c r="L2905" s="53"/>
      <c r="M2905" s="53"/>
      <c r="N2905" s="53"/>
      <c r="O2905" s="53"/>
      <c r="P2905" s="53"/>
      <c r="Q2905" s="53"/>
      <c r="R2905" s="53"/>
      <c r="S2905" s="53"/>
      <c r="T2905" s="53"/>
      <c r="U2905" s="53"/>
      <c r="V2905" s="53"/>
      <c r="W2905" s="53"/>
      <c r="X2905" s="53"/>
      <c r="Y2905" s="53"/>
      <c r="Z2905" s="53"/>
      <c r="AA2905" s="53"/>
      <c r="AB2905" s="53"/>
      <c r="AC2905" s="53"/>
      <c r="AD2905" s="53"/>
      <c r="AE2905" s="53"/>
      <c r="AF2905" s="53"/>
      <c r="AG2905" s="53"/>
      <c r="AH2905" s="53"/>
      <c r="AI2905" s="53"/>
      <c r="AJ2905" s="53"/>
      <c r="AK2905" s="53"/>
      <c r="AL2905" s="53"/>
      <c r="AM2905" s="53"/>
      <c r="AN2905" s="53"/>
      <c r="AO2905" s="53"/>
      <c r="AP2905" s="53"/>
      <c r="AQ2905" s="53"/>
      <c r="AR2905" s="53"/>
      <c r="AS2905" s="53"/>
      <c r="AT2905" s="53"/>
      <c r="AU2905" s="53"/>
      <c r="AV2905" s="53"/>
      <c r="AW2905" s="53"/>
      <c r="AX2905" s="53"/>
      <c r="AY2905" s="53"/>
      <c r="AZ2905" s="53"/>
      <c r="BA2905" s="53"/>
      <c r="BB2905" s="53"/>
      <c r="BC2905" s="53"/>
      <c r="BD2905" s="53"/>
      <c r="BE2905" s="53"/>
      <c r="BF2905" s="53"/>
      <c r="BG2905" s="53"/>
      <c r="BH2905" s="53"/>
      <c r="BI2905" s="53"/>
      <c r="BJ2905" s="53"/>
      <c r="BK2905" s="53"/>
      <c r="BL2905" s="53"/>
      <c r="BM2905" s="53"/>
      <c r="BN2905" s="53"/>
      <c r="BO2905" s="53"/>
      <c r="BP2905" s="53"/>
      <c r="BQ2905" s="53"/>
      <c r="BR2905" s="53"/>
      <c r="BS2905" s="53"/>
      <c r="BT2905" s="53"/>
      <c r="BU2905" s="53"/>
      <c r="BV2905" s="53"/>
      <c r="BW2905" s="53"/>
      <c r="BX2905" s="53"/>
      <c r="BY2905" s="53"/>
      <c r="BZ2905" s="53"/>
      <c r="CA2905" s="53"/>
      <c r="CB2905" s="53"/>
      <c r="CC2905" s="53"/>
      <c r="CD2905" s="53"/>
      <c r="CE2905" s="53"/>
      <c r="CF2905" s="53"/>
      <c r="CG2905" s="53"/>
      <c r="CH2905" s="53"/>
      <c r="CI2905" s="53"/>
      <c r="CJ2905" s="53"/>
      <c r="CK2905" s="53"/>
    </row>
    <row r="2906" spans="10:89" x14ac:dyDescent="0.2">
      <c r="J2906" s="53"/>
      <c r="K2906" s="53"/>
      <c r="L2906" s="53"/>
      <c r="M2906" s="53"/>
      <c r="N2906" s="53"/>
      <c r="O2906" s="53"/>
      <c r="P2906" s="53"/>
      <c r="Q2906" s="53"/>
      <c r="R2906" s="53"/>
      <c r="S2906" s="53"/>
      <c r="T2906" s="53"/>
      <c r="U2906" s="53"/>
      <c r="V2906" s="53"/>
      <c r="W2906" s="53"/>
      <c r="X2906" s="53"/>
      <c r="Y2906" s="53"/>
      <c r="Z2906" s="53"/>
      <c r="AA2906" s="53"/>
      <c r="AB2906" s="53"/>
      <c r="AC2906" s="53"/>
      <c r="AD2906" s="53"/>
      <c r="AE2906" s="53"/>
      <c r="AF2906" s="53"/>
      <c r="AG2906" s="53"/>
      <c r="AH2906" s="53"/>
      <c r="AI2906" s="53"/>
      <c r="AJ2906" s="53"/>
      <c r="AK2906" s="53"/>
      <c r="AL2906" s="53"/>
      <c r="AM2906" s="53"/>
      <c r="AN2906" s="53"/>
      <c r="AO2906" s="53"/>
      <c r="AP2906" s="53"/>
      <c r="AQ2906" s="53"/>
      <c r="AR2906" s="53"/>
      <c r="AS2906" s="53"/>
      <c r="AT2906" s="53"/>
      <c r="AU2906" s="53"/>
      <c r="AV2906" s="53"/>
      <c r="AW2906" s="53"/>
      <c r="AX2906" s="53"/>
      <c r="AY2906" s="53"/>
      <c r="AZ2906" s="53"/>
      <c r="BA2906" s="53"/>
      <c r="BB2906" s="53"/>
      <c r="BC2906" s="53"/>
      <c r="BD2906" s="53"/>
      <c r="BE2906" s="53"/>
      <c r="BF2906" s="53"/>
      <c r="BG2906" s="53"/>
      <c r="BH2906" s="53"/>
      <c r="BI2906" s="53"/>
      <c r="BJ2906" s="53"/>
      <c r="BK2906" s="53"/>
      <c r="BL2906" s="53"/>
      <c r="BM2906" s="53"/>
      <c r="BN2906" s="53"/>
      <c r="BO2906" s="53"/>
      <c r="BP2906" s="53"/>
      <c r="BQ2906" s="53"/>
      <c r="BR2906" s="53"/>
      <c r="BS2906" s="53"/>
      <c r="BT2906" s="53"/>
      <c r="BU2906" s="53"/>
      <c r="BV2906" s="53"/>
      <c r="BW2906" s="53"/>
      <c r="BX2906" s="53"/>
      <c r="BY2906" s="53"/>
      <c r="BZ2906" s="53"/>
      <c r="CA2906" s="53"/>
      <c r="CB2906" s="53"/>
      <c r="CC2906" s="53"/>
      <c r="CD2906" s="53"/>
      <c r="CE2906" s="53"/>
      <c r="CF2906" s="53"/>
      <c r="CG2906" s="53"/>
      <c r="CH2906" s="53"/>
      <c r="CI2906" s="53"/>
      <c r="CJ2906" s="53"/>
      <c r="CK2906" s="53"/>
    </row>
    <row r="2907" spans="10:89" x14ac:dyDescent="0.2">
      <c r="J2907" s="53"/>
      <c r="K2907" s="53"/>
      <c r="L2907" s="53"/>
      <c r="M2907" s="53"/>
      <c r="N2907" s="53"/>
      <c r="O2907" s="53"/>
      <c r="P2907" s="53"/>
      <c r="Q2907" s="53"/>
      <c r="R2907" s="53"/>
      <c r="S2907" s="53"/>
      <c r="T2907" s="53"/>
      <c r="U2907" s="53"/>
      <c r="V2907" s="53"/>
      <c r="W2907" s="53"/>
      <c r="X2907" s="53"/>
      <c r="Y2907" s="53"/>
      <c r="Z2907" s="53"/>
      <c r="AA2907" s="53"/>
      <c r="AB2907" s="53"/>
      <c r="AC2907" s="53"/>
      <c r="AD2907" s="53"/>
      <c r="AE2907" s="53"/>
      <c r="AF2907" s="53"/>
      <c r="AG2907" s="53"/>
      <c r="AH2907" s="53"/>
      <c r="AI2907" s="53"/>
      <c r="AJ2907" s="53"/>
      <c r="AK2907" s="53"/>
      <c r="AL2907" s="53"/>
      <c r="AM2907" s="53"/>
      <c r="AN2907" s="53"/>
      <c r="AO2907" s="53"/>
      <c r="AP2907" s="53"/>
      <c r="AQ2907" s="53"/>
      <c r="AR2907" s="53"/>
      <c r="AS2907" s="53"/>
      <c r="AT2907" s="53"/>
      <c r="AU2907" s="53"/>
      <c r="AV2907" s="53"/>
      <c r="AW2907" s="53"/>
      <c r="AX2907" s="53"/>
      <c r="AY2907" s="53"/>
      <c r="AZ2907" s="53"/>
      <c r="BA2907" s="53"/>
      <c r="BB2907" s="53"/>
      <c r="BC2907" s="53"/>
      <c r="BD2907" s="53"/>
      <c r="BE2907" s="53"/>
      <c r="BF2907" s="53"/>
      <c r="BG2907" s="53"/>
      <c r="BH2907" s="53"/>
      <c r="BI2907" s="53"/>
      <c r="BJ2907" s="53"/>
      <c r="BK2907" s="53"/>
      <c r="BL2907" s="53"/>
      <c r="BM2907" s="53"/>
      <c r="BN2907" s="53"/>
      <c r="BO2907" s="53"/>
      <c r="BP2907" s="53"/>
      <c r="BQ2907" s="53"/>
      <c r="BR2907" s="53"/>
      <c r="BS2907" s="53"/>
      <c r="BT2907" s="53"/>
      <c r="BU2907" s="53"/>
      <c r="BV2907" s="53"/>
      <c r="BW2907" s="53"/>
      <c r="BX2907" s="53"/>
      <c r="BY2907" s="53"/>
      <c r="BZ2907" s="53"/>
      <c r="CA2907" s="53"/>
      <c r="CB2907" s="53"/>
      <c r="CC2907" s="53"/>
      <c r="CD2907" s="53"/>
      <c r="CE2907" s="53"/>
      <c r="CF2907" s="53"/>
      <c r="CG2907" s="53"/>
      <c r="CH2907" s="53"/>
      <c r="CI2907" s="53"/>
      <c r="CJ2907" s="53"/>
      <c r="CK2907" s="53"/>
    </row>
    <row r="2908" spans="10:89" x14ac:dyDescent="0.2">
      <c r="J2908" s="53"/>
      <c r="K2908" s="53"/>
      <c r="L2908" s="53"/>
      <c r="M2908" s="53"/>
      <c r="N2908" s="53"/>
      <c r="O2908" s="53"/>
      <c r="P2908" s="53"/>
      <c r="Q2908" s="53"/>
      <c r="R2908" s="53"/>
      <c r="S2908" s="53"/>
      <c r="T2908" s="53"/>
      <c r="U2908" s="53"/>
      <c r="V2908" s="53"/>
      <c r="W2908" s="53"/>
      <c r="X2908" s="53"/>
      <c r="Y2908" s="53"/>
      <c r="Z2908" s="53"/>
      <c r="AA2908" s="53"/>
      <c r="AB2908" s="53"/>
      <c r="AC2908" s="53"/>
      <c r="AD2908" s="53"/>
      <c r="AE2908" s="53"/>
      <c r="AF2908" s="53"/>
      <c r="AG2908" s="53"/>
      <c r="AH2908" s="53"/>
      <c r="AI2908" s="53"/>
      <c r="AJ2908" s="53"/>
      <c r="AK2908" s="53"/>
      <c r="AL2908" s="53"/>
      <c r="AM2908" s="53"/>
      <c r="AN2908" s="53"/>
      <c r="AO2908" s="53"/>
      <c r="AP2908" s="53"/>
      <c r="AQ2908" s="53"/>
      <c r="AR2908" s="53"/>
      <c r="AS2908" s="53"/>
      <c r="AT2908" s="53"/>
      <c r="AU2908" s="53"/>
      <c r="AV2908" s="53"/>
      <c r="AW2908" s="53"/>
      <c r="AX2908" s="53"/>
      <c r="AY2908" s="53"/>
      <c r="AZ2908" s="53"/>
      <c r="BA2908" s="53"/>
      <c r="BB2908" s="53"/>
      <c r="BC2908" s="53"/>
      <c r="BD2908" s="53"/>
      <c r="BE2908" s="53"/>
      <c r="BF2908" s="53"/>
      <c r="BG2908" s="53"/>
      <c r="BH2908" s="53"/>
      <c r="BI2908" s="53"/>
      <c r="BJ2908" s="53"/>
      <c r="BK2908" s="53"/>
      <c r="BL2908" s="53"/>
      <c r="BM2908" s="53"/>
      <c r="BN2908" s="53"/>
      <c r="BO2908" s="53"/>
      <c r="BP2908" s="53"/>
      <c r="BQ2908" s="53"/>
      <c r="BR2908" s="53"/>
      <c r="BS2908" s="53"/>
      <c r="BT2908" s="53"/>
      <c r="BU2908" s="53"/>
      <c r="BV2908" s="53"/>
      <c r="BW2908" s="53"/>
      <c r="BX2908" s="53"/>
      <c r="BY2908" s="53"/>
      <c r="BZ2908" s="53"/>
      <c r="CA2908" s="53"/>
      <c r="CB2908" s="53"/>
      <c r="CC2908" s="53"/>
      <c r="CD2908" s="53"/>
      <c r="CE2908" s="53"/>
      <c r="CF2908" s="53"/>
      <c r="CG2908" s="53"/>
      <c r="CH2908" s="53"/>
      <c r="CI2908" s="53"/>
      <c r="CJ2908" s="53"/>
      <c r="CK2908" s="53"/>
    </row>
    <row r="2909" spans="10:89" x14ac:dyDescent="0.2">
      <c r="J2909" s="53"/>
      <c r="K2909" s="53"/>
      <c r="L2909" s="53"/>
      <c r="M2909" s="53"/>
      <c r="N2909" s="53"/>
      <c r="O2909" s="53"/>
      <c r="P2909" s="53"/>
      <c r="Q2909" s="53"/>
      <c r="R2909" s="53"/>
      <c r="S2909" s="53"/>
      <c r="T2909" s="53"/>
      <c r="U2909" s="53"/>
      <c r="V2909" s="53"/>
      <c r="W2909" s="53"/>
      <c r="X2909" s="53"/>
      <c r="Y2909" s="53"/>
      <c r="Z2909" s="53"/>
      <c r="AA2909" s="53"/>
      <c r="AB2909" s="53"/>
      <c r="AC2909" s="53"/>
      <c r="AD2909" s="53"/>
      <c r="AE2909" s="53"/>
      <c r="AF2909" s="53"/>
      <c r="AG2909" s="53"/>
      <c r="AH2909" s="53"/>
      <c r="AI2909" s="53"/>
      <c r="AJ2909" s="53"/>
      <c r="AK2909" s="53"/>
      <c r="AL2909" s="53"/>
      <c r="AM2909" s="53"/>
      <c r="AN2909" s="53"/>
      <c r="AO2909" s="53"/>
      <c r="AP2909" s="53"/>
      <c r="AQ2909" s="53"/>
      <c r="AR2909" s="53"/>
      <c r="AS2909" s="53"/>
      <c r="AT2909" s="53"/>
      <c r="AU2909" s="53"/>
      <c r="AV2909" s="53"/>
      <c r="AW2909" s="53"/>
      <c r="AX2909" s="53"/>
      <c r="AY2909" s="53"/>
      <c r="AZ2909" s="53"/>
      <c r="BA2909" s="53"/>
      <c r="BB2909" s="53"/>
      <c r="BC2909" s="53"/>
      <c r="BD2909" s="53"/>
      <c r="BE2909" s="53"/>
      <c r="BF2909" s="53"/>
      <c r="BG2909" s="53"/>
      <c r="BH2909" s="53"/>
      <c r="BI2909" s="53"/>
      <c r="BJ2909" s="53"/>
      <c r="BK2909" s="53"/>
      <c r="BL2909" s="53"/>
      <c r="BM2909" s="53"/>
      <c r="BN2909" s="53"/>
      <c r="BO2909" s="53"/>
      <c r="BP2909" s="53"/>
      <c r="BQ2909" s="53"/>
      <c r="BR2909" s="53"/>
      <c r="BS2909" s="53"/>
      <c r="BT2909" s="53"/>
      <c r="BU2909" s="53"/>
      <c r="BV2909" s="53"/>
      <c r="BW2909" s="53"/>
      <c r="BX2909" s="53"/>
      <c r="BY2909" s="53"/>
      <c r="BZ2909" s="53"/>
      <c r="CA2909" s="53"/>
      <c r="CB2909" s="53"/>
      <c r="CC2909" s="53"/>
      <c r="CD2909" s="53"/>
      <c r="CE2909" s="53"/>
      <c r="CF2909" s="53"/>
      <c r="CG2909" s="53"/>
      <c r="CH2909" s="53"/>
      <c r="CI2909" s="53"/>
      <c r="CJ2909" s="53"/>
      <c r="CK2909" s="53"/>
    </row>
    <row r="2910" spans="10:89" x14ac:dyDescent="0.2">
      <c r="J2910" s="53"/>
      <c r="K2910" s="53"/>
      <c r="L2910" s="53"/>
      <c r="M2910" s="53"/>
      <c r="N2910" s="53"/>
      <c r="O2910" s="53"/>
      <c r="P2910" s="53"/>
      <c r="Q2910" s="53"/>
      <c r="R2910" s="53"/>
      <c r="S2910" s="53"/>
      <c r="T2910" s="53"/>
      <c r="U2910" s="53"/>
      <c r="V2910" s="53"/>
      <c r="W2910" s="53"/>
      <c r="X2910" s="53"/>
      <c r="Y2910" s="53"/>
      <c r="Z2910" s="53"/>
      <c r="AA2910" s="53"/>
      <c r="AB2910" s="53"/>
      <c r="AC2910" s="53"/>
      <c r="AD2910" s="53"/>
      <c r="AE2910" s="53"/>
      <c r="AF2910" s="53"/>
      <c r="AG2910" s="53"/>
      <c r="AH2910" s="53"/>
      <c r="AI2910" s="53"/>
      <c r="AJ2910" s="53"/>
      <c r="AK2910" s="53"/>
      <c r="AL2910" s="53"/>
      <c r="AM2910" s="53"/>
      <c r="AN2910" s="53"/>
      <c r="AO2910" s="53"/>
      <c r="AP2910" s="53"/>
      <c r="AQ2910" s="53"/>
      <c r="AR2910" s="53"/>
      <c r="AS2910" s="53"/>
      <c r="AT2910" s="53"/>
      <c r="AU2910" s="53"/>
      <c r="AV2910" s="53"/>
      <c r="AW2910" s="53"/>
      <c r="AX2910" s="53"/>
      <c r="AY2910" s="53"/>
      <c r="AZ2910" s="53"/>
      <c r="BA2910" s="53"/>
      <c r="BB2910" s="53"/>
      <c r="BC2910" s="53"/>
      <c r="BD2910" s="53"/>
      <c r="BE2910" s="53"/>
      <c r="BF2910" s="53"/>
      <c r="BG2910" s="53"/>
      <c r="BH2910" s="53"/>
      <c r="BI2910" s="53"/>
      <c r="BJ2910" s="53"/>
      <c r="BK2910" s="53"/>
      <c r="BL2910" s="53"/>
      <c r="BM2910" s="53"/>
      <c r="BN2910" s="53"/>
      <c r="BO2910" s="53"/>
      <c r="BP2910" s="53"/>
      <c r="BQ2910" s="53"/>
      <c r="BR2910" s="53"/>
      <c r="BS2910" s="53"/>
      <c r="BT2910" s="53"/>
      <c r="BU2910" s="53"/>
      <c r="BV2910" s="53"/>
      <c r="BW2910" s="53"/>
      <c r="BX2910" s="53"/>
      <c r="BY2910" s="53"/>
      <c r="BZ2910" s="53"/>
      <c r="CA2910" s="53"/>
      <c r="CB2910" s="53"/>
      <c r="CC2910" s="53"/>
      <c r="CD2910" s="53"/>
      <c r="CE2910" s="53"/>
      <c r="CF2910" s="53"/>
      <c r="CG2910" s="53"/>
      <c r="CH2910" s="53"/>
      <c r="CI2910" s="53"/>
      <c r="CJ2910" s="53"/>
      <c r="CK2910" s="53"/>
    </row>
    <row r="2911" spans="10:89" x14ac:dyDescent="0.2">
      <c r="J2911" s="53"/>
      <c r="K2911" s="53"/>
      <c r="L2911" s="53"/>
      <c r="M2911" s="53"/>
      <c r="N2911" s="53"/>
      <c r="O2911" s="53"/>
      <c r="P2911" s="53"/>
      <c r="Q2911" s="53"/>
      <c r="R2911" s="53"/>
      <c r="S2911" s="53"/>
      <c r="T2911" s="53"/>
      <c r="U2911" s="53"/>
      <c r="V2911" s="53"/>
      <c r="W2911" s="53"/>
      <c r="X2911" s="53"/>
      <c r="Y2911" s="53"/>
      <c r="Z2911" s="53"/>
      <c r="AA2911" s="53"/>
      <c r="AB2911" s="53"/>
      <c r="AC2911" s="53"/>
      <c r="AD2911" s="53"/>
      <c r="AE2911" s="53"/>
      <c r="AF2911" s="53"/>
      <c r="AG2911" s="53"/>
      <c r="AH2911" s="53"/>
      <c r="AI2911" s="53"/>
      <c r="AJ2911" s="53"/>
      <c r="AK2911" s="53"/>
      <c r="AL2911" s="53"/>
      <c r="AM2911" s="53"/>
      <c r="AN2911" s="53"/>
      <c r="AO2911" s="53"/>
      <c r="AP2911" s="53"/>
      <c r="AQ2911" s="53"/>
      <c r="AR2911" s="53"/>
      <c r="AS2911" s="53"/>
      <c r="AT2911" s="53"/>
      <c r="AU2911" s="53"/>
      <c r="AV2911" s="53"/>
      <c r="AW2911" s="53"/>
      <c r="AX2911" s="53"/>
      <c r="AY2911" s="53"/>
      <c r="AZ2911" s="53"/>
      <c r="BA2911" s="53"/>
      <c r="BB2911" s="53"/>
      <c r="BC2911" s="53"/>
      <c r="BD2911" s="53"/>
      <c r="BE2911" s="53"/>
      <c r="BF2911" s="53"/>
      <c r="BG2911" s="53"/>
      <c r="BH2911" s="53"/>
      <c r="BI2911" s="53"/>
      <c r="BJ2911" s="53"/>
      <c r="BK2911" s="53"/>
      <c r="BL2911" s="53"/>
      <c r="BM2911" s="53"/>
      <c r="BN2911" s="53"/>
      <c r="BO2911" s="53"/>
      <c r="BP2911" s="53"/>
      <c r="BQ2911" s="53"/>
      <c r="BR2911" s="53"/>
      <c r="BS2911" s="53"/>
      <c r="BT2911" s="53"/>
      <c r="BU2911" s="53"/>
      <c r="BV2911" s="53"/>
      <c r="BW2911" s="53"/>
      <c r="BX2911" s="53"/>
      <c r="BY2911" s="53"/>
      <c r="BZ2911" s="53"/>
      <c r="CA2911" s="53"/>
      <c r="CB2911" s="53"/>
      <c r="CC2911" s="53"/>
      <c r="CD2911" s="53"/>
      <c r="CE2911" s="53"/>
      <c r="CF2911" s="53"/>
      <c r="CG2911" s="53"/>
      <c r="CH2911" s="53"/>
      <c r="CI2911" s="53"/>
      <c r="CJ2911" s="53"/>
      <c r="CK2911" s="53"/>
    </row>
    <row r="2912" spans="10:89" x14ac:dyDescent="0.2">
      <c r="J2912" s="53"/>
      <c r="K2912" s="53"/>
      <c r="L2912" s="53"/>
      <c r="M2912" s="53"/>
      <c r="N2912" s="53"/>
      <c r="O2912" s="53"/>
      <c r="P2912" s="53"/>
      <c r="Q2912" s="53"/>
      <c r="R2912" s="53"/>
      <c r="S2912" s="53"/>
      <c r="T2912" s="53"/>
      <c r="U2912" s="53"/>
      <c r="V2912" s="53"/>
      <c r="W2912" s="53"/>
      <c r="X2912" s="53"/>
      <c r="Y2912" s="53"/>
      <c r="Z2912" s="53"/>
      <c r="AA2912" s="53"/>
      <c r="AB2912" s="53"/>
      <c r="AC2912" s="53"/>
      <c r="AD2912" s="53"/>
      <c r="AE2912" s="53"/>
      <c r="AF2912" s="53"/>
      <c r="AG2912" s="53"/>
      <c r="AH2912" s="53"/>
      <c r="AI2912" s="53"/>
      <c r="AJ2912" s="53"/>
      <c r="AK2912" s="53"/>
      <c r="AL2912" s="53"/>
      <c r="AM2912" s="53"/>
      <c r="AN2912" s="53"/>
      <c r="AO2912" s="53"/>
      <c r="AP2912" s="53"/>
      <c r="AQ2912" s="53"/>
      <c r="AR2912" s="53"/>
      <c r="AS2912" s="53"/>
      <c r="AT2912" s="53"/>
      <c r="AU2912" s="53"/>
      <c r="AV2912" s="53"/>
      <c r="AW2912" s="53"/>
      <c r="AX2912" s="53"/>
      <c r="AY2912" s="53"/>
      <c r="AZ2912" s="53"/>
      <c r="BA2912" s="53"/>
      <c r="BB2912" s="53"/>
      <c r="BC2912" s="53"/>
      <c r="BD2912" s="53"/>
      <c r="BE2912" s="53"/>
      <c r="BF2912" s="53"/>
      <c r="BG2912" s="53"/>
      <c r="BH2912" s="53"/>
      <c r="BI2912" s="53"/>
      <c r="BJ2912" s="53"/>
      <c r="BK2912" s="53"/>
      <c r="BL2912" s="53"/>
      <c r="BM2912" s="53"/>
      <c r="BN2912" s="53"/>
      <c r="BO2912" s="53"/>
      <c r="BP2912" s="53"/>
      <c r="BQ2912" s="53"/>
      <c r="BR2912" s="53"/>
      <c r="BS2912" s="53"/>
      <c r="BT2912" s="53"/>
      <c r="BU2912" s="53"/>
      <c r="BV2912" s="53"/>
      <c r="BW2912" s="53"/>
      <c r="BX2912" s="53"/>
      <c r="BY2912" s="53"/>
      <c r="BZ2912" s="53"/>
      <c r="CA2912" s="53"/>
      <c r="CB2912" s="53"/>
      <c r="CC2912" s="53"/>
      <c r="CD2912" s="53"/>
      <c r="CE2912" s="53"/>
      <c r="CF2912" s="53"/>
      <c r="CG2912" s="53"/>
      <c r="CH2912" s="53"/>
      <c r="CI2912" s="53"/>
      <c r="CJ2912" s="53"/>
      <c r="CK2912" s="53"/>
    </row>
    <row r="2913" spans="10:89" x14ac:dyDescent="0.2">
      <c r="J2913" s="53"/>
      <c r="K2913" s="53"/>
      <c r="L2913" s="53"/>
      <c r="M2913" s="53"/>
      <c r="N2913" s="53"/>
      <c r="O2913" s="53"/>
      <c r="P2913" s="53"/>
      <c r="Q2913" s="53"/>
      <c r="R2913" s="53"/>
      <c r="S2913" s="53"/>
      <c r="T2913" s="53"/>
      <c r="U2913" s="53"/>
      <c r="V2913" s="53"/>
      <c r="W2913" s="53"/>
      <c r="X2913" s="53"/>
      <c r="Y2913" s="53"/>
      <c r="Z2913" s="53"/>
      <c r="AA2913" s="53"/>
      <c r="AB2913" s="53"/>
      <c r="AC2913" s="53"/>
      <c r="AD2913" s="53"/>
      <c r="AE2913" s="53"/>
      <c r="AF2913" s="53"/>
      <c r="AG2913" s="53"/>
      <c r="AH2913" s="53"/>
      <c r="AI2913" s="53"/>
      <c r="AJ2913" s="53"/>
      <c r="AK2913" s="53"/>
      <c r="AL2913" s="53"/>
      <c r="AM2913" s="53"/>
      <c r="AN2913" s="53"/>
      <c r="AO2913" s="53"/>
      <c r="AP2913" s="53"/>
      <c r="AQ2913" s="53"/>
      <c r="AR2913" s="53"/>
      <c r="AS2913" s="53"/>
      <c r="AT2913" s="53"/>
      <c r="AU2913" s="53"/>
      <c r="AV2913" s="53"/>
      <c r="AW2913" s="53"/>
      <c r="AX2913" s="53"/>
      <c r="AY2913" s="53"/>
      <c r="AZ2913" s="53"/>
      <c r="BA2913" s="53"/>
      <c r="BB2913" s="53"/>
      <c r="BC2913" s="53"/>
      <c r="BD2913" s="53"/>
      <c r="BE2913" s="53"/>
      <c r="BF2913" s="53"/>
      <c r="BG2913" s="53"/>
      <c r="BH2913" s="53"/>
      <c r="BI2913" s="53"/>
      <c r="BJ2913" s="53"/>
      <c r="BK2913" s="53"/>
      <c r="BL2913" s="53"/>
      <c r="BM2913" s="53"/>
      <c r="BN2913" s="53"/>
      <c r="BO2913" s="53"/>
      <c r="BP2913" s="53"/>
      <c r="BQ2913" s="53"/>
      <c r="BR2913" s="53"/>
      <c r="BS2913" s="53"/>
      <c r="BT2913" s="53"/>
      <c r="BU2913" s="53"/>
      <c r="BV2913" s="53"/>
      <c r="BW2913" s="53"/>
      <c r="BX2913" s="53"/>
      <c r="BY2913" s="53"/>
      <c r="BZ2913" s="53"/>
      <c r="CA2913" s="53"/>
      <c r="CB2913" s="53"/>
      <c r="CC2913" s="53"/>
      <c r="CD2913" s="53"/>
      <c r="CE2913" s="53"/>
      <c r="CF2913" s="53"/>
      <c r="CG2913" s="53"/>
      <c r="CH2913" s="53"/>
      <c r="CI2913" s="53"/>
      <c r="CJ2913" s="53"/>
      <c r="CK2913" s="53"/>
    </row>
    <row r="2914" spans="10:89" x14ac:dyDescent="0.2">
      <c r="J2914" s="53"/>
      <c r="K2914" s="53"/>
      <c r="L2914" s="53"/>
      <c r="M2914" s="53"/>
      <c r="N2914" s="53"/>
      <c r="O2914" s="53"/>
      <c r="P2914" s="53"/>
      <c r="Q2914" s="53"/>
      <c r="R2914" s="53"/>
      <c r="S2914" s="53"/>
      <c r="T2914" s="53"/>
      <c r="U2914" s="53"/>
      <c r="V2914" s="53"/>
      <c r="W2914" s="53"/>
      <c r="X2914" s="53"/>
      <c r="Y2914" s="53"/>
      <c r="Z2914" s="53"/>
      <c r="AA2914" s="53"/>
      <c r="AB2914" s="53"/>
      <c r="AC2914" s="53"/>
      <c r="AD2914" s="53"/>
      <c r="AE2914" s="53"/>
      <c r="AF2914" s="53"/>
      <c r="AG2914" s="53"/>
      <c r="AH2914" s="53"/>
      <c r="AI2914" s="53"/>
      <c r="AJ2914" s="53"/>
      <c r="AK2914" s="53"/>
      <c r="AL2914" s="53"/>
      <c r="AM2914" s="53"/>
      <c r="AN2914" s="53"/>
      <c r="AO2914" s="53"/>
      <c r="AP2914" s="53"/>
      <c r="AQ2914" s="53"/>
      <c r="AR2914" s="53"/>
      <c r="AS2914" s="53"/>
      <c r="AT2914" s="53"/>
      <c r="AU2914" s="53"/>
      <c r="AV2914" s="53"/>
      <c r="AW2914" s="53"/>
      <c r="AX2914" s="53"/>
      <c r="AY2914" s="53"/>
      <c r="AZ2914" s="53"/>
      <c r="BA2914" s="53"/>
      <c r="BB2914" s="53"/>
      <c r="BC2914" s="53"/>
      <c r="BD2914" s="53"/>
      <c r="BE2914" s="53"/>
      <c r="BF2914" s="53"/>
      <c r="BG2914" s="53"/>
      <c r="BH2914" s="53"/>
      <c r="BI2914" s="53"/>
      <c r="BJ2914" s="53"/>
      <c r="BK2914" s="53"/>
      <c r="BL2914" s="53"/>
      <c r="BM2914" s="53"/>
      <c r="BN2914" s="53"/>
      <c r="BO2914" s="53"/>
      <c r="BP2914" s="53"/>
      <c r="BQ2914" s="53"/>
      <c r="BR2914" s="53"/>
      <c r="BS2914" s="53"/>
      <c r="BT2914" s="53"/>
      <c r="BU2914" s="53"/>
      <c r="BV2914" s="53"/>
      <c r="BW2914" s="53"/>
      <c r="BX2914" s="53"/>
      <c r="BY2914" s="53"/>
      <c r="BZ2914" s="53"/>
      <c r="CA2914" s="53"/>
      <c r="CB2914" s="53"/>
      <c r="CC2914" s="53"/>
      <c r="CD2914" s="53"/>
      <c r="CE2914" s="53"/>
      <c r="CF2914" s="53"/>
      <c r="CG2914" s="53"/>
      <c r="CH2914" s="53"/>
      <c r="CI2914" s="53"/>
      <c r="CJ2914" s="53"/>
      <c r="CK2914" s="53"/>
    </row>
    <row r="2915" spans="10:89" x14ac:dyDescent="0.2">
      <c r="J2915" s="53"/>
      <c r="K2915" s="53"/>
      <c r="L2915" s="53"/>
      <c r="M2915" s="53"/>
      <c r="N2915" s="53"/>
      <c r="O2915" s="53"/>
      <c r="P2915" s="53"/>
      <c r="Q2915" s="53"/>
      <c r="R2915" s="53"/>
      <c r="S2915" s="53"/>
      <c r="T2915" s="53"/>
      <c r="U2915" s="53"/>
      <c r="V2915" s="53"/>
      <c r="W2915" s="53"/>
      <c r="X2915" s="53"/>
      <c r="Y2915" s="53"/>
      <c r="Z2915" s="53"/>
      <c r="AA2915" s="53"/>
      <c r="AB2915" s="53"/>
      <c r="AC2915" s="53"/>
      <c r="AD2915" s="53"/>
      <c r="AE2915" s="53"/>
      <c r="AF2915" s="53"/>
      <c r="AG2915" s="53"/>
      <c r="AH2915" s="53"/>
      <c r="AI2915" s="53"/>
      <c r="AJ2915" s="53"/>
      <c r="AK2915" s="53"/>
      <c r="AL2915" s="53"/>
      <c r="AM2915" s="53"/>
      <c r="AN2915" s="53"/>
      <c r="AO2915" s="53"/>
      <c r="AP2915" s="53"/>
      <c r="AQ2915" s="53"/>
      <c r="AR2915" s="53"/>
      <c r="AS2915" s="53"/>
      <c r="AT2915" s="53"/>
      <c r="AU2915" s="53"/>
      <c r="AV2915" s="53"/>
      <c r="AW2915" s="53"/>
      <c r="AX2915" s="53"/>
      <c r="AY2915" s="53"/>
      <c r="AZ2915" s="53"/>
      <c r="BA2915" s="53"/>
      <c r="BB2915" s="53"/>
      <c r="BC2915" s="53"/>
      <c r="BD2915" s="53"/>
      <c r="BE2915" s="53"/>
      <c r="BF2915" s="53"/>
      <c r="BG2915" s="53"/>
      <c r="BH2915" s="53"/>
      <c r="BI2915" s="53"/>
      <c r="BJ2915" s="53"/>
      <c r="BK2915" s="53"/>
      <c r="BL2915" s="53"/>
      <c r="BM2915" s="53"/>
      <c r="BN2915" s="53"/>
      <c r="BO2915" s="53"/>
      <c r="BP2915" s="53"/>
      <c r="BQ2915" s="53"/>
      <c r="BR2915" s="53"/>
      <c r="BS2915" s="53"/>
      <c r="BT2915" s="53"/>
      <c r="BU2915" s="53"/>
      <c r="BV2915" s="53"/>
      <c r="BW2915" s="53"/>
      <c r="BX2915" s="53"/>
      <c r="BY2915" s="53"/>
      <c r="BZ2915" s="53"/>
      <c r="CA2915" s="53"/>
      <c r="CB2915" s="53"/>
      <c r="CC2915" s="53"/>
      <c r="CD2915" s="53"/>
      <c r="CE2915" s="53"/>
      <c r="CF2915" s="53"/>
      <c r="CG2915" s="53"/>
      <c r="CH2915" s="53"/>
      <c r="CI2915" s="53"/>
      <c r="CJ2915" s="53"/>
      <c r="CK2915" s="53"/>
    </row>
    <row r="2916" spans="10:89" x14ac:dyDescent="0.2">
      <c r="J2916" s="53"/>
      <c r="K2916" s="53"/>
      <c r="L2916" s="53"/>
      <c r="M2916" s="53"/>
      <c r="N2916" s="53"/>
      <c r="O2916" s="53"/>
      <c r="P2916" s="53"/>
      <c r="Q2916" s="53"/>
      <c r="R2916" s="53"/>
      <c r="S2916" s="53"/>
      <c r="T2916" s="53"/>
      <c r="U2916" s="53"/>
      <c r="V2916" s="53"/>
      <c r="W2916" s="53"/>
      <c r="X2916" s="53"/>
      <c r="Y2916" s="53"/>
      <c r="Z2916" s="53"/>
      <c r="AA2916" s="53"/>
      <c r="AB2916" s="53"/>
      <c r="AC2916" s="53"/>
      <c r="AD2916" s="53"/>
      <c r="AE2916" s="53"/>
      <c r="AF2916" s="53"/>
      <c r="AG2916" s="53"/>
      <c r="AH2916" s="53"/>
      <c r="AI2916" s="53"/>
      <c r="AJ2916" s="53"/>
      <c r="AK2916" s="53"/>
      <c r="AL2916" s="53"/>
      <c r="AM2916" s="53"/>
      <c r="AN2916" s="53"/>
      <c r="AO2916" s="53"/>
      <c r="AP2916" s="53"/>
      <c r="AQ2916" s="53"/>
      <c r="AR2916" s="53"/>
      <c r="AS2916" s="53"/>
      <c r="AT2916" s="53"/>
      <c r="AU2916" s="53"/>
      <c r="AV2916" s="53"/>
      <c r="AW2916" s="53"/>
      <c r="AX2916" s="53"/>
      <c r="AY2916" s="53"/>
      <c r="AZ2916" s="53"/>
      <c r="BA2916" s="53"/>
      <c r="BB2916" s="53"/>
      <c r="BC2916" s="53"/>
      <c r="BD2916" s="53"/>
      <c r="BE2916" s="53"/>
      <c r="BF2916" s="53"/>
      <c r="BG2916" s="53"/>
      <c r="BH2916" s="53"/>
      <c r="BI2916" s="53"/>
      <c r="BJ2916" s="53"/>
      <c r="BK2916" s="53"/>
      <c r="BL2916" s="53"/>
      <c r="BM2916" s="53"/>
      <c r="BN2916" s="53"/>
      <c r="BO2916" s="53"/>
      <c r="BP2916" s="53"/>
      <c r="BQ2916" s="53"/>
      <c r="BR2916" s="53"/>
      <c r="BS2916" s="53"/>
      <c r="BT2916" s="53"/>
      <c r="BU2916" s="53"/>
      <c r="BV2916" s="53"/>
      <c r="BW2916" s="53"/>
      <c r="BX2916" s="53"/>
      <c r="BY2916" s="53"/>
      <c r="BZ2916" s="53"/>
      <c r="CA2916" s="53"/>
      <c r="CB2916" s="53"/>
      <c r="CC2916" s="53"/>
      <c r="CD2916" s="53"/>
      <c r="CE2916" s="53"/>
      <c r="CF2916" s="53"/>
      <c r="CG2916" s="53"/>
      <c r="CH2916" s="53"/>
      <c r="CI2916" s="53"/>
      <c r="CJ2916" s="53"/>
      <c r="CK2916" s="53"/>
    </row>
    <row r="2917" spans="10:89" x14ac:dyDescent="0.2">
      <c r="J2917" s="53"/>
      <c r="K2917" s="53"/>
      <c r="L2917" s="53"/>
      <c r="M2917" s="53"/>
      <c r="N2917" s="53"/>
      <c r="O2917" s="53"/>
      <c r="P2917" s="53"/>
      <c r="Q2917" s="53"/>
      <c r="R2917" s="53"/>
      <c r="S2917" s="53"/>
      <c r="T2917" s="53"/>
      <c r="U2917" s="53"/>
      <c r="V2917" s="53"/>
      <c r="W2917" s="53"/>
      <c r="X2917" s="53"/>
      <c r="Y2917" s="53"/>
      <c r="Z2917" s="53"/>
      <c r="AA2917" s="53"/>
      <c r="AB2917" s="53"/>
      <c r="AC2917" s="53"/>
      <c r="AD2917" s="53"/>
      <c r="AE2917" s="53"/>
      <c r="AF2917" s="53"/>
      <c r="AG2917" s="53"/>
      <c r="AH2917" s="53"/>
      <c r="AI2917" s="53"/>
      <c r="AJ2917" s="53"/>
      <c r="AK2917" s="53"/>
      <c r="AL2917" s="53"/>
      <c r="AM2917" s="53"/>
      <c r="AN2917" s="53"/>
      <c r="AO2917" s="53"/>
      <c r="AP2917" s="53"/>
      <c r="AQ2917" s="53"/>
      <c r="AR2917" s="53"/>
      <c r="AS2917" s="53"/>
      <c r="AT2917" s="53"/>
      <c r="AU2917" s="53"/>
      <c r="AV2917" s="53"/>
      <c r="AW2917" s="53"/>
      <c r="AX2917" s="53"/>
      <c r="AY2917" s="53"/>
      <c r="AZ2917" s="53"/>
      <c r="BA2917" s="53"/>
      <c r="BB2917" s="53"/>
      <c r="BC2917" s="53"/>
      <c r="BD2917" s="53"/>
      <c r="BE2917" s="53"/>
      <c r="BF2917" s="53"/>
      <c r="BG2917" s="53"/>
      <c r="BH2917" s="53"/>
      <c r="BI2917" s="53"/>
      <c r="BJ2917" s="53"/>
      <c r="BK2917" s="53"/>
      <c r="BL2917" s="53"/>
      <c r="BM2917" s="53"/>
      <c r="BN2917" s="53"/>
      <c r="BO2917" s="53"/>
      <c r="BP2917" s="53"/>
      <c r="BQ2917" s="53"/>
      <c r="BR2917" s="53"/>
      <c r="BS2917" s="53"/>
      <c r="BT2917" s="53"/>
      <c r="BU2917" s="53"/>
      <c r="BV2917" s="53"/>
      <c r="BW2917" s="53"/>
      <c r="BX2917" s="53"/>
      <c r="BY2917" s="53"/>
      <c r="BZ2917" s="53"/>
      <c r="CA2917" s="53"/>
      <c r="CB2917" s="53"/>
      <c r="CC2917" s="53"/>
      <c r="CD2917" s="53"/>
      <c r="CE2917" s="53"/>
      <c r="CF2917" s="53"/>
      <c r="CG2917" s="53"/>
      <c r="CH2917" s="53"/>
      <c r="CI2917" s="53"/>
      <c r="CJ2917" s="53"/>
      <c r="CK2917" s="53"/>
    </row>
    <row r="2918" spans="10:89" x14ac:dyDescent="0.2">
      <c r="J2918" s="53"/>
      <c r="K2918" s="53"/>
      <c r="L2918" s="53"/>
      <c r="M2918" s="53"/>
      <c r="N2918" s="53"/>
      <c r="O2918" s="53"/>
      <c r="P2918" s="53"/>
      <c r="Q2918" s="53"/>
      <c r="R2918" s="53"/>
      <c r="S2918" s="53"/>
      <c r="T2918" s="53"/>
      <c r="U2918" s="53"/>
      <c r="V2918" s="53"/>
      <c r="W2918" s="53"/>
      <c r="X2918" s="53"/>
      <c r="Y2918" s="53"/>
      <c r="Z2918" s="53"/>
      <c r="AA2918" s="53"/>
      <c r="AB2918" s="53"/>
      <c r="AC2918" s="53"/>
      <c r="AD2918" s="53"/>
      <c r="AE2918" s="53"/>
      <c r="AF2918" s="53"/>
      <c r="AG2918" s="53"/>
      <c r="AH2918" s="53"/>
      <c r="AI2918" s="53"/>
      <c r="AJ2918" s="53"/>
      <c r="AK2918" s="53"/>
      <c r="AL2918" s="53"/>
      <c r="AM2918" s="53"/>
      <c r="AN2918" s="53"/>
      <c r="AO2918" s="53"/>
      <c r="AP2918" s="53"/>
      <c r="AQ2918" s="53"/>
      <c r="AR2918" s="53"/>
      <c r="AS2918" s="53"/>
      <c r="AT2918" s="53"/>
      <c r="AU2918" s="53"/>
      <c r="AV2918" s="53"/>
      <c r="AW2918" s="53"/>
      <c r="AX2918" s="53"/>
      <c r="AY2918" s="53"/>
      <c r="AZ2918" s="53"/>
      <c r="BA2918" s="53"/>
      <c r="BB2918" s="53"/>
      <c r="BC2918" s="53"/>
      <c r="BD2918" s="53"/>
      <c r="BE2918" s="53"/>
      <c r="BF2918" s="53"/>
      <c r="BG2918" s="53"/>
      <c r="BH2918" s="53"/>
      <c r="BI2918" s="53"/>
      <c r="BJ2918" s="53"/>
      <c r="BK2918" s="53"/>
      <c r="BL2918" s="53"/>
      <c r="BM2918" s="53"/>
      <c r="BN2918" s="53"/>
      <c r="BO2918" s="53"/>
      <c r="BP2918" s="53"/>
      <c r="BQ2918" s="53"/>
      <c r="BR2918" s="53"/>
      <c r="BS2918" s="53"/>
      <c r="BT2918" s="53"/>
      <c r="BU2918" s="53"/>
      <c r="BV2918" s="53"/>
      <c r="BW2918" s="53"/>
      <c r="BX2918" s="53"/>
      <c r="BY2918" s="53"/>
      <c r="BZ2918" s="53"/>
      <c r="CA2918" s="53"/>
      <c r="CB2918" s="53"/>
      <c r="CC2918" s="53"/>
      <c r="CD2918" s="53"/>
      <c r="CE2918" s="53"/>
      <c r="CF2918" s="53"/>
      <c r="CG2918" s="53"/>
      <c r="CH2918" s="53"/>
      <c r="CI2918" s="53"/>
      <c r="CJ2918" s="53"/>
      <c r="CK2918" s="53"/>
    </row>
    <row r="2919" spans="10:89" x14ac:dyDescent="0.2">
      <c r="J2919" s="53"/>
      <c r="K2919" s="53"/>
      <c r="L2919" s="53"/>
      <c r="M2919" s="53"/>
      <c r="N2919" s="53"/>
      <c r="O2919" s="53"/>
      <c r="P2919" s="53"/>
      <c r="Q2919" s="53"/>
      <c r="R2919" s="53"/>
      <c r="S2919" s="53"/>
      <c r="T2919" s="53"/>
      <c r="U2919" s="53"/>
      <c r="V2919" s="53"/>
      <c r="W2919" s="53"/>
      <c r="X2919" s="53"/>
      <c r="Y2919" s="53"/>
      <c r="Z2919" s="53"/>
      <c r="AA2919" s="53"/>
      <c r="AB2919" s="53"/>
      <c r="AC2919" s="53"/>
      <c r="AD2919" s="53"/>
      <c r="AE2919" s="53"/>
      <c r="AF2919" s="53"/>
      <c r="AG2919" s="53"/>
      <c r="AH2919" s="53"/>
      <c r="AI2919" s="53"/>
      <c r="AJ2919" s="53"/>
      <c r="AK2919" s="53"/>
      <c r="AL2919" s="53"/>
      <c r="AM2919" s="53"/>
      <c r="AN2919" s="53"/>
      <c r="AO2919" s="53"/>
      <c r="AP2919" s="53"/>
      <c r="AQ2919" s="53"/>
      <c r="AR2919" s="53"/>
      <c r="AS2919" s="53"/>
      <c r="AT2919" s="53"/>
      <c r="AU2919" s="53"/>
      <c r="AV2919" s="53"/>
      <c r="AW2919" s="53"/>
      <c r="AX2919" s="53"/>
      <c r="AY2919" s="53"/>
      <c r="AZ2919" s="53"/>
      <c r="BA2919" s="53"/>
      <c r="BB2919" s="53"/>
      <c r="BC2919" s="53"/>
      <c r="BD2919" s="53"/>
      <c r="BE2919" s="53"/>
      <c r="BF2919" s="53"/>
      <c r="BG2919" s="53"/>
      <c r="BH2919" s="53"/>
      <c r="BI2919" s="53"/>
      <c r="BJ2919" s="53"/>
      <c r="BK2919" s="53"/>
      <c r="BL2919" s="53"/>
      <c r="BM2919" s="53"/>
      <c r="BN2919" s="53"/>
      <c r="BO2919" s="53"/>
      <c r="BP2919" s="53"/>
      <c r="BQ2919" s="53"/>
      <c r="BR2919" s="53"/>
      <c r="BS2919" s="53"/>
      <c r="BT2919" s="53"/>
      <c r="BU2919" s="53"/>
      <c r="BV2919" s="53"/>
      <c r="BW2919" s="53"/>
      <c r="BX2919" s="53"/>
      <c r="BY2919" s="53"/>
      <c r="BZ2919" s="53"/>
      <c r="CA2919" s="53"/>
      <c r="CB2919" s="53"/>
      <c r="CC2919" s="53"/>
      <c r="CD2919" s="53"/>
      <c r="CE2919" s="53"/>
      <c r="CF2919" s="53"/>
      <c r="CG2919" s="53"/>
      <c r="CH2919" s="53"/>
      <c r="CI2919" s="53"/>
      <c r="CJ2919" s="53"/>
      <c r="CK2919" s="53"/>
    </row>
    <row r="2920" spans="10:89" x14ac:dyDescent="0.2">
      <c r="J2920" s="53"/>
      <c r="K2920" s="53"/>
      <c r="L2920" s="53"/>
      <c r="M2920" s="53"/>
      <c r="N2920" s="53"/>
      <c r="O2920" s="53"/>
      <c r="P2920" s="53"/>
      <c r="Q2920" s="53"/>
      <c r="R2920" s="53"/>
      <c r="S2920" s="53"/>
      <c r="T2920" s="53"/>
      <c r="U2920" s="53"/>
      <c r="V2920" s="53"/>
      <c r="W2920" s="53"/>
      <c r="X2920" s="53"/>
      <c r="Y2920" s="53"/>
      <c r="Z2920" s="53"/>
      <c r="AA2920" s="53"/>
      <c r="AB2920" s="53"/>
      <c r="AC2920" s="53"/>
      <c r="AD2920" s="53"/>
      <c r="AE2920" s="53"/>
      <c r="AF2920" s="53"/>
      <c r="AG2920" s="53"/>
      <c r="AH2920" s="53"/>
      <c r="AI2920" s="53"/>
      <c r="AJ2920" s="53"/>
      <c r="AK2920" s="53"/>
      <c r="AL2920" s="53"/>
      <c r="AM2920" s="53"/>
      <c r="AN2920" s="53"/>
      <c r="AO2920" s="53"/>
      <c r="AP2920" s="53"/>
      <c r="AQ2920" s="53"/>
      <c r="AR2920" s="53"/>
      <c r="AS2920" s="53"/>
      <c r="AT2920" s="53"/>
      <c r="AU2920" s="53"/>
      <c r="AV2920" s="53"/>
      <c r="AW2920" s="53"/>
      <c r="AX2920" s="53"/>
      <c r="AY2920" s="53"/>
      <c r="AZ2920" s="53"/>
      <c r="BA2920" s="53"/>
      <c r="BB2920" s="53"/>
      <c r="BC2920" s="53"/>
      <c r="BD2920" s="53"/>
      <c r="BE2920" s="53"/>
      <c r="BF2920" s="53"/>
      <c r="BG2920" s="53"/>
      <c r="BH2920" s="53"/>
      <c r="BI2920" s="53"/>
      <c r="BJ2920" s="53"/>
      <c r="BK2920" s="53"/>
      <c r="BL2920" s="53"/>
      <c r="BM2920" s="53"/>
      <c r="BN2920" s="53"/>
      <c r="BO2920" s="53"/>
      <c r="BP2920" s="53"/>
      <c r="BQ2920" s="53"/>
      <c r="BR2920" s="53"/>
      <c r="BS2920" s="53"/>
      <c r="BT2920" s="53"/>
      <c r="BU2920" s="53"/>
      <c r="BV2920" s="53"/>
      <c r="BW2920" s="53"/>
      <c r="BX2920" s="53"/>
      <c r="BY2920" s="53"/>
      <c r="BZ2920" s="53"/>
      <c r="CA2920" s="53"/>
      <c r="CB2920" s="53"/>
      <c r="CC2920" s="53"/>
      <c r="CD2920" s="53"/>
      <c r="CE2920" s="53"/>
      <c r="CF2920" s="53"/>
      <c r="CG2920" s="53"/>
      <c r="CH2920" s="53"/>
      <c r="CI2920" s="53"/>
      <c r="CJ2920" s="53"/>
      <c r="CK2920" s="53"/>
    </row>
    <row r="2921" spans="10:89" x14ac:dyDescent="0.2">
      <c r="J2921" s="53"/>
      <c r="K2921" s="53"/>
      <c r="L2921" s="53"/>
      <c r="M2921" s="53"/>
      <c r="N2921" s="53"/>
      <c r="O2921" s="53"/>
      <c r="P2921" s="53"/>
      <c r="Q2921" s="53"/>
      <c r="R2921" s="53"/>
      <c r="S2921" s="53"/>
      <c r="T2921" s="53"/>
      <c r="U2921" s="53"/>
      <c r="V2921" s="53"/>
      <c r="W2921" s="53"/>
      <c r="X2921" s="53"/>
      <c r="Y2921" s="53"/>
      <c r="Z2921" s="53"/>
      <c r="AA2921" s="53"/>
      <c r="AB2921" s="53"/>
      <c r="AC2921" s="53"/>
      <c r="AD2921" s="53"/>
      <c r="AE2921" s="53"/>
      <c r="AF2921" s="53"/>
      <c r="AG2921" s="53"/>
      <c r="AH2921" s="53"/>
      <c r="AI2921" s="53"/>
      <c r="AJ2921" s="53"/>
      <c r="AK2921" s="53"/>
      <c r="AL2921" s="53"/>
      <c r="AM2921" s="53"/>
      <c r="AN2921" s="53"/>
      <c r="AO2921" s="53"/>
      <c r="AP2921" s="53"/>
      <c r="AQ2921" s="53"/>
      <c r="AR2921" s="53"/>
      <c r="AS2921" s="53"/>
      <c r="AT2921" s="53"/>
      <c r="AU2921" s="53"/>
      <c r="AV2921" s="53"/>
      <c r="AW2921" s="53"/>
      <c r="AX2921" s="53"/>
      <c r="AY2921" s="53"/>
      <c r="AZ2921" s="53"/>
      <c r="BA2921" s="53"/>
      <c r="BB2921" s="53"/>
      <c r="BC2921" s="53"/>
      <c r="BD2921" s="53"/>
      <c r="BE2921" s="53"/>
      <c r="BF2921" s="53"/>
      <c r="BG2921" s="53"/>
      <c r="BH2921" s="53"/>
      <c r="BI2921" s="53"/>
      <c r="BJ2921" s="53"/>
      <c r="BK2921" s="53"/>
      <c r="BL2921" s="53"/>
      <c r="BM2921" s="53"/>
      <c r="BN2921" s="53"/>
      <c r="BO2921" s="53"/>
      <c r="BP2921" s="53"/>
      <c r="BQ2921" s="53"/>
      <c r="BR2921" s="53"/>
      <c r="BS2921" s="53"/>
      <c r="BT2921" s="53"/>
      <c r="BU2921" s="53"/>
      <c r="BV2921" s="53"/>
      <c r="BW2921" s="53"/>
      <c r="BX2921" s="53"/>
      <c r="BY2921" s="53"/>
      <c r="BZ2921" s="53"/>
      <c r="CA2921" s="53"/>
      <c r="CB2921" s="53"/>
      <c r="CC2921" s="53"/>
      <c r="CD2921" s="53"/>
      <c r="CE2921" s="53"/>
      <c r="CF2921" s="53"/>
      <c r="CG2921" s="53"/>
      <c r="CH2921" s="53"/>
      <c r="CI2921" s="53"/>
      <c r="CJ2921" s="53"/>
      <c r="CK2921" s="53"/>
    </row>
    <row r="2922" spans="10:89" x14ac:dyDescent="0.2">
      <c r="J2922" s="53"/>
      <c r="K2922" s="53"/>
      <c r="L2922" s="53"/>
      <c r="M2922" s="53"/>
      <c r="N2922" s="53"/>
      <c r="O2922" s="53"/>
      <c r="P2922" s="53"/>
      <c r="Q2922" s="53"/>
      <c r="R2922" s="53"/>
      <c r="S2922" s="53"/>
      <c r="T2922" s="53"/>
      <c r="U2922" s="53"/>
      <c r="V2922" s="53"/>
      <c r="W2922" s="53"/>
      <c r="X2922" s="53"/>
      <c r="Y2922" s="53"/>
      <c r="Z2922" s="53"/>
      <c r="AA2922" s="53"/>
      <c r="AB2922" s="53"/>
      <c r="AC2922" s="53"/>
      <c r="AD2922" s="53"/>
      <c r="AE2922" s="53"/>
      <c r="AF2922" s="53"/>
      <c r="AG2922" s="53"/>
      <c r="AH2922" s="53"/>
      <c r="AI2922" s="53"/>
      <c r="AJ2922" s="53"/>
      <c r="AK2922" s="53"/>
      <c r="AL2922" s="53"/>
      <c r="AM2922" s="53"/>
      <c r="AN2922" s="53"/>
      <c r="AO2922" s="53"/>
      <c r="AP2922" s="53"/>
      <c r="AQ2922" s="53"/>
      <c r="AR2922" s="53"/>
      <c r="AS2922" s="53"/>
      <c r="AT2922" s="53"/>
      <c r="AU2922" s="53"/>
      <c r="AV2922" s="53"/>
      <c r="AW2922" s="53"/>
      <c r="AX2922" s="53"/>
      <c r="AY2922" s="53"/>
      <c r="AZ2922" s="53"/>
      <c r="BA2922" s="53"/>
      <c r="BB2922" s="53"/>
      <c r="BC2922" s="53"/>
      <c r="BD2922" s="53"/>
      <c r="BE2922" s="53"/>
      <c r="BF2922" s="53"/>
      <c r="BG2922" s="53"/>
      <c r="BH2922" s="53"/>
      <c r="BI2922" s="53"/>
      <c r="BJ2922" s="53"/>
      <c r="BK2922" s="53"/>
      <c r="BL2922" s="53"/>
      <c r="BM2922" s="53"/>
      <c r="BN2922" s="53"/>
      <c r="BO2922" s="53"/>
      <c r="BP2922" s="53"/>
      <c r="BQ2922" s="53"/>
      <c r="BR2922" s="53"/>
      <c r="BS2922" s="53"/>
      <c r="BT2922" s="53"/>
      <c r="BU2922" s="53"/>
      <c r="BV2922" s="53"/>
      <c r="BW2922" s="53"/>
      <c r="BX2922" s="53"/>
      <c r="BY2922" s="53"/>
      <c r="BZ2922" s="53"/>
      <c r="CA2922" s="53"/>
      <c r="CB2922" s="53"/>
      <c r="CC2922" s="53"/>
      <c r="CD2922" s="53"/>
      <c r="CE2922" s="53"/>
      <c r="CF2922" s="53"/>
      <c r="CG2922" s="53"/>
      <c r="CH2922" s="53"/>
      <c r="CI2922" s="53"/>
      <c r="CJ2922" s="53"/>
      <c r="CK2922" s="53"/>
    </row>
    <row r="2923" spans="10:89" x14ac:dyDescent="0.2">
      <c r="J2923" s="53"/>
      <c r="K2923" s="53"/>
      <c r="L2923" s="53"/>
      <c r="M2923" s="53"/>
      <c r="N2923" s="53"/>
      <c r="O2923" s="53"/>
      <c r="P2923" s="53"/>
      <c r="Q2923" s="53"/>
      <c r="R2923" s="53"/>
      <c r="S2923" s="53"/>
      <c r="T2923" s="53"/>
      <c r="U2923" s="53"/>
      <c r="V2923" s="53"/>
      <c r="W2923" s="53"/>
      <c r="X2923" s="53"/>
      <c r="Y2923" s="53"/>
      <c r="Z2923" s="53"/>
      <c r="AA2923" s="53"/>
      <c r="AB2923" s="53"/>
      <c r="AC2923" s="53"/>
      <c r="AD2923" s="53"/>
      <c r="AE2923" s="53"/>
      <c r="AF2923" s="53"/>
      <c r="AG2923" s="53"/>
      <c r="AH2923" s="53"/>
      <c r="AI2923" s="53"/>
      <c r="AJ2923" s="53"/>
      <c r="AK2923" s="53"/>
      <c r="AL2923" s="53"/>
      <c r="AM2923" s="53"/>
      <c r="AN2923" s="53"/>
      <c r="AO2923" s="53"/>
      <c r="AP2923" s="53"/>
      <c r="AQ2923" s="53"/>
      <c r="AR2923" s="53"/>
      <c r="AS2923" s="53"/>
      <c r="AT2923" s="53"/>
      <c r="AU2923" s="53"/>
      <c r="AV2923" s="53"/>
      <c r="AW2923" s="53"/>
      <c r="AX2923" s="53"/>
      <c r="AY2923" s="53"/>
      <c r="AZ2923" s="53"/>
      <c r="BA2923" s="53"/>
      <c r="BB2923" s="53"/>
      <c r="BC2923" s="53"/>
      <c r="BD2923" s="53"/>
      <c r="BE2923" s="53"/>
      <c r="BF2923" s="53"/>
      <c r="BG2923" s="53"/>
      <c r="BH2923" s="53"/>
      <c r="BI2923" s="53"/>
      <c r="BJ2923" s="53"/>
      <c r="BK2923" s="53"/>
      <c r="BL2923" s="53"/>
      <c r="BM2923" s="53"/>
      <c r="BN2923" s="53"/>
      <c r="BO2923" s="53"/>
      <c r="BP2923" s="53"/>
      <c r="BQ2923" s="53"/>
      <c r="BR2923" s="53"/>
      <c r="BS2923" s="53"/>
      <c r="BT2923" s="53"/>
      <c r="BU2923" s="53"/>
      <c r="BV2923" s="53"/>
      <c r="BW2923" s="53"/>
      <c r="BX2923" s="53"/>
      <c r="BY2923" s="53"/>
      <c r="BZ2923" s="53"/>
      <c r="CA2923" s="53"/>
      <c r="CB2923" s="53"/>
      <c r="CC2923" s="53"/>
      <c r="CD2923" s="53"/>
      <c r="CE2923" s="53"/>
      <c r="CF2923" s="53"/>
      <c r="CG2923" s="53"/>
      <c r="CH2923" s="53"/>
      <c r="CI2923" s="53"/>
      <c r="CJ2923" s="53"/>
      <c r="CK2923" s="53"/>
    </row>
    <row r="2924" spans="10:89" x14ac:dyDescent="0.2">
      <c r="J2924" s="53"/>
      <c r="K2924" s="53"/>
      <c r="L2924" s="53"/>
      <c r="M2924" s="53"/>
      <c r="N2924" s="53"/>
      <c r="O2924" s="53"/>
      <c r="P2924" s="53"/>
      <c r="Q2924" s="53"/>
      <c r="R2924" s="53"/>
      <c r="S2924" s="53"/>
      <c r="T2924" s="53"/>
      <c r="U2924" s="53"/>
      <c r="V2924" s="53"/>
      <c r="W2924" s="53"/>
      <c r="X2924" s="53"/>
      <c r="Y2924" s="53"/>
      <c r="Z2924" s="53"/>
      <c r="AA2924" s="53"/>
      <c r="AB2924" s="53"/>
      <c r="AC2924" s="53"/>
      <c r="AD2924" s="53"/>
      <c r="AE2924" s="53"/>
      <c r="AF2924" s="53"/>
      <c r="AG2924" s="53"/>
      <c r="AH2924" s="53"/>
      <c r="AI2924" s="53"/>
      <c r="AJ2924" s="53"/>
      <c r="AK2924" s="53"/>
      <c r="AL2924" s="53"/>
      <c r="AM2924" s="53"/>
      <c r="AN2924" s="53"/>
      <c r="AO2924" s="53"/>
      <c r="AP2924" s="53"/>
      <c r="AQ2924" s="53"/>
      <c r="AR2924" s="53"/>
      <c r="AS2924" s="53"/>
      <c r="AT2924" s="53"/>
      <c r="AU2924" s="53"/>
      <c r="AV2924" s="53"/>
      <c r="AW2924" s="53"/>
      <c r="AX2924" s="53"/>
      <c r="AY2924" s="53"/>
      <c r="AZ2924" s="53"/>
      <c r="BA2924" s="53"/>
      <c r="BB2924" s="53"/>
      <c r="BC2924" s="53"/>
      <c r="BD2924" s="53"/>
      <c r="BE2924" s="53"/>
      <c r="BF2924" s="53"/>
      <c r="BG2924" s="53"/>
      <c r="BH2924" s="53"/>
      <c r="BI2924" s="53"/>
      <c r="BJ2924" s="53"/>
      <c r="BK2924" s="53"/>
      <c r="BL2924" s="53"/>
      <c r="BM2924" s="53"/>
      <c r="BN2924" s="53"/>
      <c r="BO2924" s="53"/>
      <c r="BP2924" s="53"/>
      <c r="BQ2924" s="53"/>
      <c r="BR2924" s="53"/>
      <c r="BS2924" s="53"/>
      <c r="BT2924" s="53"/>
      <c r="BU2924" s="53"/>
      <c r="BV2924" s="53"/>
      <c r="BW2924" s="53"/>
      <c r="BX2924" s="53"/>
      <c r="BY2924" s="53"/>
      <c r="BZ2924" s="53"/>
      <c r="CA2924" s="53"/>
      <c r="CB2924" s="53"/>
      <c r="CC2924" s="53"/>
      <c r="CD2924" s="53"/>
      <c r="CE2924" s="53"/>
      <c r="CF2924" s="53"/>
      <c r="CG2924" s="53"/>
      <c r="CH2924" s="53"/>
      <c r="CI2924" s="53"/>
      <c r="CJ2924" s="53"/>
      <c r="CK2924" s="53"/>
    </row>
    <row r="2925" spans="10:89" x14ac:dyDescent="0.2">
      <c r="J2925" s="53"/>
      <c r="K2925" s="53"/>
      <c r="L2925" s="53"/>
      <c r="M2925" s="53"/>
      <c r="N2925" s="53"/>
      <c r="O2925" s="53"/>
      <c r="P2925" s="53"/>
      <c r="Q2925" s="53"/>
      <c r="R2925" s="53"/>
      <c r="S2925" s="53"/>
      <c r="T2925" s="53"/>
      <c r="U2925" s="53"/>
      <c r="V2925" s="53"/>
      <c r="W2925" s="53"/>
      <c r="X2925" s="53"/>
      <c r="Y2925" s="53"/>
      <c r="Z2925" s="53"/>
      <c r="AA2925" s="53"/>
      <c r="AB2925" s="53"/>
      <c r="AC2925" s="53"/>
      <c r="AD2925" s="53"/>
      <c r="AE2925" s="53"/>
      <c r="AF2925" s="53"/>
      <c r="AG2925" s="53"/>
      <c r="AH2925" s="53"/>
      <c r="AI2925" s="53"/>
      <c r="AJ2925" s="53"/>
      <c r="AK2925" s="53"/>
      <c r="AL2925" s="53"/>
      <c r="AM2925" s="53"/>
      <c r="AN2925" s="53"/>
      <c r="AO2925" s="53"/>
      <c r="AP2925" s="53"/>
      <c r="AQ2925" s="53"/>
      <c r="AR2925" s="53"/>
      <c r="AS2925" s="53"/>
      <c r="AT2925" s="53"/>
      <c r="AU2925" s="53"/>
      <c r="AV2925" s="53"/>
      <c r="AW2925" s="53"/>
      <c r="AX2925" s="53"/>
      <c r="AY2925" s="53"/>
      <c r="AZ2925" s="53"/>
      <c r="BA2925" s="53"/>
      <c r="BB2925" s="53"/>
      <c r="BC2925" s="53"/>
      <c r="BD2925" s="53"/>
      <c r="BE2925" s="53"/>
      <c r="BF2925" s="53"/>
      <c r="BG2925" s="53"/>
      <c r="BH2925" s="53"/>
      <c r="BI2925" s="53"/>
      <c r="BJ2925" s="53"/>
      <c r="BK2925" s="53"/>
      <c r="BL2925" s="53"/>
      <c r="BM2925" s="53"/>
      <c r="BN2925" s="53"/>
      <c r="BO2925" s="53"/>
      <c r="BP2925" s="53"/>
      <c r="BQ2925" s="53"/>
      <c r="BR2925" s="53"/>
      <c r="BS2925" s="53"/>
      <c r="BT2925" s="53"/>
      <c r="BU2925" s="53"/>
      <c r="BV2925" s="53"/>
      <c r="BW2925" s="53"/>
      <c r="BX2925" s="53"/>
      <c r="BY2925" s="53"/>
      <c r="BZ2925" s="53"/>
      <c r="CA2925" s="53"/>
      <c r="CB2925" s="53"/>
      <c r="CC2925" s="53"/>
      <c r="CD2925" s="53"/>
      <c r="CE2925" s="53"/>
      <c r="CF2925" s="53"/>
      <c r="CG2925" s="53"/>
      <c r="CH2925" s="53"/>
      <c r="CI2925" s="53"/>
      <c r="CJ2925" s="53"/>
      <c r="CK2925" s="53"/>
    </row>
    <row r="2926" spans="10:89" x14ac:dyDescent="0.2">
      <c r="J2926" s="53"/>
      <c r="K2926" s="53"/>
      <c r="L2926" s="53"/>
      <c r="M2926" s="53"/>
      <c r="N2926" s="53"/>
      <c r="O2926" s="53"/>
      <c r="P2926" s="53"/>
      <c r="Q2926" s="53"/>
      <c r="R2926" s="53"/>
      <c r="S2926" s="53"/>
      <c r="T2926" s="53"/>
      <c r="U2926" s="53"/>
      <c r="V2926" s="53"/>
      <c r="W2926" s="53"/>
      <c r="X2926" s="53"/>
      <c r="Y2926" s="53"/>
      <c r="Z2926" s="53"/>
      <c r="AA2926" s="53"/>
      <c r="AB2926" s="53"/>
      <c r="AC2926" s="53"/>
      <c r="AD2926" s="53"/>
      <c r="AE2926" s="53"/>
      <c r="AF2926" s="53"/>
      <c r="AG2926" s="53"/>
      <c r="AH2926" s="53"/>
      <c r="AI2926" s="53"/>
      <c r="AJ2926" s="53"/>
      <c r="AK2926" s="53"/>
      <c r="AL2926" s="53"/>
      <c r="AM2926" s="53"/>
      <c r="AN2926" s="53"/>
      <c r="AO2926" s="53"/>
      <c r="AP2926" s="53"/>
      <c r="AQ2926" s="53"/>
      <c r="AR2926" s="53"/>
      <c r="AS2926" s="53"/>
      <c r="AT2926" s="53"/>
      <c r="AU2926" s="53"/>
      <c r="AV2926" s="53"/>
      <c r="AW2926" s="53"/>
      <c r="AX2926" s="53"/>
      <c r="AY2926" s="53"/>
      <c r="AZ2926" s="53"/>
      <c r="BA2926" s="53"/>
      <c r="BB2926" s="53"/>
      <c r="BC2926" s="53"/>
      <c r="BD2926" s="53"/>
      <c r="BE2926" s="53"/>
      <c r="BF2926" s="53"/>
      <c r="BG2926" s="53"/>
      <c r="BH2926" s="53"/>
      <c r="BI2926" s="53"/>
      <c r="BJ2926" s="53"/>
      <c r="BK2926" s="53"/>
      <c r="BL2926" s="53"/>
      <c r="BM2926" s="53"/>
      <c r="BN2926" s="53"/>
      <c r="BO2926" s="53"/>
      <c r="BP2926" s="53"/>
      <c r="BQ2926" s="53"/>
      <c r="BR2926" s="53"/>
      <c r="BS2926" s="53"/>
      <c r="BT2926" s="53"/>
      <c r="BU2926" s="53"/>
      <c r="BV2926" s="53"/>
      <c r="BW2926" s="53"/>
      <c r="BX2926" s="53"/>
      <c r="BY2926" s="53"/>
      <c r="BZ2926" s="53"/>
      <c r="CA2926" s="53"/>
      <c r="CB2926" s="53"/>
      <c r="CC2926" s="53"/>
      <c r="CD2926" s="53"/>
      <c r="CE2926" s="53"/>
      <c r="CF2926" s="53"/>
      <c r="CG2926" s="53"/>
      <c r="CH2926" s="53"/>
      <c r="CI2926" s="53"/>
      <c r="CJ2926" s="53"/>
      <c r="CK2926" s="53"/>
    </row>
    <row r="2927" spans="10:89" x14ac:dyDescent="0.2">
      <c r="J2927" s="53"/>
      <c r="K2927" s="53"/>
      <c r="L2927" s="53"/>
      <c r="M2927" s="53"/>
      <c r="N2927" s="53"/>
      <c r="O2927" s="53"/>
      <c r="P2927" s="53"/>
      <c r="Q2927" s="53"/>
      <c r="R2927" s="53"/>
      <c r="S2927" s="53"/>
      <c r="T2927" s="53"/>
      <c r="U2927" s="53"/>
      <c r="V2927" s="53"/>
      <c r="W2927" s="53"/>
      <c r="X2927" s="53"/>
      <c r="Y2927" s="53"/>
      <c r="Z2927" s="53"/>
      <c r="AA2927" s="53"/>
      <c r="AB2927" s="53"/>
      <c r="AC2927" s="53"/>
      <c r="AD2927" s="53"/>
      <c r="AE2927" s="53"/>
      <c r="AF2927" s="53"/>
      <c r="AG2927" s="53"/>
      <c r="AH2927" s="53"/>
      <c r="AI2927" s="53"/>
      <c r="AJ2927" s="53"/>
      <c r="AK2927" s="53"/>
      <c r="AL2927" s="53"/>
      <c r="AM2927" s="53"/>
      <c r="AN2927" s="53"/>
      <c r="AO2927" s="53"/>
      <c r="AP2927" s="53"/>
      <c r="AQ2927" s="53"/>
      <c r="AR2927" s="53"/>
      <c r="AS2927" s="53"/>
      <c r="AT2927" s="53"/>
      <c r="AU2927" s="53"/>
      <c r="AV2927" s="53"/>
      <c r="AW2927" s="53"/>
      <c r="AX2927" s="53"/>
      <c r="AY2927" s="53"/>
      <c r="AZ2927" s="53"/>
      <c r="BA2927" s="53"/>
      <c r="BB2927" s="53"/>
      <c r="BC2927" s="53"/>
      <c r="BD2927" s="53"/>
      <c r="BE2927" s="53"/>
      <c r="BF2927" s="53"/>
      <c r="BG2927" s="53"/>
      <c r="BH2927" s="53"/>
      <c r="BI2927" s="53"/>
      <c r="BJ2927" s="53"/>
      <c r="BK2927" s="53"/>
      <c r="BL2927" s="53"/>
      <c r="BM2927" s="53"/>
      <c r="BN2927" s="53"/>
      <c r="BO2927" s="53"/>
      <c r="BP2927" s="53"/>
      <c r="BQ2927" s="53"/>
      <c r="BR2927" s="53"/>
      <c r="BS2927" s="53"/>
      <c r="BT2927" s="53"/>
      <c r="BU2927" s="53"/>
      <c r="BV2927" s="53"/>
      <c r="BW2927" s="53"/>
      <c r="BX2927" s="53"/>
      <c r="BY2927" s="53"/>
      <c r="BZ2927" s="53"/>
      <c r="CA2927" s="53"/>
      <c r="CB2927" s="53"/>
      <c r="CC2927" s="53"/>
      <c r="CD2927" s="53"/>
      <c r="CE2927" s="53"/>
      <c r="CF2927" s="53"/>
      <c r="CG2927" s="53"/>
      <c r="CH2927" s="53"/>
      <c r="CI2927" s="53"/>
      <c r="CJ2927" s="53"/>
      <c r="CK2927" s="53"/>
    </row>
    <row r="2928" spans="10:89" x14ac:dyDescent="0.2">
      <c r="J2928" s="53"/>
      <c r="K2928" s="53"/>
      <c r="L2928" s="53"/>
      <c r="M2928" s="53"/>
      <c r="N2928" s="53"/>
      <c r="O2928" s="53"/>
      <c r="P2928" s="53"/>
      <c r="Q2928" s="53"/>
      <c r="R2928" s="53"/>
      <c r="S2928" s="53"/>
      <c r="T2928" s="53"/>
      <c r="U2928" s="53"/>
      <c r="V2928" s="53"/>
      <c r="W2928" s="53"/>
      <c r="X2928" s="53"/>
      <c r="Y2928" s="53"/>
      <c r="Z2928" s="53"/>
      <c r="AA2928" s="53"/>
      <c r="AB2928" s="53"/>
      <c r="AC2928" s="53"/>
      <c r="AD2928" s="53"/>
      <c r="AE2928" s="53"/>
      <c r="AF2928" s="53"/>
      <c r="AG2928" s="53"/>
      <c r="AH2928" s="53"/>
      <c r="AI2928" s="53"/>
      <c r="AJ2928" s="53"/>
      <c r="AK2928" s="53"/>
      <c r="AL2928" s="53"/>
      <c r="AM2928" s="53"/>
      <c r="AN2928" s="53"/>
      <c r="AO2928" s="53"/>
      <c r="AP2928" s="53"/>
      <c r="AQ2928" s="53"/>
      <c r="AR2928" s="53"/>
      <c r="AS2928" s="53"/>
      <c r="AT2928" s="53"/>
      <c r="AU2928" s="53"/>
      <c r="AV2928" s="53"/>
      <c r="AW2928" s="53"/>
      <c r="AX2928" s="53"/>
      <c r="AY2928" s="53"/>
      <c r="AZ2928" s="53"/>
      <c r="BA2928" s="53"/>
      <c r="BB2928" s="53"/>
      <c r="BC2928" s="53"/>
      <c r="BD2928" s="53"/>
      <c r="BE2928" s="53"/>
      <c r="BF2928" s="53"/>
      <c r="BG2928" s="53"/>
      <c r="BH2928" s="53"/>
      <c r="BI2928" s="53"/>
      <c r="BJ2928" s="53"/>
      <c r="BK2928" s="53"/>
      <c r="BL2928" s="53"/>
      <c r="BM2928" s="53"/>
      <c r="BN2928" s="53"/>
      <c r="BO2928" s="53"/>
      <c r="BP2928" s="53"/>
      <c r="BQ2928" s="53"/>
      <c r="BR2928" s="53"/>
      <c r="BS2928" s="53"/>
      <c r="BT2928" s="53"/>
      <c r="BU2928" s="53"/>
      <c r="BV2928" s="53"/>
      <c r="BW2928" s="53"/>
      <c r="BX2928" s="53"/>
      <c r="BY2928" s="53"/>
      <c r="BZ2928" s="53"/>
      <c r="CA2928" s="53"/>
      <c r="CB2928" s="53"/>
      <c r="CC2928" s="53"/>
      <c r="CD2928" s="53"/>
      <c r="CE2928" s="53"/>
      <c r="CF2928" s="53"/>
      <c r="CG2928" s="53"/>
      <c r="CH2928" s="53"/>
      <c r="CI2928" s="53"/>
      <c r="CJ2928" s="53"/>
      <c r="CK2928" s="53"/>
    </row>
    <row r="2929" spans="10:89" x14ac:dyDescent="0.2">
      <c r="J2929" s="53"/>
      <c r="K2929" s="53"/>
      <c r="L2929" s="53"/>
      <c r="M2929" s="53"/>
      <c r="N2929" s="53"/>
      <c r="O2929" s="53"/>
      <c r="P2929" s="53"/>
      <c r="Q2929" s="53"/>
      <c r="R2929" s="53"/>
      <c r="S2929" s="53"/>
      <c r="T2929" s="53"/>
      <c r="U2929" s="53"/>
      <c r="V2929" s="53"/>
      <c r="W2929" s="53"/>
      <c r="X2929" s="53"/>
      <c r="Y2929" s="53"/>
      <c r="Z2929" s="53"/>
      <c r="AA2929" s="53"/>
      <c r="AB2929" s="53"/>
      <c r="AC2929" s="53"/>
      <c r="AD2929" s="53"/>
      <c r="AE2929" s="53"/>
      <c r="AF2929" s="53"/>
      <c r="AG2929" s="53"/>
      <c r="AH2929" s="53"/>
      <c r="AI2929" s="53"/>
      <c r="AJ2929" s="53"/>
      <c r="AK2929" s="53"/>
      <c r="AL2929" s="53"/>
      <c r="AM2929" s="53"/>
      <c r="AN2929" s="53"/>
      <c r="AO2929" s="53"/>
      <c r="AP2929" s="53"/>
      <c r="AQ2929" s="53"/>
      <c r="AR2929" s="53"/>
      <c r="AS2929" s="53"/>
      <c r="AT2929" s="53"/>
      <c r="AU2929" s="53"/>
      <c r="AV2929" s="53"/>
      <c r="AW2929" s="53"/>
      <c r="AX2929" s="53"/>
      <c r="AY2929" s="53"/>
      <c r="AZ2929" s="53"/>
      <c r="BA2929" s="53"/>
      <c r="BB2929" s="53"/>
      <c r="BC2929" s="53"/>
      <c r="BD2929" s="53"/>
      <c r="BE2929" s="53"/>
      <c r="BF2929" s="53"/>
      <c r="BG2929" s="53"/>
      <c r="BH2929" s="53"/>
      <c r="BI2929" s="53"/>
      <c r="BJ2929" s="53"/>
      <c r="BK2929" s="53"/>
      <c r="BL2929" s="53"/>
      <c r="BM2929" s="53"/>
      <c r="BN2929" s="53"/>
      <c r="BO2929" s="53"/>
      <c r="BP2929" s="53"/>
      <c r="BQ2929" s="53"/>
      <c r="BR2929" s="53"/>
      <c r="BS2929" s="53"/>
      <c r="BT2929" s="53"/>
      <c r="BU2929" s="53"/>
      <c r="BV2929" s="53"/>
      <c r="BW2929" s="53"/>
      <c r="BX2929" s="53"/>
      <c r="BY2929" s="53"/>
      <c r="BZ2929" s="53"/>
      <c r="CA2929" s="53"/>
      <c r="CB2929" s="53"/>
      <c r="CC2929" s="53"/>
      <c r="CD2929" s="53"/>
      <c r="CE2929" s="53"/>
      <c r="CF2929" s="53"/>
      <c r="CG2929" s="53"/>
      <c r="CH2929" s="53"/>
      <c r="CI2929" s="53"/>
      <c r="CJ2929" s="53"/>
      <c r="CK2929" s="53"/>
    </row>
    <row r="2930" spans="10:89" x14ac:dyDescent="0.2">
      <c r="J2930" s="53"/>
      <c r="K2930" s="53"/>
      <c r="L2930" s="53"/>
      <c r="M2930" s="53"/>
      <c r="N2930" s="53"/>
      <c r="O2930" s="53"/>
      <c r="P2930" s="53"/>
      <c r="Q2930" s="53"/>
      <c r="R2930" s="53"/>
      <c r="S2930" s="53"/>
      <c r="T2930" s="53"/>
      <c r="U2930" s="53"/>
      <c r="V2930" s="53"/>
      <c r="W2930" s="53"/>
      <c r="X2930" s="53"/>
      <c r="Y2930" s="53"/>
      <c r="Z2930" s="53"/>
      <c r="AA2930" s="53"/>
      <c r="AB2930" s="53"/>
      <c r="AC2930" s="53"/>
      <c r="AD2930" s="53"/>
      <c r="AE2930" s="53"/>
      <c r="AF2930" s="53"/>
      <c r="AG2930" s="53"/>
      <c r="AH2930" s="53"/>
      <c r="AI2930" s="53"/>
      <c r="AJ2930" s="53"/>
      <c r="AK2930" s="53"/>
      <c r="AL2930" s="53"/>
      <c r="AM2930" s="53"/>
      <c r="AN2930" s="53"/>
      <c r="AO2930" s="53"/>
      <c r="AP2930" s="53"/>
      <c r="AQ2930" s="53"/>
      <c r="AR2930" s="53"/>
      <c r="AS2930" s="53"/>
      <c r="AT2930" s="53"/>
      <c r="AU2930" s="53"/>
      <c r="AV2930" s="53"/>
      <c r="AW2930" s="53"/>
      <c r="AX2930" s="53"/>
      <c r="AY2930" s="53"/>
      <c r="AZ2930" s="53"/>
      <c r="BA2930" s="53"/>
      <c r="BB2930" s="53"/>
      <c r="BC2930" s="53"/>
      <c r="BD2930" s="53"/>
      <c r="BE2930" s="53"/>
      <c r="BF2930" s="53"/>
      <c r="BG2930" s="53"/>
      <c r="BH2930" s="53"/>
      <c r="BI2930" s="53"/>
      <c r="BJ2930" s="53"/>
      <c r="BK2930" s="53"/>
      <c r="BL2930" s="53"/>
      <c r="BM2930" s="53"/>
      <c r="BN2930" s="53"/>
      <c r="BO2930" s="53"/>
      <c r="BP2930" s="53"/>
      <c r="BQ2930" s="53"/>
      <c r="BR2930" s="53"/>
      <c r="BS2930" s="53"/>
      <c r="BT2930" s="53"/>
      <c r="BU2930" s="53"/>
      <c r="BV2930" s="53"/>
      <c r="BW2930" s="53"/>
      <c r="BX2930" s="53"/>
      <c r="BY2930" s="53"/>
      <c r="BZ2930" s="53"/>
      <c r="CA2930" s="53"/>
      <c r="CB2930" s="53"/>
      <c r="CC2930" s="53"/>
      <c r="CD2930" s="53"/>
      <c r="CE2930" s="53"/>
      <c r="CF2930" s="53"/>
      <c r="CG2930" s="53"/>
      <c r="CH2930" s="53"/>
      <c r="CI2930" s="53"/>
      <c r="CJ2930" s="53"/>
      <c r="CK2930" s="53"/>
    </row>
    <row r="2931" spans="10:89" x14ac:dyDescent="0.2">
      <c r="J2931" s="53"/>
      <c r="K2931" s="53"/>
      <c r="L2931" s="53"/>
      <c r="M2931" s="53"/>
      <c r="N2931" s="53"/>
      <c r="O2931" s="53"/>
      <c r="P2931" s="53"/>
      <c r="Q2931" s="53"/>
      <c r="R2931" s="53"/>
      <c r="S2931" s="53"/>
      <c r="T2931" s="53"/>
      <c r="U2931" s="53"/>
      <c r="V2931" s="53"/>
      <c r="W2931" s="53"/>
      <c r="X2931" s="53"/>
      <c r="Y2931" s="53"/>
      <c r="Z2931" s="53"/>
      <c r="AA2931" s="53"/>
      <c r="AB2931" s="53"/>
      <c r="AC2931" s="53"/>
      <c r="AD2931" s="53"/>
      <c r="AE2931" s="53"/>
      <c r="AF2931" s="53"/>
      <c r="AG2931" s="53"/>
      <c r="AH2931" s="53"/>
      <c r="AI2931" s="53"/>
      <c r="AJ2931" s="53"/>
      <c r="AK2931" s="53"/>
      <c r="AL2931" s="53"/>
      <c r="AM2931" s="53"/>
      <c r="AN2931" s="53"/>
      <c r="AO2931" s="53"/>
      <c r="AP2931" s="53"/>
      <c r="AQ2931" s="53"/>
      <c r="AR2931" s="53"/>
      <c r="AS2931" s="53"/>
      <c r="AT2931" s="53"/>
      <c r="AU2931" s="53"/>
      <c r="AV2931" s="53"/>
      <c r="AW2931" s="53"/>
      <c r="AX2931" s="53"/>
      <c r="AY2931" s="53"/>
      <c r="AZ2931" s="53"/>
      <c r="BA2931" s="53"/>
      <c r="BB2931" s="53"/>
      <c r="BC2931" s="53"/>
      <c r="BD2931" s="53"/>
      <c r="BE2931" s="53"/>
      <c r="BF2931" s="53"/>
      <c r="BG2931" s="53"/>
      <c r="BH2931" s="53"/>
      <c r="BI2931" s="53"/>
      <c r="BJ2931" s="53"/>
      <c r="BK2931" s="53"/>
      <c r="BL2931" s="53"/>
      <c r="BM2931" s="53"/>
      <c r="BN2931" s="53"/>
      <c r="BO2931" s="53"/>
      <c r="BP2931" s="53"/>
      <c r="BQ2931" s="53"/>
      <c r="BR2931" s="53"/>
      <c r="BS2931" s="53"/>
      <c r="BT2931" s="53"/>
      <c r="BU2931" s="53"/>
      <c r="BV2931" s="53"/>
      <c r="BW2931" s="53"/>
      <c r="BX2931" s="53"/>
      <c r="BY2931" s="53"/>
      <c r="BZ2931" s="53"/>
      <c r="CA2931" s="53"/>
      <c r="CB2931" s="53"/>
      <c r="CC2931" s="53"/>
      <c r="CD2931" s="53"/>
      <c r="CE2931" s="53"/>
      <c r="CF2931" s="53"/>
      <c r="CG2931" s="53"/>
      <c r="CH2931" s="53"/>
      <c r="CI2931" s="53"/>
      <c r="CJ2931" s="53"/>
      <c r="CK2931" s="53"/>
    </row>
    <row r="2932" spans="10:89" x14ac:dyDescent="0.2">
      <c r="J2932" s="53"/>
      <c r="K2932" s="53"/>
      <c r="L2932" s="53"/>
      <c r="M2932" s="53"/>
      <c r="N2932" s="53"/>
      <c r="O2932" s="53"/>
      <c r="P2932" s="53"/>
      <c r="Q2932" s="53"/>
      <c r="R2932" s="53"/>
      <c r="S2932" s="53"/>
      <c r="T2932" s="53"/>
      <c r="U2932" s="53"/>
      <c r="V2932" s="53"/>
      <c r="W2932" s="53"/>
      <c r="X2932" s="53"/>
      <c r="Y2932" s="53"/>
      <c r="Z2932" s="53"/>
      <c r="AA2932" s="53"/>
      <c r="AB2932" s="53"/>
      <c r="AC2932" s="53"/>
      <c r="AD2932" s="53"/>
      <c r="AE2932" s="53"/>
      <c r="AF2932" s="53"/>
      <c r="AG2932" s="53"/>
      <c r="AH2932" s="53"/>
      <c r="AI2932" s="53"/>
      <c r="AJ2932" s="53"/>
      <c r="AK2932" s="53"/>
      <c r="AL2932" s="53"/>
      <c r="AM2932" s="53"/>
      <c r="AN2932" s="53"/>
      <c r="AO2932" s="53"/>
      <c r="AP2932" s="53"/>
      <c r="AQ2932" s="53"/>
      <c r="AR2932" s="53"/>
      <c r="AS2932" s="53"/>
      <c r="AT2932" s="53"/>
      <c r="AU2932" s="53"/>
      <c r="AV2932" s="53"/>
      <c r="AW2932" s="53"/>
      <c r="AX2932" s="53"/>
      <c r="AY2932" s="53"/>
      <c r="AZ2932" s="53"/>
      <c r="BA2932" s="53"/>
      <c r="BB2932" s="53"/>
      <c r="BC2932" s="53"/>
      <c r="BD2932" s="53"/>
      <c r="BE2932" s="53"/>
      <c r="BF2932" s="53"/>
      <c r="BG2932" s="53"/>
      <c r="BH2932" s="53"/>
      <c r="BI2932" s="53"/>
      <c r="BJ2932" s="53"/>
      <c r="BK2932" s="53"/>
      <c r="BL2932" s="53"/>
      <c r="BM2932" s="53"/>
      <c r="BN2932" s="53"/>
      <c r="BO2932" s="53"/>
      <c r="BP2932" s="53"/>
      <c r="BQ2932" s="53"/>
      <c r="BR2932" s="53"/>
      <c r="BS2932" s="53"/>
      <c r="BT2932" s="53"/>
      <c r="BU2932" s="53"/>
      <c r="BV2932" s="53"/>
      <c r="BW2932" s="53"/>
      <c r="BX2932" s="53"/>
      <c r="BY2932" s="53"/>
      <c r="BZ2932" s="53"/>
      <c r="CA2932" s="53"/>
      <c r="CB2932" s="53"/>
      <c r="CC2932" s="53"/>
      <c r="CD2932" s="53"/>
      <c r="CE2932" s="53"/>
      <c r="CF2932" s="53"/>
      <c r="CG2932" s="53"/>
      <c r="CH2932" s="53"/>
      <c r="CI2932" s="53"/>
      <c r="CJ2932" s="53"/>
      <c r="CK2932" s="53"/>
    </row>
    <row r="2933" spans="10:89" x14ac:dyDescent="0.2">
      <c r="J2933" s="53"/>
      <c r="K2933" s="53"/>
      <c r="L2933" s="53"/>
      <c r="M2933" s="53"/>
      <c r="N2933" s="53"/>
      <c r="O2933" s="53"/>
      <c r="P2933" s="53"/>
      <c r="Q2933" s="53"/>
      <c r="R2933" s="53"/>
      <c r="S2933" s="53"/>
      <c r="T2933" s="53"/>
      <c r="U2933" s="53"/>
      <c r="V2933" s="53"/>
      <c r="W2933" s="53"/>
      <c r="X2933" s="53"/>
      <c r="Y2933" s="53"/>
      <c r="Z2933" s="53"/>
      <c r="AA2933" s="53"/>
      <c r="AB2933" s="53"/>
      <c r="AC2933" s="53"/>
      <c r="AD2933" s="53"/>
      <c r="AE2933" s="53"/>
      <c r="AF2933" s="53"/>
      <c r="AG2933" s="53"/>
      <c r="AH2933" s="53"/>
      <c r="AI2933" s="53"/>
      <c r="AJ2933" s="53"/>
      <c r="AK2933" s="53"/>
      <c r="AL2933" s="53"/>
      <c r="AM2933" s="53"/>
      <c r="AN2933" s="53"/>
      <c r="AO2933" s="53"/>
      <c r="AP2933" s="53"/>
      <c r="AQ2933" s="53"/>
      <c r="AR2933" s="53"/>
      <c r="AS2933" s="53"/>
      <c r="AT2933" s="53"/>
      <c r="AU2933" s="53"/>
      <c r="AV2933" s="53"/>
      <c r="AW2933" s="53"/>
      <c r="AX2933" s="53"/>
      <c r="AY2933" s="53"/>
      <c r="AZ2933" s="53"/>
      <c r="BA2933" s="53"/>
      <c r="BB2933" s="53"/>
      <c r="BC2933" s="53"/>
      <c r="BD2933" s="53"/>
      <c r="BE2933" s="53"/>
      <c r="BF2933" s="53"/>
      <c r="BG2933" s="53"/>
      <c r="BH2933" s="53"/>
      <c r="BI2933" s="53"/>
      <c r="BJ2933" s="53"/>
      <c r="BK2933" s="53"/>
      <c r="BL2933" s="53"/>
      <c r="BM2933" s="53"/>
      <c r="BN2933" s="53"/>
      <c r="BO2933" s="53"/>
      <c r="BP2933" s="53"/>
      <c r="BQ2933" s="53"/>
      <c r="BR2933" s="53"/>
      <c r="BS2933" s="53"/>
      <c r="BT2933" s="53"/>
      <c r="BU2933" s="53"/>
      <c r="BV2933" s="53"/>
      <c r="BW2933" s="53"/>
      <c r="BX2933" s="53"/>
      <c r="BY2933" s="53"/>
      <c r="BZ2933" s="53"/>
      <c r="CA2933" s="53"/>
      <c r="CB2933" s="53"/>
      <c r="CC2933" s="53"/>
      <c r="CD2933" s="53"/>
      <c r="CE2933" s="53"/>
      <c r="CF2933" s="53"/>
      <c r="CG2933" s="53"/>
      <c r="CH2933" s="53"/>
      <c r="CI2933" s="53"/>
      <c r="CJ2933" s="53"/>
      <c r="CK2933" s="53"/>
    </row>
    <row r="2934" spans="10:89" x14ac:dyDescent="0.2">
      <c r="J2934" s="53"/>
      <c r="K2934" s="53"/>
      <c r="L2934" s="53"/>
      <c r="M2934" s="53"/>
      <c r="N2934" s="53"/>
      <c r="O2934" s="53"/>
      <c r="P2934" s="53"/>
      <c r="Q2934" s="53"/>
      <c r="R2934" s="53"/>
      <c r="S2934" s="53"/>
      <c r="T2934" s="53"/>
      <c r="U2934" s="53"/>
      <c r="V2934" s="53"/>
      <c r="W2934" s="53"/>
      <c r="X2934" s="53"/>
      <c r="Y2934" s="53"/>
      <c r="Z2934" s="53"/>
      <c r="AA2934" s="53"/>
      <c r="AB2934" s="53"/>
      <c r="AC2934" s="53"/>
      <c r="AD2934" s="53"/>
      <c r="AE2934" s="53"/>
      <c r="AF2934" s="53"/>
      <c r="AG2934" s="53"/>
      <c r="AH2934" s="53"/>
      <c r="AI2934" s="53"/>
      <c r="AJ2934" s="53"/>
      <c r="AK2934" s="53"/>
      <c r="AL2934" s="53"/>
      <c r="AM2934" s="53"/>
      <c r="AN2934" s="53"/>
      <c r="AO2934" s="53"/>
      <c r="AP2934" s="53"/>
      <c r="AQ2934" s="53"/>
      <c r="AR2934" s="53"/>
      <c r="AS2934" s="53"/>
      <c r="AT2934" s="53"/>
      <c r="AU2934" s="53"/>
      <c r="AV2934" s="53"/>
      <c r="AW2934" s="53"/>
      <c r="AX2934" s="53"/>
      <c r="AY2934" s="53"/>
      <c r="AZ2934" s="53"/>
      <c r="BA2934" s="53"/>
      <c r="BB2934" s="53"/>
      <c r="BC2934" s="53"/>
      <c r="BD2934" s="53"/>
      <c r="BE2934" s="53"/>
      <c r="BF2934" s="53"/>
      <c r="BG2934" s="53"/>
      <c r="BH2934" s="53"/>
      <c r="BI2934" s="53"/>
      <c r="BJ2934" s="53"/>
      <c r="BK2934" s="53"/>
      <c r="BL2934" s="53"/>
      <c r="BM2934" s="53"/>
      <c r="BN2934" s="53"/>
      <c r="BO2934" s="53"/>
      <c r="BP2934" s="53"/>
      <c r="BQ2934" s="53"/>
      <c r="BR2934" s="53"/>
      <c r="BS2934" s="53"/>
      <c r="BT2934" s="53"/>
      <c r="BU2934" s="53"/>
      <c r="BV2934" s="53"/>
      <c r="BW2934" s="53"/>
      <c r="BX2934" s="53"/>
      <c r="BY2934" s="53"/>
      <c r="BZ2934" s="53"/>
      <c r="CA2934" s="53"/>
      <c r="CB2934" s="53"/>
      <c r="CC2934" s="53"/>
      <c r="CD2934" s="53"/>
      <c r="CE2934" s="53"/>
      <c r="CF2934" s="53"/>
      <c r="CG2934" s="53"/>
      <c r="CH2934" s="53"/>
      <c r="CI2934" s="53"/>
      <c r="CJ2934" s="53"/>
      <c r="CK2934" s="53"/>
    </row>
    <row r="2935" spans="10:89" x14ac:dyDescent="0.2">
      <c r="J2935" s="53"/>
      <c r="K2935" s="53"/>
      <c r="L2935" s="53"/>
      <c r="M2935" s="53"/>
      <c r="N2935" s="53"/>
      <c r="O2935" s="53"/>
      <c r="P2935" s="53"/>
      <c r="Q2935" s="53"/>
      <c r="R2935" s="53"/>
      <c r="S2935" s="53"/>
      <c r="T2935" s="53"/>
      <c r="U2935" s="53"/>
      <c r="V2935" s="53"/>
      <c r="W2935" s="53"/>
      <c r="X2935" s="53"/>
      <c r="Y2935" s="53"/>
      <c r="Z2935" s="53"/>
      <c r="AA2935" s="53"/>
      <c r="AB2935" s="53"/>
      <c r="AC2935" s="53"/>
      <c r="AD2935" s="53"/>
      <c r="AE2935" s="53"/>
      <c r="AF2935" s="53"/>
      <c r="AG2935" s="53"/>
      <c r="AH2935" s="53"/>
      <c r="AI2935" s="53"/>
      <c r="AJ2935" s="53"/>
      <c r="AK2935" s="53"/>
      <c r="AL2935" s="53"/>
      <c r="AM2935" s="53"/>
      <c r="AN2935" s="53"/>
      <c r="AO2935" s="53"/>
      <c r="AP2935" s="53"/>
      <c r="AQ2935" s="53"/>
      <c r="AR2935" s="53"/>
      <c r="AS2935" s="53"/>
      <c r="AT2935" s="53"/>
      <c r="AU2935" s="53"/>
      <c r="AV2935" s="53"/>
      <c r="AW2935" s="53"/>
      <c r="AX2935" s="53"/>
      <c r="AY2935" s="53"/>
      <c r="AZ2935" s="53"/>
      <c r="BA2935" s="53"/>
      <c r="BB2935" s="53"/>
      <c r="BC2935" s="53"/>
      <c r="BD2935" s="53"/>
      <c r="BE2935" s="53"/>
      <c r="BF2935" s="53"/>
      <c r="BG2935" s="53"/>
      <c r="BH2935" s="53"/>
      <c r="BI2935" s="53"/>
      <c r="BJ2935" s="53"/>
      <c r="BK2935" s="53"/>
      <c r="BL2935" s="53"/>
      <c r="BM2935" s="53"/>
      <c r="BN2935" s="53"/>
      <c r="BO2935" s="53"/>
      <c r="BP2935" s="53"/>
      <c r="BQ2935" s="53"/>
      <c r="BR2935" s="53"/>
      <c r="BS2935" s="53"/>
      <c r="BT2935" s="53"/>
      <c r="BU2935" s="53"/>
      <c r="BV2935" s="53"/>
      <c r="BW2935" s="53"/>
      <c r="BX2935" s="53"/>
      <c r="BY2935" s="53"/>
      <c r="BZ2935" s="53"/>
      <c r="CA2935" s="53"/>
      <c r="CB2935" s="53"/>
      <c r="CC2935" s="53"/>
      <c r="CD2935" s="53"/>
      <c r="CE2935" s="53"/>
      <c r="CF2935" s="53"/>
      <c r="CG2935" s="53"/>
      <c r="CH2935" s="53"/>
      <c r="CI2935" s="53"/>
      <c r="CJ2935" s="53"/>
      <c r="CK2935" s="53"/>
    </row>
    <row r="2936" spans="10:89" x14ac:dyDescent="0.2">
      <c r="J2936" s="53"/>
      <c r="K2936" s="53"/>
      <c r="L2936" s="53"/>
      <c r="M2936" s="53"/>
      <c r="N2936" s="53"/>
      <c r="O2936" s="53"/>
      <c r="P2936" s="53"/>
      <c r="Q2936" s="53"/>
      <c r="R2936" s="53"/>
      <c r="S2936" s="53"/>
      <c r="T2936" s="53"/>
      <c r="U2936" s="53"/>
      <c r="V2936" s="53"/>
      <c r="W2936" s="53"/>
      <c r="X2936" s="53"/>
      <c r="Y2936" s="53"/>
      <c r="Z2936" s="53"/>
      <c r="AA2936" s="53"/>
      <c r="AB2936" s="53"/>
      <c r="AC2936" s="53"/>
      <c r="AD2936" s="53"/>
      <c r="AE2936" s="53"/>
      <c r="AF2936" s="53"/>
      <c r="AG2936" s="53"/>
      <c r="AH2936" s="53"/>
      <c r="AI2936" s="53"/>
      <c r="AJ2936" s="53"/>
      <c r="AK2936" s="53"/>
      <c r="AL2936" s="53"/>
      <c r="AM2936" s="53"/>
      <c r="AN2936" s="53"/>
      <c r="AO2936" s="53"/>
      <c r="AP2936" s="53"/>
      <c r="AQ2936" s="53"/>
      <c r="AR2936" s="53"/>
      <c r="AS2936" s="53"/>
      <c r="AT2936" s="53"/>
      <c r="AU2936" s="53"/>
      <c r="AV2936" s="53"/>
      <c r="AW2936" s="53"/>
      <c r="AX2936" s="53"/>
      <c r="AY2936" s="53"/>
      <c r="AZ2936" s="53"/>
      <c r="BA2936" s="53"/>
      <c r="BB2936" s="53"/>
      <c r="BC2936" s="53"/>
      <c r="BD2936" s="53"/>
      <c r="BE2936" s="53"/>
      <c r="BF2936" s="53"/>
      <c r="BG2936" s="53"/>
      <c r="BH2936" s="53"/>
      <c r="BI2936" s="53"/>
      <c r="BJ2936" s="53"/>
      <c r="BK2936" s="53"/>
      <c r="BL2936" s="53"/>
      <c r="BM2936" s="53"/>
      <c r="BN2936" s="53"/>
      <c r="BO2936" s="53"/>
      <c r="BP2936" s="53"/>
      <c r="BQ2936" s="53"/>
      <c r="BR2936" s="53"/>
      <c r="BS2936" s="53"/>
      <c r="BT2936" s="53"/>
      <c r="BU2936" s="53"/>
      <c r="BV2936" s="53"/>
      <c r="BW2936" s="53"/>
      <c r="BX2936" s="53"/>
      <c r="BY2936" s="53"/>
      <c r="BZ2936" s="53"/>
      <c r="CA2936" s="53"/>
      <c r="CB2936" s="53"/>
      <c r="CC2936" s="53"/>
      <c r="CD2936" s="53"/>
      <c r="CE2936" s="53"/>
      <c r="CF2936" s="53"/>
      <c r="CG2936" s="53"/>
      <c r="CH2936" s="53"/>
      <c r="CI2936" s="53"/>
      <c r="CJ2936" s="53"/>
      <c r="CK2936" s="53"/>
    </row>
    <row r="2937" spans="10:89" x14ac:dyDescent="0.2">
      <c r="J2937" s="53"/>
      <c r="K2937" s="53"/>
      <c r="L2937" s="53"/>
      <c r="M2937" s="53"/>
      <c r="N2937" s="53"/>
      <c r="O2937" s="53"/>
      <c r="P2937" s="53"/>
      <c r="Q2937" s="53"/>
      <c r="R2937" s="53"/>
      <c r="S2937" s="53"/>
      <c r="T2937" s="53"/>
      <c r="U2937" s="53"/>
      <c r="V2937" s="53"/>
      <c r="W2937" s="53"/>
      <c r="X2937" s="53"/>
      <c r="Y2937" s="53"/>
      <c r="Z2937" s="53"/>
      <c r="AA2937" s="53"/>
      <c r="AB2937" s="53"/>
      <c r="AC2937" s="53"/>
      <c r="AD2937" s="53"/>
      <c r="AE2937" s="53"/>
      <c r="AF2937" s="53"/>
      <c r="AG2937" s="53"/>
      <c r="AH2937" s="53"/>
      <c r="AI2937" s="53"/>
      <c r="AJ2937" s="53"/>
      <c r="AK2937" s="53"/>
      <c r="AL2937" s="53"/>
      <c r="AM2937" s="53"/>
      <c r="AN2937" s="53"/>
      <c r="AO2937" s="53"/>
      <c r="AP2937" s="53"/>
      <c r="AQ2937" s="53"/>
      <c r="AR2937" s="53"/>
      <c r="AS2937" s="53"/>
      <c r="AT2937" s="53"/>
      <c r="AU2937" s="53"/>
      <c r="AV2937" s="53"/>
      <c r="AW2937" s="53"/>
      <c r="AX2937" s="53"/>
      <c r="AY2937" s="53"/>
      <c r="AZ2937" s="53"/>
      <c r="BA2937" s="53"/>
      <c r="BB2937" s="53"/>
      <c r="BC2937" s="53"/>
      <c r="BD2937" s="53"/>
      <c r="BE2937" s="53"/>
      <c r="BF2937" s="53"/>
      <c r="BG2937" s="53"/>
      <c r="BH2937" s="53"/>
      <c r="BI2937" s="53"/>
      <c r="BJ2937" s="53"/>
      <c r="BK2937" s="53"/>
      <c r="BL2937" s="53"/>
      <c r="BM2937" s="53"/>
      <c r="BN2937" s="53"/>
      <c r="BO2937" s="53"/>
      <c r="BP2937" s="53"/>
      <c r="BQ2937" s="53"/>
      <c r="BR2937" s="53"/>
      <c r="BS2937" s="53"/>
      <c r="BT2937" s="53"/>
      <c r="BU2937" s="53"/>
      <c r="BV2937" s="53"/>
      <c r="BW2937" s="53"/>
      <c r="BX2937" s="53"/>
      <c r="BY2937" s="53"/>
      <c r="BZ2937" s="53"/>
      <c r="CA2937" s="53"/>
      <c r="CB2937" s="53"/>
      <c r="CC2937" s="53"/>
      <c r="CD2937" s="53"/>
      <c r="CE2937" s="53"/>
      <c r="CF2937" s="53"/>
      <c r="CG2937" s="53"/>
      <c r="CH2937" s="53"/>
      <c r="CI2937" s="53"/>
      <c r="CJ2937" s="53"/>
      <c r="CK2937" s="53"/>
    </row>
    <row r="2938" spans="10:89" x14ac:dyDescent="0.2">
      <c r="J2938" s="53"/>
      <c r="K2938" s="53"/>
      <c r="L2938" s="53"/>
      <c r="M2938" s="53"/>
      <c r="N2938" s="53"/>
      <c r="O2938" s="53"/>
      <c r="P2938" s="53"/>
      <c r="Q2938" s="53"/>
      <c r="R2938" s="53"/>
      <c r="S2938" s="53"/>
      <c r="T2938" s="53"/>
      <c r="U2938" s="53"/>
      <c r="V2938" s="53"/>
      <c r="W2938" s="53"/>
      <c r="X2938" s="53"/>
      <c r="Y2938" s="53"/>
      <c r="Z2938" s="53"/>
      <c r="AA2938" s="53"/>
      <c r="AB2938" s="53"/>
      <c r="AC2938" s="53"/>
      <c r="AD2938" s="53"/>
      <c r="AE2938" s="53"/>
      <c r="AF2938" s="53"/>
      <c r="AG2938" s="53"/>
      <c r="AH2938" s="53"/>
      <c r="AI2938" s="53"/>
      <c r="AJ2938" s="53"/>
      <c r="AK2938" s="53"/>
      <c r="AL2938" s="53"/>
      <c r="AM2938" s="53"/>
      <c r="AN2938" s="53"/>
      <c r="AO2938" s="53"/>
      <c r="AP2938" s="53"/>
      <c r="AQ2938" s="53"/>
      <c r="AR2938" s="53"/>
      <c r="AS2938" s="53"/>
      <c r="AT2938" s="53"/>
      <c r="AU2938" s="53"/>
      <c r="AV2938" s="53"/>
      <c r="AW2938" s="53"/>
      <c r="AX2938" s="53"/>
      <c r="AY2938" s="53"/>
      <c r="AZ2938" s="53"/>
      <c r="BA2938" s="53"/>
      <c r="BB2938" s="53"/>
      <c r="BC2938" s="53"/>
      <c r="BD2938" s="53"/>
      <c r="BE2938" s="53"/>
      <c r="BF2938" s="53"/>
      <c r="BG2938" s="53"/>
      <c r="BH2938" s="53"/>
      <c r="BI2938" s="53"/>
      <c r="BJ2938" s="53"/>
      <c r="BK2938" s="53"/>
      <c r="BL2938" s="53"/>
      <c r="BM2938" s="53"/>
      <c r="BN2938" s="53"/>
      <c r="BO2938" s="53"/>
      <c r="BP2938" s="53"/>
      <c r="BQ2938" s="53"/>
      <c r="BR2938" s="53"/>
      <c r="BS2938" s="53"/>
      <c r="BT2938" s="53"/>
      <c r="BU2938" s="53"/>
      <c r="BV2938" s="53"/>
      <c r="BW2938" s="53"/>
      <c r="BX2938" s="53"/>
      <c r="BY2938" s="53"/>
      <c r="BZ2938" s="53"/>
      <c r="CA2938" s="53"/>
      <c r="CB2938" s="53"/>
      <c r="CC2938" s="53"/>
      <c r="CD2938" s="53"/>
      <c r="CE2938" s="53"/>
      <c r="CF2938" s="53"/>
      <c r="CG2938" s="53"/>
      <c r="CH2938" s="53"/>
      <c r="CI2938" s="53"/>
      <c r="CJ2938" s="53"/>
      <c r="CK2938" s="53"/>
    </row>
    <row r="2939" spans="10:89" x14ac:dyDescent="0.2">
      <c r="J2939" s="53"/>
      <c r="K2939" s="53"/>
      <c r="L2939" s="53"/>
      <c r="M2939" s="53"/>
      <c r="N2939" s="53"/>
      <c r="O2939" s="53"/>
      <c r="P2939" s="53"/>
      <c r="Q2939" s="53"/>
      <c r="R2939" s="53"/>
      <c r="S2939" s="53"/>
      <c r="T2939" s="53"/>
      <c r="U2939" s="53"/>
      <c r="V2939" s="53"/>
      <c r="W2939" s="53"/>
      <c r="X2939" s="53"/>
      <c r="Y2939" s="53"/>
      <c r="Z2939" s="53"/>
      <c r="AA2939" s="53"/>
      <c r="AB2939" s="53"/>
      <c r="AC2939" s="53"/>
      <c r="AD2939" s="53"/>
      <c r="AE2939" s="53"/>
      <c r="AF2939" s="53"/>
      <c r="AG2939" s="53"/>
      <c r="AH2939" s="53"/>
      <c r="AI2939" s="53"/>
      <c r="AJ2939" s="53"/>
      <c r="AK2939" s="53"/>
      <c r="AL2939" s="53"/>
      <c r="AM2939" s="53"/>
      <c r="AN2939" s="53"/>
      <c r="AO2939" s="53"/>
      <c r="AP2939" s="53"/>
      <c r="AQ2939" s="53"/>
      <c r="AR2939" s="53"/>
      <c r="AS2939" s="53"/>
      <c r="AT2939" s="53"/>
      <c r="AU2939" s="53"/>
      <c r="AV2939" s="53"/>
      <c r="AW2939" s="53"/>
      <c r="AX2939" s="53"/>
      <c r="AY2939" s="53"/>
      <c r="AZ2939" s="53"/>
      <c r="BA2939" s="53"/>
      <c r="BB2939" s="53"/>
      <c r="BC2939" s="53"/>
      <c r="BD2939" s="53"/>
      <c r="BE2939" s="53"/>
      <c r="BF2939" s="53"/>
      <c r="BG2939" s="53"/>
      <c r="BH2939" s="53"/>
      <c r="BI2939" s="53"/>
      <c r="BJ2939" s="53"/>
      <c r="BK2939" s="53"/>
      <c r="BL2939" s="53"/>
      <c r="BM2939" s="53"/>
      <c r="BN2939" s="53"/>
      <c r="BO2939" s="53"/>
      <c r="BP2939" s="53"/>
      <c r="BQ2939" s="53"/>
      <c r="BR2939" s="53"/>
      <c r="BS2939" s="53"/>
      <c r="BT2939" s="53"/>
      <c r="BU2939" s="53"/>
      <c r="BV2939" s="53"/>
      <c r="BW2939" s="53"/>
      <c r="BX2939" s="53"/>
      <c r="BY2939" s="53"/>
      <c r="BZ2939" s="53"/>
      <c r="CA2939" s="53"/>
      <c r="CB2939" s="53"/>
      <c r="CC2939" s="53"/>
      <c r="CD2939" s="53"/>
      <c r="CE2939" s="53"/>
      <c r="CF2939" s="53"/>
      <c r="CG2939" s="53"/>
      <c r="CH2939" s="53"/>
      <c r="CI2939" s="53"/>
      <c r="CJ2939" s="53"/>
      <c r="CK2939" s="53"/>
    </row>
    <row r="2940" spans="10:89" x14ac:dyDescent="0.2">
      <c r="J2940" s="53"/>
      <c r="K2940" s="53"/>
      <c r="L2940" s="53"/>
      <c r="M2940" s="53"/>
      <c r="N2940" s="53"/>
      <c r="O2940" s="53"/>
      <c r="P2940" s="53"/>
      <c r="Q2940" s="53"/>
      <c r="R2940" s="53"/>
      <c r="S2940" s="53"/>
      <c r="T2940" s="53"/>
      <c r="U2940" s="53"/>
      <c r="V2940" s="53"/>
      <c r="W2940" s="53"/>
      <c r="X2940" s="53"/>
      <c r="Y2940" s="53"/>
      <c r="Z2940" s="53"/>
      <c r="AA2940" s="53"/>
      <c r="AB2940" s="53"/>
      <c r="AC2940" s="53"/>
      <c r="AD2940" s="53"/>
      <c r="AE2940" s="53"/>
      <c r="AF2940" s="53"/>
      <c r="AG2940" s="53"/>
      <c r="AH2940" s="53"/>
      <c r="AI2940" s="53"/>
      <c r="AJ2940" s="53"/>
      <c r="AK2940" s="53"/>
      <c r="AL2940" s="53"/>
      <c r="AM2940" s="53"/>
      <c r="AN2940" s="53"/>
      <c r="AO2940" s="53"/>
      <c r="AP2940" s="53"/>
      <c r="AQ2940" s="53"/>
      <c r="AR2940" s="53"/>
      <c r="AS2940" s="53"/>
      <c r="AT2940" s="53"/>
      <c r="AU2940" s="53"/>
      <c r="AV2940" s="53"/>
      <c r="AW2940" s="53"/>
      <c r="AX2940" s="53"/>
      <c r="AY2940" s="53"/>
      <c r="AZ2940" s="53"/>
      <c r="BA2940" s="53"/>
      <c r="BB2940" s="53"/>
      <c r="BC2940" s="53"/>
      <c r="BD2940" s="53"/>
      <c r="BE2940" s="53"/>
      <c r="BF2940" s="53"/>
      <c r="BG2940" s="53"/>
      <c r="BH2940" s="53"/>
      <c r="BI2940" s="53"/>
      <c r="BJ2940" s="53"/>
      <c r="BK2940" s="53"/>
      <c r="BL2940" s="53"/>
      <c r="BM2940" s="53"/>
      <c r="BN2940" s="53"/>
      <c r="BO2940" s="53"/>
      <c r="BP2940" s="53"/>
      <c r="BQ2940" s="53"/>
      <c r="BR2940" s="53"/>
      <c r="BS2940" s="53"/>
      <c r="BT2940" s="53"/>
      <c r="BU2940" s="53"/>
      <c r="BV2940" s="53"/>
      <c r="BW2940" s="53"/>
      <c r="BX2940" s="53"/>
      <c r="BY2940" s="53"/>
      <c r="BZ2940" s="53"/>
      <c r="CA2940" s="53"/>
      <c r="CB2940" s="53"/>
      <c r="CC2940" s="53"/>
      <c r="CD2940" s="53"/>
      <c r="CE2940" s="53"/>
      <c r="CF2940" s="53"/>
      <c r="CG2940" s="53"/>
      <c r="CH2940" s="53"/>
      <c r="CI2940" s="53"/>
      <c r="CJ2940" s="53"/>
      <c r="CK2940" s="53"/>
    </row>
    <row r="2941" spans="10:89" x14ac:dyDescent="0.2">
      <c r="J2941" s="53"/>
      <c r="K2941" s="53"/>
      <c r="L2941" s="53"/>
      <c r="M2941" s="53"/>
      <c r="N2941" s="53"/>
      <c r="O2941" s="53"/>
      <c r="P2941" s="53"/>
      <c r="Q2941" s="53"/>
      <c r="R2941" s="53"/>
      <c r="S2941" s="53"/>
      <c r="T2941" s="53"/>
      <c r="U2941" s="53"/>
      <c r="V2941" s="53"/>
      <c r="W2941" s="53"/>
      <c r="X2941" s="53"/>
      <c r="Y2941" s="53"/>
      <c r="Z2941" s="53"/>
      <c r="AA2941" s="53"/>
      <c r="AB2941" s="53"/>
      <c r="AC2941" s="53"/>
      <c r="AD2941" s="53"/>
      <c r="AE2941" s="53"/>
      <c r="AF2941" s="53"/>
      <c r="AG2941" s="53"/>
      <c r="AH2941" s="53"/>
      <c r="AI2941" s="53"/>
      <c r="AJ2941" s="53"/>
      <c r="AK2941" s="53"/>
      <c r="AL2941" s="53"/>
      <c r="AM2941" s="53"/>
      <c r="AN2941" s="53"/>
      <c r="AO2941" s="53"/>
      <c r="AP2941" s="53"/>
      <c r="AQ2941" s="53"/>
      <c r="AR2941" s="53"/>
      <c r="AS2941" s="53"/>
      <c r="AT2941" s="53"/>
      <c r="AU2941" s="53"/>
      <c r="AV2941" s="53"/>
      <c r="AW2941" s="53"/>
      <c r="AX2941" s="53"/>
      <c r="AY2941" s="53"/>
      <c r="AZ2941" s="53"/>
      <c r="BA2941" s="53"/>
      <c r="BB2941" s="53"/>
      <c r="BC2941" s="53"/>
      <c r="BD2941" s="53"/>
      <c r="BE2941" s="53"/>
      <c r="BF2941" s="53"/>
      <c r="BG2941" s="53"/>
      <c r="BH2941" s="53"/>
      <c r="BI2941" s="53"/>
      <c r="BJ2941" s="53"/>
      <c r="BK2941" s="53"/>
      <c r="BL2941" s="53"/>
      <c r="BM2941" s="53"/>
      <c r="BN2941" s="53"/>
      <c r="BO2941" s="53"/>
      <c r="BP2941" s="53"/>
      <c r="BQ2941" s="53"/>
      <c r="BR2941" s="53"/>
      <c r="BS2941" s="53"/>
      <c r="BT2941" s="53"/>
      <c r="BU2941" s="53"/>
      <c r="BV2941" s="53"/>
      <c r="BW2941" s="53"/>
      <c r="BX2941" s="53"/>
      <c r="BY2941" s="53"/>
      <c r="BZ2941" s="53"/>
      <c r="CA2941" s="53"/>
      <c r="CB2941" s="53"/>
      <c r="CC2941" s="53"/>
      <c r="CD2941" s="53"/>
      <c r="CE2941" s="53"/>
      <c r="CF2941" s="53"/>
      <c r="CG2941" s="53"/>
      <c r="CH2941" s="53"/>
      <c r="CI2941" s="53"/>
      <c r="CJ2941" s="53"/>
      <c r="CK2941" s="53"/>
    </row>
    <row r="2942" spans="10:89" x14ac:dyDescent="0.2">
      <c r="J2942" s="53"/>
      <c r="K2942" s="53"/>
      <c r="L2942" s="53"/>
      <c r="M2942" s="53"/>
      <c r="N2942" s="53"/>
      <c r="O2942" s="53"/>
      <c r="P2942" s="53"/>
      <c r="Q2942" s="53"/>
      <c r="R2942" s="53"/>
      <c r="S2942" s="53"/>
      <c r="T2942" s="53"/>
      <c r="U2942" s="53"/>
      <c r="V2942" s="53"/>
      <c r="W2942" s="53"/>
      <c r="X2942" s="53"/>
      <c r="Y2942" s="53"/>
      <c r="Z2942" s="53"/>
      <c r="AA2942" s="53"/>
      <c r="AB2942" s="53"/>
      <c r="AC2942" s="53"/>
      <c r="AD2942" s="53"/>
      <c r="AE2942" s="53"/>
      <c r="AF2942" s="53"/>
      <c r="AG2942" s="53"/>
      <c r="AH2942" s="53"/>
      <c r="AI2942" s="53"/>
      <c r="AJ2942" s="53"/>
      <c r="AK2942" s="53"/>
      <c r="AL2942" s="53"/>
      <c r="AM2942" s="53"/>
      <c r="AN2942" s="53"/>
      <c r="AO2942" s="53"/>
      <c r="AP2942" s="53"/>
      <c r="AQ2942" s="53"/>
      <c r="AR2942" s="53"/>
      <c r="AS2942" s="53"/>
      <c r="AT2942" s="53"/>
      <c r="AU2942" s="53"/>
      <c r="AV2942" s="53"/>
      <c r="AW2942" s="53"/>
      <c r="AX2942" s="53"/>
      <c r="AY2942" s="53"/>
      <c r="AZ2942" s="53"/>
      <c r="BA2942" s="53"/>
      <c r="BB2942" s="53"/>
      <c r="BC2942" s="53"/>
      <c r="BD2942" s="53"/>
      <c r="BE2942" s="53"/>
      <c r="BF2942" s="53"/>
      <c r="BG2942" s="53"/>
      <c r="BH2942" s="53"/>
      <c r="BI2942" s="53"/>
      <c r="BJ2942" s="53"/>
      <c r="BK2942" s="53"/>
      <c r="BL2942" s="53"/>
      <c r="BM2942" s="53"/>
      <c r="BN2942" s="53"/>
      <c r="BO2942" s="53"/>
      <c r="BP2942" s="53"/>
      <c r="BQ2942" s="53"/>
      <c r="BR2942" s="53"/>
      <c r="BS2942" s="53"/>
      <c r="BT2942" s="53"/>
      <c r="BU2942" s="53"/>
      <c r="BV2942" s="53"/>
      <c r="BW2942" s="53"/>
      <c r="BX2942" s="53"/>
      <c r="BY2942" s="53"/>
      <c r="BZ2942" s="53"/>
      <c r="CA2942" s="53"/>
      <c r="CB2942" s="53"/>
      <c r="CC2942" s="53"/>
      <c r="CD2942" s="53"/>
      <c r="CE2942" s="53"/>
      <c r="CF2942" s="53"/>
      <c r="CG2942" s="53"/>
      <c r="CH2942" s="53"/>
      <c r="CI2942" s="53"/>
      <c r="CJ2942" s="53"/>
      <c r="CK2942" s="53"/>
    </row>
    <row r="2943" spans="10:89" x14ac:dyDescent="0.2">
      <c r="J2943" s="53"/>
      <c r="K2943" s="53"/>
      <c r="L2943" s="53"/>
      <c r="M2943" s="53"/>
      <c r="N2943" s="53"/>
      <c r="O2943" s="53"/>
      <c r="P2943" s="53"/>
      <c r="Q2943" s="53"/>
      <c r="R2943" s="53"/>
      <c r="S2943" s="53"/>
      <c r="T2943" s="53"/>
      <c r="U2943" s="53"/>
      <c r="V2943" s="53"/>
      <c r="W2943" s="53"/>
      <c r="X2943" s="53"/>
      <c r="Y2943" s="53"/>
      <c r="Z2943" s="53"/>
      <c r="AA2943" s="53"/>
      <c r="AB2943" s="53"/>
      <c r="AC2943" s="53"/>
      <c r="AD2943" s="53"/>
      <c r="AE2943" s="53"/>
      <c r="AF2943" s="53"/>
      <c r="AG2943" s="53"/>
      <c r="AH2943" s="53"/>
      <c r="AI2943" s="53"/>
      <c r="AJ2943" s="53"/>
      <c r="AK2943" s="53"/>
      <c r="AL2943" s="53"/>
      <c r="AM2943" s="53"/>
      <c r="AN2943" s="53"/>
      <c r="AO2943" s="53"/>
      <c r="AP2943" s="53"/>
      <c r="AQ2943" s="53"/>
      <c r="AR2943" s="53"/>
      <c r="AS2943" s="53"/>
      <c r="AT2943" s="53"/>
      <c r="AU2943" s="53"/>
      <c r="AV2943" s="53"/>
      <c r="AW2943" s="53"/>
      <c r="AX2943" s="53"/>
      <c r="AY2943" s="53"/>
      <c r="AZ2943" s="53"/>
      <c r="BA2943" s="53"/>
      <c r="BB2943" s="53"/>
      <c r="BC2943" s="53"/>
      <c r="BD2943" s="53"/>
      <c r="BE2943" s="53"/>
      <c r="BF2943" s="53"/>
      <c r="BG2943" s="53"/>
      <c r="BH2943" s="53"/>
      <c r="BI2943" s="53"/>
      <c r="BJ2943" s="53"/>
      <c r="BK2943" s="53"/>
      <c r="BL2943" s="53"/>
      <c r="BM2943" s="53"/>
      <c r="BN2943" s="53"/>
      <c r="BO2943" s="53"/>
      <c r="BP2943" s="53"/>
      <c r="BQ2943" s="53"/>
      <c r="BR2943" s="53"/>
      <c r="BS2943" s="53"/>
      <c r="BT2943" s="53"/>
      <c r="BU2943" s="53"/>
      <c r="BV2943" s="53"/>
      <c r="BW2943" s="53"/>
      <c r="BX2943" s="53"/>
      <c r="BY2943" s="53"/>
      <c r="BZ2943" s="53"/>
      <c r="CA2943" s="53"/>
      <c r="CB2943" s="53"/>
      <c r="CC2943" s="53"/>
      <c r="CD2943" s="53"/>
      <c r="CE2943" s="53"/>
      <c r="CF2943" s="53"/>
      <c r="CG2943" s="53"/>
      <c r="CH2943" s="53"/>
      <c r="CI2943" s="53"/>
      <c r="CJ2943" s="53"/>
      <c r="CK2943" s="53"/>
    </row>
    <row r="2944" spans="10:89" x14ac:dyDescent="0.2">
      <c r="J2944" s="53"/>
      <c r="K2944" s="53"/>
      <c r="L2944" s="53"/>
      <c r="M2944" s="53"/>
      <c r="N2944" s="53"/>
      <c r="O2944" s="53"/>
      <c r="P2944" s="53"/>
      <c r="Q2944" s="53"/>
      <c r="R2944" s="53"/>
      <c r="S2944" s="53"/>
      <c r="T2944" s="53"/>
      <c r="U2944" s="53"/>
      <c r="V2944" s="53"/>
      <c r="W2944" s="53"/>
      <c r="X2944" s="53"/>
      <c r="Y2944" s="53"/>
      <c r="Z2944" s="53"/>
      <c r="AA2944" s="53"/>
      <c r="AB2944" s="53"/>
      <c r="AC2944" s="53"/>
      <c r="AD2944" s="53"/>
      <c r="AE2944" s="53"/>
      <c r="AF2944" s="53"/>
      <c r="AG2944" s="53"/>
      <c r="AH2944" s="53"/>
      <c r="AI2944" s="53"/>
      <c r="AJ2944" s="53"/>
      <c r="AK2944" s="53"/>
      <c r="AL2944" s="53"/>
      <c r="AM2944" s="53"/>
      <c r="AN2944" s="53"/>
      <c r="AO2944" s="53"/>
      <c r="AP2944" s="53"/>
      <c r="AQ2944" s="53"/>
      <c r="AR2944" s="53"/>
      <c r="AS2944" s="53"/>
      <c r="AT2944" s="53"/>
      <c r="AU2944" s="53"/>
      <c r="AV2944" s="53"/>
      <c r="AW2944" s="53"/>
      <c r="AX2944" s="53"/>
      <c r="AY2944" s="53"/>
      <c r="AZ2944" s="53"/>
      <c r="BA2944" s="53"/>
      <c r="BB2944" s="53"/>
      <c r="BC2944" s="53"/>
      <c r="BD2944" s="53"/>
      <c r="BE2944" s="53"/>
      <c r="BF2944" s="53"/>
      <c r="BG2944" s="53"/>
      <c r="BH2944" s="53"/>
      <c r="BI2944" s="53"/>
      <c r="BJ2944" s="53"/>
      <c r="BK2944" s="53"/>
      <c r="BL2944" s="53"/>
      <c r="BM2944" s="53"/>
      <c r="BN2944" s="53"/>
      <c r="BO2944" s="53"/>
      <c r="BP2944" s="53"/>
      <c r="BQ2944" s="53"/>
      <c r="BR2944" s="53"/>
      <c r="BS2944" s="53"/>
      <c r="BT2944" s="53"/>
      <c r="BU2944" s="53"/>
      <c r="BV2944" s="53"/>
      <c r="BW2944" s="53"/>
      <c r="BX2944" s="53"/>
      <c r="BY2944" s="53"/>
      <c r="BZ2944" s="53"/>
      <c r="CA2944" s="53"/>
      <c r="CB2944" s="53"/>
      <c r="CC2944" s="53"/>
      <c r="CD2944" s="53"/>
      <c r="CE2944" s="53"/>
      <c r="CF2944" s="53"/>
      <c r="CG2944" s="53"/>
      <c r="CH2944" s="53"/>
      <c r="CI2944" s="53"/>
      <c r="CJ2944" s="53"/>
      <c r="CK2944" s="53"/>
    </row>
    <row r="2945" spans="10:89" x14ac:dyDescent="0.2">
      <c r="J2945" s="53"/>
      <c r="K2945" s="53"/>
      <c r="L2945" s="53"/>
      <c r="M2945" s="53"/>
      <c r="N2945" s="53"/>
      <c r="O2945" s="53"/>
      <c r="P2945" s="53"/>
      <c r="Q2945" s="53"/>
      <c r="R2945" s="53"/>
      <c r="S2945" s="53"/>
      <c r="T2945" s="53"/>
      <c r="U2945" s="53"/>
      <c r="V2945" s="53"/>
      <c r="W2945" s="53"/>
      <c r="X2945" s="53"/>
      <c r="Y2945" s="53"/>
      <c r="Z2945" s="53"/>
      <c r="AA2945" s="53"/>
      <c r="AB2945" s="53"/>
      <c r="AC2945" s="53"/>
      <c r="AD2945" s="53"/>
      <c r="AE2945" s="53"/>
      <c r="AF2945" s="53"/>
      <c r="AG2945" s="53"/>
      <c r="AH2945" s="53"/>
      <c r="AI2945" s="53"/>
      <c r="AJ2945" s="53"/>
      <c r="AK2945" s="53"/>
      <c r="AL2945" s="53"/>
      <c r="AM2945" s="53"/>
      <c r="AN2945" s="53"/>
      <c r="AO2945" s="53"/>
      <c r="AP2945" s="53"/>
      <c r="AQ2945" s="53"/>
      <c r="AR2945" s="53"/>
      <c r="AS2945" s="53"/>
      <c r="AT2945" s="53"/>
      <c r="AU2945" s="53"/>
      <c r="AV2945" s="53"/>
      <c r="AW2945" s="53"/>
      <c r="AX2945" s="53"/>
      <c r="AY2945" s="53"/>
      <c r="AZ2945" s="53"/>
      <c r="BA2945" s="53"/>
      <c r="BB2945" s="53"/>
      <c r="BC2945" s="53"/>
      <c r="BD2945" s="53"/>
      <c r="BE2945" s="53"/>
      <c r="BF2945" s="53"/>
      <c r="BG2945" s="53"/>
      <c r="BH2945" s="53"/>
      <c r="BI2945" s="53"/>
      <c r="BJ2945" s="53"/>
      <c r="BK2945" s="53"/>
      <c r="BL2945" s="53"/>
      <c r="BM2945" s="53"/>
      <c r="BN2945" s="53"/>
      <c r="BO2945" s="53"/>
      <c r="BP2945" s="53"/>
      <c r="BQ2945" s="53"/>
      <c r="BR2945" s="53"/>
      <c r="BS2945" s="53"/>
      <c r="BT2945" s="53"/>
      <c r="BU2945" s="53"/>
      <c r="BV2945" s="53"/>
      <c r="BW2945" s="53"/>
      <c r="BX2945" s="53"/>
      <c r="BY2945" s="53"/>
      <c r="BZ2945" s="53"/>
      <c r="CA2945" s="53"/>
      <c r="CB2945" s="53"/>
      <c r="CC2945" s="53"/>
      <c r="CD2945" s="53"/>
      <c r="CE2945" s="53"/>
      <c r="CF2945" s="53"/>
      <c r="CG2945" s="53"/>
      <c r="CH2945" s="53"/>
      <c r="CI2945" s="53"/>
      <c r="CJ2945" s="53"/>
      <c r="CK2945" s="53"/>
    </row>
    <row r="2946" spans="10:89" x14ac:dyDescent="0.2">
      <c r="J2946" s="53"/>
      <c r="K2946" s="53"/>
      <c r="L2946" s="53"/>
      <c r="M2946" s="53"/>
      <c r="N2946" s="53"/>
      <c r="O2946" s="53"/>
      <c r="P2946" s="53"/>
      <c r="Q2946" s="53"/>
      <c r="R2946" s="53"/>
      <c r="S2946" s="53"/>
      <c r="T2946" s="53"/>
      <c r="U2946" s="53"/>
      <c r="V2946" s="53"/>
      <c r="W2946" s="53"/>
      <c r="X2946" s="53"/>
      <c r="Y2946" s="53"/>
      <c r="Z2946" s="53"/>
      <c r="AA2946" s="53"/>
      <c r="AB2946" s="53"/>
      <c r="AC2946" s="53"/>
      <c r="AD2946" s="53"/>
      <c r="AE2946" s="53"/>
      <c r="AF2946" s="53"/>
      <c r="AG2946" s="53"/>
      <c r="AH2946" s="53"/>
      <c r="AI2946" s="53"/>
      <c r="AJ2946" s="53"/>
      <c r="AK2946" s="53"/>
      <c r="AL2946" s="53"/>
      <c r="AM2946" s="53"/>
      <c r="AN2946" s="53"/>
      <c r="AO2946" s="53"/>
      <c r="AP2946" s="53"/>
      <c r="AQ2946" s="53"/>
      <c r="AR2946" s="53"/>
      <c r="AS2946" s="53"/>
      <c r="AT2946" s="53"/>
      <c r="AU2946" s="53"/>
      <c r="AV2946" s="53"/>
      <c r="AW2946" s="53"/>
      <c r="AX2946" s="53"/>
      <c r="AY2946" s="53"/>
      <c r="AZ2946" s="53"/>
      <c r="BA2946" s="53"/>
      <c r="BB2946" s="53"/>
      <c r="BC2946" s="53"/>
      <c r="BD2946" s="53"/>
      <c r="BE2946" s="53"/>
      <c r="BF2946" s="53"/>
      <c r="BG2946" s="53"/>
      <c r="BH2946" s="53"/>
      <c r="BI2946" s="53"/>
      <c r="BJ2946" s="53"/>
      <c r="BK2946" s="53"/>
      <c r="BL2946" s="53"/>
      <c r="BM2946" s="53"/>
      <c r="BN2946" s="53"/>
      <c r="BO2946" s="53"/>
      <c r="BP2946" s="53"/>
      <c r="BQ2946" s="53"/>
      <c r="BR2946" s="53"/>
      <c r="BS2946" s="53"/>
      <c r="BT2946" s="53"/>
      <c r="BU2946" s="53"/>
      <c r="BV2946" s="53"/>
      <c r="BW2946" s="53"/>
      <c r="BX2946" s="53"/>
      <c r="BY2946" s="53"/>
      <c r="BZ2946" s="53"/>
      <c r="CA2946" s="53"/>
      <c r="CB2946" s="53"/>
      <c r="CC2946" s="53"/>
      <c r="CD2946" s="53"/>
      <c r="CE2946" s="53"/>
      <c r="CF2946" s="53"/>
      <c r="CG2946" s="53"/>
      <c r="CH2946" s="53"/>
      <c r="CI2946" s="53"/>
      <c r="CJ2946" s="53"/>
      <c r="CK2946" s="53"/>
    </row>
    <row r="2947" spans="10:89" x14ac:dyDescent="0.2">
      <c r="J2947" s="53"/>
      <c r="K2947" s="53"/>
      <c r="L2947" s="53"/>
      <c r="M2947" s="53"/>
      <c r="N2947" s="53"/>
      <c r="O2947" s="53"/>
      <c r="P2947" s="53"/>
      <c r="Q2947" s="53"/>
      <c r="R2947" s="53"/>
      <c r="S2947" s="53"/>
      <c r="T2947" s="53"/>
      <c r="U2947" s="53"/>
      <c r="V2947" s="53"/>
      <c r="W2947" s="53"/>
      <c r="X2947" s="53"/>
      <c r="Y2947" s="53"/>
      <c r="Z2947" s="53"/>
      <c r="AA2947" s="53"/>
      <c r="AB2947" s="53"/>
      <c r="AC2947" s="53"/>
      <c r="AD2947" s="53"/>
      <c r="AE2947" s="53"/>
      <c r="AF2947" s="53"/>
      <c r="AG2947" s="53"/>
      <c r="AH2947" s="53"/>
      <c r="AI2947" s="53"/>
      <c r="AJ2947" s="53"/>
      <c r="AK2947" s="53"/>
      <c r="AL2947" s="53"/>
      <c r="AM2947" s="53"/>
      <c r="AN2947" s="53"/>
      <c r="AO2947" s="53"/>
      <c r="AP2947" s="53"/>
      <c r="AQ2947" s="53"/>
      <c r="AR2947" s="53"/>
      <c r="AS2947" s="53"/>
      <c r="AT2947" s="53"/>
      <c r="AU2947" s="53"/>
      <c r="AV2947" s="53"/>
      <c r="AW2947" s="53"/>
      <c r="AX2947" s="53"/>
      <c r="AY2947" s="53"/>
      <c r="AZ2947" s="53"/>
      <c r="BA2947" s="53"/>
      <c r="BB2947" s="53"/>
      <c r="BC2947" s="53"/>
      <c r="BD2947" s="53"/>
      <c r="BE2947" s="53"/>
      <c r="BF2947" s="53"/>
      <c r="BG2947" s="53"/>
      <c r="BH2947" s="53"/>
      <c r="BI2947" s="53"/>
      <c r="BJ2947" s="53"/>
      <c r="BK2947" s="53"/>
      <c r="BL2947" s="53"/>
      <c r="BM2947" s="53"/>
      <c r="BN2947" s="53"/>
      <c r="BO2947" s="53"/>
      <c r="BP2947" s="53"/>
      <c r="BQ2947" s="53"/>
      <c r="BR2947" s="53"/>
      <c r="BS2947" s="53"/>
      <c r="BT2947" s="53"/>
      <c r="BU2947" s="53"/>
      <c r="BV2947" s="53"/>
      <c r="BW2947" s="53"/>
      <c r="BX2947" s="53"/>
      <c r="BY2947" s="53"/>
      <c r="BZ2947" s="53"/>
      <c r="CA2947" s="53"/>
      <c r="CB2947" s="53"/>
      <c r="CC2947" s="53"/>
      <c r="CD2947" s="53"/>
      <c r="CE2947" s="53"/>
      <c r="CF2947" s="53"/>
      <c r="CG2947" s="53"/>
      <c r="CH2947" s="53"/>
      <c r="CI2947" s="53"/>
      <c r="CJ2947" s="53"/>
      <c r="CK2947" s="53"/>
    </row>
    <row r="2948" spans="10:89" x14ac:dyDescent="0.2">
      <c r="J2948" s="53"/>
      <c r="K2948" s="53"/>
      <c r="L2948" s="53"/>
      <c r="M2948" s="53"/>
      <c r="N2948" s="53"/>
      <c r="O2948" s="53"/>
      <c r="P2948" s="53"/>
      <c r="Q2948" s="53"/>
      <c r="R2948" s="53"/>
      <c r="S2948" s="53"/>
      <c r="T2948" s="53"/>
      <c r="U2948" s="53"/>
      <c r="V2948" s="53"/>
      <c r="W2948" s="53"/>
      <c r="X2948" s="53"/>
      <c r="Y2948" s="53"/>
      <c r="Z2948" s="53"/>
      <c r="AA2948" s="53"/>
      <c r="AB2948" s="53"/>
      <c r="AC2948" s="53"/>
      <c r="AD2948" s="53"/>
      <c r="AE2948" s="53"/>
      <c r="AF2948" s="53"/>
      <c r="AG2948" s="53"/>
      <c r="AH2948" s="53"/>
      <c r="AI2948" s="53"/>
      <c r="AJ2948" s="53"/>
      <c r="AK2948" s="53"/>
      <c r="AL2948" s="53"/>
      <c r="AM2948" s="53"/>
      <c r="AN2948" s="53"/>
      <c r="AO2948" s="53"/>
      <c r="AP2948" s="53"/>
      <c r="AQ2948" s="53"/>
      <c r="AR2948" s="53"/>
      <c r="AS2948" s="53"/>
      <c r="AT2948" s="53"/>
      <c r="AU2948" s="53"/>
      <c r="AV2948" s="53"/>
      <c r="AW2948" s="53"/>
      <c r="AX2948" s="53"/>
      <c r="AY2948" s="53"/>
      <c r="AZ2948" s="53"/>
      <c r="BA2948" s="53"/>
      <c r="BB2948" s="53"/>
      <c r="BC2948" s="53"/>
      <c r="BD2948" s="53"/>
      <c r="BE2948" s="53"/>
      <c r="BF2948" s="53"/>
      <c r="BG2948" s="53"/>
      <c r="BH2948" s="53"/>
      <c r="BI2948" s="53"/>
      <c r="BJ2948" s="53"/>
      <c r="BK2948" s="53"/>
      <c r="BL2948" s="53"/>
      <c r="BM2948" s="53"/>
      <c r="BN2948" s="53"/>
      <c r="BO2948" s="53"/>
      <c r="BP2948" s="53"/>
      <c r="BQ2948" s="53"/>
      <c r="BR2948" s="53"/>
      <c r="BS2948" s="53"/>
      <c r="BT2948" s="53"/>
      <c r="BU2948" s="53"/>
      <c r="BV2948" s="53"/>
      <c r="BW2948" s="53"/>
      <c r="BX2948" s="53"/>
      <c r="BY2948" s="53"/>
      <c r="BZ2948" s="53"/>
      <c r="CA2948" s="53"/>
      <c r="CB2948" s="53"/>
      <c r="CC2948" s="53"/>
      <c r="CD2948" s="53"/>
      <c r="CE2948" s="53"/>
      <c r="CF2948" s="53"/>
      <c r="CG2948" s="53"/>
      <c r="CH2948" s="53"/>
      <c r="CI2948" s="53"/>
      <c r="CJ2948" s="53"/>
      <c r="CK2948" s="53"/>
    </row>
    <row r="2949" spans="10:89" x14ac:dyDescent="0.2">
      <c r="J2949" s="53"/>
      <c r="K2949" s="53"/>
      <c r="L2949" s="53"/>
      <c r="M2949" s="53"/>
      <c r="N2949" s="53"/>
      <c r="O2949" s="53"/>
      <c r="P2949" s="53"/>
      <c r="Q2949" s="53"/>
      <c r="R2949" s="53"/>
      <c r="S2949" s="53"/>
      <c r="T2949" s="53"/>
      <c r="U2949" s="53"/>
      <c r="V2949" s="53"/>
      <c r="W2949" s="53"/>
      <c r="X2949" s="53"/>
      <c r="Y2949" s="53"/>
      <c r="Z2949" s="53"/>
      <c r="AA2949" s="53"/>
      <c r="AB2949" s="53"/>
      <c r="AC2949" s="53"/>
      <c r="AD2949" s="53"/>
      <c r="AE2949" s="53"/>
      <c r="AF2949" s="53"/>
      <c r="AG2949" s="53"/>
      <c r="AH2949" s="53"/>
      <c r="AI2949" s="53"/>
      <c r="AJ2949" s="53"/>
      <c r="AK2949" s="53"/>
      <c r="AL2949" s="53"/>
      <c r="AM2949" s="53"/>
      <c r="AN2949" s="53"/>
      <c r="AO2949" s="53"/>
      <c r="AP2949" s="53"/>
      <c r="AQ2949" s="53"/>
      <c r="AR2949" s="53"/>
      <c r="AS2949" s="53"/>
      <c r="AT2949" s="53"/>
      <c r="AU2949" s="53"/>
      <c r="AV2949" s="53"/>
      <c r="AW2949" s="53"/>
      <c r="AX2949" s="53"/>
      <c r="AY2949" s="53"/>
      <c r="AZ2949" s="53"/>
      <c r="BA2949" s="53"/>
      <c r="BB2949" s="53"/>
      <c r="BC2949" s="53"/>
      <c r="BD2949" s="53"/>
      <c r="BE2949" s="53"/>
      <c r="BF2949" s="53"/>
      <c r="BG2949" s="53"/>
      <c r="BH2949" s="53"/>
      <c r="BI2949" s="53"/>
      <c r="BJ2949" s="53"/>
      <c r="BK2949" s="53"/>
      <c r="BL2949" s="53"/>
      <c r="BM2949" s="53"/>
      <c r="BN2949" s="53"/>
      <c r="BO2949" s="53"/>
      <c r="BP2949" s="53"/>
      <c r="BQ2949" s="53"/>
      <c r="BR2949" s="53"/>
      <c r="BS2949" s="53"/>
      <c r="BT2949" s="53"/>
      <c r="BU2949" s="53"/>
      <c r="BV2949" s="53"/>
      <c r="BW2949" s="53"/>
      <c r="BX2949" s="53"/>
      <c r="BY2949" s="53"/>
      <c r="BZ2949" s="53"/>
      <c r="CA2949" s="53"/>
      <c r="CB2949" s="53"/>
      <c r="CC2949" s="53"/>
      <c r="CD2949" s="53"/>
      <c r="CE2949" s="53"/>
      <c r="CF2949" s="53"/>
      <c r="CG2949" s="53"/>
      <c r="CH2949" s="53"/>
      <c r="CI2949" s="53"/>
      <c r="CJ2949" s="53"/>
      <c r="CK2949" s="53"/>
    </row>
    <row r="2950" spans="10:89" x14ac:dyDescent="0.2">
      <c r="J2950" s="53"/>
      <c r="K2950" s="53"/>
      <c r="L2950" s="53"/>
      <c r="M2950" s="53"/>
      <c r="N2950" s="53"/>
      <c r="O2950" s="53"/>
      <c r="P2950" s="53"/>
      <c r="Q2950" s="53"/>
      <c r="R2950" s="53"/>
      <c r="S2950" s="53"/>
      <c r="T2950" s="53"/>
      <c r="U2950" s="53"/>
      <c r="V2950" s="53"/>
      <c r="W2950" s="53"/>
      <c r="X2950" s="53"/>
      <c r="Y2950" s="53"/>
      <c r="Z2950" s="53"/>
      <c r="AA2950" s="53"/>
      <c r="AB2950" s="53"/>
      <c r="AC2950" s="53"/>
      <c r="AD2950" s="53"/>
      <c r="AE2950" s="53"/>
      <c r="AF2950" s="53"/>
      <c r="AG2950" s="53"/>
      <c r="AH2950" s="53"/>
      <c r="AI2950" s="53"/>
      <c r="AJ2950" s="53"/>
      <c r="AK2950" s="53"/>
      <c r="AL2950" s="53"/>
      <c r="AM2950" s="53"/>
      <c r="AN2950" s="53"/>
      <c r="AO2950" s="53"/>
      <c r="AP2950" s="53"/>
      <c r="AQ2950" s="53"/>
      <c r="AR2950" s="53"/>
      <c r="AS2950" s="53"/>
      <c r="AT2950" s="53"/>
      <c r="AU2950" s="53"/>
      <c r="AV2950" s="53"/>
      <c r="AW2950" s="53"/>
      <c r="AX2950" s="53"/>
      <c r="AY2950" s="53"/>
      <c r="AZ2950" s="53"/>
      <c r="BA2950" s="53"/>
      <c r="BB2950" s="53"/>
      <c r="BC2950" s="53"/>
      <c r="BD2950" s="53"/>
      <c r="BE2950" s="53"/>
      <c r="BF2950" s="53"/>
      <c r="BG2950" s="53"/>
      <c r="BH2950" s="53"/>
      <c r="BI2950" s="53"/>
      <c r="BJ2950" s="53"/>
      <c r="BK2950" s="53"/>
      <c r="BL2950" s="53"/>
      <c r="BM2950" s="53"/>
      <c r="BN2950" s="53"/>
      <c r="BO2950" s="53"/>
      <c r="BP2950" s="53"/>
      <c r="BQ2950" s="53"/>
      <c r="BR2950" s="53"/>
      <c r="BS2950" s="53"/>
      <c r="BT2950" s="53"/>
      <c r="BU2950" s="53"/>
      <c r="BV2950" s="53"/>
      <c r="BW2950" s="53"/>
      <c r="BX2950" s="53"/>
      <c r="BY2950" s="53"/>
      <c r="BZ2950" s="53"/>
      <c r="CA2950" s="53"/>
      <c r="CB2950" s="53"/>
      <c r="CC2950" s="53"/>
      <c r="CD2950" s="53"/>
      <c r="CE2950" s="53"/>
      <c r="CF2950" s="53"/>
      <c r="CG2950" s="53"/>
      <c r="CH2950" s="53"/>
      <c r="CI2950" s="53"/>
      <c r="CJ2950" s="53"/>
      <c r="CK2950" s="53"/>
    </row>
    <row r="2951" spans="10:89" x14ac:dyDescent="0.2">
      <c r="J2951" s="53"/>
      <c r="K2951" s="53"/>
      <c r="L2951" s="53"/>
      <c r="M2951" s="53"/>
      <c r="N2951" s="53"/>
      <c r="O2951" s="53"/>
      <c r="P2951" s="53"/>
      <c r="Q2951" s="53"/>
      <c r="R2951" s="53"/>
      <c r="S2951" s="53"/>
      <c r="T2951" s="53"/>
      <c r="U2951" s="53"/>
      <c r="V2951" s="53"/>
      <c r="W2951" s="53"/>
      <c r="X2951" s="53"/>
      <c r="Y2951" s="53"/>
      <c r="Z2951" s="53"/>
      <c r="AA2951" s="53"/>
      <c r="AB2951" s="53"/>
      <c r="AC2951" s="53"/>
      <c r="AD2951" s="53"/>
      <c r="AE2951" s="53"/>
      <c r="AF2951" s="53"/>
      <c r="AG2951" s="53"/>
      <c r="AH2951" s="53"/>
      <c r="AI2951" s="53"/>
      <c r="AJ2951" s="53"/>
      <c r="AK2951" s="53"/>
      <c r="AL2951" s="53"/>
      <c r="AM2951" s="53"/>
      <c r="AN2951" s="53"/>
      <c r="AO2951" s="53"/>
      <c r="AP2951" s="53"/>
      <c r="AQ2951" s="53"/>
      <c r="AR2951" s="53"/>
      <c r="AS2951" s="53"/>
      <c r="AT2951" s="53"/>
      <c r="AU2951" s="53"/>
      <c r="AV2951" s="53"/>
      <c r="AW2951" s="53"/>
      <c r="AX2951" s="53"/>
      <c r="AY2951" s="53"/>
      <c r="AZ2951" s="53"/>
      <c r="BA2951" s="53"/>
      <c r="BB2951" s="53"/>
      <c r="BC2951" s="53"/>
      <c r="BD2951" s="53"/>
      <c r="BE2951" s="53"/>
      <c r="BF2951" s="53"/>
      <c r="BG2951" s="53"/>
      <c r="BH2951" s="53"/>
      <c r="BI2951" s="53"/>
      <c r="BJ2951" s="53"/>
      <c r="BK2951" s="53"/>
      <c r="BL2951" s="53"/>
      <c r="BM2951" s="53"/>
      <c r="BN2951" s="53"/>
      <c r="BO2951" s="53"/>
      <c r="BP2951" s="53"/>
      <c r="BQ2951" s="53"/>
      <c r="BR2951" s="53"/>
      <c r="BS2951" s="53"/>
      <c r="BT2951" s="53"/>
      <c r="BU2951" s="53"/>
      <c r="BV2951" s="53"/>
      <c r="BW2951" s="53"/>
      <c r="BX2951" s="53"/>
      <c r="BY2951" s="53"/>
      <c r="BZ2951" s="53"/>
      <c r="CA2951" s="53"/>
      <c r="CB2951" s="53"/>
      <c r="CC2951" s="53"/>
      <c r="CD2951" s="53"/>
      <c r="CE2951" s="53"/>
      <c r="CF2951" s="53"/>
      <c r="CG2951" s="53"/>
      <c r="CH2951" s="53"/>
      <c r="CI2951" s="53"/>
      <c r="CJ2951" s="53"/>
      <c r="CK2951" s="53"/>
    </row>
    <row r="2952" spans="10:89" x14ac:dyDescent="0.2">
      <c r="J2952" s="53"/>
      <c r="K2952" s="53"/>
      <c r="L2952" s="53"/>
      <c r="M2952" s="53"/>
      <c r="N2952" s="53"/>
      <c r="O2952" s="53"/>
      <c r="P2952" s="53"/>
      <c r="Q2952" s="53"/>
      <c r="R2952" s="53"/>
      <c r="S2952" s="53"/>
      <c r="T2952" s="53"/>
      <c r="U2952" s="53"/>
      <c r="V2952" s="53"/>
      <c r="W2952" s="53"/>
      <c r="X2952" s="53"/>
      <c r="Y2952" s="53"/>
      <c r="Z2952" s="53"/>
      <c r="AA2952" s="53"/>
      <c r="AB2952" s="53"/>
      <c r="AC2952" s="53"/>
      <c r="AD2952" s="53"/>
      <c r="AE2952" s="53"/>
      <c r="AF2952" s="53"/>
      <c r="AG2952" s="53"/>
      <c r="AH2952" s="53"/>
      <c r="AI2952" s="53"/>
      <c r="AJ2952" s="53"/>
      <c r="AK2952" s="53"/>
      <c r="AL2952" s="53"/>
      <c r="AM2952" s="53"/>
      <c r="AN2952" s="53"/>
      <c r="AO2952" s="53"/>
      <c r="AP2952" s="53"/>
      <c r="AQ2952" s="53"/>
      <c r="AR2952" s="53"/>
      <c r="AS2952" s="53"/>
      <c r="AT2952" s="53"/>
      <c r="AU2952" s="53"/>
      <c r="AV2952" s="53"/>
      <c r="AW2952" s="53"/>
      <c r="AX2952" s="53"/>
      <c r="AY2952" s="53"/>
      <c r="AZ2952" s="53"/>
      <c r="BA2952" s="53"/>
      <c r="BB2952" s="53"/>
      <c r="BC2952" s="53"/>
      <c r="BD2952" s="53"/>
      <c r="BE2952" s="53"/>
      <c r="BF2952" s="53"/>
      <c r="BG2952" s="53"/>
      <c r="BH2952" s="53"/>
      <c r="BI2952" s="53"/>
      <c r="BJ2952" s="53"/>
      <c r="BK2952" s="53"/>
      <c r="BL2952" s="53"/>
      <c r="BM2952" s="53"/>
      <c r="BN2952" s="53"/>
      <c r="BO2952" s="53"/>
      <c r="BP2952" s="53"/>
      <c r="BQ2952" s="53"/>
      <c r="BR2952" s="53"/>
      <c r="BS2952" s="53"/>
      <c r="BT2952" s="53"/>
      <c r="BU2952" s="53"/>
      <c r="BV2952" s="53"/>
      <c r="BW2952" s="53"/>
      <c r="BX2952" s="53"/>
      <c r="BY2952" s="53"/>
      <c r="BZ2952" s="53"/>
      <c r="CA2952" s="53"/>
      <c r="CB2952" s="53"/>
      <c r="CC2952" s="53"/>
      <c r="CD2952" s="53"/>
      <c r="CE2952" s="53"/>
      <c r="CF2952" s="53"/>
      <c r="CG2952" s="53"/>
      <c r="CH2952" s="53"/>
      <c r="CI2952" s="53"/>
      <c r="CJ2952" s="53"/>
      <c r="CK2952" s="53"/>
    </row>
    <row r="2953" spans="10:89" x14ac:dyDescent="0.2">
      <c r="J2953" s="53"/>
      <c r="K2953" s="53"/>
      <c r="L2953" s="53"/>
      <c r="M2953" s="53"/>
      <c r="N2953" s="53"/>
      <c r="O2953" s="53"/>
      <c r="P2953" s="53"/>
      <c r="Q2953" s="53"/>
      <c r="R2953" s="53"/>
      <c r="S2953" s="53"/>
      <c r="T2953" s="53"/>
      <c r="U2953" s="53"/>
      <c r="V2953" s="53"/>
      <c r="W2953" s="53"/>
      <c r="X2953" s="53"/>
      <c r="Y2953" s="53"/>
      <c r="Z2953" s="53"/>
      <c r="AA2953" s="53"/>
      <c r="AB2953" s="53"/>
      <c r="AC2953" s="53"/>
      <c r="AD2953" s="53"/>
      <c r="AE2953" s="53"/>
      <c r="AF2953" s="53"/>
      <c r="AG2953" s="53"/>
      <c r="AH2953" s="53"/>
      <c r="AI2953" s="53"/>
      <c r="AJ2953" s="53"/>
      <c r="AK2953" s="53"/>
      <c r="AL2953" s="53"/>
      <c r="AM2953" s="53"/>
      <c r="AN2953" s="53"/>
      <c r="AO2953" s="53"/>
      <c r="AP2953" s="53"/>
      <c r="AQ2953" s="53"/>
      <c r="AR2953" s="53"/>
      <c r="AS2953" s="53"/>
      <c r="AT2953" s="53"/>
      <c r="AU2953" s="53"/>
      <c r="AV2953" s="53"/>
      <c r="AW2953" s="53"/>
      <c r="AX2953" s="53"/>
      <c r="AY2953" s="53"/>
      <c r="AZ2953" s="53"/>
      <c r="BA2953" s="53"/>
      <c r="BB2953" s="53"/>
      <c r="BC2953" s="53"/>
      <c r="BD2953" s="53"/>
      <c r="BE2953" s="53"/>
      <c r="BF2953" s="53"/>
      <c r="BG2953" s="53"/>
      <c r="BH2953" s="53"/>
      <c r="BI2953" s="53"/>
      <c r="BJ2953" s="53"/>
      <c r="BK2953" s="53"/>
      <c r="BL2953" s="53"/>
      <c r="BM2953" s="53"/>
      <c r="BN2953" s="53"/>
      <c r="BO2953" s="53"/>
      <c r="BP2953" s="53"/>
      <c r="BQ2953" s="53"/>
      <c r="BR2953" s="53"/>
      <c r="BS2953" s="53"/>
      <c r="BT2953" s="53"/>
      <c r="BU2953" s="53"/>
      <c r="BV2953" s="53"/>
      <c r="BW2953" s="53"/>
      <c r="BX2953" s="53"/>
      <c r="BY2953" s="53"/>
      <c r="BZ2953" s="53"/>
      <c r="CA2953" s="53"/>
      <c r="CB2953" s="53"/>
      <c r="CC2953" s="53"/>
      <c r="CD2953" s="53"/>
      <c r="CE2953" s="53"/>
      <c r="CF2953" s="53"/>
      <c r="CG2953" s="53"/>
      <c r="CH2953" s="53"/>
      <c r="CI2953" s="53"/>
      <c r="CJ2953" s="53"/>
      <c r="CK2953" s="53"/>
    </row>
    <row r="2954" spans="10:89" x14ac:dyDescent="0.2">
      <c r="J2954" s="53"/>
      <c r="K2954" s="53"/>
      <c r="L2954" s="53"/>
      <c r="M2954" s="53"/>
      <c r="N2954" s="53"/>
      <c r="O2954" s="53"/>
      <c r="P2954" s="53"/>
      <c r="Q2954" s="53"/>
      <c r="R2954" s="53"/>
      <c r="S2954" s="53"/>
      <c r="T2954" s="53"/>
      <c r="U2954" s="53"/>
      <c r="V2954" s="53"/>
      <c r="W2954" s="53"/>
      <c r="X2954" s="53"/>
      <c r="Y2954" s="53"/>
      <c r="Z2954" s="53"/>
      <c r="AA2954" s="53"/>
      <c r="AB2954" s="53"/>
      <c r="AC2954" s="53"/>
      <c r="AD2954" s="53"/>
      <c r="AE2954" s="53"/>
      <c r="AF2954" s="53"/>
      <c r="AG2954" s="53"/>
      <c r="AH2954" s="53"/>
      <c r="AI2954" s="53"/>
      <c r="AJ2954" s="53"/>
      <c r="AK2954" s="53"/>
      <c r="AL2954" s="53"/>
      <c r="AM2954" s="53"/>
      <c r="AN2954" s="53"/>
      <c r="AO2954" s="53"/>
      <c r="AP2954" s="53"/>
      <c r="AQ2954" s="53"/>
      <c r="AR2954" s="53"/>
      <c r="AS2954" s="53"/>
      <c r="AT2954" s="53"/>
      <c r="AU2954" s="53"/>
      <c r="AV2954" s="53"/>
      <c r="AW2954" s="53"/>
      <c r="AX2954" s="53"/>
      <c r="AY2954" s="53"/>
      <c r="AZ2954" s="53"/>
      <c r="BA2954" s="53"/>
      <c r="BB2954" s="53"/>
      <c r="BC2954" s="53"/>
      <c r="BD2954" s="53"/>
      <c r="BE2954" s="53"/>
      <c r="BF2954" s="53"/>
      <c r="BG2954" s="53"/>
      <c r="BH2954" s="53"/>
      <c r="BI2954" s="53"/>
      <c r="BJ2954" s="53"/>
      <c r="BK2954" s="53"/>
      <c r="BL2954" s="53"/>
      <c r="BM2954" s="53"/>
      <c r="BN2954" s="53"/>
      <c r="BO2954" s="53"/>
      <c r="BP2954" s="53"/>
      <c r="BQ2954" s="53"/>
      <c r="BR2954" s="53"/>
      <c r="BS2954" s="53"/>
      <c r="BT2954" s="53"/>
      <c r="BU2954" s="53"/>
      <c r="BV2954" s="53"/>
      <c r="BW2954" s="53"/>
      <c r="BX2954" s="53"/>
      <c r="BY2954" s="53"/>
      <c r="BZ2954" s="53"/>
      <c r="CA2954" s="53"/>
      <c r="CB2954" s="53"/>
      <c r="CC2954" s="53"/>
      <c r="CD2954" s="53"/>
      <c r="CE2954" s="53"/>
      <c r="CF2954" s="53"/>
      <c r="CG2954" s="53"/>
      <c r="CH2954" s="53"/>
      <c r="CI2954" s="53"/>
      <c r="CJ2954" s="53"/>
      <c r="CK2954" s="53"/>
    </row>
    <row r="2955" spans="10:89" x14ac:dyDescent="0.2">
      <c r="J2955" s="53"/>
      <c r="K2955" s="53"/>
      <c r="L2955" s="53"/>
      <c r="M2955" s="53"/>
      <c r="N2955" s="53"/>
      <c r="O2955" s="53"/>
      <c r="P2955" s="53"/>
      <c r="Q2955" s="53"/>
      <c r="R2955" s="53"/>
      <c r="S2955" s="53"/>
      <c r="T2955" s="53"/>
      <c r="U2955" s="53"/>
      <c r="V2955" s="53"/>
      <c r="W2955" s="53"/>
      <c r="X2955" s="53"/>
      <c r="Y2955" s="53"/>
      <c r="Z2955" s="53"/>
      <c r="AA2955" s="53"/>
      <c r="AB2955" s="53"/>
      <c r="AC2955" s="53"/>
      <c r="AD2955" s="53"/>
      <c r="AE2955" s="53"/>
      <c r="AF2955" s="53"/>
      <c r="AG2955" s="53"/>
      <c r="AH2955" s="53"/>
      <c r="AI2955" s="53"/>
      <c r="AJ2955" s="53"/>
      <c r="AK2955" s="53"/>
      <c r="AL2955" s="53"/>
      <c r="AM2955" s="53"/>
      <c r="AN2955" s="53"/>
      <c r="AO2955" s="53"/>
      <c r="AP2955" s="53"/>
      <c r="AQ2955" s="53"/>
      <c r="AR2955" s="53"/>
      <c r="AS2955" s="53"/>
      <c r="AT2955" s="53"/>
      <c r="AU2955" s="53"/>
      <c r="AV2955" s="53"/>
      <c r="AW2955" s="53"/>
      <c r="AX2955" s="53"/>
      <c r="AY2955" s="53"/>
      <c r="AZ2955" s="53"/>
      <c r="BA2955" s="53"/>
      <c r="BB2955" s="53"/>
      <c r="BC2955" s="53"/>
      <c r="BD2955" s="53"/>
      <c r="BE2955" s="53"/>
      <c r="BF2955" s="53"/>
      <c r="BG2955" s="53"/>
      <c r="BH2955" s="53"/>
      <c r="BI2955" s="53"/>
      <c r="BJ2955" s="53"/>
      <c r="BK2955" s="53"/>
      <c r="BL2955" s="53"/>
      <c r="BM2955" s="53"/>
      <c r="BN2955" s="53"/>
      <c r="BO2955" s="53"/>
      <c r="BP2955" s="53"/>
      <c r="BQ2955" s="53"/>
      <c r="BR2955" s="53"/>
      <c r="BS2955" s="53"/>
      <c r="BT2955" s="53"/>
      <c r="BU2955" s="53"/>
      <c r="BV2955" s="53"/>
      <c r="BW2955" s="53"/>
      <c r="BX2955" s="53"/>
      <c r="BY2955" s="53"/>
      <c r="BZ2955" s="53"/>
      <c r="CA2955" s="53"/>
      <c r="CB2955" s="53"/>
      <c r="CC2955" s="53"/>
      <c r="CD2955" s="53"/>
      <c r="CE2955" s="53"/>
      <c r="CF2955" s="53"/>
      <c r="CG2955" s="53"/>
      <c r="CH2955" s="53"/>
      <c r="CI2955" s="53"/>
      <c r="CJ2955" s="53"/>
      <c r="CK2955" s="53"/>
    </row>
    <row r="2956" spans="10:89" x14ac:dyDescent="0.2">
      <c r="J2956" s="53"/>
      <c r="K2956" s="53"/>
      <c r="L2956" s="53"/>
      <c r="M2956" s="53"/>
      <c r="N2956" s="53"/>
      <c r="O2956" s="53"/>
      <c r="P2956" s="53"/>
      <c r="Q2956" s="53"/>
      <c r="R2956" s="53"/>
      <c r="S2956" s="53"/>
      <c r="T2956" s="53"/>
      <c r="U2956" s="53"/>
      <c r="V2956" s="53"/>
      <c r="W2956" s="53"/>
      <c r="X2956" s="53"/>
      <c r="Y2956" s="53"/>
      <c r="Z2956" s="53"/>
      <c r="AA2956" s="53"/>
      <c r="AB2956" s="53"/>
      <c r="AC2956" s="53"/>
      <c r="AD2956" s="53"/>
      <c r="AE2956" s="53"/>
      <c r="AF2956" s="53"/>
      <c r="AG2956" s="53"/>
      <c r="AH2956" s="53"/>
      <c r="AI2956" s="53"/>
      <c r="AJ2956" s="53"/>
      <c r="AK2956" s="53"/>
      <c r="AL2956" s="53"/>
      <c r="AM2956" s="53"/>
      <c r="AN2956" s="53"/>
      <c r="AO2956" s="53"/>
      <c r="AP2956" s="53"/>
      <c r="AQ2956" s="53"/>
      <c r="AR2956" s="53"/>
      <c r="AS2956" s="53"/>
      <c r="AT2956" s="53"/>
      <c r="AU2956" s="53"/>
      <c r="AV2956" s="53"/>
      <c r="AW2956" s="53"/>
      <c r="AX2956" s="53"/>
      <c r="AY2956" s="53"/>
      <c r="AZ2956" s="53"/>
      <c r="BA2956" s="53"/>
      <c r="BB2956" s="53"/>
      <c r="BC2956" s="53"/>
      <c r="BD2956" s="53"/>
      <c r="BE2956" s="53"/>
      <c r="BF2956" s="53"/>
      <c r="BG2956" s="53"/>
      <c r="BH2956" s="53"/>
      <c r="BI2956" s="53"/>
      <c r="BJ2956" s="53"/>
      <c r="BK2956" s="53"/>
      <c r="BL2956" s="53"/>
      <c r="BM2956" s="53"/>
      <c r="BN2956" s="53"/>
      <c r="BO2956" s="53"/>
      <c r="BP2956" s="53"/>
      <c r="BQ2956" s="53"/>
      <c r="BR2956" s="53"/>
      <c r="BS2956" s="53"/>
      <c r="BT2956" s="53"/>
      <c r="BU2956" s="53"/>
      <c r="BV2956" s="53"/>
      <c r="BW2956" s="53"/>
      <c r="BX2956" s="53"/>
      <c r="BY2956" s="53"/>
      <c r="BZ2956" s="53"/>
      <c r="CA2956" s="53"/>
      <c r="CB2956" s="53"/>
      <c r="CC2956" s="53"/>
      <c r="CD2956" s="53"/>
      <c r="CE2956" s="53"/>
      <c r="CF2956" s="53"/>
      <c r="CG2956" s="53"/>
      <c r="CH2956" s="53"/>
      <c r="CI2956" s="53"/>
      <c r="CJ2956" s="53"/>
      <c r="CK2956" s="53"/>
    </row>
    <row r="2957" spans="10:89" x14ac:dyDescent="0.2">
      <c r="J2957" s="53"/>
      <c r="K2957" s="53"/>
      <c r="L2957" s="53"/>
      <c r="M2957" s="53"/>
      <c r="N2957" s="53"/>
      <c r="O2957" s="53"/>
      <c r="P2957" s="53"/>
      <c r="Q2957" s="53"/>
      <c r="R2957" s="53"/>
      <c r="S2957" s="53"/>
      <c r="T2957" s="53"/>
      <c r="U2957" s="53"/>
      <c r="V2957" s="53"/>
      <c r="W2957" s="53"/>
      <c r="X2957" s="53"/>
      <c r="Y2957" s="53"/>
      <c r="Z2957" s="53"/>
      <c r="AA2957" s="53"/>
      <c r="AB2957" s="53"/>
      <c r="AC2957" s="53"/>
      <c r="AD2957" s="53"/>
      <c r="AE2957" s="53"/>
      <c r="AF2957" s="53"/>
      <c r="AG2957" s="53"/>
      <c r="AH2957" s="53"/>
      <c r="AI2957" s="53"/>
      <c r="AJ2957" s="53"/>
      <c r="AK2957" s="53"/>
      <c r="AL2957" s="53"/>
      <c r="AM2957" s="53"/>
      <c r="AN2957" s="53"/>
      <c r="AO2957" s="53"/>
      <c r="AP2957" s="53"/>
      <c r="AQ2957" s="53"/>
      <c r="AR2957" s="53"/>
      <c r="AS2957" s="53"/>
      <c r="AT2957" s="53"/>
      <c r="AU2957" s="53"/>
      <c r="AV2957" s="53"/>
      <c r="AW2957" s="53"/>
      <c r="AX2957" s="53"/>
      <c r="AY2957" s="53"/>
      <c r="AZ2957" s="53"/>
      <c r="BA2957" s="53"/>
      <c r="BB2957" s="53"/>
      <c r="BC2957" s="53"/>
      <c r="BD2957" s="53"/>
      <c r="BE2957" s="53"/>
      <c r="BF2957" s="53"/>
      <c r="BG2957" s="53"/>
      <c r="BH2957" s="53"/>
      <c r="BI2957" s="53"/>
      <c r="BJ2957" s="53"/>
      <c r="BK2957" s="53"/>
      <c r="BL2957" s="53"/>
      <c r="BM2957" s="53"/>
      <c r="BN2957" s="53"/>
      <c r="BO2957" s="53"/>
      <c r="BP2957" s="53"/>
      <c r="BQ2957" s="53"/>
      <c r="BR2957" s="53"/>
      <c r="BS2957" s="53"/>
      <c r="BT2957" s="53"/>
      <c r="BU2957" s="53"/>
      <c r="BV2957" s="53"/>
      <c r="BW2957" s="53"/>
      <c r="BX2957" s="53"/>
      <c r="BY2957" s="53"/>
      <c r="BZ2957" s="53"/>
      <c r="CA2957" s="53"/>
      <c r="CB2957" s="53"/>
      <c r="CC2957" s="53"/>
      <c r="CD2957" s="53"/>
      <c r="CE2957" s="53"/>
      <c r="CF2957" s="53"/>
      <c r="CG2957" s="53"/>
      <c r="CH2957" s="53"/>
      <c r="CI2957" s="53"/>
      <c r="CJ2957" s="53"/>
      <c r="CK2957" s="53"/>
    </row>
    <row r="2958" spans="10:89" x14ac:dyDescent="0.2">
      <c r="J2958" s="53"/>
      <c r="K2958" s="53"/>
      <c r="L2958" s="53"/>
      <c r="M2958" s="53"/>
      <c r="N2958" s="53"/>
      <c r="O2958" s="53"/>
      <c r="P2958" s="53"/>
      <c r="Q2958" s="53"/>
      <c r="R2958" s="53"/>
      <c r="S2958" s="53"/>
      <c r="T2958" s="53"/>
      <c r="U2958" s="53"/>
      <c r="V2958" s="53"/>
      <c r="W2958" s="53"/>
      <c r="X2958" s="53"/>
      <c r="Y2958" s="53"/>
      <c r="Z2958" s="53"/>
      <c r="AA2958" s="53"/>
      <c r="AB2958" s="53"/>
      <c r="AC2958" s="53"/>
      <c r="AD2958" s="53"/>
      <c r="AE2958" s="53"/>
      <c r="AF2958" s="53"/>
      <c r="AG2958" s="53"/>
      <c r="AH2958" s="53"/>
      <c r="AI2958" s="53"/>
      <c r="AJ2958" s="53"/>
      <c r="AK2958" s="53"/>
      <c r="AL2958" s="53"/>
      <c r="AM2958" s="53"/>
      <c r="AN2958" s="53"/>
      <c r="AO2958" s="53"/>
      <c r="AP2958" s="53"/>
      <c r="AQ2958" s="53"/>
      <c r="AR2958" s="53"/>
      <c r="AS2958" s="53"/>
      <c r="AT2958" s="53"/>
      <c r="AU2958" s="53"/>
      <c r="AV2958" s="53"/>
      <c r="AW2958" s="53"/>
      <c r="AX2958" s="53"/>
      <c r="AY2958" s="53"/>
      <c r="AZ2958" s="53"/>
      <c r="BA2958" s="53"/>
      <c r="BB2958" s="53"/>
      <c r="BC2958" s="53"/>
      <c r="BD2958" s="53"/>
      <c r="BE2958" s="53"/>
      <c r="BF2958" s="53"/>
      <c r="BG2958" s="53"/>
      <c r="BH2958" s="53"/>
      <c r="BI2958" s="53"/>
      <c r="BJ2958" s="53"/>
      <c r="BK2958" s="53"/>
      <c r="BL2958" s="53"/>
      <c r="BM2958" s="53"/>
      <c r="BN2958" s="53"/>
      <c r="BO2958" s="53"/>
      <c r="BP2958" s="53"/>
      <c r="BQ2958" s="53"/>
      <c r="BR2958" s="53"/>
      <c r="BS2958" s="53"/>
      <c r="BT2958" s="53"/>
      <c r="BU2958" s="53"/>
      <c r="BV2958" s="53"/>
      <c r="BW2958" s="53"/>
      <c r="BX2958" s="53"/>
      <c r="BY2958" s="53"/>
      <c r="BZ2958" s="53"/>
      <c r="CA2958" s="53"/>
      <c r="CB2958" s="53"/>
      <c r="CC2958" s="53"/>
      <c r="CD2958" s="53"/>
      <c r="CE2958" s="53"/>
      <c r="CF2958" s="53"/>
      <c r="CG2958" s="53"/>
      <c r="CH2958" s="53"/>
      <c r="CI2958" s="53"/>
      <c r="CJ2958" s="53"/>
      <c r="CK2958" s="53"/>
    </row>
    <row r="2959" spans="10:89" x14ac:dyDescent="0.2">
      <c r="J2959" s="53"/>
      <c r="K2959" s="53"/>
      <c r="L2959" s="53"/>
      <c r="M2959" s="53"/>
      <c r="N2959" s="53"/>
      <c r="O2959" s="53"/>
      <c r="P2959" s="53"/>
      <c r="Q2959" s="53"/>
      <c r="R2959" s="53"/>
      <c r="S2959" s="53"/>
      <c r="T2959" s="53"/>
      <c r="U2959" s="53"/>
      <c r="V2959" s="53"/>
      <c r="W2959" s="53"/>
      <c r="X2959" s="53"/>
      <c r="Y2959" s="53"/>
      <c r="Z2959" s="53"/>
      <c r="AA2959" s="53"/>
      <c r="AB2959" s="53"/>
      <c r="AC2959" s="53"/>
      <c r="AD2959" s="53"/>
      <c r="AE2959" s="53"/>
      <c r="AF2959" s="53"/>
      <c r="AG2959" s="53"/>
      <c r="AH2959" s="53"/>
      <c r="AI2959" s="53"/>
      <c r="AJ2959" s="53"/>
      <c r="AK2959" s="53"/>
      <c r="AL2959" s="53"/>
      <c r="AM2959" s="53"/>
      <c r="AN2959" s="53"/>
      <c r="AO2959" s="53"/>
      <c r="AP2959" s="53"/>
      <c r="AQ2959" s="53"/>
      <c r="AR2959" s="53"/>
      <c r="AS2959" s="53"/>
      <c r="AT2959" s="53"/>
      <c r="AU2959" s="53"/>
      <c r="AV2959" s="53"/>
      <c r="AW2959" s="53"/>
      <c r="AX2959" s="53"/>
      <c r="AY2959" s="53"/>
      <c r="AZ2959" s="53"/>
      <c r="BA2959" s="53"/>
      <c r="BB2959" s="53"/>
      <c r="BC2959" s="53"/>
      <c r="BD2959" s="53"/>
      <c r="BE2959" s="53"/>
      <c r="BF2959" s="53"/>
      <c r="BG2959" s="53"/>
      <c r="BH2959" s="53"/>
      <c r="BI2959" s="53"/>
      <c r="BJ2959" s="53"/>
      <c r="BK2959" s="53"/>
      <c r="BL2959" s="53"/>
      <c r="BM2959" s="53"/>
      <c r="BN2959" s="53"/>
      <c r="BO2959" s="53"/>
      <c r="BP2959" s="53"/>
      <c r="BQ2959" s="53"/>
      <c r="BR2959" s="53"/>
      <c r="BS2959" s="53"/>
      <c r="BT2959" s="53"/>
      <c r="BU2959" s="53"/>
      <c r="BV2959" s="53"/>
      <c r="BW2959" s="53"/>
      <c r="BX2959" s="53"/>
      <c r="BY2959" s="53"/>
      <c r="BZ2959" s="53"/>
      <c r="CA2959" s="53"/>
      <c r="CB2959" s="53"/>
      <c r="CC2959" s="53"/>
      <c r="CD2959" s="53"/>
      <c r="CE2959" s="53"/>
      <c r="CF2959" s="53"/>
      <c r="CG2959" s="53"/>
      <c r="CH2959" s="53"/>
      <c r="CI2959" s="53"/>
      <c r="CJ2959" s="53"/>
      <c r="CK2959" s="53"/>
    </row>
    <row r="2960" spans="10:89" x14ac:dyDescent="0.2">
      <c r="J2960" s="53"/>
      <c r="K2960" s="53"/>
      <c r="L2960" s="53"/>
      <c r="M2960" s="53"/>
      <c r="N2960" s="53"/>
      <c r="O2960" s="53"/>
      <c r="P2960" s="53"/>
      <c r="Q2960" s="53"/>
      <c r="R2960" s="53"/>
      <c r="S2960" s="53"/>
      <c r="T2960" s="53"/>
      <c r="U2960" s="53"/>
      <c r="V2960" s="53"/>
      <c r="W2960" s="53"/>
      <c r="X2960" s="53"/>
      <c r="Y2960" s="53"/>
      <c r="Z2960" s="53"/>
      <c r="AA2960" s="53"/>
      <c r="AB2960" s="53"/>
      <c r="AC2960" s="53"/>
      <c r="AD2960" s="53"/>
      <c r="AE2960" s="53"/>
      <c r="AF2960" s="53"/>
      <c r="AG2960" s="53"/>
      <c r="AH2960" s="53"/>
      <c r="AI2960" s="53"/>
      <c r="AJ2960" s="53"/>
      <c r="AK2960" s="53"/>
      <c r="AL2960" s="53"/>
      <c r="AM2960" s="53"/>
      <c r="AN2960" s="53"/>
      <c r="AO2960" s="53"/>
      <c r="AP2960" s="53"/>
      <c r="AQ2960" s="53"/>
      <c r="AR2960" s="53"/>
      <c r="AS2960" s="53"/>
      <c r="AT2960" s="53"/>
      <c r="AU2960" s="53"/>
      <c r="AV2960" s="53"/>
      <c r="AW2960" s="53"/>
      <c r="AX2960" s="53"/>
      <c r="AY2960" s="53"/>
      <c r="AZ2960" s="53"/>
      <c r="BA2960" s="53"/>
      <c r="BB2960" s="53"/>
      <c r="BC2960" s="53"/>
      <c r="BD2960" s="53"/>
      <c r="BE2960" s="53"/>
      <c r="BF2960" s="53"/>
      <c r="BG2960" s="53"/>
      <c r="BH2960" s="53"/>
      <c r="BI2960" s="53"/>
      <c r="BJ2960" s="53"/>
      <c r="BK2960" s="53"/>
      <c r="BL2960" s="53"/>
      <c r="BM2960" s="53"/>
      <c r="BN2960" s="53"/>
      <c r="BO2960" s="53"/>
      <c r="BP2960" s="53"/>
      <c r="BQ2960" s="53"/>
      <c r="BR2960" s="53"/>
      <c r="BS2960" s="53"/>
      <c r="BT2960" s="53"/>
      <c r="BU2960" s="53"/>
      <c r="BV2960" s="53"/>
      <c r="BW2960" s="53"/>
      <c r="BX2960" s="53"/>
      <c r="BY2960" s="53"/>
      <c r="BZ2960" s="53"/>
      <c r="CA2960" s="53"/>
      <c r="CB2960" s="53"/>
      <c r="CC2960" s="53"/>
      <c r="CD2960" s="53"/>
      <c r="CE2960" s="53"/>
      <c r="CF2960" s="53"/>
      <c r="CG2960" s="53"/>
      <c r="CH2960" s="53"/>
      <c r="CI2960" s="53"/>
      <c r="CJ2960" s="53"/>
      <c r="CK2960" s="53"/>
    </row>
    <row r="2961" spans="10:89" x14ac:dyDescent="0.2">
      <c r="J2961" s="53"/>
      <c r="K2961" s="53"/>
      <c r="L2961" s="53"/>
      <c r="M2961" s="53"/>
      <c r="N2961" s="53"/>
      <c r="O2961" s="53"/>
      <c r="P2961" s="53"/>
      <c r="Q2961" s="53"/>
      <c r="R2961" s="53"/>
      <c r="S2961" s="53"/>
      <c r="T2961" s="53"/>
      <c r="U2961" s="53"/>
      <c r="V2961" s="53"/>
      <c r="W2961" s="53"/>
      <c r="X2961" s="53"/>
      <c r="Y2961" s="53"/>
      <c r="Z2961" s="53"/>
      <c r="AA2961" s="53"/>
      <c r="AB2961" s="53"/>
      <c r="AC2961" s="53"/>
      <c r="AD2961" s="53"/>
      <c r="AE2961" s="53"/>
      <c r="AF2961" s="53"/>
      <c r="AG2961" s="53"/>
      <c r="AH2961" s="53"/>
      <c r="AI2961" s="53"/>
      <c r="AJ2961" s="53"/>
      <c r="AK2961" s="53"/>
      <c r="AL2961" s="53"/>
      <c r="AM2961" s="53"/>
      <c r="AN2961" s="53"/>
      <c r="AO2961" s="53"/>
      <c r="AP2961" s="53"/>
      <c r="AQ2961" s="53"/>
      <c r="AR2961" s="53"/>
      <c r="AS2961" s="53"/>
      <c r="AT2961" s="53"/>
      <c r="AU2961" s="53"/>
      <c r="AV2961" s="53"/>
      <c r="AW2961" s="53"/>
      <c r="AX2961" s="53"/>
      <c r="AY2961" s="53"/>
      <c r="AZ2961" s="53"/>
      <c r="BA2961" s="53"/>
      <c r="BB2961" s="53"/>
      <c r="BC2961" s="53"/>
      <c r="BD2961" s="53"/>
      <c r="BE2961" s="53"/>
      <c r="BF2961" s="53"/>
      <c r="BG2961" s="53"/>
      <c r="BH2961" s="53"/>
      <c r="BI2961" s="53"/>
      <c r="BJ2961" s="53"/>
      <c r="BK2961" s="53"/>
      <c r="BL2961" s="53"/>
      <c r="BM2961" s="53"/>
      <c r="BN2961" s="53"/>
      <c r="BO2961" s="53"/>
      <c r="BP2961" s="53"/>
      <c r="BQ2961" s="53"/>
      <c r="BR2961" s="53"/>
      <c r="BS2961" s="53"/>
      <c r="BT2961" s="53"/>
      <c r="BU2961" s="53"/>
      <c r="BV2961" s="53"/>
      <c r="BW2961" s="53"/>
      <c r="BX2961" s="53"/>
      <c r="BY2961" s="53"/>
      <c r="BZ2961" s="53"/>
      <c r="CA2961" s="53"/>
      <c r="CB2961" s="53"/>
      <c r="CC2961" s="53"/>
      <c r="CD2961" s="53"/>
      <c r="CE2961" s="53"/>
      <c r="CF2961" s="53"/>
      <c r="CG2961" s="53"/>
      <c r="CH2961" s="53"/>
      <c r="CI2961" s="53"/>
      <c r="CJ2961" s="53"/>
      <c r="CK2961" s="53"/>
    </row>
    <row r="2962" spans="10:89" x14ac:dyDescent="0.2">
      <c r="J2962" s="53"/>
      <c r="K2962" s="53"/>
      <c r="L2962" s="53"/>
      <c r="M2962" s="53"/>
      <c r="N2962" s="53"/>
      <c r="O2962" s="53"/>
      <c r="P2962" s="53"/>
      <c r="Q2962" s="53"/>
      <c r="R2962" s="53"/>
      <c r="S2962" s="53"/>
      <c r="T2962" s="53"/>
      <c r="U2962" s="53"/>
      <c r="V2962" s="53"/>
      <c r="W2962" s="53"/>
      <c r="X2962" s="53"/>
      <c r="Y2962" s="53"/>
      <c r="Z2962" s="53"/>
      <c r="AA2962" s="53"/>
      <c r="AB2962" s="53"/>
      <c r="AC2962" s="53"/>
      <c r="AD2962" s="53"/>
      <c r="AE2962" s="53"/>
      <c r="AF2962" s="53"/>
      <c r="AG2962" s="53"/>
      <c r="AH2962" s="53"/>
      <c r="AI2962" s="53"/>
      <c r="AJ2962" s="53"/>
      <c r="AK2962" s="53"/>
      <c r="AL2962" s="53"/>
      <c r="AM2962" s="53"/>
      <c r="AN2962" s="53"/>
      <c r="AO2962" s="53"/>
      <c r="AP2962" s="53"/>
      <c r="AQ2962" s="53"/>
      <c r="AR2962" s="53"/>
      <c r="AS2962" s="53"/>
      <c r="AT2962" s="53"/>
      <c r="AU2962" s="53"/>
      <c r="AV2962" s="53"/>
      <c r="AW2962" s="53"/>
      <c r="AX2962" s="53"/>
      <c r="AY2962" s="53"/>
      <c r="AZ2962" s="53"/>
      <c r="BA2962" s="53"/>
      <c r="BB2962" s="53"/>
      <c r="BC2962" s="53"/>
      <c r="BD2962" s="53"/>
      <c r="BE2962" s="53"/>
      <c r="BF2962" s="53"/>
      <c r="BG2962" s="53"/>
      <c r="BH2962" s="53"/>
      <c r="BI2962" s="53"/>
      <c r="BJ2962" s="53"/>
      <c r="BK2962" s="53"/>
      <c r="BL2962" s="53"/>
      <c r="BM2962" s="53"/>
      <c r="BN2962" s="53"/>
      <c r="BO2962" s="53"/>
      <c r="BP2962" s="53"/>
      <c r="BQ2962" s="53"/>
      <c r="BR2962" s="53"/>
      <c r="BS2962" s="53"/>
      <c r="BT2962" s="53"/>
      <c r="BU2962" s="53"/>
      <c r="BV2962" s="53"/>
      <c r="BW2962" s="53"/>
      <c r="BX2962" s="53"/>
      <c r="BY2962" s="53"/>
      <c r="BZ2962" s="53"/>
      <c r="CA2962" s="53"/>
      <c r="CB2962" s="53"/>
      <c r="CC2962" s="53"/>
      <c r="CD2962" s="53"/>
      <c r="CE2962" s="53"/>
      <c r="CF2962" s="53"/>
      <c r="CG2962" s="53"/>
      <c r="CH2962" s="53"/>
      <c r="CI2962" s="53"/>
      <c r="CJ2962" s="53"/>
      <c r="CK2962" s="53"/>
    </row>
    <row r="2963" spans="10:89" x14ac:dyDescent="0.2">
      <c r="J2963" s="53"/>
      <c r="K2963" s="53"/>
      <c r="L2963" s="53"/>
      <c r="M2963" s="53"/>
      <c r="N2963" s="53"/>
      <c r="O2963" s="53"/>
      <c r="P2963" s="53"/>
      <c r="Q2963" s="53"/>
      <c r="R2963" s="53"/>
      <c r="S2963" s="53"/>
      <c r="T2963" s="53"/>
      <c r="U2963" s="53"/>
      <c r="V2963" s="53"/>
      <c r="W2963" s="53"/>
      <c r="X2963" s="53"/>
      <c r="Y2963" s="53"/>
      <c r="Z2963" s="53"/>
      <c r="AA2963" s="53"/>
      <c r="AB2963" s="53"/>
      <c r="AC2963" s="53"/>
      <c r="AD2963" s="53"/>
      <c r="AE2963" s="53"/>
      <c r="AF2963" s="53"/>
      <c r="AG2963" s="53"/>
      <c r="AH2963" s="53"/>
      <c r="AI2963" s="53"/>
      <c r="AJ2963" s="53"/>
      <c r="AK2963" s="53"/>
      <c r="AL2963" s="53"/>
      <c r="AM2963" s="53"/>
      <c r="AN2963" s="53"/>
      <c r="AO2963" s="53"/>
      <c r="AP2963" s="53"/>
      <c r="AQ2963" s="53"/>
      <c r="AR2963" s="53"/>
      <c r="AS2963" s="53"/>
      <c r="AT2963" s="53"/>
      <c r="AU2963" s="53"/>
      <c r="AV2963" s="53"/>
      <c r="AW2963" s="53"/>
      <c r="AX2963" s="53"/>
      <c r="AY2963" s="53"/>
      <c r="AZ2963" s="53"/>
      <c r="BA2963" s="53"/>
      <c r="BB2963" s="53"/>
      <c r="BC2963" s="53"/>
      <c r="BD2963" s="53"/>
      <c r="BE2963" s="53"/>
      <c r="BF2963" s="53"/>
      <c r="BG2963" s="53"/>
      <c r="BH2963" s="53"/>
      <c r="BI2963" s="53"/>
      <c r="BJ2963" s="53"/>
      <c r="BK2963" s="53"/>
      <c r="BL2963" s="53"/>
      <c r="BM2963" s="53"/>
      <c r="BN2963" s="53"/>
      <c r="BO2963" s="53"/>
      <c r="BP2963" s="53"/>
      <c r="BQ2963" s="53"/>
      <c r="BR2963" s="53"/>
      <c r="BS2963" s="53"/>
      <c r="BT2963" s="53"/>
      <c r="BU2963" s="53"/>
      <c r="BV2963" s="53"/>
      <c r="BW2963" s="53"/>
      <c r="BX2963" s="53"/>
      <c r="BY2963" s="53"/>
      <c r="BZ2963" s="53"/>
      <c r="CA2963" s="53"/>
      <c r="CB2963" s="53"/>
      <c r="CC2963" s="53"/>
      <c r="CD2963" s="53"/>
      <c r="CE2963" s="53"/>
      <c r="CF2963" s="53"/>
      <c r="CG2963" s="53"/>
      <c r="CH2963" s="53"/>
      <c r="CI2963" s="53"/>
      <c r="CJ2963" s="53"/>
      <c r="CK2963" s="53"/>
    </row>
    <row r="2964" spans="10:89" x14ac:dyDescent="0.2">
      <c r="J2964" s="53"/>
      <c r="K2964" s="53"/>
      <c r="L2964" s="53"/>
      <c r="M2964" s="53"/>
      <c r="N2964" s="53"/>
      <c r="O2964" s="53"/>
      <c r="P2964" s="53"/>
      <c r="Q2964" s="53"/>
      <c r="R2964" s="53"/>
      <c r="S2964" s="53"/>
      <c r="T2964" s="53"/>
      <c r="U2964" s="53"/>
      <c r="V2964" s="53"/>
      <c r="W2964" s="53"/>
      <c r="X2964" s="53"/>
      <c r="Y2964" s="53"/>
      <c r="Z2964" s="53"/>
      <c r="AA2964" s="53"/>
      <c r="AB2964" s="53"/>
      <c r="AC2964" s="53"/>
      <c r="AD2964" s="53"/>
      <c r="AE2964" s="53"/>
      <c r="AF2964" s="53"/>
      <c r="AG2964" s="53"/>
      <c r="AH2964" s="53"/>
      <c r="AI2964" s="53"/>
      <c r="AJ2964" s="53"/>
      <c r="AK2964" s="53"/>
      <c r="AL2964" s="53"/>
      <c r="AM2964" s="53"/>
      <c r="AN2964" s="53"/>
      <c r="AO2964" s="53"/>
      <c r="AP2964" s="53"/>
      <c r="AQ2964" s="53"/>
      <c r="AR2964" s="53"/>
      <c r="AS2964" s="53"/>
      <c r="AT2964" s="53"/>
      <c r="AU2964" s="53"/>
      <c r="AV2964" s="53"/>
      <c r="AW2964" s="53"/>
      <c r="AX2964" s="53"/>
      <c r="AY2964" s="53"/>
      <c r="AZ2964" s="53"/>
      <c r="BA2964" s="53"/>
      <c r="BB2964" s="53"/>
      <c r="BC2964" s="53"/>
      <c r="BD2964" s="53"/>
      <c r="BE2964" s="53"/>
      <c r="BF2964" s="53"/>
      <c r="BG2964" s="53"/>
      <c r="BH2964" s="53"/>
      <c r="BI2964" s="53"/>
      <c r="BJ2964" s="53"/>
      <c r="BK2964" s="53"/>
      <c r="BL2964" s="53"/>
      <c r="BM2964" s="53"/>
      <c r="BN2964" s="53"/>
      <c r="BO2964" s="53"/>
      <c r="BP2964" s="53"/>
      <c r="BQ2964" s="53"/>
      <c r="BR2964" s="53"/>
      <c r="BS2964" s="53"/>
      <c r="BT2964" s="53"/>
      <c r="BU2964" s="53"/>
      <c r="BV2964" s="53"/>
      <c r="BW2964" s="53"/>
      <c r="BX2964" s="53"/>
      <c r="BY2964" s="53"/>
      <c r="BZ2964" s="53"/>
      <c r="CA2964" s="53"/>
      <c r="CB2964" s="53"/>
      <c r="CC2964" s="53"/>
      <c r="CD2964" s="53"/>
      <c r="CE2964" s="53"/>
      <c r="CF2964" s="53"/>
      <c r="CG2964" s="53"/>
      <c r="CH2964" s="53"/>
      <c r="CI2964" s="53"/>
      <c r="CJ2964" s="53"/>
      <c r="CK2964" s="53"/>
    </row>
    <row r="2965" spans="10:89" x14ac:dyDescent="0.2">
      <c r="J2965" s="53"/>
      <c r="K2965" s="53"/>
      <c r="L2965" s="53"/>
      <c r="M2965" s="53"/>
      <c r="N2965" s="53"/>
      <c r="O2965" s="53"/>
      <c r="P2965" s="53"/>
      <c r="Q2965" s="53"/>
      <c r="R2965" s="53"/>
      <c r="S2965" s="53"/>
      <c r="T2965" s="53"/>
      <c r="U2965" s="53"/>
      <c r="V2965" s="53"/>
      <c r="W2965" s="53"/>
      <c r="X2965" s="53"/>
      <c r="Y2965" s="53"/>
      <c r="Z2965" s="53"/>
      <c r="AA2965" s="53"/>
      <c r="AB2965" s="53"/>
      <c r="AC2965" s="53"/>
      <c r="AD2965" s="53"/>
      <c r="AE2965" s="53"/>
      <c r="AF2965" s="53"/>
      <c r="AG2965" s="53"/>
      <c r="AH2965" s="53"/>
      <c r="AI2965" s="53"/>
      <c r="AJ2965" s="53"/>
      <c r="AK2965" s="53"/>
      <c r="AL2965" s="53"/>
      <c r="AM2965" s="53"/>
      <c r="AN2965" s="53"/>
      <c r="AO2965" s="53"/>
      <c r="AP2965" s="53"/>
      <c r="AQ2965" s="53"/>
      <c r="AR2965" s="53"/>
      <c r="AS2965" s="53"/>
      <c r="AT2965" s="53"/>
      <c r="AU2965" s="53"/>
      <c r="AV2965" s="53"/>
      <c r="AW2965" s="53"/>
      <c r="AX2965" s="53"/>
      <c r="AY2965" s="53"/>
      <c r="AZ2965" s="53"/>
      <c r="BA2965" s="53"/>
      <c r="BB2965" s="53"/>
      <c r="BC2965" s="53"/>
      <c r="BD2965" s="53"/>
      <c r="BE2965" s="53"/>
      <c r="BF2965" s="53"/>
      <c r="BG2965" s="53"/>
      <c r="BH2965" s="53"/>
      <c r="BI2965" s="53"/>
      <c r="BJ2965" s="53"/>
      <c r="BK2965" s="53"/>
      <c r="BL2965" s="53"/>
      <c r="BM2965" s="53"/>
      <c r="BN2965" s="53"/>
      <c r="BO2965" s="53"/>
      <c r="BP2965" s="53"/>
      <c r="BQ2965" s="53"/>
      <c r="BR2965" s="53"/>
      <c r="BS2965" s="53"/>
      <c r="BT2965" s="53"/>
      <c r="BU2965" s="53"/>
      <c r="BV2965" s="53"/>
      <c r="BW2965" s="53"/>
      <c r="BX2965" s="53"/>
      <c r="BY2965" s="53"/>
      <c r="BZ2965" s="53"/>
      <c r="CA2965" s="53"/>
      <c r="CB2965" s="53"/>
      <c r="CC2965" s="53"/>
      <c r="CD2965" s="53"/>
      <c r="CE2965" s="53"/>
      <c r="CF2965" s="53"/>
      <c r="CG2965" s="53"/>
      <c r="CH2965" s="53"/>
      <c r="CI2965" s="53"/>
      <c r="CJ2965" s="53"/>
      <c r="CK2965" s="53"/>
    </row>
    <row r="2966" spans="10:89" x14ac:dyDescent="0.2">
      <c r="J2966" s="53"/>
      <c r="K2966" s="53"/>
      <c r="L2966" s="53"/>
      <c r="M2966" s="53"/>
      <c r="N2966" s="53"/>
      <c r="O2966" s="53"/>
      <c r="P2966" s="53"/>
      <c r="Q2966" s="53"/>
      <c r="R2966" s="53"/>
      <c r="S2966" s="53"/>
      <c r="T2966" s="53"/>
      <c r="U2966" s="53"/>
      <c r="V2966" s="53"/>
      <c r="W2966" s="53"/>
      <c r="X2966" s="53"/>
      <c r="Y2966" s="53"/>
      <c r="Z2966" s="53"/>
      <c r="AA2966" s="53"/>
      <c r="AB2966" s="53"/>
      <c r="AC2966" s="53"/>
      <c r="AD2966" s="53"/>
      <c r="AE2966" s="53"/>
      <c r="AF2966" s="53"/>
      <c r="AG2966" s="53"/>
      <c r="AH2966" s="53"/>
      <c r="AI2966" s="53"/>
      <c r="AJ2966" s="53"/>
      <c r="AK2966" s="53"/>
      <c r="AL2966" s="53"/>
      <c r="AM2966" s="53"/>
      <c r="AN2966" s="53"/>
      <c r="AO2966" s="53"/>
      <c r="AP2966" s="53"/>
      <c r="AQ2966" s="53"/>
      <c r="AR2966" s="53"/>
      <c r="AS2966" s="53"/>
      <c r="AT2966" s="53"/>
      <c r="AU2966" s="53"/>
      <c r="AV2966" s="53"/>
      <c r="AW2966" s="53"/>
      <c r="AX2966" s="53"/>
      <c r="AY2966" s="53"/>
      <c r="AZ2966" s="53"/>
      <c r="BA2966" s="53"/>
      <c r="BB2966" s="53"/>
      <c r="BC2966" s="53"/>
      <c r="BD2966" s="53"/>
      <c r="BE2966" s="53"/>
      <c r="BF2966" s="53"/>
      <c r="BG2966" s="53"/>
      <c r="BH2966" s="53"/>
      <c r="BI2966" s="53"/>
      <c r="BJ2966" s="53"/>
      <c r="BK2966" s="53"/>
      <c r="BL2966" s="53"/>
      <c r="BM2966" s="53"/>
      <c r="BN2966" s="53"/>
      <c r="BO2966" s="53"/>
      <c r="BP2966" s="53"/>
      <c r="BQ2966" s="53"/>
      <c r="BR2966" s="53"/>
      <c r="BS2966" s="53"/>
      <c r="BT2966" s="53"/>
      <c r="BU2966" s="53"/>
      <c r="BV2966" s="53"/>
      <c r="BW2966" s="53"/>
      <c r="BX2966" s="53"/>
      <c r="BY2966" s="53"/>
      <c r="BZ2966" s="53"/>
      <c r="CA2966" s="53"/>
      <c r="CB2966" s="53"/>
      <c r="CC2966" s="53"/>
      <c r="CD2966" s="53"/>
      <c r="CE2966" s="53"/>
      <c r="CF2966" s="53"/>
      <c r="CG2966" s="53"/>
      <c r="CH2966" s="53"/>
      <c r="CI2966" s="53"/>
      <c r="CJ2966" s="53"/>
      <c r="CK2966" s="53"/>
    </row>
    <row r="2967" spans="10:89" x14ac:dyDescent="0.2">
      <c r="J2967" s="53"/>
      <c r="K2967" s="53"/>
      <c r="L2967" s="53"/>
      <c r="M2967" s="53"/>
      <c r="N2967" s="53"/>
      <c r="O2967" s="53"/>
      <c r="P2967" s="53"/>
      <c r="Q2967" s="53"/>
      <c r="R2967" s="53"/>
      <c r="S2967" s="53"/>
      <c r="T2967" s="53"/>
      <c r="U2967" s="53"/>
      <c r="V2967" s="53"/>
      <c r="W2967" s="53"/>
      <c r="X2967" s="53"/>
      <c r="Y2967" s="53"/>
      <c r="Z2967" s="53"/>
      <c r="AA2967" s="53"/>
      <c r="AB2967" s="53"/>
      <c r="AC2967" s="53"/>
      <c r="AD2967" s="53"/>
      <c r="AE2967" s="53"/>
      <c r="AF2967" s="53"/>
      <c r="AG2967" s="53"/>
      <c r="AH2967" s="53"/>
      <c r="AI2967" s="53"/>
      <c r="AJ2967" s="53"/>
      <c r="AK2967" s="53"/>
      <c r="AL2967" s="53"/>
      <c r="AM2967" s="53"/>
      <c r="AN2967" s="53"/>
      <c r="AO2967" s="53"/>
      <c r="AP2967" s="53"/>
      <c r="AQ2967" s="53"/>
      <c r="AR2967" s="53"/>
      <c r="AS2967" s="53"/>
      <c r="AT2967" s="53"/>
      <c r="AU2967" s="53"/>
      <c r="AV2967" s="53"/>
      <c r="AW2967" s="53"/>
      <c r="AX2967" s="53"/>
      <c r="AY2967" s="53"/>
      <c r="AZ2967" s="53"/>
      <c r="BA2967" s="53"/>
      <c r="BB2967" s="53"/>
      <c r="BC2967" s="53"/>
      <c r="BD2967" s="53"/>
      <c r="BE2967" s="53"/>
      <c r="BF2967" s="53"/>
      <c r="BG2967" s="53"/>
      <c r="BH2967" s="53"/>
      <c r="BI2967" s="53"/>
      <c r="BJ2967" s="53"/>
      <c r="BK2967" s="53"/>
      <c r="BL2967" s="53"/>
      <c r="BM2967" s="53"/>
      <c r="BN2967" s="53"/>
      <c r="BO2967" s="53"/>
      <c r="BP2967" s="53"/>
      <c r="BQ2967" s="53"/>
      <c r="BR2967" s="53"/>
      <c r="BS2967" s="53"/>
      <c r="BT2967" s="53"/>
      <c r="BU2967" s="53"/>
      <c r="BV2967" s="53"/>
      <c r="BW2967" s="53"/>
      <c r="BX2967" s="53"/>
      <c r="BY2967" s="53"/>
      <c r="BZ2967" s="53"/>
      <c r="CA2967" s="53"/>
      <c r="CB2967" s="53"/>
      <c r="CC2967" s="53"/>
      <c r="CD2967" s="53"/>
      <c r="CE2967" s="53"/>
      <c r="CF2967" s="53"/>
      <c r="CG2967" s="53"/>
      <c r="CH2967" s="53"/>
      <c r="CI2967" s="53"/>
      <c r="CJ2967" s="53"/>
      <c r="CK2967" s="53"/>
    </row>
    <row r="2968" spans="10:89" x14ac:dyDescent="0.2">
      <c r="J2968" s="53"/>
      <c r="K2968" s="53"/>
      <c r="L2968" s="53"/>
      <c r="M2968" s="53"/>
      <c r="N2968" s="53"/>
      <c r="O2968" s="53"/>
      <c r="P2968" s="53"/>
      <c r="Q2968" s="53"/>
      <c r="R2968" s="53"/>
      <c r="S2968" s="53"/>
      <c r="T2968" s="53"/>
      <c r="U2968" s="53"/>
      <c r="V2968" s="53"/>
      <c r="W2968" s="53"/>
      <c r="X2968" s="53"/>
      <c r="Y2968" s="53"/>
      <c r="Z2968" s="53"/>
      <c r="AA2968" s="53"/>
      <c r="AB2968" s="53"/>
      <c r="AC2968" s="53"/>
      <c r="AD2968" s="53"/>
      <c r="AE2968" s="53"/>
      <c r="AF2968" s="53"/>
      <c r="AG2968" s="53"/>
      <c r="AH2968" s="53"/>
      <c r="AI2968" s="53"/>
      <c r="AJ2968" s="53"/>
      <c r="AK2968" s="53"/>
      <c r="AL2968" s="53"/>
      <c r="AM2968" s="53"/>
      <c r="AN2968" s="53"/>
      <c r="AO2968" s="53"/>
      <c r="AP2968" s="53"/>
      <c r="AQ2968" s="53"/>
      <c r="AR2968" s="53"/>
      <c r="AS2968" s="53"/>
      <c r="AT2968" s="53"/>
      <c r="AU2968" s="53"/>
      <c r="AV2968" s="53"/>
      <c r="AW2968" s="53"/>
      <c r="AX2968" s="53"/>
      <c r="AY2968" s="53"/>
      <c r="AZ2968" s="53"/>
      <c r="BA2968" s="53"/>
      <c r="BB2968" s="53"/>
      <c r="BC2968" s="53"/>
      <c r="BD2968" s="53"/>
      <c r="BE2968" s="53"/>
      <c r="BF2968" s="53"/>
      <c r="BG2968" s="53"/>
      <c r="BH2968" s="53"/>
      <c r="BI2968" s="53"/>
      <c r="BJ2968" s="53"/>
      <c r="BK2968" s="53"/>
      <c r="BL2968" s="53"/>
      <c r="BM2968" s="53"/>
      <c r="BN2968" s="53"/>
      <c r="BO2968" s="53"/>
      <c r="BP2968" s="53"/>
      <c r="BQ2968" s="53"/>
      <c r="BR2968" s="53"/>
      <c r="BS2968" s="53"/>
      <c r="BT2968" s="53"/>
      <c r="BU2968" s="53"/>
      <c r="BV2968" s="53"/>
      <c r="BW2968" s="53"/>
      <c r="BX2968" s="53"/>
      <c r="BY2968" s="53"/>
      <c r="BZ2968" s="53"/>
      <c r="CA2968" s="53"/>
      <c r="CB2968" s="53"/>
      <c r="CC2968" s="53"/>
      <c r="CD2968" s="53"/>
      <c r="CE2968" s="53"/>
      <c r="CF2968" s="53"/>
      <c r="CG2968" s="53"/>
      <c r="CH2968" s="53"/>
      <c r="CI2968" s="53"/>
      <c r="CJ2968" s="53"/>
      <c r="CK2968" s="53"/>
    </row>
    <row r="2969" spans="10:89" x14ac:dyDescent="0.2">
      <c r="J2969" s="53"/>
      <c r="K2969" s="53"/>
      <c r="L2969" s="53"/>
      <c r="M2969" s="53"/>
      <c r="N2969" s="53"/>
      <c r="O2969" s="53"/>
      <c r="P2969" s="53"/>
      <c r="Q2969" s="53"/>
      <c r="R2969" s="53"/>
      <c r="S2969" s="53"/>
      <c r="T2969" s="53"/>
      <c r="U2969" s="53"/>
      <c r="V2969" s="53"/>
      <c r="W2969" s="53"/>
      <c r="X2969" s="53"/>
      <c r="Y2969" s="53"/>
      <c r="Z2969" s="53"/>
      <c r="AA2969" s="53"/>
      <c r="AB2969" s="53"/>
      <c r="AC2969" s="53"/>
      <c r="AD2969" s="53"/>
      <c r="AE2969" s="53"/>
      <c r="AF2969" s="53"/>
      <c r="AG2969" s="53"/>
      <c r="AH2969" s="53"/>
      <c r="AI2969" s="53"/>
      <c r="AJ2969" s="53"/>
      <c r="AK2969" s="53"/>
      <c r="AL2969" s="53"/>
      <c r="AM2969" s="53"/>
      <c r="AN2969" s="53"/>
      <c r="AO2969" s="53"/>
      <c r="AP2969" s="53"/>
      <c r="AQ2969" s="53"/>
      <c r="AR2969" s="53"/>
      <c r="AS2969" s="53"/>
      <c r="AT2969" s="53"/>
      <c r="AU2969" s="53"/>
      <c r="AV2969" s="53"/>
      <c r="AW2969" s="53"/>
      <c r="AX2969" s="53"/>
      <c r="AY2969" s="53"/>
      <c r="AZ2969" s="53"/>
      <c r="BA2969" s="53"/>
      <c r="BB2969" s="53"/>
      <c r="BC2969" s="53"/>
      <c r="BD2969" s="53"/>
      <c r="BE2969" s="53"/>
      <c r="BF2969" s="53"/>
      <c r="BG2969" s="53"/>
      <c r="BH2969" s="53"/>
      <c r="BI2969" s="53"/>
      <c r="BJ2969" s="53"/>
      <c r="BK2969" s="53"/>
      <c r="BL2969" s="53"/>
      <c r="BM2969" s="53"/>
      <c r="BN2969" s="53"/>
      <c r="BO2969" s="53"/>
      <c r="BP2969" s="53"/>
      <c r="BQ2969" s="53"/>
      <c r="BR2969" s="53"/>
      <c r="BS2969" s="53"/>
      <c r="BT2969" s="53"/>
      <c r="BU2969" s="53"/>
      <c r="BV2969" s="53"/>
      <c r="BW2969" s="53"/>
      <c r="BX2969" s="53"/>
      <c r="BY2969" s="53"/>
      <c r="BZ2969" s="53"/>
      <c r="CA2969" s="53"/>
      <c r="CB2969" s="53"/>
      <c r="CC2969" s="53"/>
      <c r="CD2969" s="53"/>
      <c r="CE2969" s="53"/>
      <c r="CF2969" s="53"/>
      <c r="CG2969" s="53"/>
      <c r="CH2969" s="53"/>
      <c r="CI2969" s="53"/>
      <c r="CJ2969" s="53"/>
      <c r="CK2969" s="53"/>
    </row>
    <row r="2970" spans="10:89" x14ac:dyDescent="0.2">
      <c r="J2970" s="53"/>
      <c r="K2970" s="53"/>
      <c r="L2970" s="53"/>
      <c r="M2970" s="53"/>
      <c r="N2970" s="53"/>
      <c r="O2970" s="53"/>
      <c r="P2970" s="53"/>
      <c r="Q2970" s="53"/>
      <c r="R2970" s="53"/>
      <c r="S2970" s="53"/>
      <c r="T2970" s="53"/>
      <c r="U2970" s="53"/>
      <c r="V2970" s="53"/>
      <c r="W2970" s="53"/>
      <c r="X2970" s="53"/>
      <c r="Y2970" s="53"/>
      <c r="Z2970" s="53"/>
      <c r="AA2970" s="53"/>
      <c r="AB2970" s="53"/>
      <c r="AC2970" s="53"/>
      <c r="AD2970" s="53"/>
      <c r="AE2970" s="53"/>
      <c r="AF2970" s="53"/>
      <c r="AG2970" s="53"/>
      <c r="AH2970" s="53"/>
      <c r="AI2970" s="53"/>
      <c r="AJ2970" s="53"/>
      <c r="AK2970" s="53"/>
      <c r="AL2970" s="53"/>
      <c r="AM2970" s="53"/>
      <c r="AN2970" s="53"/>
      <c r="AO2970" s="53"/>
      <c r="AP2970" s="53"/>
      <c r="AQ2970" s="53"/>
      <c r="AR2970" s="53"/>
      <c r="AS2970" s="53"/>
      <c r="AT2970" s="53"/>
      <c r="AU2970" s="53"/>
      <c r="AV2970" s="53"/>
      <c r="AW2970" s="53"/>
      <c r="AX2970" s="53"/>
      <c r="AY2970" s="53"/>
      <c r="AZ2970" s="53"/>
      <c r="BA2970" s="53"/>
      <c r="BB2970" s="53"/>
      <c r="BC2970" s="53"/>
      <c r="BD2970" s="53"/>
      <c r="BE2970" s="53"/>
      <c r="BF2970" s="53"/>
      <c r="BG2970" s="53"/>
      <c r="BH2970" s="53"/>
      <c r="BI2970" s="53"/>
      <c r="BJ2970" s="53"/>
      <c r="BK2970" s="53"/>
      <c r="BL2970" s="53"/>
      <c r="BM2970" s="53"/>
      <c r="BN2970" s="53"/>
      <c r="BO2970" s="53"/>
      <c r="BP2970" s="53"/>
      <c r="BQ2970" s="53"/>
      <c r="BR2970" s="53"/>
      <c r="BS2970" s="53"/>
      <c r="BT2970" s="53"/>
      <c r="BU2970" s="53"/>
      <c r="BV2970" s="53"/>
      <c r="BW2970" s="53"/>
      <c r="BX2970" s="53"/>
      <c r="BY2970" s="53"/>
      <c r="BZ2970" s="53"/>
      <c r="CA2970" s="53"/>
      <c r="CB2970" s="53"/>
      <c r="CC2970" s="53"/>
      <c r="CD2970" s="53"/>
      <c r="CE2970" s="53"/>
      <c r="CF2970" s="53"/>
      <c r="CG2970" s="53"/>
      <c r="CH2970" s="53"/>
      <c r="CI2970" s="53"/>
      <c r="CJ2970" s="53"/>
      <c r="CK2970" s="53"/>
    </row>
    <row r="2971" spans="10:89" x14ac:dyDescent="0.2">
      <c r="J2971" s="53"/>
      <c r="K2971" s="53"/>
      <c r="L2971" s="53"/>
      <c r="M2971" s="53"/>
      <c r="N2971" s="53"/>
      <c r="O2971" s="53"/>
      <c r="P2971" s="53"/>
      <c r="Q2971" s="53"/>
      <c r="R2971" s="53"/>
      <c r="S2971" s="53"/>
      <c r="T2971" s="53"/>
      <c r="U2971" s="53"/>
      <c r="V2971" s="53"/>
      <c r="W2971" s="53"/>
      <c r="X2971" s="53"/>
      <c r="Y2971" s="53"/>
      <c r="Z2971" s="53"/>
      <c r="AA2971" s="53"/>
      <c r="AB2971" s="53"/>
      <c r="AC2971" s="53"/>
      <c r="AD2971" s="53"/>
      <c r="AE2971" s="53"/>
      <c r="AF2971" s="53"/>
      <c r="AG2971" s="53"/>
      <c r="AH2971" s="53"/>
      <c r="AI2971" s="53"/>
      <c r="AJ2971" s="53"/>
      <c r="AK2971" s="53"/>
      <c r="AL2971" s="53"/>
      <c r="AM2971" s="53"/>
      <c r="AN2971" s="53"/>
      <c r="AO2971" s="53"/>
      <c r="AP2971" s="53"/>
      <c r="AQ2971" s="53"/>
      <c r="AR2971" s="53"/>
      <c r="AS2971" s="53"/>
      <c r="AT2971" s="53"/>
      <c r="AU2971" s="53"/>
      <c r="AV2971" s="53"/>
      <c r="AW2971" s="53"/>
      <c r="AX2971" s="53"/>
      <c r="AY2971" s="53"/>
      <c r="AZ2971" s="53"/>
      <c r="BA2971" s="53"/>
      <c r="BB2971" s="53"/>
      <c r="BC2971" s="53"/>
      <c r="BD2971" s="53"/>
      <c r="BE2971" s="53"/>
      <c r="BF2971" s="53"/>
      <c r="BG2971" s="53"/>
      <c r="BH2971" s="53"/>
      <c r="BI2971" s="53"/>
      <c r="BJ2971" s="53"/>
      <c r="BK2971" s="53"/>
      <c r="BL2971" s="53"/>
      <c r="BM2971" s="53"/>
      <c r="BN2971" s="53"/>
      <c r="BO2971" s="53"/>
      <c r="BP2971" s="53"/>
      <c r="BQ2971" s="53"/>
      <c r="BR2971" s="53"/>
      <c r="BS2971" s="53"/>
      <c r="BT2971" s="53"/>
      <c r="BU2971" s="53"/>
      <c r="BV2971" s="53"/>
      <c r="BW2971" s="53"/>
      <c r="BX2971" s="53"/>
      <c r="BY2971" s="53"/>
      <c r="BZ2971" s="53"/>
      <c r="CA2971" s="53"/>
      <c r="CB2971" s="53"/>
      <c r="CC2971" s="53"/>
      <c r="CD2971" s="53"/>
      <c r="CE2971" s="53"/>
      <c r="CF2971" s="53"/>
      <c r="CG2971" s="53"/>
      <c r="CH2971" s="53"/>
      <c r="CI2971" s="53"/>
      <c r="CJ2971" s="53"/>
      <c r="CK2971" s="53"/>
    </row>
    <row r="2972" spans="10:89" x14ac:dyDescent="0.2">
      <c r="J2972" s="53"/>
      <c r="K2972" s="53"/>
      <c r="L2972" s="53"/>
      <c r="M2972" s="53"/>
      <c r="N2972" s="53"/>
      <c r="O2972" s="53"/>
      <c r="P2972" s="53"/>
      <c r="Q2972" s="53"/>
      <c r="R2972" s="53"/>
      <c r="S2972" s="53"/>
      <c r="T2972" s="53"/>
      <c r="U2972" s="53"/>
      <c r="V2972" s="53"/>
      <c r="W2972" s="53"/>
      <c r="X2972" s="53"/>
      <c r="Y2972" s="53"/>
      <c r="Z2972" s="53"/>
      <c r="AA2972" s="53"/>
      <c r="AB2972" s="53"/>
      <c r="AC2972" s="53"/>
      <c r="AD2972" s="53"/>
      <c r="AE2972" s="53"/>
      <c r="AF2972" s="53"/>
      <c r="AG2972" s="53"/>
      <c r="AH2972" s="53"/>
      <c r="AI2972" s="53"/>
      <c r="AJ2972" s="53"/>
      <c r="AK2972" s="53"/>
      <c r="AL2972" s="53"/>
      <c r="AM2972" s="53"/>
      <c r="AN2972" s="53"/>
      <c r="AO2972" s="53"/>
      <c r="AP2972" s="53"/>
      <c r="AQ2972" s="53"/>
      <c r="AR2972" s="53"/>
      <c r="AS2972" s="53"/>
      <c r="AT2972" s="53"/>
      <c r="AU2972" s="53"/>
      <c r="AV2972" s="53"/>
      <c r="AW2972" s="53"/>
      <c r="AX2972" s="53"/>
      <c r="AY2972" s="53"/>
      <c r="AZ2972" s="53"/>
      <c r="BA2972" s="53"/>
      <c r="BB2972" s="53"/>
      <c r="BC2972" s="53"/>
      <c r="BD2972" s="53"/>
      <c r="BE2972" s="53"/>
      <c r="BF2972" s="53"/>
      <c r="BG2972" s="53"/>
      <c r="BH2972" s="53"/>
      <c r="BI2972" s="53"/>
      <c r="BJ2972" s="53"/>
      <c r="BK2972" s="53"/>
      <c r="BL2972" s="53"/>
      <c r="BM2972" s="53"/>
      <c r="BN2972" s="53"/>
      <c r="BO2972" s="53"/>
      <c r="BP2972" s="53"/>
      <c r="BQ2972" s="53"/>
      <c r="BR2972" s="53"/>
      <c r="BS2972" s="53"/>
      <c r="BT2972" s="53"/>
      <c r="BU2972" s="53"/>
      <c r="BV2972" s="53"/>
      <c r="BW2972" s="53"/>
      <c r="BX2972" s="53"/>
      <c r="BY2972" s="53"/>
      <c r="BZ2972" s="53"/>
      <c r="CA2972" s="53"/>
      <c r="CB2972" s="53"/>
      <c r="CC2972" s="53"/>
      <c r="CD2972" s="53"/>
      <c r="CE2972" s="53"/>
      <c r="CF2972" s="53"/>
      <c r="CG2972" s="53"/>
      <c r="CH2972" s="53"/>
      <c r="CI2972" s="53"/>
      <c r="CJ2972" s="53"/>
      <c r="CK2972" s="53"/>
    </row>
    <row r="2973" spans="10:89" x14ac:dyDescent="0.2">
      <c r="J2973" s="53"/>
      <c r="K2973" s="53"/>
      <c r="L2973" s="53"/>
      <c r="M2973" s="53"/>
      <c r="N2973" s="53"/>
      <c r="O2973" s="53"/>
      <c r="P2973" s="53"/>
      <c r="Q2973" s="53"/>
      <c r="R2973" s="53"/>
      <c r="S2973" s="53"/>
      <c r="T2973" s="53"/>
      <c r="U2973" s="53"/>
      <c r="V2973" s="53"/>
      <c r="W2973" s="53"/>
      <c r="X2973" s="53"/>
      <c r="Y2973" s="53"/>
      <c r="Z2973" s="53"/>
      <c r="AA2973" s="53"/>
      <c r="AB2973" s="53"/>
      <c r="AC2973" s="53"/>
      <c r="AD2973" s="53"/>
      <c r="AE2973" s="53"/>
      <c r="AF2973" s="53"/>
      <c r="AG2973" s="53"/>
      <c r="AH2973" s="53"/>
      <c r="AI2973" s="53"/>
      <c r="AJ2973" s="53"/>
      <c r="AK2973" s="53"/>
      <c r="AL2973" s="53"/>
      <c r="AM2973" s="53"/>
      <c r="AN2973" s="53"/>
      <c r="AO2973" s="53"/>
      <c r="AP2973" s="53"/>
      <c r="AQ2973" s="53"/>
      <c r="AR2973" s="53"/>
      <c r="AS2973" s="53"/>
      <c r="AT2973" s="53"/>
      <c r="AU2973" s="53"/>
      <c r="AV2973" s="53"/>
      <c r="AW2973" s="53"/>
      <c r="AX2973" s="53"/>
      <c r="AY2973" s="53"/>
      <c r="AZ2973" s="53"/>
      <c r="BA2973" s="53"/>
      <c r="BB2973" s="53"/>
      <c r="BC2973" s="53"/>
      <c r="BD2973" s="53"/>
      <c r="BE2973" s="53"/>
      <c r="BF2973" s="53"/>
      <c r="BG2973" s="53"/>
      <c r="BH2973" s="53"/>
      <c r="BI2973" s="53"/>
      <c r="BJ2973" s="53"/>
      <c r="BK2973" s="53"/>
      <c r="BL2973" s="53"/>
      <c r="BM2973" s="53"/>
      <c r="BN2973" s="53"/>
      <c r="BO2973" s="53"/>
      <c r="BP2973" s="53"/>
      <c r="BQ2973" s="53"/>
      <c r="BR2973" s="53"/>
      <c r="BS2973" s="53"/>
      <c r="BT2973" s="53"/>
      <c r="BU2973" s="53"/>
      <c r="BV2973" s="53"/>
      <c r="BW2973" s="53"/>
      <c r="BX2973" s="53"/>
      <c r="BY2973" s="53"/>
      <c r="BZ2973" s="53"/>
      <c r="CA2973" s="53"/>
      <c r="CB2973" s="53"/>
      <c r="CC2973" s="53"/>
      <c r="CD2973" s="53"/>
      <c r="CE2973" s="53"/>
      <c r="CF2973" s="53"/>
      <c r="CG2973" s="53"/>
      <c r="CH2973" s="53"/>
      <c r="CI2973" s="53"/>
      <c r="CJ2973" s="53"/>
      <c r="CK2973" s="53"/>
    </row>
    <row r="2974" spans="10:89" x14ac:dyDescent="0.2">
      <c r="J2974" s="53"/>
      <c r="K2974" s="53"/>
      <c r="L2974" s="53"/>
      <c r="M2974" s="53"/>
      <c r="N2974" s="53"/>
      <c r="O2974" s="53"/>
      <c r="P2974" s="53"/>
      <c r="Q2974" s="53"/>
      <c r="R2974" s="53"/>
      <c r="S2974" s="53"/>
      <c r="T2974" s="53"/>
      <c r="U2974" s="53"/>
      <c r="V2974" s="53"/>
      <c r="W2974" s="53"/>
      <c r="X2974" s="53"/>
      <c r="Y2974" s="53"/>
      <c r="Z2974" s="53"/>
      <c r="AA2974" s="53"/>
      <c r="AB2974" s="53"/>
      <c r="AC2974" s="53"/>
      <c r="AD2974" s="53"/>
      <c r="AE2974" s="53"/>
      <c r="AF2974" s="53"/>
      <c r="AG2974" s="53"/>
      <c r="AH2974" s="53"/>
      <c r="AI2974" s="53"/>
      <c r="AJ2974" s="53"/>
      <c r="AK2974" s="53"/>
      <c r="AL2974" s="53"/>
      <c r="AM2974" s="53"/>
      <c r="AN2974" s="53"/>
      <c r="AO2974" s="53"/>
      <c r="AP2974" s="53"/>
      <c r="AQ2974" s="53"/>
      <c r="AR2974" s="53"/>
      <c r="AS2974" s="53"/>
      <c r="AT2974" s="53"/>
      <c r="AU2974" s="53"/>
      <c r="AV2974" s="53"/>
      <c r="AW2974" s="53"/>
      <c r="AX2974" s="53"/>
      <c r="AY2974" s="53"/>
      <c r="AZ2974" s="53"/>
      <c r="BA2974" s="53"/>
      <c r="BB2974" s="53"/>
      <c r="BC2974" s="53"/>
      <c r="BD2974" s="53"/>
      <c r="BE2974" s="53"/>
      <c r="BF2974" s="53"/>
      <c r="BG2974" s="53"/>
      <c r="BH2974" s="53"/>
      <c r="BI2974" s="53"/>
      <c r="BJ2974" s="53"/>
      <c r="BK2974" s="53"/>
      <c r="BL2974" s="53"/>
      <c r="BM2974" s="53"/>
      <c r="BN2974" s="53"/>
      <c r="BO2974" s="53"/>
      <c r="BP2974" s="53"/>
      <c r="BQ2974" s="53"/>
      <c r="BR2974" s="53"/>
      <c r="BS2974" s="53"/>
      <c r="BT2974" s="53"/>
      <c r="BU2974" s="53"/>
      <c r="BV2974" s="53"/>
      <c r="BW2974" s="53"/>
      <c r="BX2974" s="53"/>
      <c r="BY2974" s="53"/>
      <c r="BZ2974" s="53"/>
      <c r="CA2974" s="53"/>
      <c r="CB2974" s="53"/>
      <c r="CC2974" s="53"/>
      <c r="CD2974" s="53"/>
      <c r="CE2974" s="53"/>
      <c r="CF2974" s="53"/>
      <c r="CG2974" s="53"/>
      <c r="CH2974" s="53"/>
      <c r="CI2974" s="53"/>
      <c r="CJ2974" s="53"/>
      <c r="CK2974" s="53"/>
    </row>
    <row r="2975" spans="10:89" x14ac:dyDescent="0.2">
      <c r="J2975" s="53"/>
      <c r="K2975" s="53"/>
      <c r="L2975" s="53"/>
      <c r="M2975" s="53"/>
      <c r="N2975" s="53"/>
      <c r="O2975" s="53"/>
      <c r="P2975" s="53"/>
      <c r="Q2975" s="53"/>
      <c r="R2975" s="53"/>
      <c r="S2975" s="53"/>
      <c r="T2975" s="53"/>
      <c r="U2975" s="53"/>
      <c r="V2975" s="53"/>
      <c r="W2975" s="53"/>
      <c r="X2975" s="53"/>
      <c r="Y2975" s="53"/>
      <c r="Z2975" s="53"/>
      <c r="AA2975" s="53"/>
      <c r="AB2975" s="53"/>
      <c r="AC2975" s="53"/>
      <c r="AD2975" s="53"/>
      <c r="AE2975" s="53"/>
      <c r="AF2975" s="53"/>
      <c r="AG2975" s="53"/>
      <c r="AH2975" s="53"/>
      <c r="AI2975" s="53"/>
      <c r="AJ2975" s="53"/>
      <c r="AK2975" s="53"/>
      <c r="AL2975" s="53"/>
      <c r="AM2975" s="53"/>
      <c r="AN2975" s="53"/>
      <c r="AO2975" s="53"/>
      <c r="AP2975" s="53"/>
      <c r="AQ2975" s="53"/>
      <c r="AR2975" s="53"/>
      <c r="AS2975" s="53"/>
      <c r="AT2975" s="53"/>
      <c r="AU2975" s="53"/>
      <c r="AV2975" s="53"/>
      <c r="AW2975" s="53"/>
      <c r="AX2975" s="53"/>
      <c r="AY2975" s="53"/>
      <c r="AZ2975" s="53"/>
      <c r="BA2975" s="53"/>
      <c r="BB2975" s="53"/>
      <c r="BC2975" s="53"/>
      <c r="BD2975" s="53"/>
      <c r="BE2975" s="53"/>
      <c r="BF2975" s="53"/>
      <c r="BG2975" s="53"/>
      <c r="BH2975" s="53"/>
      <c r="BI2975" s="53"/>
      <c r="BJ2975" s="53"/>
      <c r="BK2975" s="53"/>
      <c r="BL2975" s="53"/>
      <c r="BM2975" s="53"/>
      <c r="BN2975" s="53"/>
      <c r="BO2975" s="53"/>
      <c r="BP2975" s="53"/>
      <c r="BQ2975" s="53"/>
      <c r="BR2975" s="53"/>
      <c r="BS2975" s="53"/>
      <c r="BT2975" s="53"/>
      <c r="BU2975" s="53"/>
      <c r="BV2975" s="53"/>
      <c r="BW2975" s="53"/>
      <c r="BX2975" s="53"/>
      <c r="BY2975" s="53"/>
      <c r="BZ2975" s="53"/>
      <c r="CA2975" s="53"/>
      <c r="CB2975" s="53"/>
      <c r="CC2975" s="53"/>
      <c r="CD2975" s="53"/>
      <c r="CE2975" s="53"/>
      <c r="CF2975" s="53"/>
      <c r="CG2975" s="53"/>
      <c r="CH2975" s="53"/>
      <c r="CI2975" s="53"/>
      <c r="CJ2975" s="53"/>
      <c r="CK2975" s="53"/>
    </row>
    <row r="2976" spans="10:89" x14ac:dyDescent="0.2">
      <c r="J2976" s="53"/>
      <c r="K2976" s="53"/>
      <c r="L2976" s="53"/>
      <c r="M2976" s="53"/>
      <c r="N2976" s="53"/>
      <c r="O2976" s="53"/>
      <c r="P2976" s="53"/>
      <c r="Q2976" s="53"/>
      <c r="R2976" s="53"/>
      <c r="S2976" s="53"/>
      <c r="T2976" s="53"/>
      <c r="U2976" s="53"/>
      <c r="V2976" s="53"/>
      <c r="W2976" s="53"/>
      <c r="X2976" s="53"/>
      <c r="Y2976" s="53"/>
      <c r="Z2976" s="53"/>
      <c r="AA2976" s="53"/>
      <c r="AB2976" s="53"/>
      <c r="AC2976" s="53"/>
      <c r="AD2976" s="53"/>
      <c r="AE2976" s="53"/>
      <c r="AF2976" s="53"/>
      <c r="AG2976" s="53"/>
      <c r="AH2976" s="53"/>
      <c r="AI2976" s="53"/>
      <c r="AJ2976" s="53"/>
      <c r="AK2976" s="53"/>
      <c r="AL2976" s="53"/>
      <c r="AM2976" s="53"/>
      <c r="AN2976" s="53"/>
      <c r="AO2976" s="53"/>
      <c r="AP2976" s="53"/>
      <c r="AQ2976" s="53"/>
      <c r="AR2976" s="53"/>
      <c r="AS2976" s="53"/>
      <c r="AT2976" s="53"/>
      <c r="AU2976" s="53"/>
      <c r="AV2976" s="53"/>
      <c r="AW2976" s="53"/>
      <c r="AX2976" s="53"/>
      <c r="AY2976" s="53"/>
      <c r="AZ2976" s="53"/>
      <c r="BA2976" s="53"/>
      <c r="BB2976" s="53"/>
      <c r="BC2976" s="53"/>
      <c r="BD2976" s="53"/>
      <c r="BE2976" s="53"/>
      <c r="BF2976" s="53"/>
      <c r="BG2976" s="53"/>
      <c r="BH2976" s="53"/>
      <c r="BI2976" s="53"/>
      <c r="BJ2976" s="53"/>
      <c r="BK2976" s="53"/>
      <c r="BL2976" s="53"/>
      <c r="BM2976" s="53"/>
      <c r="BN2976" s="53"/>
      <c r="BO2976" s="53"/>
      <c r="BP2976" s="53"/>
      <c r="BQ2976" s="53"/>
      <c r="BR2976" s="53"/>
      <c r="BS2976" s="53"/>
      <c r="BT2976" s="53"/>
      <c r="BU2976" s="53"/>
      <c r="BV2976" s="53"/>
      <c r="BW2976" s="53"/>
      <c r="BX2976" s="53"/>
      <c r="BY2976" s="53"/>
      <c r="BZ2976" s="53"/>
      <c r="CA2976" s="53"/>
      <c r="CB2976" s="53"/>
      <c r="CC2976" s="53"/>
      <c r="CD2976" s="53"/>
      <c r="CE2976" s="53"/>
      <c r="CF2976" s="53"/>
      <c r="CG2976" s="53"/>
      <c r="CH2976" s="53"/>
      <c r="CI2976" s="53"/>
      <c r="CJ2976" s="53"/>
      <c r="CK2976" s="53"/>
    </row>
    <row r="2977" spans="10:89" x14ac:dyDescent="0.2">
      <c r="J2977" s="53"/>
      <c r="K2977" s="53"/>
      <c r="L2977" s="53"/>
      <c r="M2977" s="53"/>
      <c r="N2977" s="53"/>
      <c r="O2977" s="53"/>
      <c r="P2977" s="53"/>
      <c r="Q2977" s="53"/>
      <c r="R2977" s="53"/>
      <c r="S2977" s="53"/>
      <c r="T2977" s="53"/>
      <c r="U2977" s="53"/>
      <c r="V2977" s="53"/>
      <c r="W2977" s="53"/>
      <c r="X2977" s="53"/>
      <c r="Y2977" s="53"/>
      <c r="Z2977" s="53"/>
      <c r="AA2977" s="53"/>
      <c r="AB2977" s="53"/>
      <c r="AC2977" s="53"/>
      <c r="AD2977" s="53"/>
      <c r="AE2977" s="53"/>
      <c r="AF2977" s="53"/>
      <c r="AG2977" s="53"/>
      <c r="AH2977" s="53"/>
      <c r="AI2977" s="53"/>
      <c r="AJ2977" s="53"/>
      <c r="AK2977" s="53"/>
      <c r="AL2977" s="53"/>
      <c r="AM2977" s="53"/>
      <c r="AN2977" s="53"/>
      <c r="AO2977" s="53"/>
      <c r="AP2977" s="53"/>
      <c r="AQ2977" s="53"/>
      <c r="AR2977" s="53"/>
      <c r="AS2977" s="53"/>
      <c r="AT2977" s="53"/>
      <c r="AU2977" s="53"/>
      <c r="AV2977" s="53"/>
      <c r="AW2977" s="53"/>
      <c r="AX2977" s="53"/>
      <c r="AY2977" s="53"/>
      <c r="AZ2977" s="53"/>
      <c r="BA2977" s="53"/>
      <c r="BB2977" s="53"/>
      <c r="BC2977" s="53"/>
      <c r="BD2977" s="53"/>
      <c r="BE2977" s="53"/>
      <c r="BF2977" s="53"/>
      <c r="BG2977" s="53"/>
      <c r="BH2977" s="53"/>
      <c r="BI2977" s="53"/>
      <c r="BJ2977" s="53"/>
      <c r="BK2977" s="53"/>
      <c r="BL2977" s="53"/>
      <c r="BM2977" s="53"/>
      <c r="BN2977" s="53"/>
      <c r="BO2977" s="53"/>
      <c r="BP2977" s="53"/>
      <c r="BQ2977" s="53"/>
      <c r="BR2977" s="53"/>
      <c r="BS2977" s="53"/>
      <c r="BT2977" s="53"/>
      <c r="BU2977" s="53"/>
      <c r="BV2977" s="53"/>
      <c r="BW2977" s="53"/>
      <c r="BX2977" s="53"/>
      <c r="BY2977" s="53"/>
      <c r="BZ2977" s="53"/>
      <c r="CA2977" s="53"/>
      <c r="CB2977" s="53"/>
      <c r="CC2977" s="53"/>
      <c r="CD2977" s="53"/>
      <c r="CE2977" s="53"/>
      <c r="CF2977" s="53"/>
      <c r="CG2977" s="53"/>
      <c r="CH2977" s="53"/>
      <c r="CI2977" s="53"/>
      <c r="CJ2977" s="53"/>
      <c r="CK2977" s="53"/>
    </row>
    <row r="2978" spans="10:89" x14ac:dyDescent="0.2">
      <c r="J2978" s="53"/>
      <c r="K2978" s="53"/>
      <c r="L2978" s="53"/>
      <c r="M2978" s="53"/>
      <c r="N2978" s="53"/>
      <c r="O2978" s="53"/>
      <c r="P2978" s="53"/>
      <c r="Q2978" s="53"/>
      <c r="R2978" s="53"/>
      <c r="S2978" s="53"/>
      <c r="T2978" s="53"/>
      <c r="U2978" s="53"/>
      <c r="V2978" s="53"/>
      <c r="W2978" s="53"/>
      <c r="X2978" s="53"/>
      <c r="Y2978" s="53"/>
      <c r="Z2978" s="53"/>
      <c r="AA2978" s="53"/>
      <c r="AB2978" s="53"/>
      <c r="AC2978" s="53"/>
      <c r="AD2978" s="53"/>
      <c r="AE2978" s="53"/>
      <c r="AF2978" s="53"/>
      <c r="AG2978" s="53"/>
      <c r="AH2978" s="53"/>
      <c r="AI2978" s="53"/>
      <c r="AJ2978" s="53"/>
      <c r="AK2978" s="53"/>
      <c r="AL2978" s="53"/>
      <c r="AM2978" s="53"/>
      <c r="AN2978" s="53"/>
      <c r="AO2978" s="53"/>
      <c r="AP2978" s="53"/>
      <c r="AQ2978" s="53"/>
      <c r="AR2978" s="53"/>
      <c r="AS2978" s="53"/>
      <c r="AT2978" s="53"/>
      <c r="AU2978" s="53"/>
      <c r="AV2978" s="53"/>
      <c r="AW2978" s="53"/>
      <c r="AX2978" s="53"/>
      <c r="AY2978" s="53"/>
      <c r="AZ2978" s="53"/>
      <c r="BA2978" s="53"/>
      <c r="BB2978" s="53"/>
      <c r="BC2978" s="53"/>
      <c r="BD2978" s="53"/>
      <c r="BE2978" s="53"/>
      <c r="BF2978" s="53"/>
      <c r="BG2978" s="53"/>
      <c r="BH2978" s="53"/>
      <c r="BI2978" s="53"/>
      <c r="BJ2978" s="53"/>
      <c r="BK2978" s="53"/>
      <c r="BL2978" s="53"/>
      <c r="BM2978" s="53"/>
      <c r="BN2978" s="53"/>
      <c r="BO2978" s="53"/>
      <c r="BP2978" s="53"/>
      <c r="BQ2978" s="53"/>
      <c r="BR2978" s="53"/>
      <c r="BS2978" s="53"/>
      <c r="BT2978" s="53"/>
      <c r="BU2978" s="53"/>
      <c r="BV2978" s="53"/>
      <c r="BW2978" s="53"/>
      <c r="BX2978" s="53"/>
      <c r="BY2978" s="53"/>
      <c r="BZ2978" s="53"/>
      <c r="CA2978" s="53"/>
      <c r="CB2978" s="53"/>
      <c r="CC2978" s="53"/>
      <c r="CD2978" s="53"/>
      <c r="CE2978" s="53"/>
      <c r="CF2978" s="53"/>
      <c r="CG2978" s="53"/>
      <c r="CH2978" s="53"/>
      <c r="CI2978" s="53"/>
      <c r="CJ2978" s="53"/>
      <c r="CK2978" s="53"/>
    </row>
    <row r="2979" spans="10:89" x14ac:dyDescent="0.2">
      <c r="J2979" s="53"/>
      <c r="K2979" s="53"/>
      <c r="L2979" s="53"/>
      <c r="M2979" s="53"/>
      <c r="N2979" s="53"/>
      <c r="O2979" s="53"/>
      <c r="P2979" s="53"/>
      <c r="Q2979" s="53"/>
      <c r="R2979" s="53"/>
      <c r="S2979" s="53"/>
      <c r="T2979" s="53"/>
      <c r="U2979" s="53"/>
      <c r="V2979" s="53"/>
      <c r="W2979" s="53"/>
      <c r="X2979" s="53"/>
      <c r="Y2979" s="53"/>
      <c r="Z2979" s="53"/>
      <c r="AA2979" s="53"/>
      <c r="AB2979" s="53"/>
      <c r="AC2979" s="53"/>
      <c r="AD2979" s="53"/>
      <c r="AE2979" s="53"/>
      <c r="AF2979" s="53"/>
      <c r="AG2979" s="53"/>
      <c r="AH2979" s="53"/>
      <c r="AI2979" s="53"/>
      <c r="AJ2979" s="53"/>
      <c r="AK2979" s="53"/>
      <c r="AL2979" s="53"/>
      <c r="AM2979" s="53"/>
      <c r="AN2979" s="53"/>
      <c r="AO2979" s="53"/>
      <c r="AP2979" s="53"/>
      <c r="AQ2979" s="53"/>
      <c r="AR2979" s="53"/>
      <c r="AS2979" s="53"/>
      <c r="AT2979" s="53"/>
      <c r="AU2979" s="53"/>
      <c r="AV2979" s="53"/>
      <c r="AW2979" s="53"/>
      <c r="AX2979" s="53"/>
      <c r="AY2979" s="53"/>
      <c r="AZ2979" s="53"/>
      <c r="BA2979" s="53"/>
      <c r="BB2979" s="53"/>
      <c r="BC2979" s="53"/>
      <c r="BD2979" s="53"/>
      <c r="BE2979" s="53"/>
      <c r="BF2979" s="53"/>
      <c r="BG2979" s="53"/>
      <c r="BH2979" s="53"/>
      <c r="BI2979" s="53"/>
      <c r="BJ2979" s="53"/>
      <c r="BK2979" s="53"/>
      <c r="BL2979" s="53"/>
      <c r="BM2979" s="53"/>
      <c r="BN2979" s="53"/>
      <c r="BO2979" s="53"/>
      <c r="BP2979" s="53"/>
      <c r="BQ2979" s="53"/>
      <c r="BR2979" s="53"/>
      <c r="BS2979" s="53"/>
      <c r="BT2979" s="53"/>
      <c r="BU2979" s="53"/>
      <c r="BV2979" s="53"/>
      <c r="BW2979" s="53"/>
      <c r="BX2979" s="53"/>
      <c r="BY2979" s="53"/>
      <c r="BZ2979" s="53"/>
      <c r="CA2979" s="53"/>
      <c r="CB2979" s="53"/>
      <c r="CC2979" s="53"/>
      <c r="CD2979" s="53"/>
      <c r="CE2979" s="53"/>
      <c r="CF2979" s="53"/>
      <c r="CG2979" s="53"/>
      <c r="CH2979" s="53"/>
      <c r="CI2979" s="53"/>
      <c r="CJ2979" s="53"/>
      <c r="CK2979" s="53"/>
    </row>
    <row r="2980" spans="10:89" x14ac:dyDescent="0.2">
      <c r="J2980" s="53"/>
      <c r="K2980" s="53"/>
      <c r="L2980" s="53"/>
      <c r="M2980" s="53"/>
      <c r="N2980" s="53"/>
      <c r="O2980" s="53"/>
      <c r="P2980" s="53"/>
      <c r="Q2980" s="53"/>
      <c r="R2980" s="53"/>
      <c r="S2980" s="53"/>
      <c r="T2980" s="53"/>
      <c r="U2980" s="53"/>
      <c r="V2980" s="53"/>
      <c r="W2980" s="53"/>
      <c r="X2980" s="53"/>
      <c r="Y2980" s="53"/>
      <c r="Z2980" s="53"/>
      <c r="AA2980" s="53"/>
      <c r="AB2980" s="53"/>
      <c r="AC2980" s="53"/>
      <c r="AD2980" s="53"/>
      <c r="AE2980" s="53"/>
      <c r="AF2980" s="53"/>
      <c r="AG2980" s="53"/>
      <c r="AH2980" s="53"/>
      <c r="AI2980" s="53"/>
      <c r="AJ2980" s="53"/>
      <c r="AK2980" s="53"/>
      <c r="AL2980" s="53"/>
      <c r="AM2980" s="53"/>
      <c r="AN2980" s="53"/>
      <c r="AO2980" s="53"/>
      <c r="AP2980" s="53"/>
      <c r="AQ2980" s="53"/>
      <c r="AR2980" s="53"/>
      <c r="AS2980" s="53"/>
      <c r="AT2980" s="53"/>
      <c r="AU2980" s="53"/>
      <c r="AV2980" s="53"/>
      <c r="AW2980" s="53"/>
      <c r="AX2980" s="53"/>
      <c r="AY2980" s="53"/>
      <c r="AZ2980" s="53"/>
      <c r="BA2980" s="53"/>
      <c r="BB2980" s="53"/>
      <c r="BC2980" s="53"/>
      <c r="BD2980" s="53"/>
      <c r="BE2980" s="53"/>
      <c r="BF2980" s="53"/>
      <c r="BG2980" s="53"/>
      <c r="BH2980" s="53"/>
      <c r="BI2980" s="53"/>
      <c r="BJ2980" s="53"/>
      <c r="BK2980" s="53"/>
      <c r="BL2980" s="53"/>
      <c r="BM2980" s="53"/>
      <c r="BN2980" s="53"/>
      <c r="BO2980" s="53"/>
      <c r="BP2980" s="53"/>
      <c r="BQ2980" s="53"/>
      <c r="BR2980" s="53"/>
      <c r="BS2980" s="53"/>
      <c r="BT2980" s="53"/>
      <c r="BU2980" s="53"/>
      <c r="BV2980" s="53"/>
      <c r="BW2980" s="53"/>
      <c r="BX2980" s="53"/>
      <c r="BY2980" s="53"/>
      <c r="BZ2980" s="53"/>
      <c r="CA2980" s="53"/>
      <c r="CB2980" s="53"/>
      <c r="CC2980" s="53"/>
      <c r="CD2980" s="53"/>
      <c r="CE2980" s="53"/>
      <c r="CF2980" s="53"/>
      <c r="CG2980" s="53"/>
      <c r="CH2980" s="53"/>
      <c r="CI2980" s="53"/>
      <c r="CJ2980" s="53"/>
      <c r="CK2980" s="53"/>
    </row>
    <row r="2981" spans="10:89" x14ac:dyDescent="0.2">
      <c r="J2981" s="53"/>
      <c r="K2981" s="53"/>
      <c r="L2981" s="53"/>
      <c r="M2981" s="53"/>
      <c r="N2981" s="53"/>
      <c r="O2981" s="53"/>
      <c r="P2981" s="53"/>
      <c r="Q2981" s="53"/>
      <c r="R2981" s="53"/>
      <c r="S2981" s="53"/>
      <c r="T2981" s="53"/>
      <c r="U2981" s="53"/>
      <c r="V2981" s="53"/>
      <c r="W2981" s="53"/>
      <c r="X2981" s="53"/>
      <c r="Y2981" s="53"/>
      <c r="Z2981" s="53"/>
      <c r="AA2981" s="53"/>
      <c r="AB2981" s="53"/>
      <c r="AC2981" s="53"/>
      <c r="AD2981" s="53"/>
      <c r="AE2981" s="53"/>
      <c r="AF2981" s="53"/>
      <c r="AG2981" s="53"/>
      <c r="AH2981" s="53"/>
      <c r="AI2981" s="53"/>
      <c r="AJ2981" s="53"/>
      <c r="AK2981" s="53"/>
      <c r="AL2981" s="53"/>
      <c r="AM2981" s="53"/>
      <c r="AN2981" s="53"/>
      <c r="AO2981" s="53"/>
      <c r="AP2981" s="53"/>
      <c r="AQ2981" s="53"/>
      <c r="AR2981" s="53"/>
      <c r="AS2981" s="53"/>
      <c r="AT2981" s="53"/>
      <c r="AU2981" s="53"/>
      <c r="AV2981" s="53"/>
      <c r="AW2981" s="53"/>
      <c r="AX2981" s="53"/>
      <c r="AY2981" s="53"/>
      <c r="AZ2981" s="53"/>
      <c r="BA2981" s="53"/>
      <c r="BB2981" s="53"/>
      <c r="BC2981" s="53"/>
      <c r="BD2981" s="53"/>
      <c r="BE2981" s="53"/>
      <c r="BF2981" s="53"/>
      <c r="BG2981" s="53"/>
      <c r="BH2981" s="53"/>
      <c r="BI2981" s="53"/>
      <c r="BJ2981" s="53"/>
      <c r="BK2981" s="53"/>
      <c r="BL2981" s="53"/>
      <c r="BM2981" s="53"/>
      <c r="BN2981" s="53"/>
      <c r="BO2981" s="53"/>
      <c r="BP2981" s="53"/>
      <c r="BQ2981" s="53"/>
      <c r="BR2981" s="53"/>
      <c r="BS2981" s="53"/>
      <c r="BT2981" s="53"/>
      <c r="BU2981" s="53"/>
      <c r="BV2981" s="53"/>
      <c r="BW2981" s="53"/>
      <c r="BX2981" s="53"/>
      <c r="BY2981" s="53"/>
      <c r="BZ2981" s="53"/>
      <c r="CA2981" s="53"/>
      <c r="CB2981" s="53"/>
      <c r="CC2981" s="53"/>
      <c r="CD2981" s="53"/>
      <c r="CE2981" s="53"/>
      <c r="CF2981" s="53"/>
      <c r="CG2981" s="53"/>
      <c r="CH2981" s="53"/>
      <c r="CI2981" s="53"/>
      <c r="CJ2981" s="53"/>
      <c r="CK2981" s="53"/>
    </row>
    <row r="2982" spans="10:89" x14ac:dyDescent="0.2">
      <c r="J2982" s="53"/>
      <c r="K2982" s="53"/>
      <c r="L2982" s="53"/>
      <c r="M2982" s="53"/>
      <c r="N2982" s="53"/>
      <c r="O2982" s="53"/>
      <c r="P2982" s="53"/>
      <c r="Q2982" s="53"/>
      <c r="R2982" s="53"/>
      <c r="S2982" s="53"/>
      <c r="T2982" s="53"/>
      <c r="U2982" s="53"/>
      <c r="V2982" s="53"/>
      <c r="W2982" s="53"/>
      <c r="X2982" s="53"/>
      <c r="Y2982" s="53"/>
      <c r="Z2982" s="53"/>
      <c r="AA2982" s="53"/>
      <c r="AB2982" s="53"/>
      <c r="AC2982" s="53"/>
      <c r="AD2982" s="53"/>
      <c r="AE2982" s="53"/>
      <c r="AF2982" s="53"/>
      <c r="AG2982" s="53"/>
      <c r="AH2982" s="53"/>
      <c r="AI2982" s="53"/>
      <c r="AJ2982" s="53"/>
      <c r="AK2982" s="53"/>
      <c r="AL2982" s="53"/>
      <c r="AM2982" s="53"/>
      <c r="AN2982" s="53"/>
      <c r="AO2982" s="53"/>
      <c r="AP2982" s="53"/>
      <c r="AQ2982" s="53"/>
      <c r="AR2982" s="53"/>
      <c r="AS2982" s="53"/>
      <c r="AT2982" s="53"/>
      <c r="AU2982" s="53"/>
      <c r="AV2982" s="53"/>
      <c r="AW2982" s="53"/>
      <c r="AX2982" s="53"/>
      <c r="AY2982" s="53"/>
      <c r="AZ2982" s="53"/>
      <c r="BA2982" s="53"/>
      <c r="BB2982" s="53"/>
      <c r="BC2982" s="53"/>
      <c r="BD2982" s="53"/>
      <c r="BE2982" s="53"/>
      <c r="BF2982" s="53"/>
      <c r="BG2982" s="53"/>
      <c r="BH2982" s="53"/>
      <c r="BI2982" s="53"/>
      <c r="BJ2982" s="53"/>
      <c r="BK2982" s="53"/>
      <c r="BL2982" s="53"/>
      <c r="BM2982" s="53"/>
      <c r="BN2982" s="53"/>
      <c r="BO2982" s="53"/>
      <c r="BP2982" s="53"/>
      <c r="BQ2982" s="53"/>
      <c r="BR2982" s="53"/>
      <c r="BS2982" s="53"/>
      <c r="BT2982" s="53"/>
      <c r="BU2982" s="53"/>
      <c r="BV2982" s="53"/>
      <c r="BW2982" s="53"/>
      <c r="BX2982" s="53"/>
      <c r="BY2982" s="53"/>
      <c r="BZ2982" s="53"/>
      <c r="CA2982" s="53"/>
      <c r="CB2982" s="53"/>
      <c r="CC2982" s="53"/>
      <c r="CD2982" s="53"/>
      <c r="CE2982" s="53"/>
      <c r="CF2982" s="53"/>
      <c r="CG2982" s="53"/>
      <c r="CH2982" s="53"/>
      <c r="CI2982" s="53"/>
      <c r="CJ2982" s="53"/>
      <c r="CK2982" s="53"/>
    </row>
    <row r="2983" spans="10:89" x14ac:dyDescent="0.2">
      <c r="J2983" s="53"/>
      <c r="K2983" s="53"/>
      <c r="L2983" s="53"/>
      <c r="M2983" s="53"/>
      <c r="N2983" s="53"/>
      <c r="O2983" s="53"/>
      <c r="P2983" s="53"/>
      <c r="Q2983" s="53"/>
      <c r="R2983" s="53"/>
      <c r="S2983" s="53"/>
      <c r="T2983" s="53"/>
      <c r="U2983" s="53"/>
      <c r="V2983" s="53"/>
      <c r="W2983" s="53"/>
      <c r="X2983" s="53"/>
      <c r="Y2983" s="53"/>
      <c r="Z2983" s="53"/>
      <c r="AA2983" s="53"/>
      <c r="AB2983" s="53"/>
      <c r="AC2983" s="53"/>
      <c r="AD2983" s="53"/>
      <c r="AE2983" s="53"/>
      <c r="AF2983" s="53"/>
      <c r="AG2983" s="53"/>
      <c r="AH2983" s="53"/>
      <c r="AI2983" s="53"/>
      <c r="AJ2983" s="53"/>
      <c r="AK2983" s="53"/>
      <c r="AL2983" s="53"/>
      <c r="AM2983" s="53"/>
      <c r="AN2983" s="53"/>
      <c r="AO2983" s="53"/>
      <c r="AP2983" s="53"/>
      <c r="AQ2983" s="53"/>
      <c r="AR2983" s="53"/>
      <c r="AS2983" s="53"/>
      <c r="AT2983" s="53"/>
      <c r="AU2983" s="53"/>
      <c r="AV2983" s="53"/>
      <c r="AW2983" s="53"/>
      <c r="AX2983" s="53"/>
      <c r="AY2983" s="53"/>
      <c r="AZ2983" s="53"/>
      <c r="BA2983" s="53"/>
      <c r="BB2983" s="53"/>
      <c r="BC2983" s="53"/>
      <c r="BD2983" s="53"/>
      <c r="BE2983" s="53"/>
      <c r="BF2983" s="53"/>
      <c r="BG2983" s="53"/>
      <c r="BH2983" s="53"/>
      <c r="BI2983" s="53"/>
      <c r="BJ2983" s="53"/>
      <c r="BK2983" s="53"/>
      <c r="BL2983" s="53"/>
      <c r="BM2983" s="53"/>
      <c r="BN2983" s="53"/>
      <c r="BO2983" s="53"/>
      <c r="BP2983" s="53"/>
      <c r="BQ2983" s="53"/>
      <c r="BR2983" s="53"/>
      <c r="BS2983" s="53"/>
      <c r="BT2983" s="53"/>
      <c r="BU2983" s="53"/>
      <c r="BV2983" s="53"/>
      <c r="BW2983" s="53"/>
      <c r="BX2983" s="53"/>
      <c r="BY2983" s="53"/>
      <c r="BZ2983" s="53"/>
      <c r="CA2983" s="53"/>
      <c r="CB2983" s="53"/>
      <c r="CC2983" s="53"/>
      <c r="CD2983" s="53"/>
      <c r="CE2983" s="53"/>
      <c r="CF2983" s="53"/>
      <c r="CG2983" s="53"/>
      <c r="CH2983" s="53"/>
      <c r="CI2983" s="53"/>
      <c r="CJ2983" s="53"/>
      <c r="CK2983" s="53"/>
    </row>
    <row r="2984" spans="10:89" x14ac:dyDescent="0.2">
      <c r="J2984" s="53"/>
      <c r="K2984" s="53"/>
      <c r="L2984" s="53"/>
      <c r="M2984" s="53"/>
      <c r="N2984" s="53"/>
      <c r="O2984" s="53"/>
      <c r="P2984" s="53"/>
      <c r="Q2984" s="53"/>
      <c r="R2984" s="53"/>
      <c r="S2984" s="53"/>
      <c r="T2984" s="53"/>
      <c r="U2984" s="53"/>
      <c r="V2984" s="53"/>
      <c r="W2984" s="53"/>
      <c r="X2984" s="53"/>
      <c r="Y2984" s="53"/>
      <c r="Z2984" s="53"/>
      <c r="AA2984" s="53"/>
      <c r="AB2984" s="53"/>
      <c r="AC2984" s="53"/>
      <c r="AD2984" s="53"/>
      <c r="AE2984" s="53"/>
      <c r="AF2984" s="53"/>
      <c r="AG2984" s="53"/>
      <c r="AH2984" s="53"/>
      <c r="AI2984" s="53"/>
      <c r="AJ2984" s="53"/>
      <c r="AK2984" s="53"/>
      <c r="AL2984" s="53"/>
      <c r="AM2984" s="53"/>
      <c r="AN2984" s="53"/>
      <c r="AO2984" s="53"/>
      <c r="AP2984" s="53"/>
      <c r="AQ2984" s="53"/>
      <c r="AR2984" s="53"/>
      <c r="AS2984" s="53"/>
      <c r="AT2984" s="53"/>
      <c r="AU2984" s="53"/>
      <c r="AV2984" s="53"/>
      <c r="AW2984" s="53"/>
      <c r="AX2984" s="53"/>
      <c r="AY2984" s="53"/>
      <c r="AZ2984" s="53"/>
      <c r="BA2984" s="53"/>
      <c r="BB2984" s="53"/>
      <c r="BC2984" s="53"/>
      <c r="BD2984" s="53"/>
      <c r="BE2984" s="53"/>
      <c r="BF2984" s="53"/>
      <c r="BG2984" s="53"/>
      <c r="BH2984" s="53"/>
      <c r="BI2984" s="53"/>
      <c r="BJ2984" s="53"/>
      <c r="BK2984" s="53"/>
      <c r="BL2984" s="53"/>
      <c r="BM2984" s="53"/>
      <c r="BN2984" s="53"/>
      <c r="BO2984" s="53"/>
      <c r="BP2984" s="53"/>
      <c r="BQ2984" s="53"/>
      <c r="BR2984" s="53"/>
      <c r="BS2984" s="53"/>
      <c r="BT2984" s="53"/>
      <c r="BU2984" s="53"/>
      <c r="BV2984" s="53"/>
      <c r="BW2984" s="53"/>
      <c r="BX2984" s="53"/>
      <c r="BY2984" s="53"/>
      <c r="BZ2984" s="53"/>
      <c r="CA2984" s="53"/>
      <c r="CB2984" s="53"/>
      <c r="CC2984" s="53"/>
      <c r="CD2984" s="53"/>
      <c r="CE2984" s="53"/>
      <c r="CF2984" s="53"/>
      <c r="CG2984" s="53"/>
      <c r="CH2984" s="53"/>
      <c r="CI2984" s="53"/>
      <c r="CJ2984" s="53"/>
      <c r="CK2984" s="53"/>
    </row>
    <row r="2985" spans="10:89" x14ac:dyDescent="0.2">
      <c r="J2985" s="53"/>
      <c r="K2985" s="53"/>
      <c r="L2985" s="53"/>
      <c r="M2985" s="53"/>
      <c r="N2985" s="53"/>
      <c r="O2985" s="53"/>
      <c r="P2985" s="53"/>
      <c r="Q2985" s="53"/>
      <c r="R2985" s="53"/>
      <c r="S2985" s="53"/>
      <c r="T2985" s="53"/>
      <c r="U2985" s="53"/>
      <c r="V2985" s="53"/>
      <c r="W2985" s="53"/>
      <c r="X2985" s="53"/>
      <c r="Y2985" s="53"/>
      <c r="Z2985" s="53"/>
      <c r="AA2985" s="53"/>
      <c r="AB2985" s="53"/>
      <c r="AC2985" s="53"/>
      <c r="AD2985" s="53"/>
      <c r="AE2985" s="53"/>
      <c r="AF2985" s="53"/>
      <c r="AG2985" s="53"/>
      <c r="AH2985" s="53"/>
      <c r="AI2985" s="53"/>
      <c r="AJ2985" s="53"/>
      <c r="AK2985" s="53"/>
      <c r="AL2985" s="53"/>
      <c r="AM2985" s="53"/>
      <c r="AN2985" s="53"/>
      <c r="AO2985" s="53"/>
      <c r="AP2985" s="53"/>
      <c r="AQ2985" s="53"/>
      <c r="AR2985" s="53"/>
      <c r="AS2985" s="53"/>
      <c r="AT2985" s="53"/>
      <c r="AU2985" s="53"/>
      <c r="AV2985" s="53"/>
      <c r="AW2985" s="53"/>
      <c r="AX2985" s="53"/>
      <c r="AY2985" s="53"/>
      <c r="AZ2985" s="53"/>
      <c r="BA2985" s="53"/>
      <c r="BB2985" s="53"/>
      <c r="BC2985" s="53"/>
      <c r="BD2985" s="53"/>
      <c r="BE2985" s="53"/>
      <c r="BF2985" s="53"/>
      <c r="BG2985" s="53"/>
      <c r="BH2985" s="53"/>
      <c r="BI2985" s="53"/>
      <c r="BJ2985" s="53"/>
      <c r="BK2985" s="53"/>
      <c r="BL2985" s="53"/>
      <c r="BM2985" s="53"/>
      <c r="BN2985" s="53"/>
      <c r="BO2985" s="53"/>
      <c r="BP2985" s="53"/>
      <c r="BQ2985" s="53"/>
      <c r="BR2985" s="53"/>
      <c r="BS2985" s="53"/>
      <c r="BT2985" s="53"/>
      <c r="BU2985" s="53"/>
      <c r="BV2985" s="53"/>
      <c r="BW2985" s="53"/>
      <c r="BX2985" s="53"/>
      <c r="BY2985" s="53"/>
      <c r="BZ2985" s="53"/>
      <c r="CA2985" s="53"/>
      <c r="CB2985" s="53"/>
      <c r="CC2985" s="53"/>
      <c r="CD2985" s="53"/>
      <c r="CE2985" s="53"/>
      <c r="CF2985" s="53"/>
      <c r="CG2985" s="53"/>
      <c r="CH2985" s="53"/>
      <c r="CI2985" s="53"/>
      <c r="CJ2985" s="53"/>
      <c r="CK2985" s="53"/>
    </row>
    <row r="2986" spans="10:89" x14ac:dyDescent="0.2">
      <c r="J2986" s="53"/>
      <c r="K2986" s="53"/>
      <c r="L2986" s="53"/>
      <c r="M2986" s="53"/>
      <c r="N2986" s="53"/>
      <c r="O2986" s="53"/>
      <c r="P2986" s="53"/>
      <c r="Q2986" s="53"/>
      <c r="R2986" s="53"/>
      <c r="S2986" s="53"/>
      <c r="T2986" s="53"/>
      <c r="U2986" s="53"/>
      <c r="V2986" s="53"/>
      <c r="W2986" s="53"/>
      <c r="X2986" s="53"/>
      <c r="Y2986" s="53"/>
      <c r="Z2986" s="53"/>
      <c r="AA2986" s="53"/>
      <c r="AB2986" s="53"/>
      <c r="AC2986" s="53"/>
      <c r="AD2986" s="53"/>
      <c r="AE2986" s="53"/>
      <c r="AF2986" s="53"/>
      <c r="AG2986" s="53"/>
      <c r="AH2986" s="53"/>
      <c r="AI2986" s="53"/>
      <c r="AJ2986" s="53"/>
      <c r="AK2986" s="53"/>
      <c r="AL2986" s="53"/>
      <c r="AM2986" s="53"/>
      <c r="AN2986" s="53"/>
      <c r="AO2986" s="53"/>
      <c r="AP2986" s="53"/>
      <c r="AQ2986" s="53"/>
      <c r="AR2986" s="53"/>
      <c r="AS2986" s="53"/>
      <c r="AT2986" s="53"/>
      <c r="AU2986" s="53"/>
      <c r="AV2986" s="53"/>
      <c r="AW2986" s="53"/>
      <c r="AX2986" s="53"/>
      <c r="AY2986" s="53"/>
      <c r="AZ2986" s="53"/>
      <c r="BA2986" s="53"/>
      <c r="BB2986" s="53"/>
      <c r="BC2986" s="53"/>
      <c r="BD2986" s="53"/>
      <c r="BE2986" s="53"/>
      <c r="BF2986" s="53"/>
      <c r="BG2986" s="53"/>
      <c r="BH2986" s="53"/>
      <c r="BI2986" s="53"/>
      <c r="BJ2986" s="53"/>
      <c r="BK2986" s="53"/>
      <c r="BL2986" s="53"/>
      <c r="BM2986" s="53"/>
      <c r="BN2986" s="53"/>
      <c r="BO2986" s="53"/>
      <c r="BP2986" s="53"/>
      <c r="BQ2986" s="53"/>
      <c r="BR2986" s="53"/>
      <c r="BS2986" s="53"/>
      <c r="BT2986" s="53"/>
      <c r="BU2986" s="53"/>
      <c r="BV2986" s="53"/>
      <c r="BW2986" s="53"/>
      <c r="BX2986" s="53"/>
      <c r="BY2986" s="53"/>
      <c r="BZ2986" s="53"/>
      <c r="CA2986" s="53"/>
      <c r="CB2986" s="53"/>
      <c r="CC2986" s="53"/>
      <c r="CD2986" s="53"/>
      <c r="CE2986" s="53"/>
      <c r="CF2986" s="53"/>
      <c r="CG2986" s="53"/>
      <c r="CH2986" s="53"/>
      <c r="CI2986" s="53"/>
      <c r="CJ2986" s="53"/>
      <c r="CK2986" s="53"/>
    </row>
    <row r="2987" spans="10:89" x14ac:dyDescent="0.2">
      <c r="J2987" s="53"/>
      <c r="K2987" s="53"/>
      <c r="L2987" s="53"/>
      <c r="M2987" s="53"/>
      <c r="N2987" s="53"/>
      <c r="O2987" s="53"/>
      <c r="P2987" s="53"/>
      <c r="Q2987" s="53"/>
      <c r="R2987" s="53"/>
      <c r="S2987" s="53"/>
      <c r="T2987" s="53"/>
      <c r="U2987" s="53"/>
      <c r="V2987" s="53"/>
      <c r="W2987" s="53"/>
      <c r="X2987" s="53"/>
      <c r="Y2987" s="53"/>
      <c r="Z2987" s="53"/>
      <c r="AA2987" s="53"/>
      <c r="AB2987" s="53"/>
      <c r="AC2987" s="53"/>
      <c r="AD2987" s="53"/>
      <c r="AE2987" s="53"/>
      <c r="AF2987" s="53"/>
      <c r="AG2987" s="53"/>
      <c r="AH2987" s="53"/>
      <c r="AI2987" s="53"/>
      <c r="AJ2987" s="53"/>
      <c r="AK2987" s="53"/>
      <c r="AL2987" s="53"/>
      <c r="AM2987" s="53"/>
      <c r="AN2987" s="53"/>
      <c r="AO2987" s="53"/>
      <c r="AP2987" s="53"/>
      <c r="AQ2987" s="53"/>
      <c r="AR2987" s="53"/>
      <c r="AS2987" s="53"/>
      <c r="AT2987" s="53"/>
      <c r="AU2987" s="53"/>
      <c r="AV2987" s="53"/>
      <c r="AW2987" s="53"/>
      <c r="AX2987" s="53"/>
      <c r="AY2987" s="53"/>
      <c r="AZ2987" s="53"/>
      <c r="BA2987" s="53"/>
      <c r="BB2987" s="53"/>
      <c r="BC2987" s="53"/>
      <c r="BD2987" s="53"/>
      <c r="BE2987" s="53"/>
      <c r="BF2987" s="53"/>
      <c r="BG2987" s="53"/>
      <c r="BH2987" s="53"/>
      <c r="BI2987" s="53"/>
      <c r="BJ2987" s="53"/>
      <c r="BK2987" s="53"/>
      <c r="BL2987" s="53"/>
      <c r="BM2987" s="53"/>
      <c r="BN2987" s="53"/>
      <c r="BO2987" s="53"/>
      <c r="BP2987" s="53"/>
      <c r="BQ2987" s="53"/>
      <c r="BR2987" s="53"/>
      <c r="BS2987" s="53"/>
      <c r="BT2987" s="53"/>
      <c r="BU2987" s="53"/>
      <c r="BV2987" s="53"/>
      <c r="BW2987" s="53"/>
      <c r="BX2987" s="53"/>
      <c r="BY2987" s="53"/>
      <c r="BZ2987" s="53"/>
      <c r="CA2987" s="53"/>
      <c r="CB2987" s="53"/>
      <c r="CC2987" s="53"/>
      <c r="CD2987" s="53"/>
      <c r="CE2987" s="53"/>
      <c r="CF2987" s="53"/>
      <c r="CG2987" s="53"/>
      <c r="CH2987" s="53"/>
      <c r="CI2987" s="53"/>
      <c r="CJ2987" s="53"/>
      <c r="CK2987" s="53"/>
    </row>
    <row r="2988" spans="10:89" x14ac:dyDescent="0.2">
      <c r="J2988" s="53"/>
      <c r="K2988" s="53"/>
      <c r="L2988" s="53"/>
      <c r="M2988" s="53"/>
      <c r="N2988" s="53"/>
      <c r="O2988" s="53"/>
      <c r="P2988" s="53"/>
      <c r="Q2988" s="53"/>
      <c r="R2988" s="53"/>
      <c r="S2988" s="53"/>
      <c r="T2988" s="53"/>
      <c r="U2988" s="53"/>
      <c r="V2988" s="53"/>
      <c r="W2988" s="53"/>
      <c r="X2988" s="53"/>
      <c r="Y2988" s="53"/>
      <c r="Z2988" s="53"/>
      <c r="AA2988" s="53"/>
      <c r="AB2988" s="53"/>
      <c r="AC2988" s="53"/>
      <c r="AD2988" s="53"/>
      <c r="AE2988" s="53"/>
      <c r="AF2988" s="53"/>
      <c r="AG2988" s="53"/>
      <c r="AH2988" s="53"/>
      <c r="AI2988" s="53"/>
      <c r="AJ2988" s="53"/>
      <c r="AK2988" s="53"/>
      <c r="AL2988" s="53"/>
      <c r="AM2988" s="53"/>
      <c r="AN2988" s="53"/>
      <c r="AO2988" s="53"/>
      <c r="AP2988" s="53"/>
      <c r="AQ2988" s="53"/>
      <c r="AR2988" s="53"/>
      <c r="AS2988" s="53"/>
      <c r="AT2988" s="53"/>
      <c r="AU2988" s="53"/>
      <c r="AV2988" s="53"/>
      <c r="AW2988" s="53"/>
      <c r="AX2988" s="53"/>
      <c r="AY2988" s="53"/>
      <c r="AZ2988" s="53"/>
      <c r="BA2988" s="53"/>
      <c r="BB2988" s="53"/>
      <c r="BC2988" s="53"/>
      <c r="BD2988" s="53"/>
      <c r="BE2988" s="53"/>
      <c r="BF2988" s="53"/>
      <c r="BG2988" s="53"/>
      <c r="BH2988" s="53"/>
      <c r="BI2988" s="53"/>
      <c r="BJ2988" s="53"/>
      <c r="BK2988" s="53"/>
      <c r="BL2988" s="53"/>
      <c r="BM2988" s="53"/>
      <c r="BN2988" s="53"/>
      <c r="BO2988" s="53"/>
      <c r="BP2988" s="53"/>
      <c r="BQ2988" s="53"/>
      <c r="BR2988" s="53"/>
      <c r="BS2988" s="53"/>
      <c r="BT2988" s="53"/>
      <c r="BU2988" s="53"/>
      <c r="BV2988" s="53"/>
      <c r="BW2988" s="53"/>
      <c r="BX2988" s="53"/>
      <c r="BY2988" s="53"/>
      <c r="BZ2988" s="53"/>
      <c r="CA2988" s="53"/>
      <c r="CB2988" s="53"/>
      <c r="CC2988" s="53"/>
      <c r="CD2988" s="53"/>
      <c r="CE2988" s="53"/>
      <c r="CF2988" s="53"/>
      <c r="CG2988" s="53"/>
      <c r="CH2988" s="53"/>
      <c r="CI2988" s="53"/>
      <c r="CJ2988" s="53"/>
      <c r="CK2988" s="53"/>
    </row>
    <row r="2989" spans="10:89" x14ac:dyDescent="0.2">
      <c r="J2989" s="53"/>
      <c r="K2989" s="53"/>
      <c r="L2989" s="53"/>
      <c r="M2989" s="53"/>
      <c r="N2989" s="53"/>
      <c r="O2989" s="53"/>
      <c r="P2989" s="53"/>
      <c r="Q2989" s="53"/>
      <c r="R2989" s="53"/>
      <c r="S2989" s="53"/>
      <c r="T2989" s="53"/>
      <c r="U2989" s="53"/>
      <c r="V2989" s="53"/>
      <c r="W2989" s="53"/>
      <c r="X2989" s="53"/>
      <c r="Y2989" s="53"/>
      <c r="Z2989" s="53"/>
      <c r="AA2989" s="53"/>
      <c r="AB2989" s="53"/>
      <c r="AC2989" s="53"/>
      <c r="AD2989" s="53"/>
      <c r="AE2989" s="53"/>
      <c r="AF2989" s="53"/>
      <c r="AG2989" s="53"/>
      <c r="AH2989" s="53"/>
      <c r="AI2989" s="53"/>
      <c r="AJ2989" s="53"/>
      <c r="AK2989" s="53"/>
      <c r="AL2989" s="53"/>
      <c r="AM2989" s="53"/>
      <c r="AN2989" s="53"/>
      <c r="AO2989" s="53"/>
      <c r="AP2989" s="53"/>
      <c r="AQ2989" s="53"/>
      <c r="AR2989" s="53"/>
      <c r="AS2989" s="53"/>
      <c r="AT2989" s="53"/>
      <c r="AU2989" s="53"/>
      <c r="AV2989" s="53"/>
      <c r="AW2989" s="53"/>
      <c r="AX2989" s="53"/>
      <c r="AY2989" s="53"/>
      <c r="AZ2989" s="53"/>
      <c r="BA2989" s="53"/>
      <c r="BB2989" s="53"/>
      <c r="BC2989" s="53"/>
      <c r="BD2989" s="53"/>
      <c r="BE2989" s="53"/>
      <c r="BF2989" s="53"/>
      <c r="BG2989" s="53"/>
      <c r="BH2989" s="53"/>
      <c r="BI2989" s="53"/>
      <c r="BJ2989" s="53"/>
      <c r="BK2989" s="53"/>
      <c r="BL2989" s="53"/>
      <c r="BM2989" s="53"/>
      <c r="BN2989" s="53"/>
      <c r="BO2989" s="53"/>
      <c r="BP2989" s="53"/>
      <c r="BQ2989" s="53"/>
      <c r="BR2989" s="53"/>
      <c r="BS2989" s="53"/>
      <c r="BT2989" s="53"/>
      <c r="BU2989" s="53"/>
      <c r="BV2989" s="53"/>
      <c r="BW2989" s="53"/>
      <c r="BX2989" s="53"/>
      <c r="BY2989" s="53"/>
      <c r="BZ2989" s="53"/>
      <c r="CA2989" s="53"/>
      <c r="CB2989" s="53"/>
      <c r="CC2989" s="53"/>
      <c r="CD2989" s="53"/>
      <c r="CE2989" s="53"/>
      <c r="CF2989" s="53"/>
      <c r="CG2989" s="53"/>
      <c r="CH2989" s="53"/>
      <c r="CI2989" s="53"/>
      <c r="CJ2989" s="53"/>
      <c r="CK2989" s="53"/>
    </row>
    <row r="2990" spans="10:89" x14ac:dyDescent="0.2">
      <c r="J2990" s="53"/>
      <c r="K2990" s="53"/>
      <c r="L2990" s="53"/>
      <c r="M2990" s="53"/>
      <c r="N2990" s="53"/>
      <c r="O2990" s="53"/>
      <c r="P2990" s="53"/>
      <c r="Q2990" s="53"/>
      <c r="R2990" s="53"/>
      <c r="S2990" s="53"/>
      <c r="T2990" s="53"/>
      <c r="U2990" s="53"/>
      <c r="V2990" s="53"/>
      <c r="W2990" s="53"/>
      <c r="X2990" s="53"/>
      <c r="Y2990" s="53"/>
      <c r="Z2990" s="53"/>
      <c r="AA2990" s="53"/>
      <c r="AB2990" s="53"/>
      <c r="AC2990" s="53"/>
      <c r="AD2990" s="53"/>
      <c r="AE2990" s="53"/>
      <c r="AF2990" s="53"/>
      <c r="AG2990" s="53"/>
      <c r="AH2990" s="53"/>
      <c r="AI2990" s="53"/>
      <c r="AJ2990" s="53"/>
      <c r="AK2990" s="53"/>
      <c r="AL2990" s="53"/>
      <c r="AM2990" s="53"/>
      <c r="AN2990" s="53"/>
      <c r="AO2990" s="53"/>
      <c r="AP2990" s="53"/>
      <c r="AQ2990" s="53"/>
      <c r="AR2990" s="53"/>
      <c r="AS2990" s="53"/>
      <c r="AT2990" s="53"/>
      <c r="AU2990" s="53"/>
      <c r="AV2990" s="53"/>
      <c r="AW2990" s="53"/>
      <c r="AX2990" s="53"/>
      <c r="AY2990" s="53"/>
      <c r="AZ2990" s="53"/>
      <c r="BA2990" s="53"/>
      <c r="BB2990" s="53"/>
      <c r="BC2990" s="53"/>
      <c r="BD2990" s="53"/>
      <c r="BE2990" s="53"/>
      <c r="BF2990" s="53"/>
      <c r="BG2990" s="53"/>
      <c r="BH2990" s="53"/>
      <c r="BI2990" s="53"/>
      <c r="BJ2990" s="53"/>
      <c r="BK2990" s="53"/>
      <c r="BL2990" s="53"/>
      <c r="BM2990" s="53"/>
      <c r="BN2990" s="53"/>
      <c r="BO2990" s="53"/>
      <c r="BP2990" s="53"/>
      <c r="BQ2990" s="53"/>
      <c r="BR2990" s="53"/>
      <c r="BS2990" s="53"/>
      <c r="BT2990" s="53"/>
      <c r="BU2990" s="53"/>
      <c r="BV2990" s="53"/>
      <c r="BW2990" s="53"/>
      <c r="BX2990" s="53"/>
      <c r="BY2990" s="53"/>
      <c r="BZ2990" s="53"/>
      <c r="CA2990" s="53"/>
      <c r="CB2990" s="53"/>
      <c r="CC2990" s="53"/>
      <c r="CD2990" s="53"/>
      <c r="CE2990" s="53"/>
      <c r="CF2990" s="53"/>
      <c r="CG2990" s="53"/>
      <c r="CH2990" s="53"/>
      <c r="CI2990" s="53"/>
      <c r="CJ2990" s="53"/>
      <c r="CK2990" s="53"/>
    </row>
    <row r="2991" spans="10:89" x14ac:dyDescent="0.2">
      <c r="J2991" s="53"/>
      <c r="K2991" s="53"/>
      <c r="L2991" s="53"/>
      <c r="M2991" s="53"/>
      <c r="N2991" s="53"/>
      <c r="O2991" s="53"/>
      <c r="P2991" s="53"/>
      <c r="Q2991" s="53"/>
      <c r="R2991" s="53"/>
      <c r="S2991" s="53"/>
      <c r="T2991" s="53"/>
      <c r="U2991" s="53"/>
      <c r="V2991" s="53"/>
      <c r="W2991" s="53"/>
      <c r="X2991" s="53"/>
      <c r="Y2991" s="53"/>
      <c r="Z2991" s="53"/>
      <c r="AA2991" s="53"/>
      <c r="AB2991" s="53"/>
      <c r="AC2991" s="53"/>
      <c r="AD2991" s="53"/>
      <c r="AE2991" s="53"/>
      <c r="AF2991" s="53"/>
      <c r="AG2991" s="53"/>
      <c r="AH2991" s="53"/>
      <c r="AI2991" s="53"/>
      <c r="AJ2991" s="53"/>
      <c r="AK2991" s="53"/>
      <c r="AL2991" s="53"/>
      <c r="AM2991" s="53"/>
      <c r="AN2991" s="53"/>
      <c r="AO2991" s="53"/>
      <c r="AP2991" s="53"/>
      <c r="AQ2991" s="53"/>
      <c r="AR2991" s="53"/>
      <c r="AS2991" s="53"/>
      <c r="AT2991" s="53"/>
      <c r="AU2991" s="53"/>
      <c r="AV2991" s="53"/>
      <c r="AW2991" s="53"/>
      <c r="AX2991" s="53"/>
      <c r="AY2991" s="53"/>
      <c r="AZ2991" s="53"/>
      <c r="BA2991" s="53"/>
      <c r="BB2991" s="53"/>
      <c r="BC2991" s="53"/>
      <c r="BD2991" s="53"/>
      <c r="BE2991" s="53"/>
      <c r="BF2991" s="53"/>
      <c r="BG2991" s="53"/>
      <c r="BH2991" s="53"/>
      <c r="BI2991" s="53"/>
      <c r="BJ2991" s="53"/>
      <c r="BK2991" s="53"/>
      <c r="BL2991" s="53"/>
      <c r="BM2991" s="53"/>
      <c r="BN2991" s="53"/>
      <c r="BO2991" s="53"/>
      <c r="BP2991" s="53"/>
      <c r="BQ2991" s="53"/>
      <c r="BR2991" s="53"/>
      <c r="BS2991" s="53"/>
      <c r="BT2991" s="53"/>
      <c r="BU2991" s="53"/>
      <c r="BV2991" s="53"/>
      <c r="BW2991" s="53"/>
      <c r="BX2991" s="53"/>
      <c r="BY2991" s="53"/>
      <c r="BZ2991" s="53"/>
      <c r="CA2991" s="53"/>
      <c r="CB2991" s="53"/>
      <c r="CC2991" s="53"/>
      <c r="CD2991" s="53"/>
      <c r="CE2991" s="53"/>
      <c r="CF2991" s="53"/>
      <c r="CG2991" s="53"/>
      <c r="CH2991" s="53"/>
      <c r="CI2991" s="53"/>
      <c r="CJ2991" s="53"/>
      <c r="CK2991" s="53"/>
    </row>
    <row r="2992" spans="10:89" x14ac:dyDescent="0.2">
      <c r="J2992" s="53"/>
      <c r="K2992" s="53"/>
      <c r="L2992" s="53"/>
      <c r="M2992" s="53"/>
      <c r="N2992" s="53"/>
      <c r="O2992" s="53"/>
      <c r="P2992" s="53"/>
      <c r="Q2992" s="53"/>
      <c r="R2992" s="53"/>
      <c r="S2992" s="53"/>
      <c r="T2992" s="53"/>
      <c r="U2992" s="53"/>
      <c r="V2992" s="53"/>
      <c r="W2992" s="53"/>
      <c r="X2992" s="53"/>
      <c r="Y2992" s="53"/>
      <c r="Z2992" s="53"/>
      <c r="AA2992" s="53"/>
      <c r="AB2992" s="53"/>
      <c r="AC2992" s="53"/>
      <c r="AD2992" s="53"/>
      <c r="AE2992" s="53"/>
      <c r="AF2992" s="53"/>
      <c r="AG2992" s="53"/>
      <c r="AH2992" s="53"/>
      <c r="AI2992" s="53"/>
      <c r="AJ2992" s="53"/>
      <c r="AK2992" s="53"/>
      <c r="AL2992" s="53"/>
      <c r="AM2992" s="53"/>
      <c r="AN2992" s="53"/>
      <c r="AO2992" s="53"/>
      <c r="AP2992" s="53"/>
      <c r="AQ2992" s="53"/>
      <c r="AR2992" s="53"/>
      <c r="AS2992" s="53"/>
      <c r="AT2992" s="53"/>
      <c r="AU2992" s="53"/>
      <c r="AV2992" s="53"/>
      <c r="AW2992" s="53"/>
      <c r="AX2992" s="53"/>
      <c r="AY2992" s="53"/>
      <c r="AZ2992" s="53"/>
      <c r="BA2992" s="53"/>
      <c r="BB2992" s="53"/>
      <c r="BC2992" s="53"/>
      <c r="BD2992" s="53"/>
      <c r="BE2992" s="53"/>
      <c r="BF2992" s="53"/>
      <c r="BG2992" s="53"/>
      <c r="BH2992" s="53"/>
      <c r="BI2992" s="53"/>
      <c r="BJ2992" s="53"/>
      <c r="BK2992" s="53"/>
      <c r="BL2992" s="53"/>
      <c r="BM2992" s="53"/>
      <c r="BN2992" s="53"/>
      <c r="BO2992" s="53"/>
      <c r="BP2992" s="53"/>
      <c r="BQ2992" s="53"/>
      <c r="BR2992" s="53"/>
      <c r="BS2992" s="53"/>
      <c r="BT2992" s="53"/>
      <c r="BU2992" s="53"/>
      <c r="BV2992" s="53"/>
      <c r="BW2992" s="53"/>
      <c r="BX2992" s="53"/>
      <c r="BY2992" s="53"/>
      <c r="BZ2992" s="53"/>
      <c r="CA2992" s="53"/>
      <c r="CB2992" s="53"/>
      <c r="CC2992" s="53"/>
      <c r="CD2992" s="53"/>
      <c r="CE2992" s="53"/>
      <c r="CF2992" s="53"/>
      <c r="CG2992" s="53"/>
      <c r="CH2992" s="53"/>
      <c r="CI2992" s="53"/>
      <c r="CJ2992" s="53"/>
      <c r="CK2992" s="53"/>
    </row>
    <row r="2993" spans="10:89" x14ac:dyDescent="0.2">
      <c r="J2993" s="53"/>
      <c r="K2993" s="53"/>
      <c r="L2993" s="53"/>
      <c r="M2993" s="53"/>
      <c r="N2993" s="53"/>
      <c r="O2993" s="53"/>
      <c r="P2993" s="53"/>
      <c r="Q2993" s="53"/>
      <c r="R2993" s="53"/>
      <c r="S2993" s="53"/>
      <c r="T2993" s="53"/>
      <c r="U2993" s="53"/>
      <c r="V2993" s="53"/>
      <c r="W2993" s="53"/>
      <c r="X2993" s="53"/>
      <c r="Y2993" s="53"/>
      <c r="Z2993" s="53"/>
      <c r="AA2993" s="53"/>
      <c r="AB2993" s="53"/>
      <c r="AC2993" s="53"/>
      <c r="AD2993" s="53"/>
      <c r="AE2993" s="53"/>
      <c r="AF2993" s="53"/>
      <c r="AG2993" s="53"/>
      <c r="AH2993" s="53"/>
      <c r="AI2993" s="53"/>
      <c r="AJ2993" s="53"/>
      <c r="AK2993" s="53"/>
      <c r="AL2993" s="53"/>
      <c r="AM2993" s="53"/>
      <c r="AN2993" s="53"/>
      <c r="AO2993" s="53"/>
      <c r="AP2993" s="53"/>
      <c r="AQ2993" s="53"/>
      <c r="AR2993" s="53"/>
      <c r="AS2993" s="53"/>
      <c r="AT2993" s="53"/>
      <c r="AU2993" s="53"/>
      <c r="AV2993" s="53"/>
      <c r="AW2993" s="53"/>
      <c r="AX2993" s="53"/>
      <c r="AY2993" s="53"/>
      <c r="AZ2993" s="53"/>
      <c r="BA2993" s="53"/>
      <c r="BB2993" s="53"/>
      <c r="BC2993" s="53"/>
      <c r="BD2993" s="53"/>
      <c r="BE2993" s="53"/>
      <c r="BF2993" s="53"/>
      <c r="BG2993" s="53"/>
      <c r="BH2993" s="53"/>
      <c r="BI2993" s="53"/>
      <c r="BJ2993" s="53"/>
      <c r="BK2993" s="53"/>
      <c r="BL2993" s="53"/>
      <c r="BM2993" s="53"/>
      <c r="BN2993" s="53"/>
      <c r="BO2993" s="53"/>
      <c r="BP2993" s="53"/>
      <c r="BQ2993" s="53"/>
      <c r="BR2993" s="53"/>
      <c r="BS2993" s="53"/>
      <c r="BT2993" s="53"/>
      <c r="BU2993" s="53"/>
      <c r="BV2993" s="53"/>
      <c r="BW2993" s="53"/>
      <c r="BX2993" s="53"/>
      <c r="BY2993" s="53"/>
      <c r="BZ2993" s="53"/>
      <c r="CA2993" s="53"/>
      <c r="CB2993" s="53"/>
      <c r="CC2993" s="53"/>
      <c r="CD2993" s="53"/>
      <c r="CE2993" s="53"/>
      <c r="CF2993" s="53"/>
      <c r="CG2993" s="53"/>
      <c r="CH2993" s="53"/>
      <c r="CI2993" s="53"/>
      <c r="CJ2993" s="53"/>
      <c r="CK2993" s="53"/>
    </row>
    <row r="2994" spans="10:89" x14ac:dyDescent="0.2">
      <c r="J2994" s="53"/>
      <c r="K2994" s="53"/>
      <c r="L2994" s="53"/>
      <c r="M2994" s="53"/>
      <c r="N2994" s="53"/>
      <c r="O2994" s="53"/>
      <c r="P2994" s="53"/>
      <c r="Q2994" s="53"/>
      <c r="R2994" s="53"/>
      <c r="S2994" s="53"/>
      <c r="T2994" s="53"/>
      <c r="U2994" s="53"/>
      <c r="V2994" s="53"/>
      <c r="W2994" s="53"/>
      <c r="X2994" s="53"/>
      <c r="Y2994" s="53"/>
      <c r="Z2994" s="53"/>
      <c r="AA2994" s="53"/>
      <c r="AB2994" s="53"/>
      <c r="AC2994" s="53"/>
      <c r="AD2994" s="53"/>
      <c r="AE2994" s="53"/>
      <c r="AF2994" s="53"/>
      <c r="AG2994" s="53"/>
      <c r="AH2994" s="53"/>
      <c r="AI2994" s="53"/>
      <c r="AJ2994" s="53"/>
      <c r="AK2994" s="53"/>
      <c r="AL2994" s="53"/>
      <c r="AM2994" s="53"/>
      <c r="AN2994" s="53"/>
      <c r="AO2994" s="53"/>
      <c r="AP2994" s="53"/>
      <c r="AQ2994" s="53"/>
      <c r="AR2994" s="53"/>
      <c r="AS2994" s="53"/>
      <c r="AT2994" s="53"/>
      <c r="AU2994" s="53"/>
      <c r="AV2994" s="53"/>
      <c r="AW2994" s="53"/>
      <c r="AX2994" s="53"/>
      <c r="AY2994" s="53"/>
      <c r="AZ2994" s="53"/>
      <c r="BA2994" s="53"/>
      <c r="BB2994" s="53"/>
      <c r="BC2994" s="53"/>
      <c r="BD2994" s="53"/>
      <c r="BE2994" s="53"/>
      <c r="BF2994" s="53"/>
      <c r="BG2994" s="53"/>
      <c r="BH2994" s="53"/>
      <c r="BI2994" s="53"/>
      <c r="BJ2994" s="53"/>
      <c r="BK2994" s="53"/>
      <c r="BL2994" s="53"/>
      <c r="BM2994" s="53"/>
      <c r="BN2994" s="53"/>
      <c r="BO2994" s="53"/>
      <c r="BP2994" s="53"/>
      <c r="BQ2994" s="53"/>
      <c r="BR2994" s="53"/>
      <c r="BS2994" s="53"/>
      <c r="BT2994" s="53"/>
      <c r="BU2994" s="53"/>
      <c r="BV2994" s="53"/>
      <c r="BW2994" s="53"/>
      <c r="BX2994" s="53"/>
      <c r="BY2994" s="53"/>
      <c r="BZ2994" s="53"/>
      <c r="CA2994" s="53"/>
      <c r="CB2994" s="53"/>
      <c r="CC2994" s="53"/>
      <c r="CD2994" s="53"/>
      <c r="CE2994" s="53"/>
      <c r="CF2994" s="53"/>
      <c r="CG2994" s="53"/>
      <c r="CH2994" s="53"/>
      <c r="CI2994" s="53"/>
      <c r="CJ2994" s="53"/>
      <c r="CK2994" s="53"/>
    </row>
    <row r="2995" spans="10:89" x14ac:dyDescent="0.2">
      <c r="J2995" s="53"/>
      <c r="K2995" s="53"/>
      <c r="L2995" s="53"/>
      <c r="M2995" s="53"/>
      <c r="N2995" s="53"/>
      <c r="O2995" s="53"/>
      <c r="P2995" s="53"/>
      <c r="Q2995" s="53"/>
      <c r="R2995" s="53"/>
      <c r="S2995" s="53"/>
      <c r="T2995" s="53"/>
      <c r="U2995" s="53"/>
      <c r="V2995" s="53"/>
      <c r="W2995" s="53"/>
      <c r="X2995" s="53"/>
      <c r="Y2995" s="53"/>
      <c r="Z2995" s="53"/>
      <c r="AA2995" s="53"/>
      <c r="AB2995" s="53"/>
      <c r="AC2995" s="53"/>
      <c r="AD2995" s="53"/>
      <c r="AE2995" s="53"/>
      <c r="AF2995" s="53"/>
      <c r="AG2995" s="53"/>
      <c r="AH2995" s="53"/>
      <c r="AI2995" s="53"/>
      <c r="AJ2995" s="53"/>
      <c r="AK2995" s="53"/>
      <c r="AL2995" s="53"/>
      <c r="AM2995" s="53"/>
      <c r="AN2995" s="53"/>
      <c r="AO2995" s="53"/>
      <c r="AP2995" s="53"/>
      <c r="AQ2995" s="53"/>
      <c r="AR2995" s="53"/>
      <c r="AS2995" s="53"/>
      <c r="AT2995" s="53"/>
      <c r="AU2995" s="53"/>
      <c r="AV2995" s="53"/>
      <c r="AW2995" s="53"/>
      <c r="AX2995" s="53"/>
      <c r="AY2995" s="53"/>
      <c r="AZ2995" s="53"/>
      <c r="BA2995" s="53"/>
      <c r="BB2995" s="53"/>
      <c r="BC2995" s="53"/>
      <c r="BD2995" s="53"/>
      <c r="BE2995" s="53"/>
      <c r="BF2995" s="53"/>
      <c r="BG2995" s="53"/>
      <c r="BH2995" s="53"/>
      <c r="BI2995" s="53"/>
      <c r="BJ2995" s="53"/>
      <c r="BK2995" s="53"/>
      <c r="BL2995" s="53"/>
      <c r="BM2995" s="53"/>
      <c r="BN2995" s="53"/>
      <c r="BO2995" s="53"/>
      <c r="BP2995" s="53"/>
      <c r="BQ2995" s="53"/>
      <c r="BR2995" s="53"/>
      <c r="BS2995" s="53"/>
      <c r="BT2995" s="53"/>
      <c r="BU2995" s="53"/>
      <c r="BV2995" s="53"/>
      <c r="BW2995" s="53"/>
      <c r="BX2995" s="53"/>
      <c r="BY2995" s="53"/>
      <c r="BZ2995" s="53"/>
      <c r="CA2995" s="53"/>
      <c r="CB2995" s="53"/>
      <c r="CC2995" s="53"/>
      <c r="CD2995" s="53"/>
      <c r="CE2995" s="53"/>
      <c r="CF2995" s="53"/>
      <c r="CG2995" s="53"/>
      <c r="CH2995" s="53"/>
      <c r="CI2995" s="53"/>
      <c r="CJ2995" s="53"/>
      <c r="CK2995" s="53"/>
    </row>
    <row r="2996" spans="10:89" x14ac:dyDescent="0.2">
      <c r="J2996" s="53"/>
      <c r="K2996" s="53"/>
      <c r="L2996" s="53"/>
      <c r="M2996" s="53"/>
      <c r="N2996" s="53"/>
      <c r="O2996" s="53"/>
      <c r="P2996" s="53"/>
      <c r="Q2996" s="53"/>
      <c r="R2996" s="53"/>
      <c r="S2996" s="53"/>
      <c r="T2996" s="53"/>
      <c r="U2996" s="53"/>
      <c r="V2996" s="53"/>
      <c r="W2996" s="53"/>
      <c r="X2996" s="53"/>
      <c r="Y2996" s="53"/>
      <c r="Z2996" s="53"/>
      <c r="AA2996" s="53"/>
      <c r="AB2996" s="53"/>
      <c r="AC2996" s="53"/>
      <c r="AD2996" s="53"/>
      <c r="AE2996" s="53"/>
      <c r="AF2996" s="53"/>
      <c r="AG2996" s="53"/>
      <c r="AH2996" s="53"/>
      <c r="AI2996" s="53"/>
      <c r="AJ2996" s="53"/>
      <c r="AK2996" s="53"/>
      <c r="AL2996" s="53"/>
      <c r="AM2996" s="53"/>
      <c r="AN2996" s="53"/>
      <c r="AO2996" s="53"/>
      <c r="AP2996" s="53"/>
      <c r="AQ2996" s="53"/>
      <c r="AR2996" s="53"/>
      <c r="AS2996" s="53"/>
      <c r="AT2996" s="53"/>
      <c r="AU2996" s="53"/>
      <c r="AV2996" s="53"/>
      <c r="AW2996" s="53"/>
      <c r="AX2996" s="53"/>
      <c r="AY2996" s="53"/>
      <c r="AZ2996" s="53"/>
      <c r="BA2996" s="53"/>
      <c r="BB2996" s="53"/>
      <c r="BC2996" s="53"/>
      <c r="BD2996" s="53"/>
      <c r="BE2996" s="53"/>
      <c r="BF2996" s="53"/>
      <c r="BG2996" s="53"/>
      <c r="BH2996" s="53"/>
      <c r="BI2996" s="53"/>
      <c r="BJ2996" s="53"/>
      <c r="BK2996" s="53"/>
      <c r="BL2996" s="53"/>
      <c r="BM2996" s="53"/>
      <c r="BN2996" s="53"/>
      <c r="BO2996" s="53"/>
      <c r="BP2996" s="53"/>
      <c r="BQ2996" s="53"/>
      <c r="BR2996" s="53"/>
      <c r="BS2996" s="53"/>
      <c r="BT2996" s="53"/>
      <c r="BU2996" s="53"/>
      <c r="BV2996" s="53"/>
      <c r="BW2996" s="53"/>
      <c r="BX2996" s="53"/>
      <c r="BY2996" s="53"/>
      <c r="BZ2996" s="53"/>
      <c r="CA2996" s="53"/>
      <c r="CB2996" s="53"/>
      <c r="CC2996" s="53"/>
      <c r="CD2996" s="53"/>
      <c r="CE2996" s="53"/>
      <c r="CF2996" s="53"/>
      <c r="CG2996" s="53"/>
      <c r="CH2996" s="53"/>
      <c r="CI2996" s="53"/>
      <c r="CJ2996" s="53"/>
      <c r="CK2996" s="53"/>
    </row>
    <row r="2997" spans="10:89" x14ac:dyDescent="0.2">
      <c r="J2997" s="53"/>
      <c r="K2997" s="53"/>
      <c r="L2997" s="53"/>
      <c r="M2997" s="53"/>
      <c r="N2997" s="53"/>
      <c r="O2997" s="53"/>
      <c r="P2997" s="53"/>
      <c r="Q2997" s="53"/>
      <c r="R2997" s="53"/>
      <c r="S2997" s="53"/>
      <c r="T2997" s="53"/>
      <c r="U2997" s="53"/>
      <c r="V2997" s="53"/>
      <c r="W2997" s="53"/>
      <c r="X2997" s="53"/>
      <c r="Y2997" s="53"/>
      <c r="Z2997" s="53"/>
      <c r="AA2997" s="53"/>
      <c r="AB2997" s="53"/>
      <c r="AC2997" s="53"/>
      <c r="AD2997" s="53"/>
      <c r="AE2997" s="53"/>
      <c r="AF2997" s="53"/>
      <c r="AG2997" s="53"/>
      <c r="AH2997" s="53"/>
      <c r="AI2997" s="53"/>
      <c r="AJ2997" s="53"/>
      <c r="AK2997" s="53"/>
      <c r="AL2997" s="53"/>
      <c r="AM2997" s="53"/>
      <c r="AN2997" s="53"/>
      <c r="AO2997" s="53"/>
      <c r="AP2997" s="53"/>
      <c r="AQ2997" s="53"/>
      <c r="AR2997" s="53"/>
      <c r="AS2997" s="53"/>
      <c r="AT2997" s="53"/>
      <c r="AU2997" s="53"/>
      <c r="AV2997" s="53"/>
      <c r="AW2997" s="53"/>
      <c r="AX2997" s="53"/>
      <c r="AY2997" s="53"/>
      <c r="AZ2997" s="53"/>
      <c r="BA2997" s="53"/>
      <c r="BB2997" s="53"/>
      <c r="BC2997" s="53"/>
      <c r="BD2997" s="53"/>
      <c r="BE2997" s="53"/>
      <c r="BF2997" s="53"/>
      <c r="BG2997" s="53"/>
      <c r="BH2997" s="53"/>
      <c r="BI2997" s="53"/>
      <c r="BJ2997" s="53"/>
      <c r="BK2997" s="53"/>
      <c r="BL2997" s="53"/>
      <c r="BM2997" s="53"/>
      <c r="BN2997" s="53"/>
      <c r="BO2997" s="53"/>
      <c r="BP2997" s="53"/>
      <c r="BQ2997" s="53"/>
      <c r="BR2997" s="53"/>
      <c r="BS2997" s="53"/>
      <c r="BT2997" s="53"/>
      <c r="BU2997" s="53"/>
      <c r="BV2997" s="53"/>
      <c r="BW2997" s="53"/>
      <c r="BX2997" s="53"/>
      <c r="BY2997" s="53"/>
      <c r="BZ2997" s="53"/>
      <c r="CA2997" s="53"/>
      <c r="CB2997" s="53"/>
      <c r="CC2997" s="53"/>
      <c r="CD2997" s="53"/>
      <c r="CE2997" s="53"/>
      <c r="CF2997" s="53"/>
      <c r="CG2997" s="53"/>
      <c r="CH2997" s="53"/>
      <c r="CI2997" s="53"/>
      <c r="CJ2997" s="53"/>
      <c r="CK2997" s="53"/>
    </row>
    <row r="2998" spans="10:89" x14ac:dyDescent="0.2">
      <c r="J2998" s="53"/>
      <c r="K2998" s="53"/>
      <c r="L2998" s="53"/>
      <c r="M2998" s="53"/>
      <c r="N2998" s="53"/>
      <c r="O2998" s="53"/>
      <c r="P2998" s="53"/>
      <c r="Q2998" s="53"/>
      <c r="R2998" s="53"/>
      <c r="S2998" s="53"/>
      <c r="T2998" s="53"/>
      <c r="U2998" s="53"/>
      <c r="V2998" s="53"/>
      <c r="W2998" s="53"/>
      <c r="X2998" s="53"/>
      <c r="Y2998" s="53"/>
      <c r="Z2998" s="53"/>
      <c r="AA2998" s="53"/>
      <c r="AB2998" s="53"/>
      <c r="AC2998" s="53"/>
      <c r="AD2998" s="53"/>
      <c r="AE2998" s="53"/>
      <c r="AF2998" s="53"/>
      <c r="AG2998" s="53"/>
      <c r="AH2998" s="53"/>
      <c r="AI2998" s="53"/>
      <c r="AJ2998" s="53"/>
      <c r="AK2998" s="53"/>
      <c r="AL2998" s="53"/>
      <c r="AM2998" s="53"/>
      <c r="AN2998" s="53"/>
      <c r="AO2998" s="53"/>
      <c r="AP2998" s="53"/>
      <c r="AQ2998" s="53"/>
      <c r="AR2998" s="53"/>
      <c r="AS2998" s="53"/>
      <c r="AT2998" s="53"/>
      <c r="AU2998" s="53"/>
      <c r="AV2998" s="53"/>
      <c r="AW2998" s="53"/>
      <c r="AX2998" s="53"/>
      <c r="AY2998" s="53"/>
      <c r="AZ2998" s="53"/>
      <c r="BA2998" s="53"/>
      <c r="BB2998" s="53"/>
      <c r="BC2998" s="53"/>
      <c r="BD2998" s="53"/>
      <c r="BE2998" s="53"/>
      <c r="BF2998" s="53"/>
      <c r="BG2998" s="53"/>
      <c r="BH2998" s="53"/>
      <c r="BI2998" s="53"/>
      <c r="BJ2998" s="53"/>
      <c r="BK2998" s="53"/>
      <c r="BL2998" s="53"/>
      <c r="BM2998" s="53"/>
      <c r="BN2998" s="53"/>
      <c r="BO2998" s="53"/>
      <c r="BP2998" s="53"/>
      <c r="BQ2998" s="53"/>
      <c r="BR2998" s="53"/>
      <c r="BS2998" s="53"/>
      <c r="BT2998" s="53"/>
      <c r="BU2998" s="53"/>
      <c r="BV2998" s="53"/>
      <c r="BW2998" s="53"/>
      <c r="BX2998" s="53"/>
      <c r="BY2998" s="53"/>
      <c r="BZ2998" s="53"/>
      <c r="CA2998" s="53"/>
      <c r="CB2998" s="53"/>
      <c r="CC2998" s="53"/>
      <c r="CD2998" s="53"/>
      <c r="CE2998" s="53"/>
      <c r="CF2998" s="53"/>
      <c r="CG2998" s="53"/>
      <c r="CH2998" s="53"/>
      <c r="CI2998" s="53"/>
      <c r="CJ2998" s="53"/>
      <c r="CK2998" s="53"/>
    </row>
    <row r="2999" spans="10:89" x14ac:dyDescent="0.2">
      <c r="J2999" s="53"/>
      <c r="K2999" s="53"/>
      <c r="L2999" s="53"/>
      <c r="M2999" s="53"/>
      <c r="N2999" s="53"/>
      <c r="O2999" s="53"/>
      <c r="P2999" s="53"/>
      <c r="Q2999" s="53"/>
      <c r="R2999" s="53"/>
      <c r="S2999" s="53"/>
      <c r="T2999" s="53"/>
      <c r="U2999" s="53"/>
      <c r="V2999" s="53"/>
      <c r="W2999" s="53"/>
      <c r="X2999" s="53"/>
      <c r="Y2999" s="53"/>
      <c r="Z2999" s="53"/>
      <c r="AA2999" s="53"/>
      <c r="AB2999" s="53"/>
      <c r="AC2999" s="53"/>
      <c r="AD2999" s="53"/>
      <c r="AE2999" s="53"/>
      <c r="AF2999" s="53"/>
      <c r="AG2999" s="53"/>
      <c r="AH2999" s="53"/>
      <c r="AI2999" s="53"/>
      <c r="AJ2999" s="53"/>
      <c r="AK2999" s="53"/>
      <c r="AL2999" s="53"/>
      <c r="AM2999" s="53"/>
      <c r="AN2999" s="53"/>
      <c r="AO2999" s="53"/>
      <c r="AP2999" s="53"/>
      <c r="AQ2999" s="53"/>
      <c r="AR2999" s="53"/>
      <c r="AS2999" s="53"/>
      <c r="AT2999" s="53"/>
      <c r="AU2999" s="53"/>
      <c r="AV2999" s="53"/>
      <c r="AW2999" s="53"/>
      <c r="AX2999" s="53"/>
      <c r="AY2999" s="53"/>
      <c r="AZ2999" s="53"/>
      <c r="BA2999" s="53"/>
      <c r="BB2999" s="53"/>
      <c r="BC2999" s="53"/>
      <c r="BD2999" s="53"/>
      <c r="BE2999" s="53"/>
      <c r="BF2999" s="53"/>
      <c r="BG2999" s="53"/>
      <c r="BH2999" s="53"/>
      <c r="BI2999" s="53"/>
      <c r="BJ2999" s="53"/>
      <c r="BK2999" s="53"/>
      <c r="BL2999" s="53"/>
      <c r="BM2999" s="53"/>
      <c r="BN2999" s="53"/>
      <c r="BO2999" s="53"/>
      <c r="BP2999" s="53"/>
      <c r="BQ2999" s="53"/>
      <c r="BR2999" s="53"/>
      <c r="BS2999" s="53"/>
      <c r="BT2999" s="53"/>
      <c r="BU2999" s="53"/>
      <c r="BV2999" s="53"/>
      <c r="BW2999" s="53"/>
      <c r="BX2999" s="53"/>
      <c r="BY2999" s="53"/>
      <c r="BZ2999" s="53"/>
      <c r="CA2999" s="53"/>
      <c r="CB2999" s="53"/>
      <c r="CC2999" s="53"/>
      <c r="CD2999" s="53"/>
      <c r="CE2999" s="53"/>
      <c r="CF2999" s="53"/>
      <c r="CG2999" s="53"/>
      <c r="CH2999" s="53"/>
      <c r="CI2999" s="53"/>
      <c r="CJ2999" s="53"/>
      <c r="CK2999" s="53"/>
    </row>
    <row r="3000" spans="10:89" x14ac:dyDescent="0.2">
      <c r="J3000" s="53"/>
      <c r="K3000" s="53"/>
      <c r="L3000" s="53"/>
      <c r="M3000" s="53"/>
      <c r="N3000" s="53"/>
      <c r="O3000" s="53"/>
      <c r="P3000" s="53"/>
      <c r="Q3000" s="53"/>
      <c r="R3000" s="53"/>
      <c r="S3000" s="53"/>
      <c r="T3000" s="53"/>
      <c r="U3000" s="53"/>
      <c r="V3000" s="53"/>
      <c r="W3000" s="53"/>
      <c r="X3000" s="53"/>
      <c r="Y3000" s="53"/>
      <c r="Z3000" s="53"/>
      <c r="AA3000" s="53"/>
      <c r="AB3000" s="53"/>
      <c r="AC3000" s="53"/>
      <c r="AD3000" s="53"/>
      <c r="AE3000" s="53"/>
      <c r="AF3000" s="53"/>
      <c r="AG3000" s="53"/>
      <c r="AH3000" s="53"/>
      <c r="AI3000" s="53"/>
      <c r="AJ3000" s="53"/>
      <c r="AK3000" s="53"/>
      <c r="AL3000" s="53"/>
      <c r="AM3000" s="53"/>
      <c r="AN3000" s="53"/>
      <c r="AO3000" s="53"/>
      <c r="AP3000" s="53"/>
      <c r="AQ3000" s="53"/>
      <c r="AR3000" s="53"/>
      <c r="AS3000" s="53"/>
      <c r="AT3000" s="53"/>
      <c r="AU3000" s="53"/>
      <c r="AV3000" s="53"/>
      <c r="AW3000" s="53"/>
      <c r="AX3000" s="53"/>
      <c r="AY3000" s="53"/>
      <c r="AZ3000" s="53"/>
      <c r="BA3000" s="53"/>
      <c r="BB3000" s="53"/>
      <c r="BC3000" s="53"/>
      <c r="BD3000" s="53"/>
      <c r="BE3000" s="53"/>
      <c r="BF3000" s="53"/>
      <c r="BG3000" s="53"/>
      <c r="BH3000" s="53"/>
      <c r="BI3000" s="53"/>
      <c r="BJ3000" s="53"/>
      <c r="BK3000" s="53"/>
      <c r="BL3000" s="53"/>
      <c r="BM3000" s="53"/>
      <c r="BN3000" s="53"/>
      <c r="BO3000" s="53"/>
      <c r="BP3000" s="53"/>
      <c r="BQ3000" s="53"/>
      <c r="BR3000" s="53"/>
      <c r="BS3000" s="53"/>
      <c r="BT3000" s="53"/>
      <c r="BU3000" s="53"/>
      <c r="BV3000" s="53"/>
      <c r="BW3000" s="53"/>
      <c r="BX3000" s="53"/>
      <c r="BY3000" s="53"/>
      <c r="BZ3000" s="53"/>
      <c r="CA3000" s="53"/>
      <c r="CB3000" s="53"/>
      <c r="CC3000" s="53"/>
      <c r="CD3000" s="53"/>
      <c r="CE3000" s="53"/>
      <c r="CF3000" s="53"/>
      <c r="CG3000" s="53"/>
      <c r="CH3000" s="53"/>
      <c r="CI3000" s="53"/>
      <c r="CJ3000" s="53"/>
      <c r="CK3000" s="53"/>
    </row>
    <row r="3001" spans="10:89" x14ac:dyDescent="0.2">
      <c r="J3001" s="53"/>
      <c r="K3001" s="53"/>
      <c r="L3001" s="53"/>
      <c r="M3001" s="53"/>
      <c r="N3001" s="53"/>
      <c r="O3001" s="53"/>
      <c r="P3001" s="53"/>
      <c r="Q3001" s="53"/>
      <c r="R3001" s="53"/>
      <c r="S3001" s="53"/>
      <c r="T3001" s="53"/>
      <c r="U3001" s="53"/>
      <c r="V3001" s="53"/>
      <c r="W3001" s="53"/>
      <c r="X3001" s="53"/>
      <c r="Y3001" s="53"/>
      <c r="Z3001" s="53"/>
      <c r="AA3001" s="53"/>
      <c r="AB3001" s="53"/>
      <c r="AC3001" s="53"/>
      <c r="AD3001" s="53"/>
      <c r="AE3001" s="53"/>
      <c r="AF3001" s="53"/>
      <c r="AG3001" s="53"/>
      <c r="AH3001" s="53"/>
      <c r="AI3001" s="53"/>
      <c r="AJ3001" s="53"/>
      <c r="AK3001" s="53"/>
      <c r="AL3001" s="53"/>
      <c r="AM3001" s="53"/>
      <c r="AN3001" s="53"/>
      <c r="AO3001" s="53"/>
      <c r="AP3001" s="53"/>
      <c r="AQ3001" s="53"/>
      <c r="AR3001" s="53"/>
      <c r="AS3001" s="53"/>
      <c r="AT3001" s="53"/>
      <c r="AU3001" s="53"/>
      <c r="AV3001" s="53"/>
      <c r="AW3001" s="53"/>
      <c r="AX3001" s="53"/>
      <c r="AY3001" s="53"/>
      <c r="AZ3001" s="53"/>
      <c r="BA3001" s="53"/>
      <c r="BB3001" s="53"/>
      <c r="BC3001" s="53"/>
      <c r="BD3001" s="53"/>
      <c r="BE3001" s="53"/>
      <c r="BF3001" s="53"/>
      <c r="BG3001" s="53"/>
      <c r="BH3001" s="53"/>
      <c r="BI3001" s="53"/>
      <c r="BJ3001" s="53"/>
      <c r="BK3001" s="53"/>
      <c r="BL3001" s="53"/>
      <c r="BM3001" s="53"/>
      <c r="BN3001" s="53"/>
      <c r="BO3001" s="53"/>
      <c r="BP3001" s="53"/>
      <c r="BQ3001" s="53"/>
      <c r="BR3001" s="53"/>
      <c r="BS3001" s="53"/>
      <c r="BT3001" s="53"/>
      <c r="BU3001" s="53"/>
      <c r="BV3001" s="53"/>
      <c r="BW3001" s="53"/>
      <c r="BX3001" s="53"/>
      <c r="BY3001" s="53"/>
      <c r="BZ3001" s="53"/>
      <c r="CA3001" s="53"/>
      <c r="CB3001" s="53"/>
      <c r="CC3001" s="53"/>
      <c r="CD3001" s="53"/>
      <c r="CE3001" s="53"/>
      <c r="CF3001" s="53"/>
      <c r="CG3001" s="53"/>
      <c r="CH3001" s="53"/>
      <c r="CI3001" s="53"/>
      <c r="CJ3001" s="53"/>
      <c r="CK3001" s="53"/>
    </row>
    <row r="3002" spans="10:89" x14ac:dyDescent="0.2">
      <c r="J3002" s="53"/>
      <c r="K3002" s="53"/>
      <c r="L3002" s="53"/>
      <c r="M3002" s="53"/>
      <c r="N3002" s="53"/>
      <c r="O3002" s="53"/>
      <c r="P3002" s="53"/>
      <c r="Q3002" s="53"/>
      <c r="R3002" s="53"/>
      <c r="S3002" s="53"/>
      <c r="T3002" s="53"/>
      <c r="U3002" s="53"/>
      <c r="V3002" s="53"/>
      <c r="W3002" s="53"/>
      <c r="X3002" s="53"/>
      <c r="Y3002" s="53"/>
      <c r="Z3002" s="53"/>
      <c r="AA3002" s="53"/>
      <c r="AB3002" s="53"/>
      <c r="AC3002" s="53"/>
      <c r="AD3002" s="53"/>
      <c r="AE3002" s="53"/>
      <c r="AF3002" s="53"/>
      <c r="AG3002" s="53"/>
      <c r="AH3002" s="53"/>
      <c r="AI3002" s="53"/>
      <c r="AJ3002" s="53"/>
      <c r="AK3002" s="53"/>
      <c r="AL3002" s="53"/>
      <c r="AM3002" s="53"/>
      <c r="AN3002" s="53"/>
      <c r="AO3002" s="53"/>
      <c r="AP3002" s="53"/>
      <c r="AQ3002" s="53"/>
      <c r="AR3002" s="53"/>
      <c r="AS3002" s="53"/>
      <c r="AT3002" s="53"/>
      <c r="AU3002" s="53"/>
      <c r="AV3002" s="53"/>
      <c r="AW3002" s="53"/>
      <c r="AX3002" s="53"/>
      <c r="AY3002" s="53"/>
      <c r="AZ3002" s="53"/>
      <c r="BA3002" s="53"/>
      <c r="BB3002" s="53"/>
      <c r="BC3002" s="53"/>
      <c r="BD3002" s="53"/>
      <c r="BE3002" s="53"/>
      <c r="BF3002" s="53"/>
      <c r="BG3002" s="53"/>
      <c r="BH3002" s="53"/>
      <c r="BI3002" s="53"/>
      <c r="BJ3002" s="53"/>
      <c r="BK3002" s="53"/>
      <c r="BL3002" s="53"/>
      <c r="BM3002" s="53"/>
      <c r="BN3002" s="53"/>
      <c r="BO3002" s="53"/>
      <c r="BP3002" s="53"/>
      <c r="BQ3002" s="53"/>
      <c r="BR3002" s="53"/>
      <c r="BS3002" s="53"/>
      <c r="BT3002" s="53"/>
      <c r="BU3002" s="53"/>
      <c r="BV3002" s="53"/>
      <c r="BW3002" s="53"/>
      <c r="BX3002" s="53"/>
      <c r="BY3002" s="53"/>
      <c r="BZ3002" s="53"/>
      <c r="CA3002" s="53"/>
      <c r="CB3002" s="53"/>
      <c r="CC3002" s="53"/>
      <c r="CD3002" s="53"/>
      <c r="CE3002" s="53"/>
      <c r="CF3002" s="53"/>
      <c r="CG3002" s="53"/>
      <c r="CH3002" s="53"/>
      <c r="CI3002" s="53"/>
      <c r="CJ3002" s="53"/>
      <c r="CK3002" s="53"/>
    </row>
    <row r="3003" spans="10:89" x14ac:dyDescent="0.2">
      <c r="J3003" s="53"/>
      <c r="K3003" s="53"/>
      <c r="L3003" s="53"/>
      <c r="M3003" s="53"/>
      <c r="N3003" s="53"/>
      <c r="O3003" s="53"/>
      <c r="P3003" s="53"/>
      <c r="Q3003" s="53"/>
      <c r="R3003" s="53"/>
      <c r="S3003" s="53"/>
      <c r="T3003" s="53"/>
      <c r="U3003" s="53"/>
      <c r="V3003" s="53"/>
      <c r="W3003" s="53"/>
      <c r="X3003" s="53"/>
      <c r="Y3003" s="53"/>
      <c r="Z3003" s="53"/>
      <c r="AA3003" s="53"/>
      <c r="AB3003" s="53"/>
      <c r="AC3003" s="53"/>
      <c r="AD3003" s="53"/>
      <c r="AE3003" s="53"/>
      <c r="AF3003" s="53"/>
      <c r="AG3003" s="53"/>
      <c r="AH3003" s="53"/>
      <c r="AI3003" s="53"/>
      <c r="AJ3003" s="53"/>
      <c r="AK3003" s="53"/>
      <c r="AL3003" s="53"/>
      <c r="AM3003" s="53"/>
      <c r="AN3003" s="53"/>
      <c r="AO3003" s="53"/>
      <c r="AP3003" s="53"/>
      <c r="AQ3003" s="53"/>
      <c r="AR3003" s="53"/>
      <c r="AS3003" s="53"/>
      <c r="AT3003" s="53"/>
      <c r="AU3003" s="53"/>
      <c r="AV3003" s="53"/>
      <c r="AW3003" s="53"/>
      <c r="AX3003" s="53"/>
      <c r="AY3003" s="53"/>
      <c r="AZ3003" s="53"/>
      <c r="BA3003" s="53"/>
      <c r="BB3003" s="53"/>
      <c r="BC3003" s="53"/>
      <c r="BD3003" s="53"/>
      <c r="BE3003" s="53"/>
      <c r="BF3003" s="53"/>
      <c r="BG3003" s="53"/>
      <c r="BH3003" s="53"/>
      <c r="BI3003" s="53"/>
      <c r="BJ3003" s="53"/>
      <c r="BK3003" s="53"/>
      <c r="BL3003" s="53"/>
      <c r="BM3003" s="53"/>
      <c r="BN3003" s="53"/>
      <c r="BO3003" s="53"/>
      <c r="BP3003" s="53"/>
      <c r="BQ3003" s="53"/>
      <c r="BR3003" s="53"/>
      <c r="BS3003" s="53"/>
      <c r="BT3003" s="53"/>
      <c r="BU3003" s="53"/>
      <c r="BV3003" s="53"/>
      <c r="BW3003" s="53"/>
      <c r="BX3003" s="53"/>
      <c r="BY3003" s="53"/>
      <c r="BZ3003" s="53"/>
      <c r="CA3003" s="53"/>
      <c r="CB3003" s="53"/>
      <c r="CC3003" s="53"/>
      <c r="CD3003" s="53"/>
      <c r="CE3003" s="53"/>
      <c r="CF3003" s="53"/>
      <c r="CG3003" s="53"/>
      <c r="CH3003" s="53"/>
      <c r="CI3003" s="53"/>
      <c r="CJ3003" s="53"/>
      <c r="CK3003" s="53"/>
    </row>
    <row r="3004" spans="10:89" x14ac:dyDescent="0.2">
      <c r="J3004" s="53"/>
      <c r="K3004" s="53"/>
      <c r="L3004" s="53"/>
      <c r="M3004" s="53"/>
      <c r="N3004" s="53"/>
      <c r="O3004" s="53"/>
      <c r="P3004" s="53"/>
      <c r="Q3004" s="53"/>
      <c r="R3004" s="53"/>
      <c r="S3004" s="53"/>
      <c r="T3004" s="53"/>
      <c r="U3004" s="53"/>
      <c r="V3004" s="53"/>
      <c r="W3004" s="53"/>
      <c r="X3004" s="53"/>
      <c r="Y3004" s="53"/>
      <c r="Z3004" s="53"/>
      <c r="AA3004" s="53"/>
      <c r="AB3004" s="53"/>
      <c r="AC3004" s="53"/>
      <c r="AD3004" s="53"/>
      <c r="AE3004" s="53"/>
      <c r="AF3004" s="53"/>
      <c r="AG3004" s="53"/>
      <c r="AH3004" s="53"/>
      <c r="AI3004" s="53"/>
      <c r="AJ3004" s="53"/>
      <c r="AK3004" s="53"/>
      <c r="AL3004" s="53"/>
      <c r="AM3004" s="53"/>
      <c r="AN3004" s="53"/>
      <c r="AO3004" s="53"/>
      <c r="AP3004" s="53"/>
      <c r="AQ3004" s="53"/>
      <c r="AR3004" s="53"/>
      <c r="AS3004" s="53"/>
      <c r="AT3004" s="53"/>
      <c r="AU3004" s="53"/>
      <c r="AV3004" s="53"/>
      <c r="AW3004" s="53"/>
      <c r="AX3004" s="53"/>
      <c r="AY3004" s="53"/>
      <c r="AZ3004" s="53"/>
      <c r="BA3004" s="53"/>
      <c r="BB3004" s="53"/>
      <c r="BC3004" s="53"/>
      <c r="BD3004" s="53"/>
      <c r="BE3004" s="53"/>
      <c r="BF3004" s="53"/>
      <c r="BG3004" s="53"/>
      <c r="BH3004" s="53"/>
      <c r="BI3004" s="53"/>
      <c r="BJ3004" s="53"/>
      <c r="BK3004" s="53"/>
      <c r="BL3004" s="53"/>
      <c r="BM3004" s="53"/>
      <c r="BN3004" s="53"/>
      <c r="BO3004" s="53"/>
      <c r="BP3004" s="53"/>
      <c r="BQ3004" s="53"/>
      <c r="BR3004" s="53"/>
      <c r="BS3004" s="53"/>
      <c r="BT3004" s="53"/>
      <c r="BU3004" s="53"/>
      <c r="BV3004" s="53"/>
      <c r="BW3004" s="53"/>
      <c r="BX3004" s="53"/>
      <c r="BY3004" s="53"/>
      <c r="BZ3004" s="53"/>
      <c r="CA3004" s="53"/>
      <c r="CB3004" s="53"/>
      <c r="CC3004" s="53"/>
      <c r="CD3004" s="53"/>
      <c r="CE3004" s="53"/>
      <c r="CF3004" s="53"/>
      <c r="CG3004" s="53"/>
      <c r="CH3004" s="53"/>
      <c r="CI3004" s="53"/>
      <c r="CJ3004" s="53"/>
      <c r="CK3004" s="53"/>
    </row>
    <row r="3005" spans="10:89" x14ac:dyDescent="0.2">
      <c r="J3005" s="53"/>
      <c r="K3005" s="53"/>
      <c r="L3005" s="53"/>
      <c r="M3005" s="53"/>
      <c r="N3005" s="53"/>
      <c r="O3005" s="53"/>
      <c r="P3005" s="53"/>
      <c r="Q3005" s="53"/>
      <c r="R3005" s="53"/>
      <c r="S3005" s="53"/>
      <c r="T3005" s="53"/>
      <c r="U3005" s="53"/>
      <c r="V3005" s="53"/>
      <c r="W3005" s="53"/>
      <c r="X3005" s="53"/>
      <c r="Y3005" s="53"/>
      <c r="Z3005" s="53"/>
      <c r="AA3005" s="53"/>
      <c r="AB3005" s="53"/>
      <c r="AC3005" s="53"/>
      <c r="AD3005" s="53"/>
      <c r="AE3005" s="53"/>
      <c r="AF3005" s="53"/>
      <c r="AG3005" s="53"/>
      <c r="AH3005" s="53"/>
      <c r="AI3005" s="53"/>
      <c r="AJ3005" s="53"/>
      <c r="AK3005" s="53"/>
      <c r="AL3005" s="53"/>
      <c r="AM3005" s="53"/>
      <c r="AN3005" s="53"/>
      <c r="AO3005" s="53"/>
      <c r="AP3005" s="53"/>
      <c r="AQ3005" s="53"/>
      <c r="AR3005" s="53"/>
      <c r="AS3005" s="53"/>
      <c r="AT3005" s="53"/>
      <c r="AU3005" s="53"/>
      <c r="AV3005" s="53"/>
      <c r="AW3005" s="53"/>
      <c r="AX3005" s="53"/>
      <c r="AY3005" s="53"/>
      <c r="AZ3005" s="53"/>
      <c r="BA3005" s="53"/>
      <c r="BB3005" s="53"/>
      <c r="BC3005" s="53"/>
      <c r="BD3005" s="53"/>
      <c r="BE3005" s="53"/>
      <c r="BF3005" s="53"/>
      <c r="BG3005" s="53"/>
      <c r="BH3005" s="53"/>
      <c r="BI3005" s="53"/>
      <c r="BJ3005" s="53"/>
      <c r="BK3005" s="53"/>
      <c r="BL3005" s="53"/>
      <c r="BM3005" s="53"/>
      <c r="BN3005" s="53"/>
      <c r="BO3005" s="53"/>
      <c r="BP3005" s="53"/>
      <c r="BQ3005" s="53"/>
      <c r="BR3005" s="53"/>
      <c r="BS3005" s="53"/>
      <c r="BT3005" s="53"/>
      <c r="BU3005" s="53"/>
      <c r="BV3005" s="53"/>
      <c r="BW3005" s="53"/>
      <c r="BX3005" s="53"/>
      <c r="BY3005" s="53"/>
      <c r="BZ3005" s="53"/>
      <c r="CA3005" s="53"/>
      <c r="CB3005" s="53"/>
      <c r="CC3005" s="53"/>
      <c r="CD3005" s="53"/>
      <c r="CE3005" s="53"/>
      <c r="CF3005" s="53"/>
      <c r="CG3005" s="53"/>
      <c r="CH3005" s="53"/>
      <c r="CI3005" s="53"/>
      <c r="CJ3005" s="53"/>
      <c r="CK3005" s="53"/>
    </row>
    <row r="3006" spans="10:89" x14ac:dyDescent="0.2">
      <c r="J3006" s="53"/>
      <c r="K3006" s="53"/>
      <c r="L3006" s="53"/>
      <c r="M3006" s="53"/>
      <c r="N3006" s="53"/>
      <c r="O3006" s="53"/>
      <c r="P3006" s="53"/>
      <c r="Q3006" s="53"/>
      <c r="R3006" s="53"/>
      <c r="S3006" s="53"/>
      <c r="T3006" s="53"/>
      <c r="U3006" s="53"/>
      <c r="V3006" s="53"/>
      <c r="W3006" s="53"/>
      <c r="X3006" s="53"/>
      <c r="Y3006" s="53"/>
      <c r="Z3006" s="53"/>
      <c r="AA3006" s="53"/>
      <c r="AB3006" s="53"/>
      <c r="AC3006" s="53"/>
      <c r="AD3006" s="53"/>
      <c r="AE3006" s="53"/>
      <c r="AF3006" s="53"/>
      <c r="AG3006" s="53"/>
      <c r="AH3006" s="53"/>
      <c r="AI3006" s="53"/>
      <c r="AJ3006" s="53"/>
      <c r="AK3006" s="53"/>
      <c r="AL3006" s="53"/>
      <c r="AM3006" s="53"/>
      <c r="AN3006" s="53"/>
      <c r="AO3006" s="53"/>
      <c r="AP3006" s="53"/>
      <c r="AQ3006" s="53"/>
      <c r="AR3006" s="53"/>
      <c r="AS3006" s="53"/>
      <c r="AT3006" s="53"/>
      <c r="AU3006" s="53"/>
      <c r="AV3006" s="53"/>
      <c r="AW3006" s="53"/>
      <c r="AX3006" s="53"/>
      <c r="AY3006" s="53"/>
      <c r="AZ3006" s="53"/>
      <c r="BA3006" s="53"/>
      <c r="BB3006" s="53"/>
      <c r="BC3006" s="53"/>
      <c r="BD3006" s="53"/>
      <c r="BE3006" s="53"/>
      <c r="BF3006" s="53"/>
      <c r="BG3006" s="53"/>
      <c r="BH3006" s="53"/>
      <c r="BI3006" s="53"/>
      <c r="BJ3006" s="53"/>
      <c r="BK3006" s="53"/>
      <c r="BL3006" s="53"/>
      <c r="BM3006" s="53"/>
      <c r="BN3006" s="53"/>
      <c r="BO3006" s="53"/>
      <c r="BP3006" s="53"/>
      <c r="BQ3006" s="53"/>
      <c r="BR3006" s="53"/>
      <c r="BS3006" s="53"/>
      <c r="BT3006" s="53"/>
      <c r="BU3006" s="53"/>
      <c r="BV3006" s="53"/>
      <c r="BW3006" s="53"/>
      <c r="BX3006" s="53"/>
      <c r="BY3006" s="53"/>
      <c r="BZ3006" s="53"/>
      <c r="CA3006" s="53"/>
      <c r="CB3006" s="53"/>
      <c r="CC3006" s="53"/>
      <c r="CD3006" s="53"/>
      <c r="CE3006" s="53"/>
      <c r="CF3006" s="53"/>
      <c r="CG3006" s="53"/>
      <c r="CH3006" s="53"/>
      <c r="CI3006" s="53"/>
      <c r="CJ3006" s="53"/>
      <c r="CK3006" s="53"/>
    </row>
    <row r="3007" spans="10:89" x14ac:dyDescent="0.2">
      <c r="J3007" s="53"/>
      <c r="K3007" s="53"/>
      <c r="L3007" s="53"/>
      <c r="M3007" s="53"/>
      <c r="N3007" s="53"/>
      <c r="O3007" s="53"/>
      <c r="P3007" s="53"/>
      <c r="Q3007" s="53"/>
      <c r="R3007" s="53"/>
      <c r="S3007" s="53"/>
      <c r="T3007" s="53"/>
      <c r="U3007" s="53"/>
      <c r="V3007" s="53"/>
      <c r="W3007" s="53"/>
      <c r="X3007" s="53"/>
      <c r="Y3007" s="53"/>
      <c r="Z3007" s="53"/>
      <c r="AA3007" s="53"/>
      <c r="AB3007" s="53"/>
      <c r="AC3007" s="53"/>
      <c r="AD3007" s="53"/>
      <c r="AE3007" s="53"/>
      <c r="AF3007" s="53"/>
      <c r="AG3007" s="53"/>
      <c r="AH3007" s="53"/>
      <c r="AI3007" s="53"/>
      <c r="AJ3007" s="53"/>
      <c r="AK3007" s="53"/>
      <c r="AL3007" s="53"/>
      <c r="AM3007" s="53"/>
      <c r="AN3007" s="53"/>
      <c r="AO3007" s="53"/>
      <c r="AP3007" s="53"/>
      <c r="AQ3007" s="53"/>
      <c r="AR3007" s="53"/>
      <c r="AS3007" s="53"/>
      <c r="AT3007" s="53"/>
      <c r="AU3007" s="53"/>
      <c r="AV3007" s="53"/>
      <c r="AW3007" s="53"/>
      <c r="AX3007" s="53"/>
      <c r="AY3007" s="53"/>
      <c r="AZ3007" s="53"/>
      <c r="BA3007" s="53"/>
      <c r="BB3007" s="53"/>
      <c r="BC3007" s="53"/>
      <c r="BD3007" s="53"/>
      <c r="BE3007" s="53"/>
      <c r="BF3007" s="53"/>
      <c r="BG3007" s="53"/>
      <c r="BH3007" s="53"/>
      <c r="BI3007" s="53"/>
      <c r="BJ3007" s="53"/>
      <c r="BK3007" s="53"/>
      <c r="BL3007" s="53"/>
      <c r="BM3007" s="53"/>
      <c r="BN3007" s="53"/>
      <c r="BO3007" s="53"/>
      <c r="BP3007" s="53"/>
      <c r="BQ3007" s="53"/>
      <c r="BR3007" s="53"/>
      <c r="BS3007" s="53"/>
      <c r="BT3007" s="53"/>
      <c r="BU3007" s="53"/>
      <c r="BV3007" s="53"/>
      <c r="BW3007" s="53"/>
      <c r="BX3007" s="53"/>
      <c r="BY3007" s="53"/>
      <c r="BZ3007" s="53"/>
      <c r="CA3007" s="53"/>
      <c r="CB3007" s="53"/>
      <c r="CC3007" s="53"/>
      <c r="CD3007" s="53"/>
      <c r="CE3007" s="53"/>
      <c r="CF3007" s="53"/>
      <c r="CG3007" s="53"/>
      <c r="CH3007" s="53"/>
      <c r="CI3007" s="53"/>
      <c r="CJ3007" s="53"/>
      <c r="CK3007" s="53"/>
    </row>
    <row r="3008" spans="10:89" x14ac:dyDescent="0.2">
      <c r="J3008" s="53"/>
      <c r="K3008" s="53"/>
      <c r="L3008" s="53"/>
      <c r="M3008" s="53"/>
      <c r="N3008" s="53"/>
      <c r="O3008" s="53"/>
      <c r="P3008" s="53"/>
      <c r="Q3008" s="53"/>
      <c r="R3008" s="53"/>
      <c r="S3008" s="53"/>
      <c r="T3008" s="53"/>
      <c r="U3008" s="53"/>
      <c r="V3008" s="53"/>
      <c r="W3008" s="53"/>
      <c r="X3008" s="53"/>
      <c r="Y3008" s="53"/>
      <c r="Z3008" s="53"/>
      <c r="AA3008" s="53"/>
      <c r="AB3008" s="53"/>
      <c r="AC3008" s="53"/>
      <c r="AD3008" s="53"/>
      <c r="AE3008" s="53"/>
      <c r="AF3008" s="53"/>
      <c r="AG3008" s="53"/>
      <c r="AH3008" s="53"/>
      <c r="AI3008" s="53"/>
      <c r="AJ3008" s="53"/>
      <c r="AK3008" s="53"/>
      <c r="AL3008" s="53"/>
      <c r="AM3008" s="53"/>
      <c r="AN3008" s="53"/>
      <c r="AO3008" s="53"/>
      <c r="AP3008" s="53"/>
      <c r="AQ3008" s="53"/>
      <c r="AR3008" s="53"/>
      <c r="AS3008" s="53"/>
      <c r="AT3008" s="53"/>
      <c r="AU3008" s="53"/>
      <c r="AV3008" s="53"/>
      <c r="AW3008" s="53"/>
      <c r="AX3008" s="53"/>
      <c r="AY3008" s="53"/>
      <c r="AZ3008" s="53"/>
      <c r="BA3008" s="53"/>
      <c r="BB3008" s="53"/>
      <c r="BC3008" s="53"/>
      <c r="BD3008" s="53"/>
      <c r="BE3008" s="53"/>
      <c r="BF3008" s="53"/>
      <c r="BG3008" s="53"/>
      <c r="BH3008" s="53"/>
      <c r="BI3008" s="53"/>
      <c r="BJ3008" s="53"/>
      <c r="BK3008" s="53"/>
      <c r="BL3008" s="53"/>
      <c r="BM3008" s="53"/>
      <c r="BN3008" s="53"/>
      <c r="BO3008" s="53"/>
      <c r="BP3008" s="53"/>
      <c r="BQ3008" s="53"/>
      <c r="BR3008" s="53"/>
      <c r="BS3008" s="53"/>
      <c r="BT3008" s="53"/>
      <c r="BU3008" s="53"/>
      <c r="BV3008" s="53"/>
      <c r="BW3008" s="53"/>
      <c r="BX3008" s="53"/>
      <c r="BY3008" s="53"/>
      <c r="BZ3008" s="53"/>
      <c r="CA3008" s="53"/>
      <c r="CB3008" s="53"/>
      <c r="CC3008" s="53"/>
      <c r="CD3008" s="53"/>
      <c r="CE3008" s="53"/>
      <c r="CF3008" s="53"/>
      <c r="CG3008" s="53"/>
      <c r="CH3008" s="53"/>
      <c r="CI3008" s="53"/>
      <c r="CJ3008" s="53"/>
      <c r="CK3008" s="53"/>
    </row>
    <row r="3009" spans="10:89" x14ac:dyDescent="0.2">
      <c r="J3009" s="53"/>
      <c r="K3009" s="53"/>
      <c r="L3009" s="53"/>
      <c r="M3009" s="53"/>
      <c r="N3009" s="53"/>
      <c r="O3009" s="53"/>
      <c r="P3009" s="53"/>
      <c r="Q3009" s="53"/>
      <c r="R3009" s="53"/>
      <c r="S3009" s="53"/>
      <c r="T3009" s="53"/>
      <c r="U3009" s="53"/>
      <c r="V3009" s="53"/>
      <c r="W3009" s="53"/>
      <c r="X3009" s="53"/>
      <c r="Y3009" s="53"/>
      <c r="Z3009" s="53"/>
      <c r="AA3009" s="53"/>
      <c r="AB3009" s="53"/>
      <c r="AC3009" s="53"/>
      <c r="AD3009" s="53"/>
      <c r="AE3009" s="53"/>
      <c r="AF3009" s="53"/>
      <c r="AG3009" s="53"/>
      <c r="AH3009" s="53"/>
      <c r="AI3009" s="53"/>
      <c r="AJ3009" s="53"/>
      <c r="AK3009" s="53"/>
      <c r="AL3009" s="53"/>
      <c r="AM3009" s="53"/>
      <c r="AN3009" s="53"/>
      <c r="AO3009" s="53"/>
      <c r="AP3009" s="53"/>
      <c r="AQ3009" s="53"/>
      <c r="AR3009" s="53"/>
      <c r="AS3009" s="53"/>
      <c r="AT3009" s="53"/>
      <c r="AU3009" s="53"/>
      <c r="AV3009" s="53"/>
      <c r="AW3009" s="53"/>
      <c r="AX3009" s="53"/>
      <c r="AY3009" s="53"/>
      <c r="AZ3009" s="53"/>
      <c r="BA3009" s="53"/>
      <c r="BB3009" s="53"/>
      <c r="BC3009" s="53"/>
      <c r="BD3009" s="53"/>
      <c r="BE3009" s="53"/>
      <c r="BF3009" s="53"/>
      <c r="BG3009" s="53"/>
      <c r="BH3009" s="53"/>
      <c r="BI3009" s="53"/>
      <c r="BJ3009" s="53"/>
      <c r="BK3009" s="53"/>
      <c r="BL3009" s="53"/>
      <c r="BM3009" s="53"/>
      <c r="BN3009" s="53"/>
      <c r="BO3009" s="53"/>
      <c r="BP3009" s="53"/>
      <c r="BQ3009" s="53"/>
      <c r="BR3009" s="53"/>
      <c r="BS3009" s="53"/>
      <c r="BT3009" s="53"/>
      <c r="BU3009" s="53"/>
      <c r="BV3009" s="53"/>
      <c r="BW3009" s="53"/>
      <c r="BX3009" s="53"/>
      <c r="BY3009" s="53"/>
      <c r="BZ3009" s="53"/>
      <c r="CA3009" s="53"/>
      <c r="CB3009" s="53"/>
      <c r="CC3009" s="53"/>
      <c r="CD3009" s="53"/>
      <c r="CE3009" s="53"/>
      <c r="CF3009" s="53"/>
      <c r="CG3009" s="53"/>
      <c r="CH3009" s="53"/>
      <c r="CI3009" s="53"/>
      <c r="CJ3009" s="53"/>
      <c r="CK3009" s="53"/>
    </row>
    <row r="3010" spans="10:89" x14ac:dyDescent="0.2">
      <c r="J3010" s="53"/>
      <c r="K3010" s="53"/>
      <c r="L3010" s="53"/>
      <c r="M3010" s="53"/>
      <c r="N3010" s="53"/>
      <c r="O3010" s="53"/>
      <c r="P3010" s="53"/>
      <c r="Q3010" s="53"/>
      <c r="R3010" s="53"/>
      <c r="S3010" s="53"/>
      <c r="T3010" s="53"/>
      <c r="U3010" s="53"/>
      <c r="V3010" s="53"/>
      <c r="W3010" s="53"/>
      <c r="X3010" s="53"/>
      <c r="Y3010" s="53"/>
      <c r="Z3010" s="53"/>
      <c r="AA3010" s="53"/>
      <c r="AB3010" s="53"/>
      <c r="AC3010" s="53"/>
      <c r="AD3010" s="53"/>
      <c r="AE3010" s="53"/>
      <c r="AF3010" s="53"/>
      <c r="AG3010" s="53"/>
      <c r="AH3010" s="53"/>
      <c r="AI3010" s="53"/>
      <c r="AJ3010" s="53"/>
      <c r="AK3010" s="53"/>
      <c r="AL3010" s="53"/>
      <c r="AM3010" s="53"/>
      <c r="AN3010" s="53"/>
      <c r="AO3010" s="53"/>
      <c r="AP3010" s="53"/>
      <c r="AQ3010" s="53"/>
      <c r="AR3010" s="53"/>
      <c r="AS3010" s="53"/>
      <c r="AT3010" s="53"/>
      <c r="AU3010" s="53"/>
      <c r="AV3010" s="53"/>
      <c r="AW3010" s="53"/>
      <c r="AX3010" s="53"/>
      <c r="AY3010" s="53"/>
      <c r="AZ3010" s="53"/>
      <c r="BA3010" s="53"/>
      <c r="BB3010" s="53"/>
      <c r="BC3010" s="53"/>
      <c r="BD3010" s="53"/>
      <c r="BE3010" s="53"/>
      <c r="BF3010" s="53"/>
      <c r="BG3010" s="53"/>
      <c r="BH3010" s="53"/>
      <c r="BI3010" s="53"/>
      <c r="BJ3010" s="53"/>
      <c r="BK3010" s="53"/>
      <c r="BL3010" s="53"/>
      <c r="BM3010" s="53"/>
      <c r="BN3010" s="53"/>
      <c r="BO3010" s="53"/>
      <c r="BP3010" s="53"/>
      <c r="BQ3010" s="53"/>
      <c r="BR3010" s="53"/>
      <c r="BS3010" s="53"/>
      <c r="BT3010" s="53"/>
      <c r="BU3010" s="53"/>
      <c r="BV3010" s="53"/>
      <c r="BW3010" s="53"/>
      <c r="BX3010" s="53"/>
      <c r="BY3010" s="53"/>
      <c r="BZ3010" s="53"/>
      <c r="CA3010" s="53"/>
      <c r="CB3010" s="53"/>
      <c r="CC3010" s="53"/>
      <c r="CD3010" s="53"/>
      <c r="CE3010" s="53"/>
      <c r="CF3010" s="53"/>
      <c r="CG3010" s="53"/>
      <c r="CH3010" s="53"/>
      <c r="CI3010" s="53"/>
      <c r="CJ3010" s="53"/>
      <c r="CK3010" s="53"/>
    </row>
    <row r="3011" spans="10:89" x14ac:dyDescent="0.2">
      <c r="J3011" s="53"/>
      <c r="K3011" s="53"/>
      <c r="L3011" s="53"/>
      <c r="M3011" s="53"/>
      <c r="N3011" s="53"/>
      <c r="O3011" s="53"/>
      <c r="P3011" s="53"/>
      <c r="Q3011" s="53"/>
      <c r="R3011" s="53"/>
      <c r="S3011" s="53"/>
      <c r="T3011" s="53"/>
      <c r="U3011" s="53"/>
      <c r="V3011" s="53"/>
      <c r="W3011" s="53"/>
      <c r="X3011" s="53"/>
      <c r="Y3011" s="53"/>
      <c r="Z3011" s="53"/>
      <c r="AA3011" s="53"/>
      <c r="AB3011" s="53"/>
      <c r="AC3011" s="53"/>
      <c r="AD3011" s="53"/>
      <c r="AE3011" s="53"/>
      <c r="AF3011" s="53"/>
      <c r="AG3011" s="53"/>
      <c r="AH3011" s="53"/>
      <c r="AI3011" s="53"/>
      <c r="AJ3011" s="53"/>
      <c r="AK3011" s="53"/>
      <c r="AL3011" s="53"/>
      <c r="AM3011" s="53"/>
      <c r="AN3011" s="53"/>
      <c r="AO3011" s="53"/>
      <c r="AP3011" s="53"/>
      <c r="AQ3011" s="53"/>
      <c r="AR3011" s="53"/>
      <c r="AS3011" s="53"/>
      <c r="AT3011" s="53"/>
      <c r="AU3011" s="53"/>
      <c r="AV3011" s="53"/>
      <c r="AW3011" s="53"/>
      <c r="AX3011" s="53"/>
      <c r="AY3011" s="53"/>
      <c r="AZ3011" s="53"/>
      <c r="BA3011" s="53"/>
      <c r="BB3011" s="53"/>
      <c r="BC3011" s="53"/>
      <c r="BD3011" s="53"/>
      <c r="BE3011" s="53"/>
      <c r="BF3011" s="53"/>
      <c r="BG3011" s="53"/>
      <c r="BH3011" s="53"/>
      <c r="BI3011" s="53"/>
      <c r="BJ3011" s="53"/>
      <c r="BK3011" s="53"/>
      <c r="BL3011" s="53"/>
      <c r="BM3011" s="53"/>
      <c r="BN3011" s="53"/>
      <c r="BO3011" s="53"/>
      <c r="BP3011" s="53"/>
      <c r="BQ3011" s="53"/>
      <c r="BR3011" s="53"/>
      <c r="BS3011" s="53"/>
      <c r="BT3011" s="53"/>
      <c r="BU3011" s="53"/>
      <c r="BV3011" s="53"/>
      <c r="BW3011" s="53"/>
      <c r="BX3011" s="53"/>
      <c r="BY3011" s="53"/>
      <c r="BZ3011" s="53"/>
      <c r="CA3011" s="53"/>
      <c r="CB3011" s="53"/>
      <c r="CC3011" s="53"/>
      <c r="CD3011" s="53"/>
      <c r="CE3011" s="53"/>
      <c r="CF3011" s="53"/>
      <c r="CG3011" s="53"/>
      <c r="CH3011" s="53"/>
      <c r="CI3011" s="53"/>
      <c r="CJ3011" s="53"/>
      <c r="CK3011" s="53"/>
    </row>
    <row r="3012" spans="10:89" x14ac:dyDescent="0.2">
      <c r="J3012" s="53"/>
      <c r="K3012" s="53"/>
      <c r="L3012" s="53"/>
      <c r="M3012" s="53"/>
      <c r="N3012" s="53"/>
      <c r="O3012" s="53"/>
      <c r="P3012" s="53"/>
      <c r="Q3012" s="53"/>
      <c r="R3012" s="53"/>
      <c r="S3012" s="53"/>
      <c r="T3012" s="53"/>
      <c r="U3012" s="53"/>
      <c r="V3012" s="53"/>
      <c r="W3012" s="53"/>
      <c r="X3012" s="53"/>
      <c r="Y3012" s="53"/>
      <c r="Z3012" s="53"/>
      <c r="AA3012" s="53"/>
      <c r="AB3012" s="53"/>
      <c r="AC3012" s="53"/>
      <c r="AD3012" s="53"/>
      <c r="AE3012" s="53"/>
      <c r="AF3012" s="53"/>
      <c r="AG3012" s="53"/>
      <c r="AH3012" s="53"/>
      <c r="AI3012" s="53"/>
      <c r="AJ3012" s="53"/>
      <c r="AK3012" s="53"/>
      <c r="AL3012" s="53"/>
      <c r="AM3012" s="53"/>
      <c r="AN3012" s="53"/>
      <c r="AO3012" s="53"/>
      <c r="AP3012" s="53"/>
      <c r="AQ3012" s="53"/>
      <c r="AR3012" s="53"/>
      <c r="AS3012" s="53"/>
      <c r="AT3012" s="53"/>
      <c r="AU3012" s="53"/>
      <c r="AV3012" s="53"/>
      <c r="AW3012" s="53"/>
      <c r="AX3012" s="53"/>
      <c r="AY3012" s="53"/>
      <c r="AZ3012" s="53"/>
      <c r="BA3012" s="53"/>
      <c r="BB3012" s="53"/>
      <c r="BC3012" s="53"/>
      <c r="BD3012" s="53"/>
      <c r="BE3012" s="53"/>
      <c r="BF3012" s="53"/>
      <c r="BG3012" s="53"/>
      <c r="BH3012" s="53"/>
      <c r="BI3012" s="53"/>
      <c r="BJ3012" s="53"/>
      <c r="BK3012" s="53"/>
      <c r="BL3012" s="53"/>
      <c r="BM3012" s="53"/>
      <c r="BN3012" s="53"/>
      <c r="BO3012" s="53"/>
      <c r="BP3012" s="53"/>
      <c r="BQ3012" s="53"/>
      <c r="BR3012" s="53"/>
      <c r="BS3012" s="53"/>
      <c r="BT3012" s="53"/>
      <c r="BU3012" s="53"/>
      <c r="BV3012" s="53"/>
      <c r="BW3012" s="53"/>
      <c r="BX3012" s="53"/>
      <c r="BY3012" s="53"/>
      <c r="BZ3012" s="53"/>
      <c r="CA3012" s="53"/>
      <c r="CB3012" s="53"/>
      <c r="CC3012" s="53"/>
      <c r="CD3012" s="53"/>
      <c r="CE3012" s="53"/>
      <c r="CF3012" s="53"/>
      <c r="CG3012" s="53"/>
      <c r="CH3012" s="53"/>
      <c r="CI3012" s="53"/>
      <c r="CJ3012" s="53"/>
      <c r="CK3012" s="53"/>
    </row>
    <row r="3013" spans="10:89" x14ac:dyDescent="0.2">
      <c r="J3013" s="53"/>
      <c r="K3013" s="53"/>
      <c r="L3013" s="53"/>
      <c r="M3013" s="53"/>
      <c r="N3013" s="53"/>
      <c r="O3013" s="53"/>
      <c r="P3013" s="53"/>
      <c r="Q3013" s="53"/>
      <c r="R3013" s="53"/>
      <c r="S3013" s="53"/>
      <c r="T3013" s="53"/>
      <c r="U3013" s="53"/>
      <c r="V3013" s="53"/>
      <c r="W3013" s="53"/>
      <c r="X3013" s="53"/>
      <c r="Y3013" s="53"/>
      <c r="Z3013" s="53"/>
      <c r="AA3013" s="53"/>
      <c r="AB3013" s="53"/>
      <c r="AC3013" s="53"/>
      <c r="AD3013" s="53"/>
      <c r="AE3013" s="53"/>
      <c r="AF3013" s="53"/>
      <c r="AG3013" s="53"/>
      <c r="AH3013" s="53"/>
      <c r="AI3013" s="53"/>
      <c r="AJ3013" s="53"/>
      <c r="AK3013" s="53"/>
      <c r="AL3013" s="53"/>
      <c r="AM3013" s="53"/>
      <c r="AN3013" s="53"/>
      <c r="AO3013" s="53"/>
      <c r="AP3013" s="53"/>
      <c r="AQ3013" s="53"/>
      <c r="AR3013" s="53"/>
      <c r="AS3013" s="53"/>
      <c r="AT3013" s="53"/>
      <c r="AU3013" s="53"/>
      <c r="AV3013" s="53"/>
      <c r="AW3013" s="53"/>
      <c r="AX3013" s="53"/>
      <c r="AY3013" s="53"/>
      <c r="AZ3013" s="53"/>
      <c r="BA3013" s="53"/>
      <c r="BB3013" s="53"/>
      <c r="BC3013" s="53"/>
      <c r="BD3013" s="53"/>
      <c r="BE3013" s="53"/>
      <c r="BF3013" s="53"/>
      <c r="BG3013" s="53"/>
      <c r="BH3013" s="53"/>
      <c r="BI3013" s="53"/>
      <c r="BJ3013" s="53"/>
      <c r="BK3013" s="53"/>
      <c r="BL3013" s="53"/>
      <c r="BM3013" s="53"/>
      <c r="BN3013" s="53"/>
      <c r="BO3013" s="53"/>
      <c r="BP3013" s="53"/>
      <c r="BQ3013" s="53"/>
      <c r="BR3013" s="53"/>
      <c r="BS3013" s="53"/>
      <c r="BT3013" s="53"/>
      <c r="BU3013" s="53"/>
      <c r="BV3013" s="53"/>
      <c r="BW3013" s="53"/>
      <c r="BX3013" s="53"/>
      <c r="BY3013" s="53"/>
      <c r="BZ3013" s="53"/>
      <c r="CA3013" s="53"/>
      <c r="CB3013" s="53"/>
      <c r="CC3013" s="53"/>
      <c r="CD3013" s="53"/>
      <c r="CE3013" s="53"/>
      <c r="CF3013" s="53"/>
      <c r="CG3013" s="53"/>
      <c r="CH3013" s="53"/>
      <c r="CI3013" s="53"/>
      <c r="CJ3013" s="53"/>
      <c r="CK3013" s="53"/>
    </row>
    <row r="3014" spans="10:89" x14ac:dyDescent="0.2">
      <c r="J3014" s="53"/>
      <c r="K3014" s="53"/>
      <c r="L3014" s="53"/>
      <c r="M3014" s="53"/>
      <c r="N3014" s="53"/>
      <c r="O3014" s="53"/>
      <c r="P3014" s="53"/>
      <c r="Q3014" s="53"/>
      <c r="R3014" s="53"/>
      <c r="S3014" s="53"/>
      <c r="T3014" s="53"/>
      <c r="U3014" s="53"/>
      <c r="V3014" s="53"/>
      <c r="W3014" s="53"/>
      <c r="X3014" s="53"/>
      <c r="Y3014" s="53"/>
      <c r="Z3014" s="53"/>
      <c r="AA3014" s="53"/>
      <c r="AB3014" s="53"/>
      <c r="AC3014" s="53"/>
      <c r="AD3014" s="53"/>
      <c r="AE3014" s="53"/>
      <c r="AF3014" s="53"/>
      <c r="AG3014" s="53"/>
      <c r="AH3014" s="53"/>
      <c r="AI3014" s="53"/>
      <c r="AJ3014" s="53"/>
      <c r="AK3014" s="53"/>
      <c r="AL3014" s="53"/>
      <c r="AM3014" s="53"/>
      <c r="AN3014" s="53"/>
      <c r="AO3014" s="53"/>
      <c r="AP3014" s="53"/>
      <c r="AQ3014" s="53"/>
      <c r="AR3014" s="53"/>
      <c r="AS3014" s="53"/>
      <c r="AT3014" s="53"/>
      <c r="AU3014" s="53"/>
      <c r="AV3014" s="53"/>
      <c r="AW3014" s="53"/>
      <c r="AX3014" s="53"/>
      <c r="AY3014" s="53"/>
      <c r="AZ3014" s="53"/>
      <c r="BA3014" s="53"/>
      <c r="BB3014" s="53"/>
      <c r="BC3014" s="53"/>
      <c r="BD3014" s="53"/>
      <c r="BE3014" s="53"/>
      <c r="BF3014" s="53"/>
      <c r="BG3014" s="53"/>
      <c r="BH3014" s="53"/>
      <c r="BI3014" s="53"/>
      <c r="BJ3014" s="53"/>
      <c r="BK3014" s="53"/>
      <c r="BL3014" s="53"/>
      <c r="BM3014" s="53"/>
      <c r="BN3014" s="53"/>
      <c r="BO3014" s="53"/>
      <c r="BP3014" s="53"/>
      <c r="BQ3014" s="53"/>
      <c r="BR3014" s="53"/>
      <c r="BS3014" s="53"/>
      <c r="BT3014" s="53"/>
      <c r="BU3014" s="53"/>
      <c r="BV3014" s="53"/>
      <c r="BW3014" s="53"/>
      <c r="BX3014" s="53"/>
      <c r="BY3014" s="53"/>
      <c r="BZ3014" s="53"/>
      <c r="CA3014" s="53"/>
      <c r="CB3014" s="53"/>
      <c r="CC3014" s="53"/>
      <c r="CD3014" s="53"/>
      <c r="CE3014" s="53"/>
      <c r="CF3014" s="53"/>
      <c r="CG3014" s="53"/>
      <c r="CH3014" s="53"/>
      <c r="CI3014" s="53"/>
      <c r="CJ3014" s="53"/>
      <c r="CK3014" s="53"/>
    </row>
    <row r="3015" spans="10:89" x14ac:dyDescent="0.2">
      <c r="J3015" s="53"/>
      <c r="K3015" s="53"/>
      <c r="L3015" s="53"/>
      <c r="M3015" s="53"/>
      <c r="N3015" s="53"/>
      <c r="O3015" s="53"/>
      <c r="P3015" s="53"/>
      <c r="Q3015" s="53"/>
      <c r="R3015" s="53"/>
      <c r="S3015" s="53"/>
      <c r="T3015" s="53"/>
      <c r="U3015" s="53"/>
      <c r="V3015" s="53"/>
      <c r="W3015" s="53"/>
      <c r="X3015" s="53"/>
      <c r="Y3015" s="53"/>
      <c r="Z3015" s="53"/>
      <c r="AA3015" s="53"/>
      <c r="AB3015" s="53"/>
      <c r="AC3015" s="53"/>
      <c r="AD3015" s="53"/>
      <c r="AE3015" s="53"/>
      <c r="AF3015" s="53"/>
      <c r="AG3015" s="53"/>
      <c r="AH3015" s="53"/>
      <c r="AI3015" s="53"/>
      <c r="AJ3015" s="53"/>
      <c r="AK3015" s="53"/>
      <c r="AL3015" s="53"/>
      <c r="AM3015" s="53"/>
      <c r="AN3015" s="53"/>
      <c r="AO3015" s="53"/>
      <c r="AP3015" s="53"/>
      <c r="AQ3015" s="53"/>
      <c r="AR3015" s="53"/>
      <c r="AS3015" s="53"/>
      <c r="AT3015" s="53"/>
      <c r="AU3015" s="53"/>
      <c r="AV3015" s="53"/>
      <c r="AW3015" s="53"/>
      <c r="AX3015" s="53"/>
      <c r="AY3015" s="53"/>
      <c r="AZ3015" s="53"/>
      <c r="BA3015" s="53"/>
      <c r="BB3015" s="53"/>
      <c r="BC3015" s="53"/>
      <c r="BD3015" s="53"/>
      <c r="BE3015" s="53"/>
      <c r="BF3015" s="53"/>
      <c r="BG3015" s="53"/>
      <c r="BH3015" s="53"/>
      <c r="BI3015" s="53"/>
      <c r="BJ3015" s="53"/>
      <c r="BK3015" s="53"/>
      <c r="BL3015" s="53"/>
      <c r="BM3015" s="53"/>
      <c r="BN3015" s="53"/>
      <c r="BO3015" s="53"/>
      <c r="BP3015" s="53"/>
      <c r="BQ3015" s="53"/>
      <c r="BR3015" s="53"/>
      <c r="BS3015" s="53"/>
      <c r="BT3015" s="53"/>
      <c r="BU3015" s="53"/>
      <c r="BV3015" s="53"/>
      <c r="BW3015" s="53"/>
      <c r="BX3015" s="53"/>
      <c r="BY3015" s="53"/>
      <c r="BZ3015" s="53"/>
      <c r="CA3015" s="53"/>
      <c r="CB3015" s="53"/>
      <c r="CC3015" s="53"/>
      <c r="CD3015" s="53"/>
      <c r="CE3015" s="53"/>
      <c r="CF3015" s="53"/>
      <c r="CG3015" s="53"/>
      <c r="CH3015" s="53"/>
      <c r="CI3015" s="53"/>
      <c r="CJ3015" s="53"/>
      <c r="CK3015" s="53"/>
    </row>
    <row r="3016" spans="10:89" x14ac:dyDescent="0.2">
      <c r="J3016" s="53"/>
      <c r="K3016" s="53"/>
      <c r="L3016" s="53"/>
      <c r="M3016" s="53"/>
      <c r="N3016" s="53"/>
      <c r="O3016" s="53"/>
      <c r="P3016" s="53"/>
      <c r="Q3016" s="53"/>
      <c r="R3016" s="53"/>
      <c r="S3016" s="53"/>
      <c r="T3016" s="53"/>
      <c r="U3016" s="53"/>
      <c r="V3016" s="53"/>
      <c r="W3016" s="53"/>
      <c r="X3016" s="53"/>
      <c r="Y3016" s="53"/>
      <c r="Z3016" s="53"/>
      <c r="AA3016" s="53"/>
      <c r="AB3016" s="53"/>
      <c r="AC3016" s="53"/>
      <c r="AD3016" s="53"/>
      <c r="AE3016" s="53"/>
      <c r="AF3016" s="53"/>
      <c r="AG3016" s="53"/>
      <c r="AH3016" s="53"/>
      <c r="AI3016" s="53"/>
      <c r="AJ3016" s="53"/>
      <c r="AK3016" s="53"/>
      <c r="AL3016" s="53"/>
      <c r="AM3016" s="53"/>
      <c r="AN3016" s="53"/>
      <c r="AO3016" s="53"/>
      <c r="AP3016" s="53"/>
      <c r="AQ3016" s="53"/>
      <c r="AR3016" s="53"/>
      <c r="AS3016" s="53"/>
      <c r="AT3016" s="53"/>
      <c r="AU3016" s="53"/>
      <c r="AV3016" s="53"/>
      <c r="AW3016" s="53"/>
      <c r="AX3016" s="53"/>
      <c r="AY3016" s="53"/>
      <c r="AZ3016" s="53"/>
      <c r="BA3016" s="53"/>
      <c r="BB3016" s="53"/>
      <c r="BC3016" s="53"/>
      <c r="BD3016" s="53"/>
      <c r="BE3016" s="53"/>
      <c r="BF3016" s="53"/>
      <c r="BG3016" s="53"/>
      <c r="BH3016" s="53"/>
      <c r="BI3016" s="53"/>
      <c r="BJ3016" s="53"/>
      <c r="BK3016" s="53"/>
      <c r="BL3016" s="53"/>
      <c r="BM3016" s="53"/>
      <c r="BN3016" s="53"/>
      <c r="BO3016" s="53"/>
      <c r="BP3016" s="53"/>
      <c r="BQ3016" s="53"/>
      <c r="BR3016" s="53"/>
      <c r="BS3016" s="53"/>
      <c r="BT3016" s="53"/>
      <c r="BU3016" s="53"/>
      <c r="BV3016" s="53"/>
      <c r="BW3016" s="53"/>
      <c r="BX3016" s="53"/>
      <c r="BY3016" s="53"/>
      <c r="BZ3016" s="53"/>
      <c r="CA3016" s="53"/>
      <c r="CB3016" s="53"/>
      <c r="CC3016" s="53"/>
      <c r="CD3016" s="53"/>
      <c r="CE3016" s="53"/>
      <c r="CF3016" s="53"/>
      <c r="CG3016" s="53"/>
      <c r="CH3016" s="53"/>
      <c r="CI3016" s="53"/>
      <c r="CJ3016" s="53"/>
      <c r="CK3016" s="53"/>
    </row>
    <row r="3017" spans="10:89" x14ac:dyDescent="0.2">
      <c r="J3017" s="53"/>
      <c r="K3017" s="53"/>
      <c r="L3017" s="53"/>
      <c r="M3017" s="53"/>
      <c r="N3017" s="53"/>
      <c r="O3017" s="53"/>
      <c r="P3017" s="53"/>
      <c r="Q3017" s="53"/>
      <c r="R3017" s="53"/>
      <c r="S3017" s="53"/>
      <c r="T3017" s="53"/>
      <c r="U3017" s="53"/>
      <c r="V3017" s="53"/>
      <c r="W3017" s="53"/>
      <c r="X3017" s="53"/>
      <c r="Y3017" s="53"/>
      <c r="Z3017" s="53"/>
      <c r="AA3017" s="53"/>
      <c r="AB3017" s="53"/>
      <c r="AC3017" s="53"/>
      <c r="AD3017" s="53"/>
      <c r="AE3017" s="53"/>
      <c r="AF3017" s="53"/>
      <c r="AG3017" s="53"/>
      <c r="AH3017" s="53"/>
      <c r="AI3017" s="53"/>
      <c r="AJ3017" s="53"/>
      <c r="AK3017" s="53"/>
      <c r="AL3017" s="53"/>
      <c r="AM3017" s="53"/>
      <c r="AN3017" s="53"/>
      <c r="AO3017" s="53"/>
      <c r="AP3017" s="53"/>
      <c r="AQ3017" s="53"/>
      <c r="AR3017" s="53"/>
      <c r="AS3017" s="53"/>
      <c r="AT3017" s="53"/>
      <c r="AU3017" s="53"/>
      <c r="AV3017" s="53"/>
      <c r="AW3017" s="53"/>
      <c r="AX3017" s="53"/>
      <c r="AY3017" s="53"/>
      <c r="AZ3017" s="53"/>
      <c r="BA3017" s="53"/>
      <c r="BB3017" s="53"/>
      <c r="BC3017" s="53"/>
      <c r="BD3017" s="53"/>
      <c r="BE3017" s="53"/>
      <c r="BF3017" s="53"/>
      <c r="BG3017" s="53"/>
      <c r="BH3017" s="53"/>
      <c r="BI3017" s="53"/>
      <c r="BJ3017" s="53"/>
      <c r="BK3017" s="53"/>
      <c r="BL3017" s="53"/>
      <c r="BM3017" s="53"/>
      <c r="BN3017" s="53"/>
      <c r="BO3017" s="53"/>
      <c r="BP3017" s="53"/>
      <c r="BQ3017" s="53"/>
      <c r="BR3017" s="53"/>
      <c r="BS3017" s="53"/>
      <c r="BT3017" s="53"/>
      <c r="BU3017" s="53"/>
      <c r="BV3017" s="53"/>
      <c r="BW3017" s="53"/>
      <c r="BX3017" s="53"/>
      <c r="BY3017" s="53"/>
      <c r="BZ3017" s="53"/>
      <c r="CA3017" s="53"/>
      <c r="CB3017" s="53"/>
      <c r="CC3017" s="53"/>
      <c r="CD3017" s="53"/>
      <c r="CE3017" s="53"/>
      <c r="CF3017" s="53"/>
      <c r="CG3017" s="53"/>
      <c r="CH3017" s="53"/>
      <c r="CI3017" s="53"/>
      <c r="CJ3017" s="53"/>
      <c r="CK3017" s="53"/>
    </row>
    <row r="3018" spans="10:89" x14ac:dyDescent="0.2">
      <c r="J3018" s="53"/>
      <c r="K3018" s="53"/>
      <c r="L3018" s="53"/>
      <c r="M3018" s="53"/>
      <c r="N3018" s="53"/>
      <c r="O3018" s="53"/>
      <c r="P3018" s="53"/>
      <c r="Q3018" s="53"/>
      <c r="R3018" s="53"/>
      <c r="S3018" s="53"/>
      <c r="T3018" s="53"/>
      <c r="U3018" s="53"/>
      <c r="V3018" s="53"/>
      <c r="W3018" s="53"/>
      <c r="X3018" s="53"/>
      <c r="Y3018" s="53"/>
      <c r="Z3018" s="53"/>
      <c r="AA3018" s="53"/>
      <c r="AB3018" s="53"/>
      <c r="AC3018" s="53"/>
      <c r="AD3018" s="53"/>
      <c r="AE3018" s="53"/>
      <c r="AF3018" s="53"/>
      <c r="AG3018" s="53"/>
      <c r="AH3018" s="53"/>
      <c r="AI3018" s="53"/>
      <c r="AJ3018" s="53"/>
      <c r="AK3018" s="53"/>
      <c r="AL3018" s="53"/>
      <c r="AM3018" s="53"/>
      <c r="AN3018" s="53"/>
      <c r="AO3018" s="53"/>
      <c r="AP3018" s="53"/>
      <c r="AQ3018" s="53"/>
      <c r="AR3018" s="53"/>
      <c r="AS3018" s="53"/>
      <c r="AT3018" s="53"/>
      <c r="AU3018" s="53"/>
      <c r="AV3018" s="53"/>
      <c r="AW3018" s="53"/>
      <c r="AX3018" s="53"/>
      <c r="AY3018" s="53"/>
      <c r="AZ3018" s="53"/>
      <c r="BA3018" s="53"/>
      <c r="BB3018" s="53"/>
      <c r="BC3018" s="53"/>
      <c r="BD3018" s="53"/>
      <c r="BE3018" s="53"/>
      <c r="BF3018" s="53"/>
      <c r="BG3018" s="53"/>
      <c r="BH3018" s="53"/>
      <c r="BI3018" s="53"/>
      <c r="BJ3018" s="53"/>
      <c r="BK3018" s="53"/>
      <c r="BL3018" s="53"/>
      <c r="BM3018" s="53"/>
      <c r="BN3018" s="53"/>
      <c r="BO3018" s="53"/>
      <c r="BP3018" s="53"/>
      <c r="BQ3018" s="53"/>
      <c r="BR3018" s="53"/>
      <c r="BS3018" s="53"/>
      <c r="BT3018" s="53"/>
      <c r="BU3018" s="53"/>
      <c r="BV3018" s="53"/>
      <c r="BW3018" s="53"/>
      <c r="BX3018" s="53"/>
      <c r="BY3018" s="53"/>
      <c r="BZ3018" s="53"/>
      <c r="CA3018" s="53"/>
      <c r="CB3018" s="53"/>
      <c r="CC3018" s="53"/>
      <c r="CD3018" s="53"/>
      <c r="CE3018" s="53"/>
      <c r="CF3018" s="53"/>
      <c r="CG3018" s="53"/>
      <c r="CH3018" s="53"/>
      <c r="CI3018" s="53"/>
      <c r="CJ3018" s="53"/>
      <c r="CK3018" s="53"/>
    </row>
    <row r="3019" spans="10:89" x14ac:dyDescent="0.2">
      <c r="J3019" s="53"/>
      <c r="K3019" s="53"/>
      <c r="L3019" s="53"/>
      <c r="M3019" s="53"/>
      <c r="N3019" s="53"/>
      <c r="O3019" s="53"/>
      <c r="P3019" s="53"/>
      <c r="Q3019" s="53"/>
      <c r="R3019" s="53"/>
      <c r="S3019" s="53"/>
      <c r="T3019" s="53"/>
      <c r="U3019" s="53"/>
      <c r="V3019" s="53"/>
      <c r="W3019" s="53"/>
      <c r="X3019" s="53"/>
      <c r="Y3019" s="53"/>
      <c r="Z3019" s="53"/>
      <c r="AA3019" s="53"/>
      <c r="AB3019" s="53"/>
      <c r="AC3019" s="53"/>
      <c r="AD3019" s="53"/>
      <c r="AE3019" s="53"/>
      <c r="AF3019" s="53"/>
      <c r="AG3019" s="53"/>
      <c r="AH3019" s="53"/>
      <c r="AI3019" s="53"/>
      <c r="AJ3019" s="53"/>
      <c r="AK3019" s="53"/>
      <c r="AL3019" s="53"/>
      <c r="AM3019" s="53"/>
      <c r="AN3019" s="53"/>
      <c r="AO3019" s="53"/>
      <c r="AP3019" s="53"/>
      <c r="AQ3019" s="53"/>
      <c r="AR3019" s="53"/>
      <c r="AS3019" s="53"/>
      <c r="AT3019" s="53"/>
      <c r="AU3019" s="53"/>
      <c r="AV3019" s="53"/>
      <c r="AW3019" s="53"/>
      <c r="AX3019" s="53"/>
      <c r="AY3019" s="53"/>
      <c r="AZ3019" s="53"/>
      <c r="BA3019" s="53"/>
      <c r="BB3019" s="53"/>
      <c r="BC3019" s="53"/>
      <c r="BD3019" s="53"/>
      <c r="BE3019" s="53"/>
      <c r="BF3019" s="53"/>
      <c r="BG3019" s="53"/>
      <c r="BH3019" s="53"/>
      <c r="BI3019" s="53"/>
      <c r="BJ3019" s="53"/>
      <c r="BK3019" s="53"/>
      <c r="BL3019" s="53"/>
      <c r="BM3019" s="53"/>
      <c r="BN3019" s="53"/>
      <c r="BO3019" s="53"/>
      <c r="BP3019" s="53"/>
      <c r="BQ3019" s="53"/>
      <c r="BR3019" s="53"/>
      <c r="BS3019" s="53"/>
      <c r="BT3019" s="53"/>
      <c r="BU3019" s="53"/>
      <c r="BV3019" s="53"/>
      <c r="BW3019" s="53"/>
      <c r="BX3019" s="53"/>
      <c r="BY3019" s="53"/>
      <c r="BZ3019" s="53"/>
      <c r="CA3019" s="53"/>
      <c r="CB3019" s="53"/>
      <c r="CC3019" s="53"/>
      <c r="CD3019" s="53"/>
      <c r="CE3019" s="53"/>
      <c r="CF3019" s="53"/>
      <c r="CG3019" s="53"/>
      <c r="CH3019" s="53"/>
      <c r="CI3019" s="53"/>
      <c r="CJ3019" s="53"/>
      <c r="CK3019" s="53"/>
    </row>
    <row r="3020" spans="10:89" x14ac:dyDescent="0.2">
      <c r="J3020" s="53"/>
      <c r="K3020" s="53"/>
      <c r="L3020" s="53"/>
      <c r="M3020" s="53"/>
      <c r="N3020" s="53"/>
      <c r="O3020" s="53"/>
      <c r="P3020" s="53"/>
      <c r="Q3020" s="53"/>
      <c r="R3020" s="53"/>
      <c r="S3020" s="53"/>
      <c r="T3020" s="53"/>
      <c r="U3020" s="53"/>
      <c r="V3020" s="53"/>
      <c r="W3020" s="53"/>
      <c r="X3020" s="53"/>
      <c r="Y3020" s="53"/>
      <c r="Z3020" s="53"/>
      <c r="AA3020" s="53"/>
      <c r="AB3020" s="53"/>
      <c r="AC3020" s="53"/>
      <c r="AD3020" s="53"/>
      <c r="AE3020" s="53"/>
      <c r="AF3020" s="53"/>
      <c r="AG3020" s="53"/>
      <c r="AH3020" s="53"/>
      <c r="AI3020" s="53"/>
      <c r="AJ3020" s="53"/>
      <c r="AK3020" s="53"/>
      <c r="AL3020" s="53"/>
      <c r="AM3020" s="53"/>
      <c r="AN3020" s="53"/>
      <c r="AO3020" s="53"/>
      <c r="AP3020" s="53"/>
      <c r="AQ3020" s="53"/>
      <c r="AR3020" s="53"/>
      <c r="AS3020" s="53"/>
      <c r="AT3020" s="53"/>
      <c r="AU3020" s="53"/>
      <c r="AV3020" s="53"/>
      <c r="AW3020" s="53"/>
      <c r="AX3020" s="53"/>
      <c r="AY3020" s="53"/>
      <c r="AZ3020" s="53"/>
      <c r="BA3020" s="53"/>
      <c r="BB3020" s="53"/>
      <c r="BC3020" s="53"/>
      <c r="BD3020" s="53"/>
      <c r="BE3020" s="53"/>
      <c r="BF3020" s="53"/>
      <c r="BG3020" s="53"/>
      <c r="BH3020" s="53"/>
      <c r="BI3020" s="53"/>
      <c r="BJ3020" s="53"/>
      <c r="BK3020" s="53"/>
      <c r="BL3020" s="53"/>
      <c r="BM3020" s="53"/>
      <c r="BN3020" s="53"/>
      <c r="BO3020" s="53"/>
      <c r="BP3020" s="53"/>
      <c r="BQ3020" s="53"/>
      <c r="BR3020" s="53"/>
      <c r="BS3020" s="53"/>
      <c r="BT3020" s="53"/>
      <c r="BU3020" s="53"/>
      <c r="BV3020" s="53"/>
      <c r="BW3020" s="53"/>
      <c r="BX3020" s="53"/>
      <c r="BY3020" s="53"/>
      <c r="BZ3020" s="53"/>
      <c r="CA3020" s="53"/>
      <c r="CB3020" s="53"/>
      <c r="CC3020" s="53"/>
      <c r="CD3020" s="53"/>
      <c r="CE3020" s="53"/>
      <c r="CF3020" s="53"/>
      <c r="CG3020" s="53"/>
      <c r="CH3020" s="53"/>
      <c r="CI3020" s="53"/>
      <c r="CJ3020" s="53"/>
      <c r="CK3020" s="53"/>
    </row>
    <row r="3021" spans="10:89" x14ac:dyDescent="0.2">
      <c r="J3021" s="53"/>
      <c r="K3021" s="53"/>
      <c r="L3021" s="53"/>
      <c r="M3021" s="53"/>
      <c r="N3021" s="53"/>
      <c r="O3021" s="53"/>
      <c r="P3021" s="53"/>
      <c r="Q3021" s="53"/>
      <c r="R3021" s="53"/>
      <c r="S3021" s="53"/>
      <c r="T3021" s="53"/>
      <c r="U3021" s="53"/>
      <c r="V3021" s="53"/>
      <c r="W3021" s="53"/>
      <c r="X3021" s="53"/>
      <c r="Y3021" s="53"/>
      <c r="Z3021" s="53"/>
      <c r="AA3021" s="53"/>
      <c r="AB3021" s="53"/>
      <c r="AC3021" s="53"/>
      <c r="AD3021" s="53"/>
      <c r="AE3021" s="53"/>
      <c r="AF3021" s="53"/>
      <c r="AG3021" s="53"/>
      <c r="AH3021" s="53"/>
      <c r="AI3021" s="53"/>
      <c r="AJ3021" s="53"/>
      <c r="AK3021" s="53"/>
      <c r="AL3021" s="53"/>
      <c r="AM3021" s="53"/>
      <c r="AN3021" s="53"/>
      <c r="AO3021" s="53"/>
      <c r="AP3021" s="53"/>
      <c r="AQ3021" s="53"/>
      <c r="AR3021" s="53"/>
      <c r="AS3021" s="53"/>
      <c r="AT3021" s="53"/>
      <c r="AU3021" s="53"/>
      <c r="AV3021" s="53"/>
      <c r="AW3021" s="53"/>
      <c r="AX3021" s="53"/>
      <c r="AY3021" s="53"/>
      <c r="AZ3021" s="53"/>
      <c r="BA3021" s="53"/>
      <c r="BB3021" s="53"/>
      <c r="BC3021" s="53"/>
      <c r="BD3021" s="53"/>
      <c r="BE3021" s="53"/>
      <c r="BF3021" s="53"/>
      <c r="BG3021" s="53"/>
      <c r="BH3021" s="53"/>
      <c r="BI3021" s="53"/>
      <c r="BJ3021" s="53"/>
      <c r="BK3021" s="53"/>
      <c r="BL3021" s="53"/>
      <c r="BM3021" s="53"/>
      <c r="BN3021" s="53"/>
      <c r="BO3021" s="53"/>
      <c r="BP3021" s="53"/>
      <c r="BQ3021" s="53"/>
      <c r="BR3021" s="53"/>
      <c r="BS3021" s="53"/>
      <c r="BT3021" s="53"/>
      <c r="BU3021" s="53"/>
      <c r="BV3021" s="53"/>
      <c r="BW3021" s="53"/>
      <c r="BX3021" s="53"/>
      <c r="BY3021" s="53"/>
      <c r="BZ3021" s="53"/>
      <c r="CA3021" s="53"/>
      <c r="CB3021" s="53"/>
      <c r="CC3021" s="53"/>
      <c r="CD3021" s="53"/>
      <c r="CE3021" s="53"/>
      <c r="CF3021" s="53"/>
      <c r="CG3021" s="53"/>
      <c r="CH3021" s="53"/>
      <c r="CI3021" s="53"/>
      <c r="CJ3021" s="53"/>
      <c r="CK3021" s="53"/>
    </row>
    <row r="3022" spans="10:89" x14ac:dyDescent="0.2">
      <c r="J3022" s="53"/>
      <c r="K3022" s="53"/>
      <c r="L3022" s="53"/>
      <c r="M3022" s="53"/>
      <c r="N3022" s="53"/>
      <c r="O3022" s="53"/>
      <c r="P3022" s="53"/>
      <c r="Q3022" s="53"/>
      <c r="R3022" s="53"/>
      <c r="S3022" s="53"/>
      <c r="T3022" s="53"/>
      <c r="U3022" s="53"/>
      <c r="V3022" s="53"/>
      <c r="W3022" s="53"/>
      <c r="X3022" s="53"/>
      <c r="Y3022" s="53"/>
      <c r="Z3022" s="53"/>
      <c r="AA3022" s="53"/>
      <c r="AB3022" s="53"/>
      <c r="AC3022" s="53"/>
      <c r="AD3022" s="53"/>
      <c r="AE3022" s="53"/>
      <c r="AF3022" s="53"/>
      <c r="AG3022" s="53"/>
      <c r="AH3022" s="53"/>
      <c r="AI3022" s="53"/>
      <c r="AJ3022" s="53"/>
      <c r="AK3022" s="53"/>
      <c r="AL3022" s="53"/>
      <c r="AM3022" s="53"/>
      <c r="AN3022" s="53"/>
      <c r="AO3022" s="53"/>
      <c r="AP3022" s="53"/>
      <c r="AQ3022" s="53"/>
      <c r="AR3022" s="53"/>
      <c r="AS3022" s="53"/>
      <c r="AT3022" s="53"/>
      <c r="AU3022" s="53"/>
      <c r="AV3022" s="53"/>
      <c r="AW3022" s="53"/>
      <c r="AX3022" s="53"/>
      <c r="AY3022" s="53"/>
      <c r="AZ3022" s="53"/>
      <c r="BA3022" s="53"/>
      <c r="BB3022" s="53"/>
      <c r="BC3022" s="53"/>
      <c r="BD3022" s="53"/>
      <c r="BE3022" s="53"/>
      <c r="BF3022" s="53"/>
      <c r="BG3022" s="53"/>
      <c r="BH3022" s="53"/>
      <c r="BI3022" s="53"/>
      <c r="BJ3022" s="53"/>
      <c r="BK3022" s="53"/>
      <c r="BL3022" s="53"/>
      <c r="BM3022" s="53"/>
      <c r="BN3022" s="53"/>
      <c r="BO3022" s="53"/>
      <c r="BP3022" s="53"/>
      <c r="BQ3022" s="53"/>
      <c r="BR3022" s="53"/>
      <c r="BS3022" s="53"/>
      <c r="BT3022" s="53"/>
      <c r="BU3022" s="53"/>
      <c r="BV3022" s="53"/>
      <c r="BW3022" s="53"/>
      <c r="BX3022" s="53"/>
      <c r="BY3022" s="53"/>
      <c r="BZ3022" s="53"/>
      <c r="CA3022" s="53"/>
      <c r="CB3022" s="53"/>
      <c r="CC3022" s="53"/>
      <c r="CD3022" s="53"/>
      <c r="CE3022" s="53"/>
      <c r="CF3022" s="53"/>
      <c r="CG3022" s="53"/>
      <c r="CH3022" s="53"/>
      <c r="CI3022" s="53"/>
      <c r="CJ3022" s="53"/>
      <c r="CK3022" s="53"/>
    </row>
    <row r="3023" spans="10:89" x14ac:dyDescent="0.2">
      <c r="J3023" s="53"/>
      <c r="K3023" s="53"/>
      <c r="L3023" s="53"/>
      <c r="M3023" s="53"/>
      <c r="N3023" s="53"/>
      <c r="O3023" s="53"/>
      <c r="P3023" s="53"/>
      <c r="Q3023" s="53"/>
      <c r="R3023" s="53"/>
      <c r="S3023" s="53"/>
      <c r="T3023" s="53"/>
      <c r="U3023" s="53"/>
      <c r="V3023" s="53"/>
      <c r="W3023" s="53"/>
      <c r="X3023" s="53"/>
      <c r="Y3023" s="53"/>
      <c r="Z3023" s="53"/>
      <c r="AA3023" s="53"/>
      <c r="AB3023" s="53"/>
      <c r="AC3023" s="53"/>
      <c r="AD3023" s="53"/>
      <c r="AE3023" s="53"/>
      <c r="AF3023" s="53"/>
      <c r="AG3023" s="53"/>
      <c r="AH3023" s="53"/>
      <c r="AI3023" s="53"/>
      <c r="AJ3023" s="53"/>
      <c r="AK3023" s="53"/>
      <c r="AL3023" s="53"/>
      <c r="AM3023" s="53"/>
      <c r="AN3023" s="53"/>
      <c r="AO3023" s="53"/>
      <c r="AP3023" s="53"/>
      <c r="AQ3023" s="53"/>
      <c r="AR3023" s="53"/>
      <c r="AS3023" s="53"/>
      <c r="AT3023" s="53"/>
      <c r="AU3023" s="53"/>
      <c r="AV3023" s="53"/>
      <c r="AW3023" s="53"/>
      <c r="AX3023" s="53"/>
      <c r="AY3023" s="53"/>
      <c r="AZ3023" s="53"/>
      <c r="BA3023" s="53"/>
      <c r="BB3023" s="53"/>
      <c r="BC3023" s="53"/>
      <c r="BD3023" s="53"/>
      <c r="BE3023" s="53"/>
      <c r="BF3023" s="53"/>
      <c r="BG3023" s="53"/>
      <c r="BH3023" s="53"/>
      <c r="BI3023" s="53"/>
      <c r="BJ3023" s="53"/>
      <c r="BK3023" s="53"/>
      <c r="BL3023" s="53"/>
      <c r="BM3023" s="53"/>
      <c r="BN3023" s="53"/>
      <c r="BO3023" s="53"/>
      <c r="BP3023" s="53"/>
      <c r="BQ3023" s="53"/>
      <c r="BR3023" s="53"/>
      <c r="BS3023" s="53"/>
      <c r="BT3023" s="53"/>
      <c r="BU3023" s="53"/>
      <c r="BV3023" s="53"/>
      <c r="BW3023" s="53"/>
      <c r="BX3023" s="53"/>
      <c r="BY3023" s="53"/>
      <c r="BZ3023" s="53"/>
      <c r="CA3023" s="53"/>
      <c r="CB3023" s="53"/>
      <c r="CC3023" s="53"/>
      <c r="CD3023" s="53"/>
      <c r="CE3023" s="53"/>
      <c r="CF3023" s="53"/>
      <c r="CG3023" s="53"/>
      <c r="CH3023" s="53"/>
      <c r="CI3023" s="53"/>
      <c r="CJ3023" s="53"/>
      <c r="CK3023" s="53"/>
    </row>
    <row r="3024" spans="10:89" x14ac:dyDescent="0.2">
      <c r="J3024" s="53"/>
      <c r="K3024" s="53"/>
      <c r="L3024" s="53"/>
      <c r="M3024" s="53"/>
      <c r="N3024" s="53"/>
      <c r="O3024" s="53"/>
      <c r="P3024" s="53"/>
      <c r="Q3024" s="53"/>
      <c r="R3024" s="53"/>
      <c r="S3024" s="53"/>
      <c r="T3024" s="53"/>
      <c r="U3024" s="53"/>
      <c r="V3024" s="53"/>
      <c r="W3024" s="53"/>
      <c r="X3024" s="53"/>
      <c r="Y3024" s="53"/>
      <c r="Z3024" s="53"/>
      <c r="AA3024" s="53"/>
      <c r="AB3024" s="53"/>
      <c r="AC3024" s="53"/>
      <c r="AD3024" s="53"/>
      <c r="AE3024" s="53"/>
      <c r="AF3024" s="53"/>
      <c r="AG3024" s="53"/>
      <c r="AH3024" s="53"/>
      <c r="AI3024" s="53"/>
      <c r="AJ3024" s="53"/>
      <c r="AK3024" s="53"/>
      <c r="AL3024" s="53"/>
      <c r="AM3024" s="53"/>
      <c r="AN3024" s="53"/>
      <c r="AO3024" s="53"/>
      <c r="AP3024" s="53"/>
      <c r="AQ3024" s="53"/>
      <c r="AR3024" s="53"/>
      <c r="AS3024" s="53"/>
      <c r="AT3024" s="53"/>
      <c r="AU3024" s="53"/>
      <c r="AV3024" s="53"/>
      <c r="AW3024" s="53"/>
      <c r="AX3024" s="53"/>
      <c r="AY3024" s="53"/>
      <c r="AZ3024" s="53"/>
      <c r="BA3024" s="53"/>
      <c r="BB3024" s="53"/>
      <c r="BC3024" s="53"/>
      <c r="BD3024" s="53"/>
      <c r="BE3024" s="53"/>
      <c r="BF3024" s="53"/>
      <c r="BG3024" s="53"/>
      <c r="BH3024" s="53"/>
      <c r="BI3024" s="53"/>
      <c r="BJ3024" s="53"/>
      <c r="BK3024" s="53"/>
      <c r="BL3024" s="53"/>
      <c r="BM3024" s="53"/>
      <c r="BN3024" s="53"/>
      <c r="BO3024" s="53"/>
      <c r="BP3024" s="53"/>
      <c r="BQ3024" s="53"/>
      <c r="BR3024" s="53"/>
      <c r="BS3024" s="53"/>
      <c r="BT3024" s="53"/>
      <c r="BU3024" s="53"/>
      <c r="BV3024" s="53"/>
      <c r="BW3024" s="53"/>
      <c r="BX3024" s="53"/>
      <c r="BY3024" s="53"/>
      <c r="BZ3024" s="53"/>
      <c r="CA3024" s="53"/>
      <c r="CB3024" s="53"/>
      <c r="CC3024" s="53"/>
      <c r="CD3024" s="53"/>
      <c r="CE3024" s="53"/>
      <c r="CF3024" s="53"/>
      <c r="CG3024" s="53"/>
      <c r="CH3024" s="53"/>
      <c r="CI3024" s="53"/>
      <c r="CJ3024" s="53"/>
      <c r="CK3024" s="53"/>
    </row>
    <row r="3025" spans="10:89" x14ac:dyDescent="0.2">
      <c r="J3025" s="53"/>
      <c r="K3025" s="53"/>
      <c r="L3025" s="53"/>
      <c r="M3025" s="53"/>
      <c r="N3025" s="53"/>
      <c r="O3025" s="53"/>
      <c r="P3025" s="53"/>
      <c r="Q3025" s="53"/>
      <c r="R3025" s="53"/>
      <c r="S3025" s="53"/>
      <c r="T3025" s="53"/>
      <c r="U3025" s="53"/>
      <c r="V3025" s="53"/>
      <c r="W3025" s="53"/>
      <c r="X3025" s="53"/>
      <c r="Y3025" s="53"/>
      <c r="Z3025" s="53"/>
      <c r="AA3025" s="53"/>
      <c r="AB3025" s="53"/>
      <c r="AC3025" s="53"/>
      <c r="AD3025" s="53"/>
      <c r="AE3025" s="53"/>
      <c r="AF3025" s="53"/>
      <c r="AG3025" s="53"/>
      <c r="AH3025" s="53"/>
      <c r="AI3025" s="53"/>
      <c r="AJ3025" s="53"/>
      <c r="AK3025" s="53"/>
      <c r="AL3025" s="53"/>
      <c r="AM3025" s="53"/>
      <c r="AN3025" s="53"/>
      <c r="AO3025" s="53"/>
      <c r="AP3025" s="53"/>
      <c r="AQ3025" s="53"/>
      <c r="AR3025" s="53"/>
      <c r="AS3025" s="53"/>
      <c r="AT3025" s="53"/>
      <c r="AU3025" s="53"/>
      <c r="AV3025" s="53"/>
      <c r="AW3025" s="53"/>
      <c r="AX3025" s="53"/>
      <c r="AY3025" s="53"/>
      <c r="AZ3025" s="53"/>
      <c r="BA3025" s="53"/>
      <c r="BB3025" s="53"/>
      <c r="BC3025" s="53"/>
      <c r="BD3025" s="53"/>
      <c r="BE3025" s="53"/>
      <c r="BF3025" s="53"/>
      <c r="BG3025" s="53"/>
      <c r="BH3025" s="53"/>
      <c r="BI3025" s="53"/>
      <c r="BJ3025" s="53"/>
      <c r="BK3025" s="53"/>
      <c r="BL3025" s="53"/>
      <c r="BM3025" s="53"/>
      <c r="BN3025" s="53"/>
      <c r="BO3025" s="53"/>
      <c r="BP3025" s="53"/>
      <c r="BQ3025" s="53"/>
      <c r="BR3025" s="53"/>
      <c r="BS3025" s="53"/>
      <c r="BT3025" s="53"/>
      <c r="BU3025" s="53"/>
      <c r="BV3025" s="53"/>
      <c r="BW3025" s="53"/>
      <c r="BX3025" s="53"/>
      <c r="BY3025" s="53"/>
      <c r="BZ3025" s="53"/>
      <c r="CA3025" s="53"/>
      <c r="CB3025" s="53"/>
      <c r="CC3025" s="53"/>
      <c r="CD3025" s="53"/>
      <c r="CE3025" s="53"/>
      <c r="CF3025" s="53"/>
      <c r="CG3025" s="53"/>
      <c r="CH3025" s="53"/>
      <c r="CI3025" s="53"/>
      <c r="CJ3025" s="53"/>
      <c r="CK3025" s="53"/>
    </row>
    <row r="3026" spans="10:89" x14ac:dyDescent="0.2">
      <c r="J3026" s="53"/>
      <c r="K3026" s="53"/>
      <c r="L3026" s="53"/>
      <c r="M3026" s="53"/>
      <c r="N3026" s="53"/>
      <c r="O3026" s="53"/>
      <c r="P3026" s="53"/>
      <c r="Q3026" s="53"/>
      <c r="R3026" s="53"/>
      <c r="S3026" s="53"/>
      <c r="T3026" s="53"/>
      <c r="U3026" s="53"/>
      <c r="V3026" s="53"/>
      <c r="W3026" s="53"/>
      <c r="X3026" s="53"/>
      <c r="Y3026" s="53"/>
      <c r="Z3026" s="53"/>
      <c r="AA3026" s="53"/>
      <c r="AB3026" s="53"/>
      <c r="AC3026" s="53"/>
      <c r="AD3026" s="53"/>
      <c r="AE3026" s="53"/>
      <c r="AF3026" s="53"/>
      <c r="AG3026" s="53"/>
      <c r="AH3026" s="53"/>
      <c r="AI3026" s="53"/>
      <c r="AJ3026" s="53"/>
      <c r="AK3026" s="53"/>
      <c r="AL3026" s="53"/>
      <c r="AM3026" s="53"/>
      <c r="AN3026" s="53"/>
      <c r="AO3026" s="53"/>
      <c r="AP3026" s="53"/>
      <c r="AQ3026" s="53"/>
      <c r="AR3026" s="53"/>
      <c r="AS3026" s="53"/>
      <c r="AT3026" s="53"/>
      <c r="AU3026" s="53"/>
      <c r="AV3026" s="53"/>
      <c r="AW3026" s="53"/>
      <c r="AX3026" s="53"/>
      <c r="AY3026" s="53"/>
      <c r="AZ3026" s="53"/>
      <c r="BA3026" s="53"/>
      <c r="BB3026" s="53"/>
      <c r="BC3026" s="53"/>
      <c r="BD3026" s="53"/>
      <c r="BE3026" s="53"/>
      <c r="BF3026" s="53"/>
      <c r="BG3026" s="53"/>
      <c r="BH3026" s="53"/>
      <c r="BI3026" s="53"/>
      <c r="BJ3026" s="53"/>
      <c r="BK3026" s="53"/>
      <c r="BL3026" s="53"/>
      <c r="BM3026" s="53"/>
      <c r="BN3026" s="53"/>
      <c r="BO3026" s="53"/>
      <c r="BP3026" s="53"/>
      <c r="BQ3026" s="53"/>
      <c r="BR3026" s="53"/>
      <c r="BS3026" s="53"/>
      <c r="BT3026" s="53"/>
      <c r="BU3026" s="53"/>
      <c r="BV3026" s="53"/>
      <c r="BW3026" s="53"/>
      <c r="BX3026" s="53"/>
      <c r="BY3026" s="53"/>
      <c r="BZ3026" s="53"/>
      <c r="CA3026" s="53"/>
      <c r="CB3026" s="53"/>
      <c r="CC3026" s="53"/>
      <c r="CD3026" s="53"/>
      <c r="CE3026" s="53"/>
      <c r="CF3026" s="53"/>
      <c r="CG3026" s="53"/>
      <c r="CH3026" s="53"/>
      <c r="CI3026" s="53"/>
      <c r="CJ3026" s="53"/>
      <c r="CK3026" s="53"/>
    </row>
    <row r="3027" spans="10:89" x14ac:dyDescent="0.2">
      <c r="J3027" s="53"/>
      <c r="K3027" s="53"/>
      <c r="L3027" s="53"/>
      <c r="M3027" s="53"/>
      <c r="N3027" s="53"/>
      <c r="O3027" s="53"/>
      <c r="P3027" s="53"/>
      <c r="Q3027" s="53"/>
      <c r="R3027" s="53"/>
      <c r="S3027" s="53"/>
      <c r="T3027" s="53"/>
      <c r="U3027" s="53"/>
      <c r="V3027" s="53"/>
      <c r="W3027" s="53"/>
      <c r="X3027" s="53"/>
      <c r="Y3027" s="53"/>
      <c r="Z3027" s="53"/>
      <c r="AA3027" s="53"/>
      <c r="AB3027" s="53"/>
      <c r="AC3027" s="53"/>
      <c r="AD3027" s="53"/>
      <c r="AE3027" s="53"/>
      <c r="AF3027" s="53"/>
      <c r="AG3027" s="53"/>
      <c r="AH3027" s="53"/>
      <c r="AI3027" s="53"/>
      <c r="AJ3027" s="53"/>
      <c r="AK3027" s="53"/>
      <c r="AL3027" s="53"/>
      <c r="AM3027" s="53"/>
      <c r="AN3027" s="53"/>
      <c r="AO3027" s="53"/>
      <c r="AP3027" s="53"/>
      <c r="AQ3027" s="53"/>
      <c r="AR3027" s="53"/>
      <c r="AS3027" s="53"/>
      <c r="AT3027" s="53"/>
      <c r="AU3027" s="53"/>
      <c r="AV3027" s="53"/>
      <c r="AW3027" s="53"/>
      <c r="AX3027" s="53"/>
      <c r="AY3027" s="53"/>
      <c r="AZ3027" s="53"/>
      <c r="BA3027" s="53"/>
      <c r="BB3027" s="53"/>
      <c r="BC3027" s="53"/>
      <c r="BD3027" s="53"/>
      <c r="BE3027" s="53"/>
      <c r="BF3027" s="53"/>
      <c r="BG3027" s="53"/>
      <c r="BH3027" s="53"/>
      <c r="BI3027" s="53"/>
      <c r="BJ3027" s="53"/>
      <c r="BK3027" s="53"/>
      <c r="BL3027" s="53"/>
      <c r="BM3027" s="53"/>
      <c r="BN3027" s="53"/>
      <c r="BO3027" s="53"/>
      <c r="BP3027" s="53"/>
      <c r="BQ3027" s="53"/>
      <c r="BR3027" s="53"/>
      <c r="BS3027" s="53"/>
      <c r="BT3027" s="53"/>
      <c r="BU3027" s="53"/>
      <c r="BV3027" s="53"/>
      <c r="BW3027" s="53"/>
      <c r="BX3027" s="53"/>
      <c r="BY3027" s="53"/>
      <c r="BZ3027" s="53"/>
      <c r="CA3027" s="53"/>
      <c r="CB3027" s="53"/>
      <c r="CC3027" s="53"/>
      <c r="CD3027" s="53"/>
      <c r="CE3027" s="53"/>
      <c r="CF3027" s="53"/>
      <c r="CG3027" s="53"/>
      <c r="CH3027" s="53"/>
      <c r="CI3027" s="53"/>
      <c r="CJ3027" s="53"/>
      <c r="CK3027" s="53"/>
    </row>
    <row r="3028" spans="10:89" x14ac:dyDescent="0.2">
      <c r="J3028" s="53"/>
      <c r="K3028" s="53"/>
      <c r="L3028" s="53"/>
      <c r="M3028" s="53"/>
      <c r="N3028" s="53"/>
      <c r="O3028" s="53"/>
      <c r="P3028" s="53"/>
      <c r="Q3028" s="53"/>
      <c r="R3028" s="53"/>
      <c r="S3028" s="53"/>
      <c r="T3028" s="53"/>
      <c r="U3028" s="53"/>
      <c r="V3028" s="53"/>
      <c r="W3028" s="53"/>
      <c r="X3028" s="53"/>
      <c r="Y3028" s="53"/>
      <c r="Z3028" s="53"/>
      <c r="AA3028" s="53"/>
      <c r="AB3028" s="53"/>
      <c r="AC3028" s="53"/>
      <c r="AD3028" s="53"/>
      <c r="AE3028" s="53"/>
      <c r="AF3028" s="53"/>
      <c r="AG3028" s="53"/>
      <c r="AH3028" s="53"/>
      <c r="AI3028" s="53"/>
      <c r="AJ3028" s="53"/>
      <c r="AK3028" s="53"/>
      <c r="AL3028" s="53"/>
      <c r="AM3028" s="53"/>
      <c r="AN3028" s="53"/>
      <c r="AO3028" s="53"/>
      <c r="AP3028" s="53"/>
      <c r="AQ3028" s="53"/>
      <c r="AR3028" s="53"/>
      <c r="AS3028" s="53"/>
      <c r="AT3028" s="53"/>
      <c r="AU3028" s="53"/>
      <c r="AV3028" s="53"/>
      <c r="AW3028" s="53"/>
      <c r="AX3028" s="53"/>
      <c r="AY3028" s="53"/>
      <c r="AZ3028" s="53"/>
      <c r="BA3028" s="53"/>
      <c r="BB3028" s="53"/>
      <c r="BC3028" s="53"/>
      <c r="BD3028" s="53"/>
      <c r="BE3028" s="53"/>
      <c r="BF3028" s="53"/>
      <c r="BG3028" s="53"/>
      <c r="BH3028" s="53"/>
      <c r="BI3028" s="53"/>
      <c r="BJ3028" s="53"/>
      <c r="BK3028" s="53"/>
      <c r="BL3028" s="53"/>
      <c r="BM3028" s="53"/>
      <c r="BN3028" s="53"/>
      <c r="BO3028" s="53"/>
      <c r="BP3028" s="53"/>
      <c r="BQ3028" s="53"/>
      <c r="BR3028" s="53"/>
      <c r="BS3028" s="53"/>
      <c r="BT3028" s="53"/>
      <c r="BU3028" s="53"/>
      <c r="BV3028" s="53"/>
      <c r="BW3028" s="53"/>
      <c r="BX3028" s="53"/>
      <c r="BY3028" s="53"/>
      <c r="BZ3028" s="53"/>
      <c r="CA3028" s="53"/>
      <c r="CB3028" s="53"/>
      <c r="CC3028" s="53"/>
      <c r="CD3028" s="53"/>
      <c r="CE3028" s="53"/>
      <c r="CF3028" s="53"/>
      <c r="CG3028" s="53"/>
      <c r="CH3028" s="53"/>
      <c r="CI3028" s="53"/>
      <c r="CJ3028" s="53"/>
      <c r="CK3028" s="53"/>
    </row>
    <row r="3029" spans="10:89" x14ac:dyDescent="0.2">
      <c r="J3029" s="53"/>
      <c r="K3029" s="53"/>
      <c r="L3029" s="53"/>
      <c r="M3029" s="53"/>
      <c r="N3029" s="53"/>
      <c r="O3029" s="53"/>
      <c r="P3029" s="53"/>
      <c r="Q3029" s="53"/>
      <c r="R3029" s="53"/>
      <c r="S3029" s="53"/>
      <c r="T3029" s="53"/>
      <c r="U3029" s="53"/>
      <c r="V3029" s="53"/>
      <c r="W3029" s="53"/>
      <c r="X3029" s="53"/>
      <c r="Y3029" s="53"/>
      <c r="Z3029" s="53"/>
      <c r="AA3029" s="53"/>
      <c r="AB3029" s="53"/>
      <c r="AC3029" s="53"/>
      <c r="AD3029" s="53"/>
      <c r="AE3029" s="53"/>
      <c r="AF3029" s="53"/>
      <c r="AG3029" s="53"/>
      <c r="AH3029" s="53"/>
      <c r="AI3029" s="53"/>
      <c r="AJ3029" s="53"/>
      <c r="AK3029" s="53"/>
      <c r="AL3029" s="53"/>
      <c r="AM3029" s="53"/>
      <c r="AN3029" s="53"/>
      <c r="AO3029" s="53"/>
      <c r="AP3029" s="53"/>
      <c r="AQ3029" s="53"/>
      <c r="AR3029" s="53"/>
      <c r="AS3029" s="53"/>
      <c r="AT3029" s="53"/>
      <c r="AU3029" s="53"/>
      <c r="AV3029" s="53"/>
      <c r="AW3029" s="53"/>
      <c r="AX3029" s="53"/>
      <c r="AY3029" s="53"/>
      <c r="AZ3029" s="53"/>
      <c r="BA3029" s="53"/>
      <c r="BB3029" s="53"/>
      <c r="BC3029" s="53"/>
      <c r="BD3029" s="53"/>
      <c r="BE3029" s="53"/>
      <c r="BF3029" s="53"/>
      <c r="BG3029" s="53"/>
      <c r="BH3029" s="53"/>
      <c r="BI3029" s="53"/>
      <c r="BJ3029" s="53"/>
      <c r="BK3029" s="53"/>
      <c r="BL3029" s="53"/>
      <c r="BM3029" s="53"/>
      <c r="BN3029" s="53"/>
      <c r="BO3029" s="53"/>
      <c r="BP3029" s="53"/>
      <c r="BQ3029" s="53"/>
      <c r="BR3029" s="53"/>
      <c r="BS3029" s="53"/>
      <c r="BT3029" s="53"/>
      <c r="BU3029" s="53"/>
      <c r="BV3029" s="53"/>
      <c r="BW3029" s="53"/>
      <c r="BX3029" s="53"/>
      <c r="BY3029" s="53"/>
      <c r="BZ3029" s="53"/>
      <c r="CA3029" s="53"/>
      <c r="CB3029" s="53"/>
      <c r="CC3029" s="53"/>
      <c r="CD3029" s="53"/>
      <c r="CE3029" s="53"/>
      <c r="CF3029" s="53"/>
      <c r="CG3029" s="53"/>
      <c r="CH3029" s="53"/>
      <c r="CI3029" s="53"/>
      <c r="CJ3029" s="53"/>
      <c r="CK3029" s="53"/>
    </row>
    <row r="3030" spans="10:89" x14ac:dyDescent="0.2">
      <c r="J3030" s="53"/>
      <c r="K3030" s="53"/>
      <c r="L3030" s="53"/>
      <c r="M3030" s="53"/>
      <c r="N3030" s="53"/>
      <c r="O3030" s="53"/>
      <c r="P3030" s="53"/>
      <c r="Q3030" s="53"/>
      <c r="R3030" s="53"/>
      <c r="S3030" s="53"/>
      <c r="T3030" s="53"/>
      <c r="U3030" s="53"/>
      <c r="V3030" s="53"/>
      <c r="W3030" s="53"/>
      <c r="X3030" s="53"/>
      <c r="Y3030" s="53"/>
      <c r="Z3030" s="53"/>
      <c r="AA3030" s="53"/>
      <c r="AB3030" s="53"/>
      <c r="AC3030" s="53"/>
      <c r="AD3030" s="53"/>
      <c r="AE3030" s="53"/>
      <c r="AF3030" s="53"/>
      <c r="AG3030" s="53"/>
      <c r="AH3030" s="53"/>
      <c r="AI3030" s="53"/>
      <c r="AJ3030" s="53"/>
      <c r="AK3030" s="53"/>
      <c r="AL3030" s="53"/>
      <c r="AM3030" s="53"/>
      <c r="AN3030" s="53"/>
      <c r="AO3030" s="53"/>
      <c r="AP3030" s="53"/>
      <c r="AQ3030" s="53"/>
      <c r="AR3030" s="53"/>
      <c r="AS3030" s="53"/>
      <c r="AT3030" s="53"/>
      <c r="AU3030" s="53"/>
      <c r="AV3030" s="53"/>
      <c r="AW3030" s="53"/>
      <c r="AX3030" s="53"/>
      <c r="AY3030" s="53"/>
      <c r="AZ3030" s="53"/>
      <c r="BA3030" s="53"/>
      <c r="BB3030" s="53"/>
      <c r="BC3030" s="53"/>
      <c r="BD3030" s="53"/>
      <c r="BE3030" s="53"/>
      <c r="BF3030" s="53"/>
      <c r="BG3030" s="53"/>
      <c r="BH3030" s="53"/>
      <c r="BI3030" s="53"/>
      <c r="BJ3030" s="53"/>
      <c r="BK3030" s="53"/>
      <c r="BL3030" s="53"/>
      <c r="BM3030" s="53"/>
      <c r="BN3030" s="53"/>
      <c r="BO3030" s="53"/>
      <c r="BP3030" s="53"/>
      <c r="BQ3030" s="53"/>
      <c r="BR3030" s="53"/>
      <c r="BS3030" s="53"/>
      <c r="BT3030" s="53"/>
      <c r="BU3030" s="53"/>
      <c r="BV3030" s="53"/>
      <c r="BW3030" s="53"/>
      <c r="BX3030" s="53"/>
      <c r="BY3030" s="53"/>
      <c r="BZ3030" s="53"/>
      <c r="CA3030" s="53"/>
      <c r="CB3030" s="53"/>
      <c r="CC3030" s="53"/>
      <c r="CD3030" s="53"/>
      <c r="CE3030" s="53"/>
      <c r="CF3030" s="53"/>
      <c r="CG3030" s="53"/>
      <c r="CH3030" s="53"/>
      <c r="CI3030" s="53"/>
      <c r="CJ3030" s="53"/>
      <c r="CK3030" s="53"/>
    </row>
    <row r="3031" spans="10:89" x14ac:dyDescent="0.2">
      <c r="J3031" s="53"/>
      <c r="K3031" s="53"/>
      <c r="L3031" s="53"/>
      <c r="M3031" s="53"/>
      <c r="N3031" s="53"/>
      <c r="O3031" s="53"/>
      <c r="P3031" s="53"/>
      <c r="Q3031" s="53"/>
      <c r="R3031" s="53"/>
      <c r="S3031" s="53"/>
      <c r="T3031" s="53"/>
      <c r="U3031" s="53"/>
      <c r="V3031" s="53"/>
      <c r="W3031" s="53"/>
      <c r="X3031" s="53"/>
      <c r="Y3031" s="53"/>
      <c r="Z3031" s="53"/>
      <c r="AA3031" s="53"/>
      <c r="AB3031" s="53"/>
      <c r="AC3031" s="53"/>
      <c r="AD3031" s="53"/>
      <c r="AE3031" s="53"/>
      <c r="AF3031" s="53"/>
      <c r="AG3031" s="53"/>
      <c r="AH3031" s="53"/>
      <c r="AI3031" s="53"/>
      <c r="AJ3031" s="53"/>
      <c r="AK3031" s="53"/>
      <c r="AL3031" s="53"/>
      <c r="AM3031" s="53"/>
      <c r="AN3031" s="53"/>
      <c r="AO3031" s="53"/>
      <c r="AP3031" s="53"/>
      <c r="AQ3031" s="53"/>
      <c r="AR3031" s="53"/>
      <c r="AS3031" s="53"/>
      <c r="AT3031" s="53"/>
      <c r="AU3031" s="53"/>
      <c r="AV3031" s="53"/>
      <c r="AW3031" s="53"/>
      <c r="AX3031" s="53"/>
      <c r="AY3031" s="53"/>
      <c r="AZ3031" s="53"/>
      <c r="BA3031" s="53"/>
      <c r="BB3031" s="53"/>
      <c r="BC3031" s="53"/>
      <c r="BD3031" s="53"/>
      <c r="BE3031" s="53"/>
      <c r="BF3031" s="53"/>
      <c r="BG3031" s="53"/>
      <c r="BH3031" s="53"/>
      <c r="BI3031" s="53"/>
      <c r="BJ3031" s="53"/>
      <c r="BK3031" s="53"/>
      <c r="BL3031" s="53"/>
      <c r="BM3031" s="53"/>
      <c r="BN3031" s="53"/>
      <c r="BO3031" s="53"/>
      <c r="BP3031" s="53"/>
      <c r="BQ3031" s="53"/>
      <c r="BR3031" s="53"/>
      <c r="BS3031" s="53"/>
      <c r="BT3031" s="53"/>
      <c r="BU3031" s="53"/>
      <c r="BV3031" s="53"/>
      <c r="BW3031" s="53"/>
      <c r="BX3031" s="53"/>
      <c r="BY3031" s="53"/>
      <c r="BZ3031" s="53"/>
      <c r="CA3031" s="53"/>
      <c r="CB3031" s="53"/>
      <c r="CC3031" s="53"/>
      <c r="CD3031" s="53"/>
      <c r="CE3031" s="53"/>
      <c r="CF3031" s="53"/>
      <c r="CG3031" s="53"/>
      <c r="CH3031" s="53"/>
      <c r="CI3031" s="53"/>
      <c r="CJ3031" s="53"/>
      <c r="CK3031" s="53"/>
    </row>
    <row r="3032" spans="10:89" x14ac:dyDescent="0.2">
      <c r="J3032" s="53"/>
      <c r="K3032" s="53"/>
      <c r="L3032" s="53"/>
      <c r="M3032" s="53"/>
      <c r="N3032" s="53"/>
      <c r="O3032" s="53"/>
      <c r="P3032" s="53"/>
      <c r="Q3032" s="53"/>
      <c r="R3032" s="53"/>
      <c r="S3032" s="53"/>
      <c r="T3032" s="53"/>
      <c r="U3032" s="53"/>
      <c r="V3032" s="53"/>
      <c r="W3032" s="53"/>
      <c r="X3032" s="53"/>
      <c r="Y3032" s="53"/>
      <c r="Z3032" s="53"/>
      <c r="AA3032" s="53"/>
      <c r="AB3032" s="53"/>
      <c r="AC3032" s="53"/>
      <c r="AD3032" s="53"/>
      <c r="AE3032" s="53"/>
      <c r="AF3032" s="53"/>
      <c r="AG3032" s="53"/>
      <c r="AH3032" s="53"/>
      <c r="AI3032" s="53"/>
      <c r="AJ3032" s="53"/>
      <c r="AK3032" s="53"/>
      <c r="AL3032" s="53"/>
      <c r="AM3032" s="53"/>
      <c r="AN3032" s="53"/>
      <c r="AO3032" s="53"/>
      <c r="AP3032" s="53"/>
      <c r="AQ3032" s="53"/>
      <c r="AR3032" s="53"/>
      <c r="AS3032" s="53"/>
      <c r="AT3032" s="53"/>
      <c r="AU3032" s="53"/>
      <c r="AV3032" s="53"/>
      <c r="AW3032" s="53"/>
      <c r="AX3032" s="53"/>
      <c r="AY3032" s="53"/>
      <c r="AZ3032" s="53"/>
      <c r="BA3032" s="53"/>
      <c r="BB3032" s="53"/>
      <c r="BC3032" s="53"/>
      <c r="BD3032" s="53"/>
      <c r="BE3032" s="53"/>
      <c r="BF3032" s="53"/>
      <c r="BG3032" s="53"/>
      <c r="BH3032" s="53"/>
      <c r="BI3032" s="53"/>
      <c r="BJ3032" s="53"/>
      <c r="BK3032" s="53"/>
      <c r="BL3032" s="53"/>
      <c r="BM3032" s="53"/>
      <c r="BN3032" s="53"/>
      <c r="BO3032" s="53"/>
      <c r="BP3032" s="53"/>
      <c r="BQ3032" s="53"/>
      <c r="BR3032" s="53"/>
      <c r="BS3032" s="53"/>
      <c r="BT3032" s="53"/>
      <c r="BU3032" s="53"/>
      <c r="BV3032" s="53"/>
      <c r="BW3032" s="53"/>
      <c r="BX3032" s="53"/>
      <c r="BY3032" s="53"/>
      <c r="BZ3032" s="53"/>
      <c r="CA3032" s="53"/>
      <c r="CB3032" s="53"/>
      <c r="CC3032" s="53"/>
      <c r="CD3032" s="53"/>
      <c r="CE3032" s="53"/>
      <c r="CF3032" s="53"/>
      <c r="CG3032" s="53"/>
      <c r="CH3032" s="53"/>
      <c r="CI3032" s="53"/>
      <c r="CJ3032" s="53"/>
      <c r="CK3032" s="53"/>
    </row>
    <row r="3033" spans="10:89" x14ac:dyDescent="0.2">
      <c r="J3033" s="53"/>
      <c r="K3033" s="53"/>
      <c r="L3033" s="53"/>
      <c r="M3033" s="53"/>
      <c r="N3033" s="53"/>
      <c r="O3033" s="53"/>
      <c r="P3033" s="53"/>
      <c r="Q3033" s="53"/>
      <c r="R3033" s="53"/>
      <c r="S3033" s="53"/>
      <c r="T3033" s="53"/>
      <c r="U3033" s="53"/>
      <c r="V3033" s="53"/>
      <c r="W3033" s="53"/>
      <c r="X3033" s="53"/>
      <c r="Y3033" s="53"/>
      <c r="Z3033" s="53"/>
      <c r="AA3033" s="53"/>
      <c r="AB3033" s="53"/>
      <c r="AC3033" s="53"/>
      <c r="AD3033" s="53"/>
      <c r="AE3033" s="53"/>
      <c r="AF3033" s="53"/>
      <c r="AG3033" s="53"/>
      <c r="AH3033" s="53"/>
      <c r="AI3033" s="53"/>
      <c r="AJ3033" s="53"/>
      <c r="AK3033" s="53"/>
      <c r="AL3033" s="53"/>
      <c r="AM3033" s="53"/>
      <c r="AN3033" s="53"/>
      <c r="AO3033" s="53"/>
      <c r="AP3033" s="53"/>
      <c r="AQ3033" s="53"/>
      <c r="AR3033" s="53"/>
      <c r="AS3033" s="53"/>
      <c r="AT3033" s="53"/>
      <c r="AU3033" s="53"/>
      <c r="AV3033" s="53"/>
      <c r="AW3033" s="53"/>
      <c r="AX3033" s="53"/>
      <c r="AY3033" s="53"/>
      <c r="AZ3033" s="53"/>
      <c r="BA3033" s="53"/>
      <c r="BB3033" s="53"/>
      <c r="BC3033" s="53"/>
      <c r="BD3033" s="53"/>
      <c r="BE3033" s="53"/>
      <c r="BF3033" s="53"/>
      <c r="BG3033" s="53"/>
      <c r="BH3033" s="53"/>
      <c r="BI3033" s="53"/>
      <c r="BJ3033" s="53"/>
      <c r="BK3033" s="53"/>
      <c r="BL3033" s="53"/>
      <c r="BM3033" s="53"/>
      <c r="BN3033" s="53"/>
      <c r="BO3033" s="53"/>
      <c r="BP3033" s="53"/>
      <c r="BQ3033" s="53"/>
      <c r="BR3033" s="53"/>
      <c r="BS3033" s="53"/>
      <c r="BT3033" s="53"/>
      <c r="BU3033" s="53"/>
      <c r="BV3033" s="53"/>
      <c r="BW3033" s="53"/>
      <c r="BX3033" s="53"/>
      <c r="BY3033" s="53"/>
      <c r="BZ3033" s="53"/>
      <c r="CA3033" s="53"/>
      <c r="CB3033" s="53"/>
      <c r="CC3033" s="53"/>
      <c r="CD3033" s="53"/>
      <c r="CE3033" s="53"/>
      <c r="CF3033" s="53"/>
      <c r="CG3033" s="53"/>
      <c r="CH3033" s="53"/>
      <c r="CI3033" s="53"/>
      <c r="CJ3033" s="53"/>
      <c r="CK3033" s="53"/>
    </row>
    <row r="3034" spans="10:89" x14ac:dyDescent="0.2">
      <c r="J3034" s="53"/>
      <c r="K3034" s="53"/>
      <c r="L3034" s="53"/>
      <c r="M3034" s="53"/>
      <c r="N3034" s="53"/>
      <c r="O3034" s="53"/>
      <c r="P3034" s="53"/>
      <c r="Q3034" s="53"/>
      <c r="R3034" s="53"/>
      <c r="S3034" s="53"/>
      <c r="T3034" s="53"/>
      <c r="U3034" s="53"/>
      <c r="V3034" s="53"/>
      <c r="W3034" s="53"/>
      <c r="X3034" s="53"/>
      <c r="Y3034" s="53"/>
      <c r="Z3034" s="53"/>
      <c r="AA3034" s="53"/>
      <c r="AB3034" s="53"/>
      <c r="AC3034" s="53"/>
      <c r="AD3034" s="53"/>
      <c r="AE3034" s="53"/>
      <c r="AF3034" s="53"/>
      <c r="AG3034" s="53"/>
      <c r="AH3034" s="53"/>
      <c r="AI3034" s="53"/>
      <c r="AJ3034" s="53"/>
      <c r="AK3034" s="53"/>
      <c r="AL3034" s="53"/>
      <c r="AM3034" s="53"/>
      <c r="AN3034" s="53"/>
      <c r="AO3034" s="53"/>
      <c r="AP3034" s="53"/>
      <c r="AQ3034" s="53"/>
      <c r="AR3034" s="53"/>
      <c r="AS3034" s="53"/>
      <c r="AT3034" s="53"/>
      <c r="AU3034" s="53"/>
      <c r="AV3034" s="53"/>
      <c r="AW3034" s="53"/>
      <c r="AX3034" s="53"/>
      <c r="AY3034" s="53"/>
      <c r="AZ3034" s="53"/>
      <c r="BA3034" s="53"/>
      <c r="BB3034" s="53"/>
      <c r="BC3034" s="53"/>
      <c r="BD3034" s="53"/>
      <c r="BE3034" s="53"/>
      <c r="BF3034" s="53"/>
      <c r="BG3034" s="53"/>
      <c r="BH3034" s="53"/>
      <c r="BI3034" s="53"/>
      <c r="BJ3034" s="53"/>
      <c r="BK3034" s="53"/>
      <c r="BL3034" s="53"/>
      <c r="BM3034" s="53"/>
      <c r="BN3034" s="53"/>
      <c r="BO3034" s="53"/>
      <c r="BP3034" s="53"/>
      <c r="BQ3034" s="53"/>
      <c r="BR3034" s="53"/>
      <c r="BS3034" s="53"/>
      <c r="BT3034" s="53"/>
      <c r="BU3034" s="53"/>
      <c r="BV3034" s="53"/>
      <c r="BW3034" s="53"/>
      <c r="BX3034" s="53"/>
      <c r="BY3034" s="53"/>
      <c r="BZ3034" s="53"/>
      <c r="CA3034" s="53"/>
      <c r="CB3034" s="53"/>
      <c r="CC3034" s="53"/>
      <c r="CD3034" s="53"/>
      <c r="CE3034" s="53"/>
      <c r="CF3034" s="53"/>
      <c r="CG3034" s="53"/>
      <c r="CH3034" s="53"/>
      <c r="CI3034" s="53"/>
      <c r="CJ3034" s="53"/>
      <c r="CK3034" s="53"/>
    </row>
    <row r="3035" spans="10:89" x14ac:dyDescent="0.2">
      <c r="J3035" s="53"/>
      <c r="K3035" s="53"/>
      <c r="L3035" s="53"/>
      <c r="M3035" s="53"/>
      <c r="N3035" s="53"/>
      <c r="O3035" s="53"/>
      <c r="P3035" s="53"/>
      <c r="Q3035" s="53"/>
      <c r="R3035" s="53"/>
      <c r="S3035" s="53"/>
      <c r="T3035" s="53"/>
      <c r="U3035" s="53"/>
      <c r="V3035" s="53"/>
      <c r="W3035" s="53"/>
      <c r="X3035" s="53"/>
      <c r="Y3035" s="53"/>
      <c r="Z3035" s="53"/>
      <c r="AA3035" s="53"/>
      <c r="AB3035" s="53"/>
      <c r="AC3035" s="53"/>
      <c r="AD3035" s="53"/>
      <c r="AE3035" s="53"/>
      <c r="AF3035" s="53"/>
      <c r="AG3035" s="53"/>
      <c r="AH3035" s="53"/>
      <c r="AI3035" s="53"/>
      <c r="AJ3035" s="53"/>
      <c r="AK3035" s="53"/>
      <c r="AL3035" s="53"/>
      <c r="AM3035" s="53"/>
      <c r="AN3035" s="53"/>
      <c r="AO3035" s="53"/>
      <c r="AP3035" s="53"/>
      <c r="AQ3035" s="53"/>
      <c r="AR3035" s="53"/>
      <c r="AS3035" s="53"/>
      <c r="AT3035" s="53"/>
      <c r="AU3035" s="53"/>
      <c r="AV3035" s="53"/>
      <c r="AW3035" s="53"/>
      <c r="AX3035" s="53"/>
      <c r="AY3035" s="53"/>
      <c r="AZ3035" s="53"/>
      <c r="BA3035" s="53"/>
      <c r="BB3035" s="53"/>
      <c r="BC3035" s="53"/>
      <c r="BD3035" s="53"/>
      <c r="BE3035" s="53"/>
      <c r="BF3035" s="53"/>
      <c r="BG3035" s="53"/>
      <c r="BH3035" s="53"/>
      <c r="BI3035" s="53"/>
      <c r="BJ3035" s="53"/>
      <c r="BK3035" s="53"/>
      <c r="BL3035" s="53"/>
      <c r="BM3035" s="53"/>
      <c r="BN3035" s="53"/>
      <c r="BO3035" s="53"/>
      <c r="BP3035" s="53"/>
      <c r="BQ3035" s="53"/>
      <c r="BR3035" s="53"/>
      <c r="BS3035" s="53"/>
      <c r="BT3035" s="53"/>
      <c r="BU3035" s="53"/>
      <c r="BV3035" s="53"/>
      <c r="BW3035" s="53"/>
      <c r="BX3035" s="53"/>
      <c r="BY3035" s="53"/>
      <c r="BZ3035" s="53"/>
      <c r="CA3035" s="53"/>
      <c r="CB3035" s="53"/>
      <c r="CC3035" s="53"/>
      <c r="CD3035" s="53"/>
      <c r="CE3035" s="53"/>
      <c r="CF3035" s="53"/>
      <c r="CG3035" s="53"/>
      <c r="CH3035" s="53"/>
      <c r="CI3035" s="53"/>
      <c r="CJ3035" s="53"/>
      <c r="CK3035" s="53"/>
    </row>
    <row r="3036" spans="10:89" x14ac:dyDescent="0.2">
      <c r="J3036" s="53"/>
      <c r="K3036" s="53"/>
      <c r="L3036" s="53"/>
      <c r="M3036" s="53"/>
      <c r="N3036" s="53"/>
      <c r="O3036" s="53"/>
      <c r="P3036" s="53"/>
      <c r="Q3036" s="53"/>
      <c r="R3036" s="53"/>
      <c r="S3036" s="53"/>
      <c r="T3036" s="53"/>
      <c r="U3036" s="53"/>
      <c r="V3036" s="53"/>
      <c r="W3036" s="53"/>
      <c r="X3036" s="53"/>
      <c r="Y3036" s="53"/>
      <c r="Z3036" s="53"/>
      <c r="AA3036" s="53"/>
      <c r="AB3036" s="53"/>
      <c r="AC3036" s="53"/>
      <c r="AD3036" s="53"/>
      <c r="AE3036" s="53"/>
      <c r="AF3036" s="53"/>
      <c r="AG3036" s="53"/>
      <c r="AH3036" s="53"/>
      <c r="AI3036" s="53"/>
      <c r="AJ3036" s="53"/>
      <c r="AK3036" s="53"/>
      <c r="AL3036" s="53"/>
      <c r="AM3036" s="53"/>
      <c r="AN3036" s="53"/>
      <c r="AO3036" s="53"/>
      <c r="AP3036" s="53"/>
      <c r="AQ3036" s="53"/>
      <c r="AR3036" s="53"/>
      <c r="AS3036" s="53"/>
      <c r="AT3036" s="53"/>
      <c r="AU3036" s="53"/>
      <c r="AV3036" s="53"/>
      <c r="AW3036" s="53"/>
      <c r="AX3036" s="53"/>
      <c r="AY3036" s="53"/>
      <c r="AZ3036" s="53"/>
      <c r="BA3036" s="53"/>
      <c r="BB3036" s="53"/>
      <c r="BC3036" s="53"/>
      <c r="BD3036" s="53"/>
      <c r="BE3036" s="53"/>
      <c r="BF3036" s="53"/>
      <c r="BG3036" s="53"/>
      <c r="BH3036" s="53"/>
      <c r="BI3036" s="53"/>
      <c r="BJ3036" s="53"/>
      <c r="BK3036" s="53"/>
      <c r="BL3036" s="53"/>
      <c r="BM3036" s="53"/>
      <c r="BN3036" s="53"/>
      <c r="BO3036" s="53"/>
      <c r="BP3036" s="53"/>
      <c r="BQ3036" s="53"/>
      <c r="BR3036" s="53"/>
      <c r="BS3036" s="53"/>
      <c r="BT3036" s="53"/>
      <c r="BU3036" s="53"/>
      <c r="BV3036" s="53"/>
      <c r="BW3036" s="53"/>
      <c r="BX3036" s="53"/>
      <c r="BY3036" s="53"/>
      <c r="BZ3036" s="53"/>
      <c r="CA3036" s="53"/>
      <c r="CB3036" s="53"/>
      <c r="CC3036" s="53"/>
      <c r="CD3036" s="53"/>
      <c r="CE3036" s="53"/>
      <c r="CF3036" s="53"/>
      <c r="CG3036" s="53"/>
      <c r="CH3036" s="53"/>
      <c r="CI3036" s="53"/>
      <c r="CJ3036" s="53"/>
      <c r="CK3036" s="53"/>
    </row>
    <row r="3037" spans="10:89" x14ac:dyDescent="0.2">
      <c r="J3037" s="53"/>
      <c r="K3037" s="53"/>
      <c r="L3037" s="53"/>
      <c r="M3037" s="53"/>
      <c r="N3037" s="53"/>
      <c r="O3037" s="53"/>
      <c r="P3037" s="53"/>
      <c r="Q3037" s="53"/>
      <c r="R3037" s="53"/>
      <c r="S3037" s="53"/>
      <c r="T3037" s="53"/>
      <c r="U3037" s="53"/>
      <c r="V3037" s="53"/>
      <c r="W3037" s="53"/>
      <c r="X3037" s="53"/>
      <c r="Y3037" s="53"/>
      <c r="Z3037" s="53"/>
      <c r="AA3037" s="53"/>
      <c r="AB3037" s="53"/>
      <c r="AC3037" s="53"/>
      <c r="AD3037" s="53"/>
      <c r="AE3037" s="53"/>
      <c r="AF3037" s="53"/>
      <c r="AG3037" s="53"/>
      <c r="AH3037" s="53"/>
      <c r="AI3037" s="53"/>
      <c r="AJ3037" s="53"/>
      <c r="AK3037" s="53"/>
      <c r="AL3037" s="53"/>
      <c r="AM3037" s="53"/>
      <c r="AN3037" s="53"/>
      <c r="AO3037" s="53"/>
      <c r="AP3037" s="53"/>
      <c r="AQ3037" s="53"/>
      <c r="AR3037" s="53"/>
      <c r="AS3037" s="53"/>
      <c r="AT3037" s="53"/>
      <c r="AU3037" s="53"/>
      <c r="AV3037" s="53"/>
      <c r="AW3037" s="53"/>
      <c r="AX3037" s="53"/>
      <c r="AY3037" s="53"/>
      <c r="AZ3037" s="53"/>
      <c r="BA3037" s="53"/>
      <c r="BB3037" s="53"/>
      <c r="BC3037" s="53"/>
      <c r="BD3037" s="53"/>
      <c r="BE3037" s="53"/>
      <c r="BF3037" s="53"/>
      <c r="BG3037" s="53"/>
      <c r="BH3037" s="53"/>
      <c r="BI3037" s="53"/>
      <c r="BJ3037" s="53"/>
      <c r="BK3037" s="53"/>
      <c r="BL3037" s="53"/>
      <c r="BM3037" s="53"/>
      <c r="BN3037" s="53"/>
      <c r="BO3037" s="53"/>
      <c r="BP3037" s="53"/>
      <c r="BQ3037" s="53"/>
      <c r="BR3037" s="53"/>
      <c r="BS3037" s="53"/>
      <c r="BT3037" s="53"/>
      <c r="BU3037" s="53"/>
      <c r="BV3037" s="53"/>
      <c r="BW3037" s="53"/>
      <c r="BX3037" s="53"/>
      <c r="BY3037" s="53"/>
      <c r="BZ3037" s="53"/>
      <c r="CA3037" s="53"/>
      <c r="CB3037" s="53"/>
      <c r="CC3037" s="53"/>
      <c r="CD3037" s="53"/>
      <c r="CE3037" s="53"/>
      <c r="CF3037" s="53"/>
      <c r="CG3037" s="53"/>
      <c r="CH3037" s="53"/>
      <c r="CI3037" s="53"/>
      <c r="CJ3037" s="53"/>
      <c r="CK3037" s="53"/>
    </row>
    <row r="3038" spans="10:89" x14ac:dyDescent="0.2">
      <c r="J3038" s="53"/>
      <c r="K3038" s="53"/>
      <c r="L3038" s="53"/>
      <c r="M3038" s="53"/>
      <c r="N3038" s="53"/>
      <c r="O3038" s="53"/>
      <c r="P3038" s="53"/>
      <c r="Q3038" s="53"/>
      <c r="R3038" s="53"/>
      <c r="S3038" s="53"/>
      <c r="T3038" s="53"/>
      <c r="U3038" s="53"/>
      <c r="V3038" s="53"/>
      <c r="W3038" s="53"/>
      <c r="X3038" s="53"/>
      <c r="Y3038" s="53"/>
      <c r="Z3038" s="53"/>
      <c r="AA3038" s="53"/>
      <c r="AB3038" s="53"/>
      <c r="AC3038" s="53"/>
      <c r="AD3038" s="53"/>
      <c r="AE3038" s="53"/>
      <c r="AF3038" s="53"/>
      <c r="AG3038" s="53"/>
      <c r="AH3038" s="53"/>
      <c r="AI3038" s="53"/>
      <c r="AJ3038" s="53"/>
      <c r="AK3038" s="53"/>
      <c r="AL3038" s="53"/>
      <c r="AM3038" s="53"/>
      <c r="AN3038" s="53"/>
      <c r="AO3038" s="53"/>
      <c r="AP3038" s="53"/>
      <c r="AQ3038" s="53"/>
      <c r="AR3038" s="53"/>
      <c r="AS3038" s="53"/>
      <c r="AT3038" s="53"/>
      <c r="AU3038" s="53"/>
      <c r="AV3038" s="53"/>
      <c r="AW3038" s="53"/>
      <c r="AX3038" s="53"/>
      <c r="AY3038" s="53"/>
      <c r="AZ3038" s="53"/>
      <c r="BA3038" s="53"/>
      <c r="BB3038" s="53"/>
      <c r="BC3038" s="53"/>
      <c r="BD3038" s="53"/>
      <c r="BE3038" s="53"/>
      <c r="BF3038" s="53"/>
      <c r="BG3038" s="53"/>
      <c r="BH3038" s="53"/>
      <c r="BI3038" s="53"/>
      <c r="BJ3038" s="53"/>
      <c r="BK3038" s="53"/>
      <c r="BL3038" s="53"/>
      <c r="BM3038" s="53"/>
      <c r="BN3038" s="53"/>
      <c r="BO3038" s="53"/>
      <c r="BP3038" s="53"/>
      <c r="BQ3038" s="53"/>
      <c r="BR3038" s="53"/>
      <c r="BS3038" s="53"/>
      <c r="BT3038" s="53"/>
      <c r="BU3038" s="53"/>
      <c r="BV3038" s="53"/>
      <c r="BW3038" s="53"/>
      <c r="BX3038" s="53"/>
      <c r="BY3038" s="53"/>
      <c r="BZ3038" s="53"/>
      <c r="CA3038" s="53"/>
      <c r="CB3038" s="53"/>
      <c r="CC3038" s="53"/>
      <c r="CD3038" s="53"/>
      <c r="CE3038" s="53"/>
      <c r="CF3038" s="53"/>
      <c r="CG3038" s="53"/>
      <c r="CH3038" s="53"/>
      <c r="CI3038" s="53"/>
      <c r="CJ3038" s="53"/>
      <c r="CK3038" s="53"/>
    </row>
    <row r="3039" spans="10:89" x14ac:dyDescent="0.2">
      <c r="J3039" s="53"/>
      <c r="K3039" s="53"/>
      <c r="L3039" s="53"/>
      <c r="M3039" s="53"/>
      <c r="N3039" s="53"/>
      <c r="O3039" s="53"/>
      <c r="P3039" s="53"/>
      <c r="Q3039" s="53"/>
      <c r="R3039" s="53"/>
      <c r="S3039" s="53"/>
      <c r="T3039" s="53"/>
      <c r="U3039" s="53"/>
      <c r="V3039" s="53"/>
      <c r="W3039" s="53"/>
      <c r="X3039" s="53"/>
      <c r="Y3039" s="53"/>
      <c r="Z3039" s="53"/>
      <c r="AA3039" s="53"/>
      <c r="AB3039" s="53"/>
      <c r="AC3039" s="53"/>
      <c r="AD3039" s="53"/>
      <c r="AE3039" s="53"/>
      <c r="AF3039" s="53"/>
      <c r="AG3039" s="53"/>
      <c r="AH3039" s="53"/>
      <c r="AI3039" s="53"/>
      <c r="AJ3039" s="53"/>
      <c r="AK3039" s="53"/>
      <c r="AL3039" s="53"/>
      <c r="AM3039" s="53"/>
      <c r="AN3039" s="53"/>
      <c r="AO3039" s="53"/>
      <c r="AP3039" s="53"/>
      <c r="AQ3039" s="53"/>
      <c r="AR3039" s="53"/>
      <c r="AS3039" s="53"/>
      <c r="AT3039" s="53"/>
      <c r="AU3039" s="53"/>
      <c r="AV3039" s="53"/>
      <c r="AW3039" s="53"/>
      <c r="AX3039" s="53"/>
      <c r="AY3039" s="53"/>
      <c r="AZ3039" s="53"/>
      <c r="BA3039" s="53"/>
      <c r="BB3039" s="53"/>
      <c r="BC3039" s="53"/>
      <c r="BD3039" s="53"/>
      <c r="BE3039" s="53"/>
      <c r="BF3039" s="53"/>
      <c r="BG3039" s="53"/>
      <c r="BH3039" s="53"/>
      <c r="BI3039" s="53"/>
      <c r="BJ3039" s="53"/>
      <c r="BK3039" s="53"/>
      <c r="BL3039" s="53"/>
      <c r="BM3039" s="53"/>
      <c r="BN3039" s="53"/>
      <c r="BO3039" s="53"/>
      <c r="BP3039" s="53"/>
      <c r="BQ3039" s="53"/>
      <c r="BR3039" s="53"/>
      <c r="BS3039" s="53"/>
      <c r="BT3039" s="53"/>
      <c r="BU3039" s="53"/>
      <c r="BV3039" s="53"/>
      <c r="BW3039" s="53"/>
      <c r="BX3039" s="53"/>
      <c r="BY3039" s="53"/>
      <c r="BZ3039" s="53"/>
      <c r="CA3039" s="53"/>
      <c r="CB3039" s="53"/>
      <c r="CC3039" s="53"/>
      <c r="CD3039" s="53"/>
      <c r="CE3039" s="53"/>
      <c r="CF3039" s="53"/>
      <c r="CG3039" s="53"/>
      <c r="CH3039" s="53"/>
      <c r="CI3039" s="53"/>
      <c r="CJ3039" s="53"/>
      <c r="CK3039" s="53"/>
    </row>
    <row r="3040" spans="10:89" x14ac:dyDescent="0.2">
      <c r="J3040" s="53"/>
      <c r="K3040" s="53"/>
      <c r="L3040" s="53"/>
      <c r="M3040" s="53"/>
      <c r="N3040" s="53"/>
      <c r="O3040" s="53"/>
      <c r="P3040" s="53"/>
      <c r="Q3040" s="53"/>
      <c r="R3040" s="53"/>
      <c r="S3040" s="53"/>
      <c r="T3040" s="53"/>
      <c r="U3040" s="53"/>
      <c r="V3040" s="53"/>
      <c r="W3040" s="53"/>
      <c r="X3040" s="53"/>
      <c r="Y3040" s="53"/>
      <c r="Z3040" s="53"/>
      <c r="AA3040" s="53"/>
      <c r="AB3040" s="53"/>
      <c r="AC3040" s="53"/>
      <c r="AD3040" s="53"/>
      <c r="AE3040" s="53"/>
      <c r="AF3040" s="53"/>
      <c r="AG3040" s="53"/>
      <c r="AH3040" s="53"/>
      <c r="AI3040" s="53"/>
      <c r="AJ3040" s="53"/>
      <c r="AK3040" s="53"/>
      <c r="AL3040" s="53"/>
      <c r="AM3040" s="53"/>
      <c r="AN3040" s="53"/>
      <c r="AO3040" s="53"/>
      <c r="AP3040" s="53"/>
      <c r="AQ3040" s="53"/>
      <c r="AR3040" s="53"/>
      <c r="AS3040" s="53"/>
      <c r="AT3040" s="53"/>
      <c r="AU3040" s="53"/>
      <c r="AV3040" s="53"/>
      <c r="AW3040" s="53"/>
      <c r="AX3040" s="53"/>
      <c r="AY3040" s="53"/>
      <c r="AZ3040" s="53"/>
      <c r="BA3040" s="53"/>
      <c r="BB3040" s="53"/>
      <c r="BC3040" s="53"/>
      <c r="BD3040" s="53"/>
      <c r="BE3040" s="53"/>
      <c r="BF3040" s="53"/>
      <c r="BG3040" s="53"/>
      <c r="BH3040" s="53"/>
      <c r="BI3040" s="53"/>
      <c r="BJ3040" s="53"/>
      <c r="BK3040" s="53"/>
      <c r="BL3040" s="53"/>
      <c r="BM3040" s="53"/>
      <c r="BN3040" s="53"/>
      <c r="BO3040" s="53"/>
      <c r="BP3040" s="53"/>
      <c r="BQ3040" s="53"/>
      <c r="BR3040" s="53"/>
      <c r="BS3040" s="53"/>
      <c r="BT3040" s="53"/>
      <c r="BU3040" s="53"/>
      <c r="BV3040" s="53"/>
      <c r="BW3040" s="53"/>
      <c r="BX3040" s="53"/>
      <c r="BY3040" s="53"/>
      <c r="BZ3040" s="53"/>
      <c r="CA3040" s="53"/>
      <c r="CB3040" s="53"/>
      <c r="CC3040" s="53"/>
      <c r="CD3040" s="53"/>
      <c r="CE3040" s="53"/>
      <c r="CF3040" s="53"/>
      <c r="CG3040" s="53"/>
      <c r="CH3040" s="53"/>
      <c r="CI3040" s="53"/>
      <c r="CJ3040" s="53"/>
      <c r="CK3040" s="53"/>
    </row>
    <row r="3041" spans="10:89" x14ac:dyDescent="0.2">
      <c r="J3041" s="53"/>
      <c r="K3041" s="53"/>
      <c r="L3041" s="53"/>
      <c r="M3041" s="53"/>
      <c r="N3041" s="53"/>
      <c r="O3041" s="53"/>
      <c r="P3041" s="53"/>
      <c r="Q3041" s="53"/>
      <c r="R3041" s="53"/>
      <c r="S3041" s="53"/>
      <c r="T3041" s="53"/>
      <c r="U3041" s="53"/>
      <c r="V3041" s="53"/>
      <c r="W3041" s="53"/>
      <c r="X3041" s="53"/>
      <c r="Y3041" s="53"/>
      <c r="Z3041" s="53"/>
      <c r="AA3041" s="53"/>
      <c r="AB3041" s="53"/>
      <c r="AC3041" s="53"/>
      <c r="AD3041" s="53"/>
      <c r="AE3041" s="53"/>
      <c r="AF3041" s="53"/>
      <c r="AG3041" s="53"/>
      <c r="AH3041" s="53"/>
      <c r="AI3041" s="53"/>
      <c r="AJ3041" s="53"/>
      <c r="AK3041" s="53"/>
      <c r="AL3041" s="53"/>
      <c r="AM3041" s="53"/>
      <c r="AN3041" s="53"/>
      <c r="AO3041" s="53"/>
      <c r="AP3041" s="53"/>
      <c r="AQ3041" s="53"/>
      <c r="AR3041" s="53"/>
      <c r="AS3041" s="53"/>
      <c r="AT3041" s="53"/>
      <c r="AU3041" s="53"/>
      <c r="AV3041" s="53"/>
      <c r="AW3041" s="53"/>
      <c r="AX3041" s="53"/>
      <c r="AY3041" s="53"/>
      <c r="AZ3041" s="53"/>
      <c r="BA3041" s="53"/>
      <c r="BB3041" s="53"/>
      <c r="BC3041" s="53"/>
      <c r="BD3041" s="53"/>
      <c r="BE3041" s="53"/>
      <c r="BF3041" s="53"/>
      <c r="BG3041" s="53"/>
      <c r="BH3041" s="53"/>
      <c r="BI3041" s="53"/>
      <c r="BJ3041" s="53"/>
      <c r="BK3041" s="53"/>
      <c r="BL3041" s="53"/>
      <c r="BM3041" s="53"/>
      <c r="BN3041" s="53"/>
      <c r="BO3041" s="53"/>
      <c r="BP3041" s="53"/>
      <c r="BQ3041" s="53"/>
      <c r="BR3041" s="53"/>
      <c r="BS3041" s="53"/>
      <c r="BT3041" s="53"/>
      <c r="BU3041" s="53"/>
      <c r="BV3041" s="53"/>
      <c r="BW3041" s="53"/>
      <c r="BX3041" s="53"/>
      <c r="BY3041" s="53"/>
      <c r="BZ3041" s="53"/>
      <c r="CA3041" s="53"/>
      <c r="CB3041" s="53"/>
      <c r="CC3041" s="53"/>
      <c r="CD3041" s="53"/>
      <c r="CE3041" s="53"/>
      <c r="CF3041" s="53"/>
      <c r="CG3041" s="53"/>
      <c r="CH3041" s="53"/>
      <c r="CI3041" s="53"/>
      <c r="CJ3041" s="53"/>
      <c r="CK3041" s="53"/>
    </row>
    <row r="3042" spans="10:89" x14ac:dyDescent="0.2">
      <c r="J3042" s="53"/>
      <c r="K3042" s="53"/>
      <c r="L3042" s="53"/>
      <c r="M3042" s="53"/>
      <c r="N3042" s="53"/>
      <c r="O3042" s="53"/>
      <c r="P3042" s="53"/>
      <c r="Q3042" s="53"/>
      <c r="R3042" s="53"/>
      <c r="S3042" s="53"/>
      <c r="T3042" s="53"/>
      <c r="U3042" s="53"/>
      <c r="V3042" s="53"/>
      <c r="W3042" s="53"/>
      <c r="X3042" s="53"/>
      <c r="Y3042" s="53"/>
      <c r="Z3042" s="53"/>
      <c r="AA3042" s="53"/>
      <c r="AB3042" s="53"/>
      <c r="AC3042" s="53"/>
      <c r="AD3042" s="53"/>
      <c r="AE3042" s="53"/>
      <c r="AF3042" s="53"/>
      <c r="AG3042" s="53"/>
      <c r="AH3042" s="53"/>
      <c r="AI3042" s="53"/>
      <c r="AJ3042" s="53"/>
      <c r="AK3042" s="53"/>
      <c r="AL3042" s="53"/>
      <c r="AM3042" s="53"/>
      <c r="AN3042" s="53"/>
      <c r="AO3042" s="53"/>
      <c r="AP3042" s="53"/>
      <c r="AQ3042" s="53"/>
      <c r="AR3042" s="53"/>
      <c r="AS3042" s="53"/>
      <c r="AT3042" s="53"/>
      <c r="AU3042" s="53"/>
      <c r="AV3042" s="53"/>
      <c r="AW3042" s="53"/>
      <c r="AX3042" s="53"/>
      <c r="AY3042" s="53"/>
      <c r="AZ3042" s="53"/>
      <c r="BA3042" s="53"/>
      <c r="BB3042" s="53"/>
      <c r="BC3042" s="53"/>
      <c r="BD3042" s="53"/>
      <c r="BE3042" s="53"/>
      <c r="BF3042" s="53"/>
      <c r="BG3042" s="53"/>
      <c r="BH3042" s="53"/>
      <c r="BI3042" s="53"/>
      <c r="BJ3042" s="53"/>
      <c r="BK3042" s="53"/>
      <c r="BL3042" s="53"/>
      <c r="BM3042" s="53"/>
      <c r="BN3042" s="53"/>
      <c r="BO3042" s="53"/>
      <c r="BP3042" s="53"/>
      <c r="BQ3042" s="53"/>
      <c r="BR3042" s="53"/>
      <c r="BS3042" s="53"/>
      <c r="BT3042" s="53"/>
      <c r="BU3042" s="53"/>
      <c r="BV3042" s="53"/>
      <c r="BW3042" s="53"/>
      <c r="BX3042" s="53"/>
      <c r="BY3042" s="53"/>
      <c r="BZ3042" s="53"/>
      <c r="CA3042" s="53"/>
      <c r="CB3042" s="53"/>
      <c r="CC3042" s="53"/>
      <c r="CD3042" s="53"/>
      <c r="CE3042" s="53"/>
      <c r="CF3042" s="53"/>
      <c r="CG3042" s="53"/>
      <c r="CH3042" s="53"/>
      <c r="CI3042" s="53"/>
      <c r="CJ3042" s="53"/>
      <c r="CK3042" s="53"/>
    </row>
    <row r="3043" spans="10:89" x14ac:dyDescent="0.2">
      <c r="J3043" s="53"/>
      <c r="K3043" s="53"/>
      <c r="L3043" s="53"/>
      <c r="M3043" s="53"/>
      <c r="N3043" s="53"/>
      <c r="O3043" s="53"/>
      <c r="P3043" s="53"/>
      <c r="Q3043" s="53"/>
      <c r="R3043" s="53"/>
      <c r="S3043" s="53"/>
      <c r="T3043" s="53"/>
      <c r="U3043" s="53"/>
      <c r="V3043" s="53"/>
      <c r="W3043" s="53"/>
      <c r="X3043" s="53"/>
      <c r="Y3043" s="53"/>
      <c r="Z3043" s="53"/>
      <c r="AA3043" s="53"/>
      <c r="AB3043" s="53"/>
      <c r="AC3043" s="53"/>
      <c r="AD3043" s="53"/>
      <c r="AE3043" s="53"/>
      <c r="AF3043" s="53"/>
      <c r="AG3043" s="53"/>
      <c r="AH3043" s="53"/>
      <c r="AI3043" s="53"/>
      <c r="AJ3043" s="53"/>
      <c r="AK3043" s="53"/>
      <c r="AL3043" s="53"/>
      <c r="AM3043" s="53"/>
      <c r="AN3043" s="53"/>
      <c r="AO3043" s="53"/>
      <c r="AP3043" s="53"/>
      <c r="AQ3043" s="53"/>
      <c r="AR3043" s="53"/>
      <c r="AS3043" s="53"/>
      <c r="AT3043" s="53"/>
      <c r="AU3043" s="53"/>
      <c r="AV3043" s="53"/>
      <c r="AW3043" s="53"/>
      <c r="AX3043" s="53"/>
      <c r="AY3043" s="53"/>
      <c r="AZ3043" s="53"/>
      <c r="BA3043" s="53"/>
      <c r="BB3043" s="53"/>
      <c r="BC3043" s="53"/>
      <c r="BD3043" s="53"/>
      <c r="BE3043" s="53"/>
      <c r="BF3043" s="53"/>
      <c r="BG3043" s="53"/>
      <c r="BH3043" s="53"/>
      <c r="BI3043" s="53"/>
      <c r="BJ3043" s="53"/>
      <c r="BK3043" s="53"/>
      <c r="BL3043" s="53"/>
      <c r="BM3043" s="53"/>
      <c r="BN3043" s="53"/>
      <c r="BO3043" s="53"/>
      <c r="BP3043" s="53"/>
      <c r="BQ3043" s="53"/>
      <c r="BR3043" s="53"/>
      <c r="BS3043" s="53"/>
      <c r="BT3043" s="53"/>
      <c r="BU3043" s="53"/>
      <c r="BV3043" s="53"/>
      <c r="BW3043" s="53"/>
      <c r="BX3043" s="53"/>
      <c r="BY3043" s="53"/>
      <c r="BZ3043" s="53"/>
      <c r="CA3043" s="53"/>
      <c r="CB3043" s="53"/>
      <c r="CC3043" s="53"/>
      <c r="CD3043" s="53"/>
      <c r="CE3043" s="53"/>
      <c r="CF3043" s="53"/>
      <c r="CG3043" s="53"/>
      <c r="CH3043" s="53"/>
      <c r="CI3043" s="53"/>
      <c r="CJ3043" s="53"/>
      <c r="CK3043" s="53"/>
    </row>
    <row r="3044" spans="10:89" x14ac:dyDescent="0.2">
      <c r="J3044" s="53"/>
      <c r="K3044" s="53"/>
      <c r="L3044" s="53"/>
      <c r="M3044" s="53"/>
      <c r="N3044" s="53"/>
      <c r="O3044" s="53"/>
      <c r="P3044" s="53"/>
      <c r="Q3044" s="53"/>
      <c r="R3044" s="53"/>
      <c r="S3044" s="53"/>
      <c r="T3044" s="53"/>
      <c r="U3044" s="53"/>
      <c r="V3044" s="53"/>
      <c r="W3044" s="53"/>
      <c r="X3044" s="53"/>
      <c r="Y3044" s="53"/>
      <c r="Z3044" s="53"/>
      <c r="AA3044" s="53"/>
      <c r="AB3044" s="53"/>
      <c r="AC3044" s="53"/>
      <c r="AD3044" s="53"/>
      <c r="AE3044" s="53"/>
      <c r="AF3044" s="53"/>
      <c r="AG3044" s="53"/>
      <c r="AH3044" s="53"/>
      <c r="AI3044" s="53"/>
      <c r="AJ3044" s="53"/>
      <c r="AK3044" s="53"/>
      <c r="AL3044" s="53"/>
      <c r="AM3044" s="53"/>
      <c r="AN3044" s="53"/>
      <c r="AO3044" s="53"/>
      <c r="AP3044" s="53"/>
      <c r="AQ3044" s="53"/>
      <c r="AR3044" s="53"/>
      <c r="AS3044" s="53"/>
      <c r="AT3044" s="53"/>
      <c r="AU3044" s="53"/>
      <c r="AV3044" s="53"/>
      <c r="AW3044" s="53"/>
      <c r="AX3044" s="53"/>
      <c r="AY3044" s="53"/>
      <c r="AZ3044" s="53"/>
      <c r="BA3044" s="53"/>
      <c r="BB3044" s="53"/>
      <c r="BC3044" s="53"/>
      <c r="BD3044" s="53"/>
      <c r="BE3044" s="53"/>
      <c r="BF3044" s="53"/>
      <c r="BG3044" s="53"/>
      <c r="BH3044" s="53"/>
      <c r="BI3044" s="53"/>
      <c r="BJ3044" s="53"/>
      <c r="BK3044" s="53"/>
      <c r="BL3044" s="53"/>
      <c r="BM3044" s="53"/>
      <c r="BN3044" s="53"/>
      <c r="BO3044" s="53"/>
      <c r="BP3044" s="53"/>
      <c r="BQ3044" s="53"/>
      <c r="BR3044" s="53"/>
      <c r="BS3044" s="53"/>
      <c r="BT3044" s="53"/>
      <c r="BU3044" s="53"/>
      <c r="BV3044" s="53"/>
      <c r="BW3044" s="53"/>
      <c r="BX3044" s="53"/>
      <c r="BY3044" s="53"/>
      <c r="BZ3044" s="53"/>
      <c r="CA3044" s="53"/>
      <c r="CB3044" s="53"/>
      <c r="CC3044" s="53"/>
      <c r="CD3044" s="53"/>
      <c r="CE3044" s="53"/>
      <c r="CF3044" s="53"/>
      <c r="CG3044" s="53"/>
      <c r="CH3044" s="53"/>
      <c r="CI3044" s="53"/>
      <c r="CJ3044" s="53"/>
      <c r="CK3044" s="53"/>
    </row>
    <row r="3045" spans="10:89" x14ac:dyDescent="0.2">
      <c r="J3045" s="53"/>
      <c r="K3045" s="53"/>
      <c r="L3045" s="53"/>
      <c r="M3045" s="53"/>
      <c r="N3045" s="53"/>
      <c r="O3045" s="53"/>
      <c r="P3045" s="53"/>
      <c r="Q3045" s="53"/>
      <c r="R3045" s="53"/>
      <c r="S3045" s="53"/>
      <c r="T3045" s="53"/>
      <c r="U3045" s="53"/>
      <c r="V3045" s="53"/>
      <c r="W3045" s="53"/>
      <c r="X3045" s="53"/>
      <c r="Y3045" s="53"/>
      <c r="Z3045" s="53"/>
      <c r="AA3045" s="53"/>
      <c r="AB3045" s="53"/>
      <c r="AC3045" s="53"/>
      <c r="AD3045" s="53"/>
      <c r="AE3045" s="53"/>
      <c r="AF3045" s="53"/>
      <c r="AG3045" s="53"/>
      <c r="AH3045" s="53"/>
      <c r="AI3045" s="53"/>
      <c r="AJ3045" s="53"/>
      <c r="AK3045" s="53"/>
      <c r="AL3045" s="53"/>
      <c r="AM3045" s="53"/>
      <c r="AN3045" s="53"/>
      <c r="AO3045" s="53"/>
      <c r="AP3045" s="53"/>
      <c r="AQ3045" s="53"/>
      <c r="AR3045" s="53"/>
      <c r="AS3045" s="53"/>
      <c r="AT3045" s="53"/>
      <c r="AU3045" s="53"/>
      <c r="AV3045" s="53"/>
      <c r="AW3045" s="53"/>
      <c r="AX3045" s="53"/>
      <c r="AY3045" s="53"/>
      <c r="AZ3045" s="53"/>
      <c r="BA3045" s="53"/>
      <c r="BB3045" s="53"/>
      <c r="BC3045" s="53"/>
      <c r="BD3045" s="53"/>
      <c r="BE3045" s="53"/>
      <c r="BF3045" s="53"/>
      <c r="BG3045" s="53"/>
      <c r="BH3045" s="53"/>
      <c r="BI3045" s="53"/>
      <c r="BJ3045" s="53"/>
      <c r="BK3045" s="53"/>
      <c r="BL3045" s="53"/>
      <c r="BM3045" s="53"/>
      <c r="BN3045" s="53"/>
      <c r="BO3045" s="53"/>
      <c r="BP3045" s="53"/>
      <c r="BQ3045" s="53"/>
      <c r="BR3045" s="53"/>
      <c r="BS3045" s="53"/>
      <c r="BT3045" s="53"/>
      <c r="BU3045" s="53"/>
      <c r="BV3045" s="53"/>
      <c r="BW3045" s="53"/>
      <c r="BX3045" s="53"/>
      <c r="BY3045" s="53"/>
      <c r="BZ3045" s="53"/>
      <c r="CA3045" s="53"/>
      <c r="CB3045" s="53"/>
      <c r="CC3045" s="53"/>
      <c r="CD3045" s="53"/>
      <c r="CE3045" s="53"/>
      <c r="CF3045" s="53"/>
      <c r="CG3045" s="53"/>
      <c r="CH3045" s="53"/>
      <c r="CI3045" s="53"/>
      <c r="CJ3045" s="53"/>
      <c r="CK3045" s="53"/>
    </row>
    <row r="3046" spans="10:89" x14ac:dyDescent="0.2">
      <c r="J3046" s="53"/>
      <c r="K3046" s="53"/>
      <c r="L3046" s="53"/>
      <c r="M3046" s="53"/>
      <c r="N3046" s="53"/>
      <c r="O3046" s="53"/>
      <c r="P3046" s="53"/>
      <c r="Q3046" s="53"/>
      <c r="R3046" s="53"/>
      <c r="S3046" s="53"/>
      <c r="T3046" s="53"/>
      <c r="U3046" s="53"/>
      <c r="V3046" s="53"/>
      <c r="W3046" s="53"/>
      <c r="X3046" s="53"/>
      <c r="Y3046" s="53"/>
      <c r="Z3046" s="53"/>
      <c r="AA3046" s="53"/>
      <c r="AB3046" s="53"/>
      <c r="AC3046" s="53"/>
      <c r="AD3046" s="53"/>
      <c r="AE3046" s="53"/>
      <c r="AF3046" s="53"/>
      <c r="AG3046" s="53"/>
      <c r="AH3046" s="53"/>
      <c r="AI3046" s="53"/>
      <c r="AJ3046" s="53"/>
      <c r="AK3046" s="53"/>
      <c r="AL3046" s="53"/>
      <c r="AM3046" s="53"/>
      <c r="AN3046" s="53"/>
      <c r="AO3046" s="53"/>
      <c r="AP3046" s="53"/>
      <c r="AQ3046" s="53"/>
      <c r="AR3046" s="53"/>
      <c r="AS3046" s="53"/>
      <c r="AT3046" s="53"/>
      <c r="AU3046" s="53"/>
      <c r="AV3046" s="53"/>
      <c r="AW3046" s="53"/>
      <c r="AX3046" s="53"/>
      <c r="AY3046" s="53"/>
      <c r="AZ3046" s="53"/>
      <c r="BA3046" s="53"/>
      <c r="BB3046" s="53"/>
      <c r="BC3046" s="53"/>
      <c r="BD3046" s="53"/>
      <c r="BE3046" s="53"/>
      <c r="BF3046" s="53"/>
      <c r="BG3046" s="53"/>
      <c r="BH3046" s="53"/>
      <c r="BI3046" s="53"/>
      <c r="BJ3046" s="53"/>
      <c r="BK3046" s="53"/>
      <c r="BL3046" s="53"/>
      <c r="BM3046" s="53"/>
      <c r="BN3046" s="53"/>
      <c r="BO3046" s="53"/>
      <c r="BP3046" s="53"/>
      <c r="BQ3046" s="53"/>
      <c r="BR3046" s="53"/>
      <c r="BS3046" s="53"/>
      <c r="BT3046" s="53"/>
      <c r="BU3046" s="53"/>
      <c r="BV3046" s="53"/>
      <c r="BW3046" s="53"/>
      <c r="BX3046" s="53"/>
      <c r="BY3046" s="53"/>
      <c r="BZ3046" s="53"/>
      <c r="CA3046" s="53"/>
      <c r="CB3046" s="53"/>
      <c r="CC3046" s="53"/>
      <c r="CD3046" s="53"/>
      <c r="CE3046" s="53"/>
      <c r="CF3046" s="53"/>
      <c r="CG3046" s="53"/>
      <c r="CH3046" s="53"/>
      <c r="CI3046" s="53"/>
      <c r="CJ3046" s="53"/>
      <c r="CK3046" s="53"/>
    </row>
    <row r="3047" spans="10:89" x14ac:dyDescent="0.2">
      <c r="J3047" s="53"/>
      <c r="K3047" s="53"/>
      <c r="L3047" s="53"/>
      <c r="M3047" s="53"/>
      <c r="N3047" s="53"/>
      <c r="O3047" s="53"/>
      <c r="P3047" s="53"/>
      <c r="Q3047" s="53"/>
      <c r="R3047" s="53"/>
      <c r="S3047" s="53"/>
      <c r="T3047" s="53"/>
      <c r="U3047" s="53"/>
      <c r="V3047" s="53"/>
      <c r="W3047" s="53"/>
      <c r="X3047" s="53"/>
      <c r="Y3047" s="53"/>
      <c r="Z3047" s="53"/>
      <c r="AA3047" s="53"/>
      <c r="AB3047" s="53"/>
      <c r="AC3047" s="53"/>
      <c r="AD3047" s="53"/>
      <c r="AE3047" s="53"/>
      <c r="AF3047" s="53"/>
      <c r="AG3047" s="53"/>
      <c r="AH3047" s="53"/>
      <c r="AI3047" s="53"/>
      <c r="AJ3047" s="53"/>
      <c r="AK3047" s="53"/>
      <c r="AL3047" s="53"/>
      <c r="AM3047" s="53"/>
      <c r="AN3047" s="53"/>
      <c r="AO3047" s="53"/>
      <c r="AP3047" s="53"/>
      <c r="AQ3047" s="53"/>
      <c r="AR3047" s="53"/>
      <c r="AS3047" s="53"/>
      <c r="AT3047" s="53"/>
      <c r="AU3047" s="53"/>
      <c r="AV3047" s="53"/>
      <c r="AW3047" s="53"/>
      <c r="AX3047" s="53"/>
      <c r="AY3047" s="53"/>
      <c r="AZ3047" s="53"/>
      <c r="BA3047" s="53"/>
      <c r="BB3047" s="53"/>
      <c r="BC3047" s="53"/>
      <c r="BD3047" s="53"/>
      <c r="BE3047" s="53"/>
      <c r="BF3047" s="53"/>
      <c r="BG3047" s="53"/>
      <c r="BH3047" s="53"/>
      <c r="BI3047" s="53"/>
      <c r="BJ3047" s="53"/>
      <c r="BK3047" s="53"/>
      <c r="BL3047" s="53"/>
      <c r="BM3047" s="53"/>
      <c r="BN3047" s="53"/>
      <c r="BO3047" s="53"/>
      <c r="BP3047" s="53"/>
      <c r="BQ3047" s="53"/>
      <c r="BR3047" s="53"/>
      <c r="BS3047" s="53"/>
      <c r="BT3047" s="53"/>
      <c r="BU3047" s="53"/>
      <c r="BV3047" s="53"/>
      <c r="BW3047" s="53"/>
      <c r="BX3047" s="53"/>
      <c r="BY3047" s="53"/>
      <c r="BZ3047" s="53"/>
      <c r="CA3047" s="53"/>
      <c r="CB3047" s="53"/>
      <c r="CC3047" s="53"/>
      <c r="CD3047" s="53"/>
      <c r="CE3047" s="53"/>
      <c r="CF3047" s="53"/>
      <c r="CG3047" s="53"/>
      <c r="CH3047" s="53"/>
      <c r="CI3047" s="53"/>
      <c r="CJ3047" s="53"/>
      <c r="CK3047" s="53"/>
    </row>
    <row r="3048" spans="10:89" x14ac:dyDescent="0.2">
      <c r="J3048" s="53"/>
      <c r="K3048" s="53"/>
      <c r="L3048" s="53"/>
      <c r="M3048" s="53"/>
      <c r="N3048" s="53"/>
      <c r="O3048" s="53"/>
      <c r="P3048" s="53"/>
      <c r="Q3048" s="53"/>
      <c r="R3048" s="53"/>
      <c r="S3048" s="53"/>
      <c r="T3048" s="53"/>
      <c r="U3048" s="53"/>
      <c r="V3048" s="53"/>
      <c r="W3048" s="53"/>
      <c r="X3048" s="53"/>
      <c r="Y3048" s="53"/>
      <c r="Z3048" s="53"/>
      <c r="AA3048" s="53"/>
      <c r="AB3048" s="53"/>
      <c r="AC3048" s="53"/>
      <c r="AD3048" s="53"/>
      <c r="AE3048" s="53"/>
      <c r="AF3048" s="53"/>
      <c r="AG3048" s="53"/>
      <c r="AH3048" s="53"/>
      <c r="AI3048" s="53"/>
      <c r="AJ3048" s="53"/>
      <c r="AK3048" s="53"/>
      <c r="AL3048" s="53"/>
      <c r="AM3048" s="53"/>
      <c r="AN3048" s="53"/>
      <c r="AO3048" s="53"/>
      <c r="AP3048" s="53"/>
      <c r="AQ3048" s="53"/>
      <c r="AR3048" s="53"/>
      <c r="AS3048" s="53"/>
      <c r="AT3048" s="53"/>
      <c r="AU3048" s="53"/>
      <c r="AV3048" s="53"/>
      <c r="AW3048" s="53"/>
      <c r="AX3048" s="53"/>
      <c r="AY3048" s="53"/>
      <c r="AZ3048" s="53"/>
      <c r="BA3048" s="53"/>
      <c r="BB3048" s="53"/>
      <c r="BC3048" s="53"/>
      <c r="BD3048" s="53"/>
      <c r="BE3048" s="53"/>
      <c r="BF3048" s="53"/>
      <c r="BG3048" s="53"/>
      <c r="BH3048" s="53"/>
      <c r="BI3048" s="53"/>
      <c r="BJ3048" s="53"/>
      <c r="BK3048" s="53"/>
      <c r="BL3048" s="53"/>
      <c r="BM3048" s="53"/>
      <c r="BN3048" s="53"/>
      <c r="BO3048" s="53"/>
      <c r="BP3048" s="53"/>
      <c r="BQ3048" s="53"/>
      <c r="BR3048" s="53"/>
      <c r="BS3048" s="53"/>
      <c r="BT3048" s="53"/>
      <c r="BU3048" s="53"/>
      <c r="BV3048" s="53"/>
      <c r="BW3048" s="53"/>
      <c r="BX3048" s="53"/>
      <c r="BY3048" s="53"/>
      <c r="BZ3048" s="53"/>
      <c r="CA3048" s="53"/>
      <c r="CB3048" s="53"/>
      <c r="CC3048" s="53"/>
      <c r="CD3048" s="53"/>
      <c r="CE3048" s="53"/>
      <c r="CF3048" s="53"/>
      <c r="CG3048" s="53"/>
      <c r="CH3048" s="53"/>
      <c r="CI3048" s="53"/>
      <c r="CJ3048" s="53"/>
      <c r="CK3048" s="53"/>
    </row>
    <row r="3049" spans="10:89" x14ac:dyDescent="0.2">
      <c r="J3049" s="53"/>
      <c r="K3049" s="53"/>
      <c r="L3049" s="53"/>
      <c r="M3049" s="53"/>
      <c r="N3049" s="53"/>
      <c r="O3049" s="53"/>
      <c r="P3049" s="53"/>
      <c r="Q3049" s="53"/>
      <c r="R3049" s="53"/>
      <c r="S3049" s="53"/>
      <c r="T3049" s="53"/>
      <c r="U3049" s="53"/>
      <c r="V3049" s="53"/>
      <c r="W3049" s="53"/>
      <c r="X3049" s="53"/>
      <c r="Y3049" s="53"/>
      <c r="Z3049" s="53"/>
      <c r="AA3049" s="53"/>
      <c r="AB3049" s="53"/>
      <c r="AC3049" s="53"/>
      <c r="AD3049" s="53"/>
      <c r="AE3049" s="53"/>
      <c r="AF3049" s="53"/>
      <c r="AG3049" s="53"/>
      <c r="AH3049" s="53"/>
      <c r="AI3049" s="53"/>
      <c r="AJ3049" s="53"/>
      <c r="AK3049" s="53"/>
      <c r="AL3049" s="53"/>
      <c r="AM3049" s="53"/>
      <c r="AN3049" s="53"/>
      <c r="AO3049" s="53"/>
      <c r="AP3049" s="53"/>
      <c r="AQ3049" s="53"/>
      <c r="AR3049" s="53"/>
      <c r="AS3049" s="53"/>
      <c r="AT3049" s="53"/>
      <c r="AU3049" s="53"/>
      <c r="AV3049" s="53"/>
      <c r="AW3049" s="53"/>
      <c r="AX3049" s="53"/>
      <c r="AY3049" s="53"/>
      <c r="AZ3049" s="53"/>
      <c r="BA3049" s="53"/>
      <c r="BB3049" s="53"/>
      <c r="BC3049" s="53"/>
      <c r="BD3049" s="53"/>
      <c r="BE3049" s="53"/>
      <c r="BF3049" s="53"/>
      <c r="BG3049" s="53"/>
      <c r="BH3049" s="53"/>
      <c r="BI3049" s="53"/>
      <c r="BJ3049" s="53"/>
      <c r="BK3049" s="53"/>
      <c r="BL3049" s="53"/>
      <c r="BM3049" s="53"/>
      <c r="BN3049" s="53"/>
      <c r="BO3049" s="53"/>
      <c r="BP3049" s="53"/>
      <c r="BQ3049" s="53"/>
      <c r="BR3049" s="53"/>
      <c r="BS3049" s="53"/>
      <c r="BT3049" s="53"/>
      <c r="BU3049" s="53"/>
      <c r="BV3049" s="53"/>
      <c r="BW3049" s="53"/>
      <c r="BX3049" s="53"/>
      <c r="BY3049" s="53"/>
      <c r="BZ3049" s="53"/>
      <c r="CA3049" s="53"/>
      <c r="CB3049" s="53"/>
      <c r="CC3049" s="53"/>
      <c r="CD3049" s="53"/>
      <c r="CE3049" s="53"/>
      <c r="CF3049" s="53"/>
      <c r="CG3049" s="53"/>
      <c r="CH3049" s="53"/>
      <c r="CI3049" s="53"/>
      <c r="CJ3049" s="53"/>
      <c r="CK3049" s="53"/>
    </row>
    <row r="3050" spans="10:89" x14ac:dyDescent="0.2">
      <c r="J3050" s="53"/>
      <c r="K3050" s="53"/>
      <c r="L3050" s="53"/>
      <c r="M3050" s="53"/>
      <c r="N3050" s="53"/>
      <c r="O3050" s="53"/>
      <c r="P3050" s="53"/>
      <c r="Q3050" s="53"/>
      <c r="R3050" s="53"/>
      <c r="S3050" s="53"/>
      <c r="T3050" s="53"/>
      <c r="U3050" s="53"/>
      <c r="V3050" s="53"/>
      <c r="W3050" s="53"/>
      <c r="X3050" s="53"/>
      <c r="Y3050" s="53"/>
      <c r="Z3050" s="53"/>
      <c r="AA3050" s="53"/>
      <c r="AB3050" s="53"/>
      <c r="AC3050" s="53"/>
      <c r="AD3050" s="53"/>
      <c r="AE3050" s="53"/>
      <c r="AF3050" s="53"/>
      <c r="AG3050" s="53"/>
      <c r="AH3050" s="53"/>
      <c r="AI3050" s="53"/>
      <c r="AJ3050" s="53"/>
      <c r="AK3050" s="53"/>
      <c r="AL3050" s="53"/>
      <c r="AM3050" s="53"/>
      <c r="AN3050" s="53"/>
      <c r="AO3050" s="53"/>
      <c r="AP3050" s="53"/>
      <c r="AQ3050" s="53"/>
      <c r="AR3050" s="53"/>
      <c r="AS3050" s="53"/>
      <c r="AT3050" s="53"/>
      <c r="AU3050" s="53"/>
      <c r="AV3050" s="53"/>
      <c r="AW3050" s="53"/>
      <c r="AX3050" s="53"/>
      <c r="AY3050" s="53"/>
      <c r="AZ3050" s="53"/>
      <c r="BA3050" s="53"/>
      <c r="BB3050" s="53"/>
      <c r="BC3050" s="53"/>
      <c r="BD3050" s="53"/>
      <c r="BE3050" s="53"/>
      <c r="BF3050" s="53"/>
      <c r="BG3050" s="53"/>
      <c r="BH3050" s="53"/>
      <c r="BI3050" s="53"/>
      <c r="BJ3050" s="53"/>
      <c r="BK3050" s="53"/>
      <c r="BL3050" s="53"/>
      <c r="BM3050" s="53"/>
      <c r="BN3050" s="53"/>
      <c r="BO3050" s="53"/>
      <c r="BP3050" s="53"/>
      <c r="BQ3050" s="53"/>
      <c r="BR3050" s="53"/>
      <c r="BS3050" s="53"/>
      <c r="BT3050" s="53"/>
      <c r="BU3050" s="53"/>
      <c r="BV3050" s="53"/>
      <c r="BW3050" s="53"/>
      <c r="BX3050" s="53"/>
      <c r="BY3050" s="53"/>
      <c r="BZ3050" s="53"/>
      <c r="CA3050" s="53"/>
      <c r="CB3050" s="53"/>
      <c r="CC3050" s="53"/>
      <c r="CD3050" s="53"/>
      <c r="CE3050" s="53"/>
      <c r="CF3050" s="53"/>
      <c r="CG3050" s="53"/>
      <c r="CH3050" s="53"/>
      <c r="CI3050" s="53"/>
      <c r="CJ3050" s="53"/>
      <c r="CK3050" s="53"/>
    </row>
    <row r="3051" spans="10:89" x14ac:dyDescent="0.2">
      <c r="J3051" s="53"/>
      <c r="K3051" s="53"/>
      <c r="L3051" s="53"/>
      <c r="M3051" s="53"/>
      <c r="N3051" s="53"/>
      <c r="O3051" s="53"/>
      <c r="P3051" s="53"/>
      <c r="Q3051" s="53"/>
      <c r="R3051" s="53"/>
      <c r="S3051" s="53"/>
      <c r="T3051" s="53"/>
      <c r="U3051" s="53"/>
      <c r="V3051" s="53"/>
      <c r="W3051" s="53"/>
      <c r="X3051" s="53"/>
      <c r="Y3051" s="53"/>
      <c r="Z3051" s="53"/>
      <c r="AA3051" s="53"/>
      <c r="AB3051" s="53"/>
      <c r="AC3051" s="53"/>
      <c r="AD3051" s="53"/>
      <c r="AE3051" s="53"/>
      <c r="AF3051" s="53"/>
      <c r="AG3051" s="53"/>
      <c r="AH3051" s="53"/>
      <c r="AI3051" s="53"/>
      <c r="AJ3051" s="53"/>
      <c r="AK3051" s="53"/>
      <c r="AL3051" s="53"/>
      <c r="AM3051" s="53"/>
      <c r="AN3051" s="53"/>
      <c r="AO3051" s="53"/>
      <c r="AP3051" s="53"/>
      <c r="AQ3051" s="53"/>
      <c r="AR3051" s="53"/>
      <c r="AS3051" s="53"/>
      <c r="AT3051" s="53"/>
      <c r="AU3051" s="53"/>
      <c r="AV3051" s="53"/>
      <c r="AW3051" s="53"/>
      <c r="AX3051" s="53"/>
      <c r="AY3051" s="53"/>
      <c r="AZ3051" s="53"/>
      <c r="BA3051" s="53"/>
      <c r="BB3051" s="53"/>
      <c r="BC3051" s="53"/>
      <c r="BD3051" s="53"/>
      <c r="BE3051" s="53"/>
      <c r="BF3051" s="53"/>
      <c r="BG3051" s="53"/>
      <c r="BH3051" s="53"/>
      <c r="BI3051" s="53"/>
      <c r="BJ3051" s="53"/>
      <c r="BK3051" s="53"/>
      <c r="BL3051" s="53"/>
      <c r="BM3051" s="53"/>
      <c r="BN3051" s="53"/>
      <c r="BO3051" s="53"/>
      <c r="BP3051" s="53"/>
      <c r="BQ3051" s="53"/>
      <c r="BR3051" s="53"/>
      <c r="BS3051" s="53"/>
      <c r="BT3051" s="53"/>
      <c r="BU3051" s="53"/>
      <c r="BV3051" s="53"/>
      <c r="BW3051" s="53"/>
      <c r="BX3051" s="53"/>
      <c r="BY3051" s="53"/>
      <c r="BZ3051" s="53"/>
      <c r="CA3051" s="53"/>
      <c r="CB3051" s="53"/>
      <c r="CC3051" s="53"/>
      <c r="CD3051" s="53"/>
      <c r="CE3051" s="53"/>
      <c r="CF3051" s="53"/>
      <c r="CG3051" s="53"/>
      <c r="CH3051" s="53"/>
      <c r="CI3051" s="53"/>
      <c r="CJ3051" s="53"/>
      <c r="CK3051" s="53"/>
    </row>
    <row r="3052" spans="10:89" x14ac:dyDescent="0.2">
      <c r="J3052" s="53"/>
      <c r="K3052" s="53"/>
      <c r="L3052" s="53"/>
      <c r="M3052" s="53"/>
      <c r="N3052" s="53"/>
      <c r="O3052" s="53"/>
      <c r="P3052" s="53"/>
      <c r="Q3052" s="53"/>
      <c r="R3052" s="53"/>
      <c r="S3052" s="53"/>
      <c r="T3052" s="53"/>
      <c r="U3052" s="53"/>
      <c r="V3052" s="53"/>
      <c r="W3052" s="53"/>
      <c r="X3052" s="53"/>
      <c r="Y3052" s="53"/>
      <c r="Z3052" s="53"/>
      <c r="AA3052" s="53"/>
      <c r="AB3052" s="53"/>
      <c r="AC3052" s="53"/>
      <c r="AD3052" s="53"/>
      <c r="AE3052" s="53"/>
      <c r="AF3052" s="53"/>
      <c r="AG3052" s="53"/>
      <c r="AH3052" s="53"/>
      <c r="AI3052" s="53"/>
      <c r="AJ3052" s="53"/>
      <c r="AK3052" s="53"/>
      <c r="AL3052" s="53"/>
      <c r="AM3052" s="53"/>
      <c r="AN3052" s="53"/>
      <c r="AO3052" s="53"/>
      <c r="AP3052" s="53"/>
      <c r="AQ3052" s="53"/>
      <c r="AR3052" s="53"/>
      <c r="AS3052" s="53"/>
      <c r="AT3052" s="53"/>
      <c r="AU3052" s="53"/>
      <c r="AV3052" s="53"/>
      <c r="AW3052" s="53"/>
      <c r="AX3052" s="53"/>
      <c r="AY3052" s="53"/>
      <c r="AZ3052" s="53"/>
      <c r="BA3052" s="53"/>
      <c r="BB3052" s="53"/>
      <c r="BC3052" s="53"/>
      <c r="BD3052" s="53"/>
      <c r="BE3052" s="53"/>
      <c r="BF3052" s="53"/>
      <c r="BG3052" s="53"/>
      <c r="BH3052" s="53"/>
      <c r="BI3052" s="53"/>
      <c r="BJ3052" s="53"/>
      <c r="BK3052" s="53"/>
      <c r="BL3052" s="53"/>
      <c r="BM3052" s="53"/>
      <c r="BN3052" s="53"/>
      <c r="BO3052" s="53"/>
      <c r="BP3052" s="53"/>
      <c r="BQ3052" s="53"/>
      <c r="BR3052" s="53"/>
      <c r="BS3052" s="53"/>
      <c r="BT3052" s="53"/>
      <c r="BU3052" s="53"/>
      <c r="BV3052" s="53"/>
      <c r="BW3052" s="53"/>
      <c r="BX3052" s="53"/>
      <c r="BY3052" s="53"/>
      <c r="BZ3052" s="53"/>
      <c r="CA3052" s="53"/>
      <c r="CB3052" s="53"/>
      <c r="CC3052" s="53"/>
      <c r="CD3052" s="53"/>
      <c r="CE3052" s="53"/>
      <c r="CF3052" s="53"/>
      <c r="CG3052" s="53"/>
      <c r="CH3052" s="53"/>
      <c r="CI3052" s="53"/>
      <c r="CJ3052" s="53"/>
      <c r="CK3052" s="53"/>
    </row>
    <row r="3053" spans="10:89" x14ac:dyDescent="0.2">
      <c r="J3053" s="53"/>
      <c r="K3053" s="53"/>
      <c r="L3053" s="53"/>
      <c r="M3053" s="53"/>
      <c r="N3053" s="53"/>
      <c r="O3053" s="53"/>
      <c r="P3053" s="53"/>
      <c r="Q3053" s="53"/>
      <c r="R3053" s="53"/>
      <c r="S3053" s="53"/>
      <c r="T3053" s="53"/>
      <c r="U3053" s="53"/>
      <c r="V3053" s="53"/>
      <c r="W3053" s="53"/>
      <c r="X3053" s="53"/>
      <c r="Y3053" s="53"/>
      <c r="Z3053" s="53"/>
      <c r="AA3053" s="53"/>
      <c r="AB3053" s="53"/>
      <c r="AC3053" s="53"/>
      <c r="AD3053" s="53"/>
      <c r="AE3053" s="53"/>
      <c r="AF3053" s="53"/>
      <c r="AG3053" s="53"/>
      <c r="AH3053" s="53"/>
      <c r="AI3053" s="53"/>
      <c r="AJ3053" s="53"/>
      <c r="AK3053" s="53"/>
      <c r="AL3053" s="53"/>
      <c r="AM3053" s="53"/>
      <c r="AN3053" s="53"/>
      <c r="AO3053" s="53"/>
      <c r="AP3053" s="53"/>
      <c r="AQ3053" s="53"/>
      <c r="AR3053" s="53"/>
      <c r="AS3053" s="53"/>
      <c r="AT3053" s="53"/>
      <c r="AU3053" s="53"/>
      <c r="AV3053" s="53"/>
      <c r="AW3053" s="53"/>
      <c r="AX3053" s="53"/>
      <c r="AY3053" s="53"/>
      <c r="AZ3053" s="53"/>
      <c r="BA3053" s="53"/>
      <c r="BB3053" s="53"/>
      <c r="BC3053" s="53"/>
      <c r="BD3053" s="53"/>
      <c r="BE3053" s="53"/>
      <c r="BF3053" s="53"/>
      <c r="BG3053" s="53"/>
      <c r="BH3053" s="53"/>
      <c r="BI3053" s="53"/>
      <c r="BJ3053" s="53"/>
      <c r="BK3053" s="53"/>
      <c r="BL3053" s="53"/>
      <c r="BM3053" s="53"/>
      <c r="BN3053" s="53"/>
      <c r="BO3053" s="53"/>
      <c r="BP3053" s="53"/>
      <c r="BQ3053" s="53"/>
      <c r="BR3053" s="53"/>
      <c r="BS3053" s="53"/>
      <c r="BT3053" s="53"/>
      <c r="BU3053" s="53"/>
      <c r="BV3053" s="53"/>
      <c r="BW3053" s="53"/>
      <c r="BX3053" s="53"/>
      <c r="BY3053" s="53"/>
      <c r="BZ3053" s="53"/>
      <c r="CA3053" s="53"/>
      <c r="CB3053" s="53"/>
      <c r="CC3053" s="53"/>
      <c r="CD3053" s="53"/>
      <c r="CE3053" s="53"/>
      <c r="CF3053" s="53"/>
      <c r="CG3053" s="53"/>
      <c r="CH3053" s="53"/>
      <c r="CI3053" s="53"/>
      <c r="CJ3053" s="53"/>
      <c r="CK3053" s="53"/>
    </row>
    <row r="3054" spans="10:89" x14ac:dyDescent="0.2">
      <c r="J3054" s="53"/>
      <c r="K3054" s="53"/>
      <c r="L3054" s="53"/>
      <c r="M3054" s="53"/>
      <c r="N3054" s="53"/>
      <c r="O3054" s="53"/>
      <c r="P3054" s="53"/>
      <c r="Q3054" s="53"/>
      <c r="R3054" s="53"/>
      <c r="S3054" s="53"/>
      <c r="T3054" s="53"/>
      <c r="U3054" s="53"/>
      <c r="V3054" s="53"/>
      <c r="W3054" s="53"/>
      <c r="X3054" s="53"/>
      <c r="Y3054" s="53"/>
      <c r="Z3054" s="53"/>
      <c r="AA3054" s="53"/>
      <c r="AB3054" s="53"/>
      <c r="AC3054" s="53"/>
      <c r="AD3054" s="53"/>
      <c r="AE3054" s="53"/>
      <c r="AF3054" s="53"/>
      <c r="AG3054" s="53"/>
      <c r="AH3054" s="53"/>
      <c r="AI3054" s="53"/>
      <c r="AJ3054" s="53"/>
      <c r="AK3054" s="53"/>
      <c r="AL3054" s="53"/>
      <c r="AM3054" s="53"/>
      <c r="AN3054" s="53"/>
      <c r="AO3054" s="53"/>
      <c r="AP3054" s="53"/>
      <c r="AQ3054" s="53"/>
      <c r="AR3054" s="53"/>
      <c r="AS3054" s="53"/>
      <c r="AT3054" s="53"/>
      <c r="AU3054" s="53"/>
      <c r="AV3054" s="53"/>
      <c r="AW3054" s="53"/>
      <c r="AX3054" s="53"/>
      <c r="AY3054" s="53"/>
      <c r="AZ3054" s="53"/>
      <c r="BA3054" s="53"/>
      <c r="BB3054" s="53"/>
      <c r="BC3054" s="53"/>
      <c r="BD3054" s="53"/>
      <c r="BE3054" s="53"/>
      <c r="BF3054" s="53"/>
      <c r="BG3054" s="53"/>
      <c r="BH3054" s="53"/>
      <c r="BI3054" s="53"/>
      <c r="BJ3054" s="53"/>
      <c r="BK3054" s="53"/>
      <c r="BL3054" s="53"/>
      <c r="BM3054" s="53"/>
      <c r="BN3054" s="53"/>
      <c r="BO3054" s="53"/>
      <c r="BP3054" s="53"/>
      <c r="BQ3054" s="53"/>
      <c r="BR3054" s="53"/>
      <c r="BS3054" s="53"/>
      <c r="BT3054" s="53"/>
      <c r="BU3054" s="53"/>
      <c r="BV3054" s="53"/>
      <c r="BW3054" s="53"/>
      <c r="BX3054" s="53"/>
      <c r="BY3054" s="53"/>
      <c r="BZ3054" s="53"/>
      <c r="CA3054" s="53"/>
      <c r="CB3054" s="53"/>
      <c r="CC3054" s="53"/>
      <c r="CD3054" s="53"/>
      <c r="CE3054" s="53"/>
      <c r="CF3054" s="53"/>
      <c r="CG3054" s="53"/>
      <c r="CH3054" s="53"/>
      <c r="CI3054" s="53"/>
      <c r="CJ3054" s="53"/>
      <c r="CK3054" s="53"/>
    </row>
    <row r="3055" spans="10:89" x14ac:dyDescent="0.2">
      <c r="J3055" s="53"/>
      <c r="K3055" s="53"/>
      <c r="L3055" s="53"/>
      <c r="M3055" s="53"/>
      <c r="N3055" s="53"/>
      <c r="O3055" s="53"/>
      <c r="P3055" s="53"/>
      <c r="Q3055" s="53"/>
      <c r="R3055" s="53"/>
      <c r="S3055" s="53"/>
      <c r="T3055" s="53"/>
      <c r="U3055" s="53"/>
      <c r="V3055" s="53"/>
      <c r="W3055" s="53"/>
      <c r="X3055" s="53"/>
      <c r="Y3055" s="53"/>
      <c r="Z3055" s="53"/>
      <c r="AA3055" s="53"/>
      <c r="AB3055" s="53"/>
      <c r="AC3055" s="53"/>
      <c r="AD3055" s="53"/>
      <c r="AE3055" s="53"/>
      <c r="AF3055" s="53"/>
      <c r="AG3055" s="53"/>
      <c r="AH3055" s="53"/>
      <c r="AI3055" s="53"/>
      <c r="AJ3055" s="53"/>
      <c r="AK3055" s="53"/>
      <c r="AL3055" s="53"/>
      <c r="AM3055" s="53"/>
      <c r="AN3055" s="53"/>
      <c r="AO3055" s="53"/>
      <c r="AP3055" s="53"/>
      <c r="AQ3055" s="53"/>
      <c r="AR3055" s="53"/>
      <c r="AS3055" s="53"/>
      <c r="AT3055" s="53"/>
      <c r="AU3055" s="53"/>
      <c r="AV3055" s="53"/>
      <c r="AW3055" s="53"/>
      <c r="AX3055" s="53"/>
      <c r="AY3055" s="53"/>
      <c r="AZ3055" s="53"/>
      <c r="BA3055" s="53"/>
      <c r="BB3055" s="53"/>
      <c r="BC3055" s="53"/>
      <c r="BD3055" s="53"/>
      <c r="BE3055" s="53"/>
      <c r="BF3055" s="53"/>
      <c r="BG3055" s="53"/>
      <c r="BH3055" s="53"/>
      <c r="BI3055" s="53"/>
      <c r="BJ3055" s="53"/>
      <c r="BK3055" s="53"/>
      <c r="BL3055" s="53"/>
      <c r="BM3055" s="53"/>
      <c r="BN3055" s="53"/>
      <c r="BO3055" s="53"/>
      <c r="BP3055" s="53"/>
      <c r="BQ3055" s="53"/>
      <c r="BR3055" s="53"/>
      <c r="BS3055" s="53"/>
      <c r="BT3055" s="53"/>
      <c r="BU3055" s="53"/>
      <c r="BV3055" s="53"/>
      <c r="BW3055" s="53"/>
      <c r="BX3055" s="53"/>
      <c r="BY3055" s="53"/>
      <c r="BZ3055" s="53"/>
      <c r="CA3055" s="53"/>
      <c r="CB3055" s="53"/>
      <c r="CC3055" s="53"/>
      <c r="CD3055" s="53"/>
      <c r="CE3055" s="53"/>
      <c r="CF3055" s="53"/>
      <c r="CG3055" s="53"/>
      <c r="CH3055" s="53"/>
      <c r="CI3055" s="53"/>
      <c r="CJ3055" s="53"/>
      <c r="CK3055" s="53"/>
    </row>
    <row r="3056" spans="10:89" x14ac:dyDescent="0.2">
      <c r="J3056" s="53"/>
      <c r="K3056" s="53"/>
      <c r="L3056" s="53"/>
      <c r="M3056" s="53"/>
      <c r="N3056" s="53"/>
      <c r="O3056" s="53"/>
      <c r="P3056" s="53"/>
      <c r="Q3056" s="53"/>
      <c r="R3056" s="53"/>
      <c r="S3056" s="53"/>
      <c r="T3056" s="53"/>
      <c r="U3056" s="53"/>
      <c r="V3056" s="53"/>
      <c r="W3056" s="53"/>
      <c r="X3056" s="53"/>
      <c r="Y3056" s="53"/>
      <c r="Z3056" s="53"/>
      <c r="AA3056" s="53"/>
      <c r="AB3056" s="53"/>
      <c r="AC3056" s="53"/>
      <c r="AD3056" s="53"/>
      <c r="AE3056" s="53"/>
      <c r="AF3056" s="53"/>
      <c r="AG3056" s="53"/>
      <c r="AH3056" s="53"/>
      <c r="AI3056" s="53"/>
      <c r="AJ3056" s="53"/>
      <c r="AK3056" s="53"/>
      <c r="AL3056" s="53"/>
      <c r="AM3056" s="53"/>
      <c r="AN3056" s="53"/>
      <c r="AO3056" s="53"/>
      <c r="AP3056" s="53"/>
      <c r="AQ3056" s="53"/>
      <c r="AR3056" s="53"/>
      <c r="AS3056" s="53"/>
      <c r="AT3056" s="53"/>
      <c r="AU3056" s="53"/>
      <c r="AV3056" s="53"/>
      <c r="AW3056" s="53"/>
      <c r="AX3056" s="53"/>
      <c r="AY3056" s="53"/>
      <c r="AZ3056" s="53"/>
      <c r="BA3056" s="53"/>
      <c r="BB3056" s="53"/>
      <c r="BC3056" s="53"/>
      <c r="BD3056" s="53"/>
      <c r="BE3056" s="53"/>
      <c r="BF3056" s="53"/>
      <c r="BG3056" s="53"/>
      <c r="BH3056" s="53"/>
      <c r="BI3056" s="53"/>
      <c r="BJ3056" s="53"/>
      <c r="BK3056" s="53"/>
      <c r="BL3056" s="53"/>
      <c r="BM3056" s="53"/>
      <c r="BN3056" s="53"/>
      <c r="BO3056" s="53"/>
      <c r="BP3056" s="53"/>
      <c r="BQ3056" s="53"/>
      <c r="BR3056" s="53"/>
      <c r="BS3056" s="53"/>
      <c r="BT3056" s="53"/>
      <c r="BU3056" s="53"/>
      <c r="BV3056" s="53"/>
      <c r="BW3056" s="53"/>
      <c r="BX3056" s="53"/>
      <c r="BY3056" s="53"/>
      <c r="BZ3056" s="53"/>
      <c r="CA3056" s="53"/>
      <c r="CB3056" s="53"/>
      <c r="CC3056" s="53"/>
      <c r="CD3056" s="53"/>
      <c r="CE3056" s="53"/>
      <c r="CF3056" s="53"/>
      <c r="CG3056" s="53"/>
      <c r="CH3056" s="53"/>
      <c r="CI3056" s="53"/>
      <c r="CJ3056" s="53"/>
      <c r="CK3056" s="53"/>
    </row>
    <row r="3057" spans="10:89" x14ac:dyDescent="0.2">
      <c r="J3057" s="53"/>
      <c r="K3057" s="53"/>
      <c r="L3057" s="53"/>
      <c r="M3057" s="53"/>
      <c r="N3057" s="53"/>
      <c r="O3057" s="53"/>
      <c r="P3057" s="53"/>
      <c r="Q3057" s="53"/>
      <c r="R3057" s="53"/>
      <c r="S3057" s="53"/>
      <c r="T3057" s="53"/>
      <c r="U3057" s="53"/>
      <c r="V3057" s="53"/>
      <c r="W3057" s="53"/>
      <c r="X3057" s="53"/>
      <c r="Y3057" s="53"/>
      <c r="Z3057" s="53"/>
      <c r="AA3057" s="53"/>
      <c r="AB3057" s="53"/>
      <c r="AC3057" s="53"/>
      <c r="AD3057" s="53"/>
      <c r="AE3057" s="53"/>
      <c r="AF3057" s="53"/>
      <c r="AG3057" s="53"/>
      <c r="AH3057" s="53"/>
      <c r="AI3057" s="53"/>
      <c r="AJ3057" s="53"/>
      <c r="AK3057" s="53"/>
      <c r="AL3057" s="53"/>
      <c r="AM3057" s="53"/>
      <c r="AN3057" s="53"/>
      <c r="AO3057" s="53"/>
      <c r="AP3057" s="53"/>
      <c r="AQ3057" s="53"/>
      <c r="AR3057" s="53"/>
      <c r="AS3057" s="53"/>
      <c r="AT3057" s="53"/>
      <c r="AU3057" s="53"/>
      <c r="AV3057" s="53"/>
      <c r="AW3057" s="53"/>
      <c r="AX3057" s="53"/>
      <c r="AY3057" s="53"/>
      <c r="AZ3057" s="53"/>
      <c r="BA3057" s="53"/>
      <c r="BB3057" s="53"/>
      <c r="BC3057" s="53"/>
      <c r="BD3057" s="53"/>
      <c r="BE3057" s="53"/>
      <c r="BF3057" s="53"/>
      <c r="BG3057" s="53"/>
      <c r="BH3057" s="53"/>
      <c r="BI3057" s="53"/>
      <c r="BJ3057" s="53"/>
      <c r="BK3057" s="53"/>
      <c r="BL3057" s="53"/>
      <c r="BM3057" s="53"/>
      <c r="BN3057" s="53"/>
      <c r="BO3057" s="53"/>
      <c r="BP3057" s="53"/>
      <c r="BQ3057" s="53"/>
      <c r="BR3057" s="53"/>
      <c r="BS3057" s="53"/>
      <c r="BT3057" s="53"/>
      <c r="BU3057" s="53"/>
      <c r="BV3057" s="53"/>
      <c r="BW3057" s="53"/>
      <c r="BX3057" s="53"/>
      <c r="BY3057" s="53"/>
      <c r="BZ3057" s="53"/>
      <c r="CA3057" s="53"/>
      <c r="CB3057" s="53"/>
      <c r="CC3057" s="53"/>
      <c r="CD3057" s="53"/>
      <c r="CE3057" s="53"/>
      <c r="CF3057" s="53"/>
      <c r="CG3057" s="53"/>
      <c r="CH3057" s="53"/>
      <c r="CI3057" s="53"/>
      <c r="CJ3057" s="53"/>
      <c r="CK3057" s="53"/>
    </row>
    <row r="3058" spans="10:89" x14ac:dyDescent="0.2">
      <c r="J3058" s="53"/>
      <c r="K3058" s="53"/>
      <c r="L3058" s="53"/>
      <c r="M3058" s="53"/>
      <c r="N3058" s="53"/>
      <c r="O3058" s="53"/>
      <c r="P3058" s="53"/>
      <c r="Q3058" s="53"/>
      <c r="R3058" s="53"/>
      <c r="S3058" s="53"/>
      <c r="T3058" s="53"/>
      <c r="U3058" s="53"/>
      <c r="V3058" s="53"/>
      <c r="W3058" s="53"/>
      <c r="X3058" s="53"/>
      <c r="Y3058" s="53"/>
      <c r="Z3058" s="53"/>
      <c r="AA3058" s="53"/>
      <c r="AB3058" s="53"/>
      <c r="AC3058" s="53"/>
      <c r="AD3058" s="53"/>
      <c r="AE3058" s="53"/>
      <c r="AF3058" s="53"/>
      <c r="AG3058" s="53"/>
      <c r="AH3058" s="53"/>
      <c r="AI3058" s="53"/>
      <c r="AJ3058" s="53"/>
      <c r="AK3058" s="53"/>
      <c r="AL3058" s="53"/>
      <c r="AM3058" s="53"/>
      <c r="AN3058" s="53"/>
      <c r="AO3058" s="53"/>
      <c r="AP3058" s="53"/>
      <c r="AQ3058" s="53"/>
      <c r="AR3058" s="53"/>
      <c r="AS3058" s="53"/>
      <c r="AT3058" s="53"/>
      <c r="AU3058" s="53"/>
      <c r="AV3058" s="53"/>
      <c r="AW3058" s="53"/>
      <c r="AX3058" s="53"/>
      <c r="AY3058" s="53"/>
      <c r="AZ3058" s="53"/>
      <c r="BA3058" s="53"/>
      <c r="BB3058" s="53"/>
      <c r="BC3058" s="53"/>
      <c r="BD3058" s="53"/>
      <c r="BE3058" s="53"/>
      <c r="BF3058" s="53"/>
      <c r="BG3058" s="53"/>
      <c r="BH3058" s="53"/>
      <c r="BI3058" s="53"/>
      <c r="BJ3058" s="53"/>
      <c r="BK3058" s="53"/>
      <c r="BL3058" s="53"/>
      <c r="BM3058" s="53"/>
      <c r="BN3058" s="53"/>
      <c r="BO3058" s="53"/>
      <c r="BP3058" s="53"/>
      <c r="BQ3058" s="53"/>
      <c r="BR3058" s="53"/>
      <c r="BS3058" s="53"/>
      <c r="BT3058" s="53"/>
      <c r="BU3058" s="53"/>
      <c r="BV3058" s="53"/>
      <c r="BW3058" s="53"/>
      <c r="BX3058" s="53"/>
      <c r="BY3058" s="53"/>
      <c r="BZ3058" s="53"/>
      <c r="CA3058" s="53"/>
      <c r="CB3058" s="53"/>
      <c r="CC3058" s="53"/>
      <c r="CD3058" s="53"/>
      <c r="CE3058" s="53"/>
      <c r="CF3058" s="53"/>
      <c r="CG3058" s="53"/>
      <c r="CH3058" s="53"/>
      <c r="CI3058" s="53"/>
      <c r="CJ3058" s="53"/>
      <c r="CK3058" s="53"/>
    </row>
    <row r="3059" spans="10:89" x14ac:dyDescent="0.2">
      <c r="J3059" s="53"/>
      <c r="K3059" s="53"/>
      <c r="L3059" s="53"/>
      <c r="M3059" s="53"/>
      <c r="N3059" s="53"/>
      <c r="O3059" s="53"/>
      <c r="P3059" s="53"/>
      <c r="Q3059" s="53"/>
      <c r="R3059" s="53"/>
      <c r="S3059" s="53"/>
      <c r="T3059" s="53"/>
      <c r="U3059" s="53"/>
      <c r="V3059" s="53"/>
      <c r="W3059" s="53"/>
      <c r="X3059" s="53"/>
      <c r="Y3059" s="53"/>
      <c r="Z3059" s="53"/>
      <c r="AA3059" s="53"/>
      <c r="AB3059" s="53"/>
      <c r="AC3059" s="53"/>
      <c r="AD3059" s="53"/>
      <c r="AE3059" s="53"/>
      <c r="AF3059" s="53"/>
      <c r="AG3059" s="53"/>
      <c r="AH3059" s="53"/>
      <c r="AI3059" s="53"/>
      <c r="AJ3059" s="53"/>
      <c r="AK3059" s="53"/>
      <c r="AL3059" s="53"/>
      <c r="AM3059" s="53"/>
      <c r="AN3059" s="53"/>
      <c r="AO3059" s="53"/>
      <c r="AP3059" s="53"/>
      <c r="AQ3059" s="53"/>
      <c r="AR3059" s="53"/>
      <c r="AS3059" s="53"/>
      <c r="AT3059" s="53"/>
      <c r="AU3059" s="53"/>
      <c r="AV3059" s="53"/>
      <c r="AW3059" s="53"/>
      <c r="AX3059" s="53"/>
      <c r="AY3059" s="53"/>
      <c r="AZ3059" s="53"/>
      <c r="BA3059" s="53"/>
      <c r="BB3059" s="53"/>
      <c r="BC3059" s="53"/>
      <c r="BD3059" s="53"/>
      <c r="BE3059" s="53"/>
      <c r="BF3059" s="53"/>
      <c r="BG3059" s="53"/>
      <c r="BH3059" s="53"/>
      <c r="BI3059" s="53"/>
      <c r="BJ3059" s="53"/>
      <c r="BK3059" s="53"/>
      <c r="BL3059" s="53"/>
      <c r="BM3059" s="53"/>
      <c r="BN3059" s="53"/>
      <c r="BO3059" s="53"/>
      <c r="BP3059" s="53"/>
      <c r="BQ3059" s="53"/>
      <c r="BR3059" s="53"/>
      <c r="BS3059" s="53"/>
      <c r="BT3059" s="53"/>
      <c r="BU3059" s="53"/>
      <c r="BV3059" s="53"/>
      <c r="BW3059" s="53"/>
      <c r="BX3059" s="53"/>
      <c r="BY3059" s="53"/>
      <c r="BZ3059" s="53"/>
      <c r="CA3059" s="53"/>
      <c r="CB3059" s="53"/>
      <c r="CC3059" s="53"/>
      <c r="CD3059" s="53"/>
      <c r="CE3059" s="53"/>
      <c r="CF3059" s="53"/>
      <c r="CG3059" s="53"/>
      <c r="CH3059" s="53"/>
      <c r="CI3059" s="53"/>
      <c r="CJ3059" s="53"/>
      <c r="CK3059" s="53"/>
    </row>
    <row r="3060" spans="10:89" x14ac:dyDescent="0.2">
      <c r="J3060" s="53"/>
      <c r="K3060" s="53"/>
      <c r="L3060" s="53"/>
      <c r="M3060" s="53"/>
      <c r="N3060" s="53"/>
      <c r="O3060" s="53"/>
      <c r="P3060" s="53"/>
      <c r="Q3060" s="53"/>
      <c r="R3060" s="53"/>
      <c r="S3060" s="53"/>
      <c r="T3060" s="53"/>
      <c r="U3060" s="53"/>
      <c r="V3060" s="53"/>
      <c r="W3060" s="53"/>
      <c r="X3060" s="53"/>
      <c r="Y3060" s="53"/>
      <c r="Z3060" s="53"/>
      <c r="AA3060" s="53"/>
      <c r="AB3060" s="53"/>
      <c r="AC3060" s="53"/>
      <c r="AD3060" s="53"/>
      <c r="AE3060" s="53"/>
      <c r="AF3060" s="53"/>
      <c r="AG3060" s="53"/>
      <c r="AH3060" s="53"/>
      <c r="AI3060" s="53"/>
      <c r="AJ3060" s="53"/>
      <c r="AK3060" s="53"/>
      <c r="AL3060" s="53"/>
      <c r="AM3060" s="53"/>
      <c r="AN3060" s="53"/>
      <c r="AO3060" s="53"/>
      <c r="AP3060" s="53"/>
      <c r="AQ3060" s="53"/>
      <c r="AR3060" s="53"/>
      <c r="AS3060" s="53"/>
      <c r="AT3060" s="53"/>
      <c r="AU3060" s="53"/>
      <c r="AV3060" s="53"/>
      <c r="AW3060" s="53"/>
      <c r="AX3060" s="53"/>
      <c r="AY3060" s="53"/>
      <c r="AZ3060" s="53"/>
      <c r="BA3060" s="53"/>
      <c r="BB3060" s="53"/>
      <c r="BC3060" s="53"/>
      <c r="BD3060" s="53"/>
      <c r="BE3060" s="53"/>
      <c r="BF3060" s="53"/>
      <c r="BG3060" s="53"/>
      <c r="BH3060" s="53"/>
      <c r="BI3060" s="53"/>
      <c r="BJ3060" s="53"/>
      <c r="BK3060" s="53"/>
      <c r="BL3060" s="53"/>
      <c r="BM3060" s="53"/>
      <c r="BN3060" s="53"/>
      <c r="BO3060" s="53"/>
      <c r="BP3060" s="53"/>
      <c r="BQ3060" s="53"/>
      <c r="BR3060" s="53"/>
      <c r="BS3060" s="53"/>
      <c r="BT3060" s="53"/>
      <c r="BU3060" s="53"/>
      <c r="BV3060" s="53"/>
      <c r="BW3060" s="53"/>
      <c r="BX3060" s="53"/>
      <c r="BY3060" s="53"/>
      <c r="BZ3060" s="53"/>
      <c r="CA3060" s="53"/>
      <c r="CB3060" s="53"/>
      <c r="CC3060" s="53"/>
      <c r="CD3060" s="53"/>
      <c r="CE3060" s="53"/>
      <c r="CF3060" s="53"/>
      <c r="CG3060" s="53"/>
      <c r="CH3060" s="53"/>
      <c r="CI3060" s="53"/>
      <c r="CJ3060" s="53"/>
      <c r="CK3060" s="53"/>
    </row>
    <row r="3061" spans="10:89" x14ac:dyDescent="0.2">
      <c r="J3061" s="53"/>
      <c r="K3061" s="53"/>
      <c r="L3061" s="53"/>
      <c r="M3061" s="53"/>
      <c r="N3061" s="53"/>
      <c r="O3061" s="53"/>
      <c r="P3061" s="53"/>
      <c r="Q3061" s="53"/>
      <c r="R3061" s="53"/>
      <c r="S3061" s="53"/>
      <c r="T3061" s="53"/>
      <c r="U3061" s="53"/>
      <c r="V3061" s="53"/>
      <c r="W3061" s="53"/>
      <c r="X3061" s="53"/>
      <c r="Y3061" s="53"/>
      <c r="Z3061" s="53"/>
      <c r="AA3061" s="53"/>
      <c r="AB3061" s="53"/>
      <c r="AC3061" s="53"/>
      <c r="AD3061" s="53"/>
      <c r="AE3061" s="53"/>
      <c r="AF3061" s="53"/>
      <c r="AG3061" s="53"/>
      <c r="AH3061" s="53"/>
      <c r="AI3061" s="53"/>
      <c r="AJ3061" s="53"/>
      <c r="AK3061" s="53"/>
      <c r="AL3061" s="53"/>
      <c r="AM3061" s="53"/>
      <c r="AN3061" s="53"/>
      <c r="AO3061" s="53"/>
      <c r="AP3061" s="53"/>
      <c r="AQ3061" s="53"/>
      <c r="AR3061" s="53"/>
      <c r="AS3061" s="53"/>
      <c r="AT3061" s="53"/>
      <c r="AU3061" s="53"/>
      <c r="AV3061" s="53"/>
      <c r="AW3061" s="53"/>
      <c r="AX3061" s="53"/>
      <c r="AY3061" s="53"/>
      <c r="AZ3061" s="53"/>
      <c r="BA3061" s="53"/>
      <c r="BB3061" s="53"/>
      <c r="BC3061" s="53"/>
      <c r="BD3061" s="53"/>
      <c r="BE3061" s="53"/>
      <c r="BF3061" s="53"/>
      <c r="BG3061" s="53"/>
      <c r="BH3061" s="53"/>
      <c r="BI3061" s="53"/>
      <c r="BJ3061" s="53"/>
      <c r="BK3061" s="53"/>
      <c r="BL3061" s="53"/>
      <c r="BM3061" s="53"/>
      <c r="BN3061" s="53"/>
      <c r="BO3061" s="53"/>
      <c r="BP3061" s="53"/>
      <c r="BQ3061" s="53"/>
      <c r="BR3061" s="53"/>
      <c r="BS3061" s="53"/>
      <c r="BT3061" s="53"/>
      <c r="BU3061" s="53"/>
      <c r="BV3061" s="53"/>
      <c r="BW3061" s="53"/>
      <c r="BX3061" s="53"/>
      <c r="BY3061" s="53"/>
      <c r="BZ3061" s="53"/>
      <c r="CA3061" s="53"/>
      <c r="CB3061" s="53"/>
      <c r="CC3061" s="53"/>
      <c r="CD3061" s="53"/>
      <c r="CE3061" s="53"/>
      <c r="CF3061" s="53"/>
      <c r="CG3061" s="53"/>
      <c r="CH3061" s="53"/>
      <c r="CI3061" s="53"/>
      <c r="CJ3061" s="53"/>
      <c r="CK3061" s="53"/>
    </row>
    <row r="3062" spans="10:89" x14ac:dyDescent="0.2">
      <c r="J3062" s="53"/>
      <c r="K3062" s="53"/>
      <c r="L3062" s="53"/>
      <c r="M3062" s="53"/>
      <c r="N3062" s="53"/>
      <c r="O3062" s="53"/>
      <c r="P3062" s="53"/>
      <c r="Q3062" s="53"/>
      <c r="R3062" s="53"/>
      <c r="S3062" s="53"/>
      <c r="T3062" s="53"/>
      <c r="U3062" s="53"/>
      <c r="V3062" s="53"/>
      <c r="W3062" s="53"/>
      <c r="X3062" s="53"/>
      <c r="Y3062" s="53"/>
      <c r="Z3062" s="53"/>
      <c r="AA3062" s="53"/>
      <c r="AB3062" s="53"/>
      <c r="AC3062" s="53"/>
      <c r="AD3062" s="53"/>
      <c r="AE3062" s="53"/>
      <c r="AF3062" s="53"/>
      <c r="AG3062" s="53"/>
      <c r="AH3062" s="53"/>
      <c r="AI3062" s="53"/>
      <c r="AJ3062" s="53"/>
      <c r="AK3062" s="53"/>
      <c r="AL3062" s="53"/>
      <c r="AM3062" s="53"/>
      <c r="AN3062" s="53"/>
      <c r="AO3062" s="53"/>
      <c r="AP3062" s="53"/>
      <c r="AQ3062" s="53"/>
      <c r="AR3062" s="53"/>
      <c r="AS3062" s="53"/>
      <c r="AT3062" s="53"/>
      <c r="AU3062" s="53"/>
      <c r="AV3062" s="53"/>
      <c r="AW3062" s="53"/>
      <c r="AX3062" s="53"/>
      <c r="AY3062" s="53"/>
      <c r="AZ3062" s="53"/>
      <c r="BA3062" s="53"/>
      <c r="BB3062" s="53"/>
      <c r="BC3062" s="53"/>
      <c r="BD3062" s="53"/>
      <c r="BE3062" s="53"/>
      <c r="BF3062" s="53"/>
      <c r="BG3062" s="53"/>
      <c r="BH3062" s="53"/>
      <c r="BI3062" s="53"/>
      <c r="BJ3062" s="53"/>
      <c r="BK3062" s="53"/>
      <c r="BL3062" s="53"/>
      <c r="BM3062" s="53"/>
      <c r="BN3062" s="53"/>
      <c r="BO3062" s="53"/>
      <c r="BP3062" s="53"/>
      <c r="BQ3062" s="53"/>
      <c r="BR3062" s="53"/>
      <c r="BS3062" s="53"/>
      <c r="BT3062" s="53"/>
      <c r="BU3062" s="53"/>
      <c r="BV3062" s="53"/>
      <c r="BW3062" s="53"/>
      <c r="BX3062" s="53"/>
      <c r="BY3062" s="53"/>
      <c r="BZ3062" s="53"/>
      <c r="CA3062" s="53"/>
      <c r="CB3062" s="53"/>
      <c r="CC3062" s="53"/>
      <c r="CD3062" s="53"/>
      <c r="CE3062" s="53"/>
      <c r="CF3062" s="53"/>
      <c r="CG3062" s="53"/>
      <c r="CH3062" s="53"/>
      <c r="CI3062" s="53"/>
      <c r="CJ3062" s="53"/>
      <c r="CK3062" s="53"/>
    </row>
    <row r="3063" spans="10:89" x14ac:dyDescent="0.2">
      <c r="J3063" s="53"/>
      <c r="K3063" s="53"/>
      <c r="L3063" s="53"/>
      <c r="M3063" s="53"/>
      <c r="N3063" s="53"/>
      <c r="O3063" s="53"/>
      <c r="P3063" s="53"/>
      <c r="Q3063" s="53"/>
      <c r="R3063" s="53"/>
      <c r="S3063" s="53"/>
      <c r="T3063" s="53"/>
      <c r="U3063" s="53"/>
      <c r="V3063" s="53"/>
      <c r="W3063" s="53"/>
      <c r="X3063" s="53"/>
      <c r="Y3063" s="53"/>
      <c r="Z3063" s="53"/>
      <c r="AA3063" s="53"/>
      <c r="AB3063" s="53"/>
      <c r="AC3063" s="53"/>
      <c r="AD3063" s="53"/>
      <c r="AE3063" s="53"/>
      <c r="AF3063" s="53"/>
      <c r="AG3063" s="53"/>
      <c r="AH3063" s="53"/>
      <c r="AI3063" s="53"/>
      <c r="AJ3063" s="53"/>
      <c r="AK3063" s="53"/>
      <c r="AL3063" s="53"/>
      <c r="AM3063" s="53"/>
      <c r="AN3063" s="53"/>
      <c r="AO3063" s="53"/>
      <c r="AP3063" s="53"/>
      <c r="AQ3063" s="53"/>
      <c r="AR3063" s="53"/>
      <c r="AS3063" s="53"/>
      <c r="AT3063" s="53"/>
      <c r="AU3063" s="53"/>
      <c r="AV3063" s="53"/>
      <c r="AW3063" s="53"/>
      <c r="AX3063" s="53"/>
      <c r="AY3063" s="53"/>
      <c r="AZ3063" s="53"/>
      <c r="BA3063" s="53"/>
      <c r="BB3063" s="53"/>
      <c r="BC3063" s="53"/>
      <c r="BD3063" s="53"/>
      <c r="BE3063" s="53"/>
      <c r="BF3063" s="53"/>
      <c r="BG3063" s="53"/>
      <c r="BH3063" s="53"/>
      <c r="BI3063" s="53"/>
      <c r="BJ3063" s="53"/>
      <c r="BK3063" s="53"/>
      <c r="BL3063" s="53"/>
      <c r="BM3063" s="53"/>
      <c r="BN3063" s="53"/>
      <c r="BO3063" s="53"/>
      <c r="BP3063" s="53"/>
      <c r="BQ3063" s="53"/>
      <c r="BR3063" s="53"/>
      <c r="BS3063" s="53"/>
      <c r="BT3063" s="53"/>
      <c r="BU3063" s="53"/>
      <c r="BV3063" s="53"/>
      <c r="BW3063" s="53"/>
      <c r="BX3063" s="53"/>
      <c r="BY3063" s="53"/>
      <c r="BZ3063" s="53"/>
      <c r="CA3063" s="53"/>
      <c r="CB3063" s="53"/>
      <c r="CC3063" s="53"/>
      <c r="CD3063" s="53"/>
      <c r="CE3063" s="53"/>
      <c r="CF3063" s="53"/>
      <c r="CG3063" s="53"/>
      <c r="CH3063" s="53"/>
      <c r="CI3063" s="53"/>
      <c r="CJ3063" s="53"/>
      <c r="CK3063" s="53"/>
    </row>
    <row r="3064" spans="10:89" x14ac:dyDescent="0.2">
      <c r="J3064" s="53"/>
      <c r="K3064" s="53"/>
      <c r="L3064" s="53"/>
      <c r="M3064" s="53"/>
      <c r="N3064" s="53"/>
      <c r="O3064" s="53"/>
      <c r="P3064" s="53"/>
      <c r="Q3064" s="53"/>
      <c r="R3064" s="53"/>
      <c r="S3064" s="53"/>
      <c r="T3064" s="53"/>
      <c r="U3064" s="53"/>
      <c r="V3064" s="53"/>
      <c r="W3064" s="53"/>
      <c r="X3064" s="53"/>
      <c r="Y3064" s="53"/>
      <c r="Z3064" s="53"/>
      <c r="AA3064" s="53"/>
      <c r="AB3064" s="53"/>
      <c r="AC3064" s="53"/>
      <c r="AD3064" s="53"/>
      <c r="AE3064" s="53"/>
      <c r="AF3064" s="53"/>
      <c r="AG3064" s="53"/>
      <c r="AH3064" s="53"/>
      <c r="AI3064" s="53"/>
      <c r="AJ3064" s="53"/>
      <c r="AK3064" s="53"/>
      <c r="AL3064" s="53"/>
      <c r="AM3064" s="53"/>
      <c r="AN3064" s="53"/>
      <c r="AO3064" s="53"/>
      <c r="AP3064" s="53"/>
      <c r="AQ3064" s="53"/>
      <c r="AR3064" s="53"/>
      <c r="AS3064" s="53"/>
      <c r="AT3064" s="53"/>
      <c r="AU3064" s="53"/>
      <c r="AV3064" s="53"/>
      <c r="AW3064" s="53"/>
      <c r="AX3064" s="53"/>
      <c r="AY3064" s="53"/>
      <c r="AZ3064" s="53"/>
      <c r="BA3064" s="53"/>
      <c r="BB3064" s="53"/>
      <c r="BC3064" s="53"/>
      <c r="BD3064" s="53"/>
      <c r="BE3064" s="53"/>
      <c r="BF3064" s="53"/>
      <c r="BG3064" s="53"/>
      <c r="BH3064" s="53"/>
      <c r="BI3064" s="53"/>
      <c r="BJ3064" s="53"/>
      <c r="BK3064" s="53"/>
      <c r="BL3064" s="53"/>
      <c r="BM3064" s="53"/>
      <c r="BN3064" s="53"/>
      <c r="BO3064" s="53"/>
      <c r="BP3064" s="53"/>
      <c r="BQ3064" s="53"/>
      <c r="BR3064" s="53"/>
      <c r="BS3064" s="53"/>
      <c r="BT3064" s="53"/>
      <c r="BU3064" s="53"/>
      <c r="BV3064" s="53"/>
      <c r="BW3064" s="53"/>
      <c r="BX3064" s="53"/>
      <c r="BY3064" s="53"/>
      <c r="BZ3064" s="53"/>
      <c r="CA3064" s="53"/>
      <c r="CB3064" s="53"/>
      <c r="CC3064" s="53"/>
      <c r="CD3064" s="53"/>
      <c r="CE3064" s="53"/>
      <c r="CF3064" s="53"/>
      <c r="CG3064" s="53"/>
      <c r="CH3064" s="53"/>
      <c r="CI3064" s="53"/>
      <c r="CJ3064" s="53"/>
      <c r="CK3064" s="53"/>
    </row>
    <row r="3065" spans="10:89" x14ac:dyDescent="0.2">
      <c r="J3065" s="53"/>
      <c r="K3065" s="53"/>
      <c r="L3065" s="53"/>
      <c r="M3065" s="53"/>
      <c r="N3065" s="53"/>
      <c r="O3065" s="53"/>
      <c r="P3065" s="53"/>
      <c r="Q3065" s="53"/>
      <c r="R3065" s="53"/>
      <c r="S3065" s="53"/>
      <c r="T3065" s="53"/>
      <c r="U3065" s="53"/>
      <c r="V3065" s="53"/>
      <c r="W3065" s="53"/>
      <c r="X3065" s="53"/>
      <c r="Y3065" s="53"/>
      <c r="Z3065" s="53"/>
      <c r="AA3065" s="53"/>
      <c r="AB3065" s="53"/>
      <c r="AC3065" s="53"/>
      <c r="AD3065" s="53"/>
      <c r="AE3065" s="53"/>
      <c r="AF3065" s="53"/>
      <c r="AG3065" s="53"/>
      <c r="AH3065" s="53"/>
      <c r="AI3065" s="53"/>
      <c r="AJ3065" s="53"/>
      <c r="AK3065" s="53"/>
      <c r="AL3065" s="53"/>
      <c r="AM3065" s="53"/>
      <c r="AN3065" s="53"/>
      <c r="AO3065" s="53"/>
      <c r="AP3065" s="53"/>
      <c r="AQ3065" s="53"/>
      <c r="AR3065" s="53"/>
      <c r="AS3065" s="53"/>
      <c r="AT3065" s="53"/>
      <c r="AU3065" s="53"/>
      <c r="AV3065" s="53"/>
      <c r="AW3065" s="53"/>
      <c r="AX3065" s="53"/>
      <c r="AY3065" s="53"/>
      <c r="AZ3065" s="53"/>
      <c r="BA3065" s="53"/>
      <c r="BB3065" s="53"/>
      <c r="BC3065" s="53"/>
      <c r="BD3065" s="53"/>
      <c r="BE3065" s="53"/>
      <c r="BF3065" s="53"/>
      <c r="BG3065" s="53"/>
      <c r="BH3065" s="53"/>
      <c r="BI3065" s="53"/>
      <c r="BJ3065" s="53"/>
      <c r="BK3065" s="53"/>
      <c r="BL3065" s="53"/>
      <c r="BM3065" s="53"/>
      <c r="BN3065" s="53"/>
      <c r="BO3065" s="53"/>
      <c r="BP3065" s="53"/>
      <c r="BQ3065" s="53"/>
      <c r="BR3065" s="53"/>
      <c r="BS3065" s="53"/>
      <c r="BT3065" s="53"/>
      <c r="BU3065" s="53"/>
      <c r="BV3065" s="53"/>
      <c r="BW3065" s="53"/>
      <c r="BX3065" s="53"/>
      <c r="BY3065" s="53"/>
      <c r="BZ3065" s="53"/>
      <c r="CA3065" s="53"/>
      <c r="CB3065" s="53"/>
      <c r="CC3065" s="53"/>
      <c r="CD3065" s="53"/>
      <c r="CE3065" s="53"/>
      <c r="CF3065" s="53"/>
      <c r="CG3065" s="53"/>
      <c r="CH3065" s="53"/>
      <c r="CI3065" s="53"/>
      <c r="CJ3065" s="53"/>
      <c r="CK3065" s="53"/>
    </row>
    <row r="3066" spans="10:89" x14ac:dyDescent="0.2">
      <c r="J3066" s="53"/>
      <c r="K3066" s="53"/>
      <c r="L3066" s="53"/>
      <c r="M3066" s="53"/>
      <c r="N3066" s="53"/>
      <c r="O3066" s="53"/>
      <c r="P3066" s="53"/>
      <c r="Q3066" s="53"/>
      <c r="R3066" s="53"/>
      <c r="S3066" s="53"/>
      <c r="T3066" s="53"/>
      <c r="U3066" s="53"/>
      <c r="V3066" s="53"/>
      <c r="W3066" s="53"/>
      <c r="X3066" s="53"/>
      <c r="Y3066" s="53"/>
      <c r="Z3066" s="53"/>
      <c r="AA3066" s="53"/>
      <c r="AB3066" s="53"/>
      <c r="AC3066" s="53"/>
      <c r="AD3066" s="53"/>
      <c r="AE3066" s="53"/>
      <c r="AF3066" s="53"/>
      <c r="AG3066" s="53"/>
      <c r="AH3066" s="53"/>
      <c r="AI3066" s="53"/>
      <c r="AJ3066" s="53"/>
      <c r="AK3066" s="53"/>
      <c r="AL3066" s="53"/>
      <c r="AM3066" s="53"/>
      <c r="AN3066" s="53"/>
      <c r="AO3066" s="53"/>
      <c r="AP3066" s="53"/>
      <c r="AQ3066" s="53"/>
      <c r="AR3066" s="53"/>
      <c r="AS3066" s="53"/>
      <c r="AT3066" s="53"/>
      <c r="AU3066" s="53"/>
      <c r="AV3066" s="53"/>
      <c r="AW3066" s="53"/>
      <c r="AX3066" s="53"/>
      <c r="AY3066" s="53"/>
      <c r="AZ3066" s="53"/>
      <c r="BA3066" s="53"/>
      <c r="BB3066" s="53"/>
      <c r="BC3066" s="53"/>
      <c r="BD3066" s="53"/>
      <c r="BE3066" s="53"/>
      <c r="BF3066" s="53"/>
      <c r="BG3066" s="53"/>
      <c r="BH3066" s="53"/>
      <c r="BI3066" s="53"/>
      <c r="BJ3066" s="53"/>
      <c r="BK3066" s="53"/>
      <c r="BL3066" s="53"/>
      <c r="BM3066" s="53"/>
      <c r="BN3066" s="53"/>
      <c r="BO3066" s="53"/>
      <c r="BP3066" s="53"/>
      <c r="BQ3066" s="53"/>
      <c r="BR3066" s="53"/>
      <c r="BS3066" s="53"/>
      <c r="BT3066" s="53"/>
      <c r="BU3066" s="53"/>
      <c r="BV3066" s="53"/>
      <c r="BW3066" s="53"/>
      <c r="BX3066" s="53"/>
      <c r="BY3066" s="53"/>
      <c r="BZ3066" s="53"/>
      <c r="CA3066" s="53"/>
      <c r="CB3066" s="53"/>
      <c r="CC3066" s="53"/>
      <c r="CD3066" s="53"/>
      <c r="CE3066" s="53"/>
      <c r="CF3066" s="53"/>
      <c r="CG3066" s="53"/>
      <c r="CH3066" s="53"/>
      <c r="CI3066" s="53"/>
      <c r="CJ3066" s="53"/>
      <c r="CK3066" s="53"/>
    </row>
    <row r="3067" spans="10:89" x14ac:dyDescent="0.2">
      <c r="J3067" s="53"/>
      <c r="K3067" s="53"/>
      <c r="L3067" s="53"/>
      <c r="M3067" s="53"/>
      <c r="N3067" s="53"/>
      <c r="O3067" s="53"/>
      <c r="P3067" s="53"/>
      <c r="Q3067" s="53"/>
      <c r="R3067" s="53"/>
      <c r="S3067" s="53"/>
      <c r="T3067" s="53"/>
      <c r="U3067" s="53"/>
      <c r="V3067" s="53"/>
      <c r="W3067" s="53"/>
      <c r="X3067" s="53"/>
      <c r="Y3067" s="53"/>
      <c r="Z3067" s="53"/>
      <c r="AA3067" s="53"/>
      <c r="AB3067" s="53"/>
      <c r="AC3067" s="53"/>
      <c r="AD3067" s="53"/>
      <c r="AE3067" s="53"/>
      <c r="AF3067" s="53"/>
      <c r="AG3067" s="53"/>
      <c r="AH3067" s="53"/>
      <c r="AI3067" s="53"/>
      <c r="AJ3067" s="53"/>
      <c r="AK3067" s="53"/>
      <c r="AL3067" s="53"/>
      <c r="AM3067" s="53"/>
      <c r="AN3067" s="53"/>
      <c r="AO3067" s="53"/>
      <c r="AP3067" s="53"/>
      <c r="AQ3067" s="53"/>
      <c r="AR3067" s="53"/>
      <c r="AS3067" s="53"/>
      <c r="AT3067" s="53"/>
      <c r="AU3067" s="53"/>
      <c r="AV3067" s="53"/>
      <c r="AW3067" s="53"/>
      <c r="AX3067" s="53"/>
      <c r="AY3067" s="53"/>
      <c r="AZ3067" s="53"/>
      <c r="BA3067" s="53"/>
      <c r="BB3067" s="53"/>
      <c r="BC3067" s="53"/>
      <c r="BD3067" s="53"/>
      <c r="BE3067" s="53"/>
      <c r="BF3067" s="53"/>
      <c r="BG3067" s="53"/>
      <c r="BH3067" s="53"/>
      <c r="BI3067" s="53"/>
      <c r="BJ3067" s="53"/>
      <c r="BK3067" s="53"/>
      <c r="BL3067" s="53"/>
      <c r="BM3067" s="53"/>
      <c r="BN3067" s="53"/>
      <c r="BO3067" s="53"/>
      <c r="BP3067" s="53"/>
      <c r="BQ3067" s="53"/>
      <c r="BR3067" s="53"/>
      <c r="BS3067" s="53"/>
      <c r="BT3067" s="53"/>
      <c r="BU3067" s="53"/>
      <c r="BV3067" s="53"/>
      <c r="BW3067" s="53"/>
      <c r="BX3067" s="53"/>
      <c r="BY3067" s="53"/>
      <c r="BZ3067" s="53"/>
      <c r="CA3067" s="53"/>
      <c r="CB3067" s="53"/>
      <c r="CC3067" s="53"/>
      <c r="CD3067" s="53"/>
      <c r="CE3067" s="53"/>
      <c r="CF3067" s="53"/>
      <c r="CG3067" s="53"/>
      <c r="CH3067" s="53"/>
      <c r="CI3067" s="53"/>
      <c r="CJ3067" s="53"/>
      <c r="CK3067" s="53"/>
    </row>
    <row r="3068" spans="10:89" x14ac:dyDescent="0.2">
      <c r="J3068" s="53"/>
      <c r="K3068" s="53"/>
      <c r="L3068" s="53"/>
      <c r="M3068" s="53"/>
      <c r="N3068" s="53"/>
      <c r="O3068" s="53"/>
      <c r="P3068" s="53"/>
      <c r="Q3068" s="53"/>
      <c r="R3068" s="53"/>
      <c r="S3068" s="53"/>
      <c r="T3068" s="53"/>
      <c r="U3068" s="53"/>
      <c r="V3068" s="53"/>
      <c r="W3068" s="53"/>
      <c r="X3068" s="53"/>
      <c r="Y3068" s="53"/>
      <c r="Z3068" s="53"/>
      <c r="AA3068" s="53"/>
      <c r="AB3068" s="53"/>
      <c r="AC3068" s="53"/>
      <c r="AD3068" s="53"/>
      <c r="AE3068" s="53"/>
      <c r="AF3068" s="53"/>
      <c r="AG3068" s="53"/>
      <c r="AH3068" s="53"/>
      <c r="AI3068" s="53"/>
      <c r="AJ3068" s="53"/>
      <c r="AK3068" s="53"/>
      <c r="AL3068" s="53"/>
      <c r="AM3068" s="53"/>
      <c r="AN3068" s="53"/>
      <c r="AO3068" s="53"/>
      <c r="AP3068" s="53"/>
      <c r="AQ3068" s="53"/>
      <c r="AR3068" s="53"/>
      <c r="AS3068" s="53"/>
      <c r="AT3068" s="53"/>
      <c r="AU3068" s="53"/>
      <c r="AV3068" s="53"/>
      <c r="AW3068" s="53"/>
      <c r="AX3068" s="53"/>
      <c r="AY3068" s="53"/>
      <c r="AZ3068" s="53"/>
      <c r="BA3068" s="53"/>
      <c r="BB3068" s="53"/>
      <c r="BC3068" s="53"/>
      <c r="BD3068" s="53"/>
      <c r="BE3068" s="53"/>
      <c r="BF3068" s="53"/>
      <c r="BG3068" s="53"/>
      <c r="BH3068" s="53"/>
      <c r="BI3068" s="53"/>
      <c r="BJ3068" s="53"/>
      <c r="BK3068" s="53"/>
      <c r="BL3068" s="53"/>
      <c r="BM3068" s="53"/>
      <c r="BN3068" s="53"/>
      <c r="BO3068" s="53"/>
      <c r="BP3068" s="53"/>
      <c r="BQ3068" s="53"/>
      <c r="BR3068" s="53"/>
      <c r="BS3068" s="53"/>
      <c r="BT3068" s="53"/>
      <c r="BU3068" s="53"/>
      <c r="BV3068" s="53"/>
      <c r="BW3068" s="53"/>
      <c r="BX3068" s="53"/>
      <c r="BY3068" s="53"/>
      <c r="BZ3068" s="53"/>
      <c r="CA3068" s="53"/>
      <c r="CB3068" s="53"/>
      <c r="CC3068" s="53"/>
      <c r="CD3068" s="53"/>
      <c r="CE3068" s="53"/>
      <c r="CF3068" s="53"/>
      <c r="CG3068" s="53"/>
      <c r="CH3068" s="53"/>
      <c r="CI3068" s="53"/>
      <c r="CJ3068" s="53"/>
      <c r="CK3068" s="53"/>
    </row>
    <row r="3069" spans="10:89" x14ac:dyDescent="0.2">
      <c r="J3069" s="53"/>
      <c r="K3069" s="53"/>
      <c r="L3069" s="53"/>
      <c r="M3069" s="53"/>
      <c r="N3069" s="53"/>
      <c r="O3069" s="53"/>
      <c r="P3069" s="53"/>
      <c r="Q3069" s="53"/>
      <c r="R3069" s="53"/>
      <c r="S3069" s="53"/>
      <c r="T3069" s="53"/>
      <c r="U3069" s="53"/>
      <c r="V3069" s="53"/>
      <c r="W3069" s="53"/>
      <c r="X3069" s="53"/>
      <c r="Y3069" s="53"/>
      <c r="Z3069" s="53"/>
      <c r="AA3069" s="53"/>
      <c r="AB3069" s="53"/>
      <c r="AC3069" s="53"/>
      <c r="AD3069" s="53"/>
      <c r="AE3069" s="53"/>
      <c r="AF3069" s="53"/>
      <c r="AG3069" s="53"/>
      <c r="AH3069" s="53"/>
      <c r="AI3069" s="53"/>
      <c r="AJ3069" s="53"/>
      <c r="AK3069" s="53"/>
      <c r="AL3069" s="53"/>
      <c r="AM3069" s="53"/>
      <c r="AN3069" s="53"/>
      <c r="AO3069" s="53"/>
      <c r="AP3069" s="53"/>
      <c r="AQ3069" s="53"/>
      <c r="AR3069" s="53"/>
      <c r="AS3069" s="53"/>
      <c r="AT3069" s="53"/>
      <c r="AU3069" s="53"/>
      <c r="AV3069" s="53"/>
      <c r="AW3069" s="53"/>
      <c r="AX3069" s="53"/>
      <c r="AY3069" s="53"/>
      <c r="AZ3069" s="53"/>
      <c r="BA3069" s="53"/>
      <c r="BB3069" s="53"/>
      <c r="BC3069" s="53"/>
      <c r="BD3069" s="53"/>
      <c r="BE3069" s="53"/>
      <c r="BF3069" s="53"/>
      <c r="BG3069" s="53"/>
      <c r="BH3069" s="53"/>
      <c r="BI3069" s="53"/>
      <c r="BJ3069" s="53"/>
      <c r="BK3069" s="53"/>
      <c r="BL3069" s="53"/>
      <c r="BM3069" s="53"/>
      <c r="BN3069" s="53"/>
      <c r="BO3069" s="53"/>
      <c r="BP3069" s="53"/>
      <c r="BQ3069" s="53"/>
      <c r="BR3069" s="53"/>
      <c r="BS3069" s="53"/>
      <c r="BT3069" s="53"/>
      <c r="BU3069" s="53"/>
      <c r="BV3069" s="53"/>
      <c r="BW3069" s="53"/>
      <c r="BX3069" s="53"/>
      <c r="BY3069" s="53"/>
      <c r="BZ3069" s="53"/>
      <c r="CA3069" s="53"/>
      <c r="CB3069" s="53"/>
      <c r="CC3069" s="53"/>
      <c r="CD3069" s="53"/>
      <c r="CE3069" s="53"/>
      <c r="CF3069" s="53"/>
      <c r="CG3069" s="53"/>
      <c r="CH3069" s="53"/>
      <c r="CI3069" s="53"/>
      <c r="CJ3069" s="53"/>
      <c r="CK3069" s="53"/>
    </row>
    <row r="3070" spans="10:89" x14ac:dyDescent="0.2">
      <c r="J3070" s="53"/>
      <c r="K3070" s="53"/>
      <c r="L3070" s="53"/>
      <c r="M3070" s="53"/>
      <c r="N3070" s="53"/>
      <c r="O3070" s="53"/>
      <c r="P3070" s="53"/>
      <c r="Q3070" s="53"/>
      <c r="R3070" s="53"/>
      <c r="S3070" s="53"/>
      <c r="T3070" s="53"/>
      <c r="U3070" s="53"/>
      <c r="V3070" s="53"/>
      <c r="W3070" s="53"/>
      <c r="X3070" s="53"/>
      <c r="Y3070" s="53"/>
      <c r="Z3070" s="53"/>
      <c r="AA3070" s="53"/>
      <c r="AB3070" s="53"/>
      <c r="AC3070" s="53"/>
      <c r="AD3070" s="53"/>
      <c r="AE3070" s="53"/>
      <c r="AF3070" s="53"/>
      <c r="AG3070" s="53"/>
      <c r="AH3070" s="53"/>
      <c r="AI3070" s="53"/>
      <c r="AJ3070" s="53"/>
      <c r="AK3070" s="53"/>
      <c r="AL3070" s="53"/>
      <c r="AM3070" s="53"/>
      <c r="AN3070" s="53"/>
      <c r="AO3070" s="53"/>
      <c r="AP3070" s="53"/>
      <c r="AQ3070" s="53"/>
      <c r="AR3070" s="53"/>
      <c r="AS3070" s="53"/>
      <c r="AT3070" s="53"/>
      <c r="AU3070" s="53"/>
      <c r="AV3070" s="53"/>
      <c r="AW3070" s="53"/>
      <c r="AX3070" s="53"/>
      <c r="AY3070" s="53"/>
      <c r="AZ3070" s="53"/>
      <c r="BA3070" s="53"/>
      <c r="BB3070" s="53"/>
      <c r="BC3070" s="53"/>
      <c r="BD3070" s="53"/>
      <c r="BE3070" s="53"/>
      <c r="BF3070" s="53"/>
      <c r="BG3070" s="53"/>
      <c r="BH3070" s="53"/>
      <c r="BI3070" s="53"/>
      <c r="BJ3070" s="53"/>
      <c r="BK3070" s="53"/>
      <c r="BL3070" s="53"/>
      <c r="BM3070" s="53"/>
      <c r="BN3070" s="53"/>
      <c r="BO3070" s="53"/>
      <c r="BP3070" s="53"/>
      <c r="BQ3070" s="53"/>
      <c r="BR3070" s="53"/>
      <c r="BS3070" s="53"/>
      <c r="BT3070" s="53"/>
      <c r="BU3070" s="53"/>
      <c r="BV3070" s="53"/>
      <c r="BW3070" s="53"/>
      <c r="BX3070" s="53"/>
      <c r="BY3070" s="53"/>
      <c r="BZ3070" s="53"/>
      <c r="CA3070" s="53"/>
      <c r="CB3070" s="53"/>
      <c r="CC3070" s="53"/>
      <c r="CD3070" s="53"/>
      <c r="CE3070" s="53"/>
      <c r="CF3070" s="53"/>
      <c r="CG3070" s="53"/>
      <c r="CH3070" s="53"/>
      <c r="CI3070" s="53"/>
      <c r="CJ3070" s="53"/>
      <c r="CK3070" s="53"/>
    </row>
    <row r="3071" spans="10:89" x14ac:dyDescent="0.2">
      <c r="J3071" s="53"/>
      <c r="K3071" s="53"/>
      <c r="L3071" s="53"/>
      <c r="M3071" s="53"/>
      <c r="N3071" s="53"/>
      <c r="O3071" s="53"/>
      <c r="P3071" s="53"/>
      <c r="Q3071" s="53"/>
      <c r="R3071" s="53"/>
      <c r="S3071" s="53"/>
      <c r="T3071" s="53"/>
      <c r="U3071" s="53"/>
      <c r="V3071" s="53"/>
      <c r="W3071" s="53"/>
      <c r="X3071" s="53"/>
      <c r="Y3071" s="53"/>
      <c r="Z3071" s="53"/>
      <c r="AA3071" s="53"/>
      <c r="AB3071" s="53"/>
      <c r="AC3071" s="53"/>
      <c r="AD3071" s="53"/>
      <c r="AE3071" s="53"/>
      <c r="AF3071" s="53"/>
      <c r="AG3071" s="53"/>
      <c r="AH3071" s="53"/>
      <c r="AI3071" s="53"/>
      <c r="AJ3071" s="53"/>
      <c r="AK3071" s="53"/>
      <c r="AL3071" s="53"/>
      <c r="AM3071" s="53"/>
      <c r="AN3071" s="53"/>
      <c r="AO3071" s="53"/>
      <c r="AP3071" s="53"/>
      <c r="AQ3071" s="53"/>
      <c r="AR3071" s="53"/>
      <c r="AS3071" s="53"/>
      <c r="AT3071" s="53"/>
      <c r="AU3071" s="53"/>
      <c r="AV3071" s="53"/>
      <c r="AW3071" s="53"/>
      <c r="AX3071" s="53"/>
      <c r="AY3071" s="53"/>
      <c r="AZ3071" s="53"/>
      <c r="BA3071" s="53"/>
      <c r="BB3071" s="53"/>
      <c r="BC3071" s="53"/>
      <c r="BD3071" s="53"/>
      <c r="BE3071" s="53"/>
      <c r="BF3071" s="53"/>
      <c r="BG3071" s="53"/>
      <c r="BH3071" s="53"/>
      <c r="BI3071" s="53"/>
      <c r="BJ3071" s="53"/>
      <c r="BK3071" s="53"/>
      <c r="BL3071" s="53"/>
      <c r="BM3071" s="53"/>
      <c r="BN3071" s="53"/>
      <c r="BO3071" s="53"/>
      <c r="BP3071" s="53"/>
      <c r="BQ3071" s="53"/>
      <c r="BR3071" s="53"/>
      <c r="BS3071" s="53"/>
      <c r="BT3071" s="53"/>
      <c r="BU3071" s="53"/>
      <c r="BV3071" s="53"/>
      <c r="BW3071" s="53"/>
      <c r="BX3071" s="53"/>
      <c r="BY3071" s="53"/>
      <c r="BZ3071" s="53"/>
      <c r="CA3071" s="53"/>
      <c r="CB3071" s="53"/>
      <c r="CC3071" s="53"/>
      <c r="CD3071" s="53"/>
      <c r="CE3071" s="53"/>
      <c r="CF3071" s="53"/>
      <c r="CG3071" s="53"/>
      <c r="CH3071" s="53"/>
      <c r="CI3071" s="53"/>
      <c r="CJ3071" s="53"/>
      <c r="CK3071" s="53"/>
    </row>
    <row r="3072" spans="10:89" x14ac:dyDescent="0.2">
      <c r="J3072" s="53"/>
      <c r="K3072" s="53"/>
      <c r="L3072" s="53"/>
      <c r="M3072" s="53"/>
      <c r="N3072" s="53"/>
      <c r="O3072" s="53"/>
      <c r="P3072" s="53"/>
      <c r="Q3072" s="53"/>
      <c r="R3072" s="53"/>
      <c r="S3072" s="53"/>
      <c r="T3072" s="53"/>
      <c r="U3072" s="53"/>
      <c r="V3072" s="53"/>
      <c r="W3072" s="53"/>
      <c r="X3072" s="53"/>
      <c r="Y3072" s="53"/>
      <c r="Z3072" s="53"/>
      <c r="AA3072" s="53"/>
      <c r="AB3072" s="53"/>
      <c r="AC3072" s="53"/>
      <c r="AD3072" s="53"/>
      <c r="AE3072" s="53"/>
      <c r="AF3072" s="53"/>
      <c r="AG3072" s="53"/>
      <c r="AH3072" s="53"/>
      <c r="AI3072" s="53"/>
      <c r="AJ3072" s="53"/>
      <c r="AK3072" s="53"/>
      <c r="AL3072" s="53"/>
      <c r="AM3072" s="53"/>
      <c r="AN3072" s="53"/>
      <c r="AO3072" s="53"/>
      <c r="AP3072" s="53"/>
      <c r="AQ3072" s="53"/>
      <c r="AR3072" s="53"/>
      <c r="AS3072" s="53"/>
      <c r="AT3072" s="53"/>
      <c r="AU3072" s="53"/>
      <c r="AV3072" s="53"/>
      <c r="AW3072" s="53"/>
      <c r="AX3072" s="53"/>
      <c r="AY3072" s="53"/>
      <c r="AZ3072" s="53"/>
      <c r="BA3072" s="53"/>
      <c r="BB3072" s="53"/>
      <c r="BC3072" s="53"/>
      <c r="BD3072" s="53"/>
      <c r="BE3072" s="53"/>
      <c r="BF3072" s="53"/>
      <c r="BG3072" s="53"/>
      <c r="BH3072" s="53"/>
      <c r="BI3072" s="53"/>
      <c r="BJ3072" s="53"/>
      <c r="BK3072" s="53"/>
      <c r="BL3072" s="53"/>
      <c r="BM3072" s="53"/>
      <c r="BN3072" s="53"/>
      <c r="BO3072" s="53"/>
      <c r="BP3072" s="53"/>
      <c r="BQ3072" s="53"/>
      <c r="BR3072" s="53"/>
      <c r="BS3072" s="53"/>
      <c r="BT3072" s="53"/>
      <c r="BU3072" s="53"/>
      <c r="BV3072" s="53"/>
      <c r="BW3072" s="53"/>
      <c r="BX3072" s="53"/>
      <c r="BY3072" s="53"/>
      <c r="BZ3072" s="53"/>
      <c r="CA3072" s="53"/>
      <c r="CB3072" s="53"/>
      <c r="CC3072" s="53"/>
      <c r="CD3072" s="53"/>
      <c r="CE3072" s="53"/>
      <c r="CF3072" s="53"/>
      <c r="CG3072" s="53"/>
      <c r="CH3072" s="53"/>
      <c r="CI3072" s="53"/>
      <c r="CJ3072" s="53"/>
      <c r="CK3072" s="53"/>
    </row>
    <row r="3073" spans="10:89" x14ac:dyDescent="0.2">
      <c r="J3073" s="53"/>
      <c r="K3073" s="53"/>
      <c r="L3073" s="53"/>
      <c r="M3073" s="53"/>
      <c r="N3073" s="53"/>
      <c r="O3073" s="53"/>
      <c r="P3073" s="53"/>
      <c r="Q3073" s="53"/>
      <c r="R3073" s="53"/>
      <c r="S3073" s="53"/>
      <c r="T3073" s="53"/>
      <c r="U3073" s="53"/>
      <c r="V3073" s="53"/>
      <c r="W3073" s="53"/>
      <c r="X3073" s="53"/>
      <c r="Y3073" s="53"/>
      <c r="Z3073" s="53"/>
      <c r="AA3073" s="53"/>
      <c r="AB3073" s="53"/>
      <c r="AC3073" s="53"/>
      <c r="AD3073" s="53"/>
      <c r="AE3073" s="53"/>
      <c r="AF3073" s="53"/>
      <c r="AG3073" s="53"/>
      <c r="AH3073" s="53"/>
      <c r="AI3073" s="53"/>
      <c r="AJ3073" s="53"/>
      <c r="AK3073" s="53"/>
      <c r="AL3073" s="53"/>
      <c r="AM3073" s="53"/>
      <c r="AN3073" s="53"/>
      <c r="AO3073" s="53"/>
      <c r="AP3073" s="53"/>
      <c r="AQ3073" s="53"/>
      <c r="AR3073" s="53"/>
      <c r="AS3073" s="53"/>
      <c r="AT3073" s="53"/>
      <c r="AU3073" s="53"/>
      <c r="AV3073" s="53"/>
      <c r="AW3073" s="53"/>
      <c r="AX3073" s="53"/>
      <c r="AY3073" s="53"/>
      <c r="AZ3073" s="53"/>
      <c r="BA3073" s="53"/>
      <c r="BB3073" s="53"/>
      <c r="BC3073" s="53"/>
      <c r="BD3073" s="53"/>
      <c r="BE3073" s="53"/>
      <c r="BF3073" s="53"/>
      <c r="BG3073" s="53"/>
      <c r="BH3073" s="53"/>
      <c r="BI3073" s="53"/>
      <c r="BJ3073" s="53"/>
      <c r="BK3073" s="53"/>
      <c r="BL3073" s="53"/>
      <c r="BM3073" s="53"/>
      <c r="BN3073" s="53"/>
      <c r="BO3073" s="53"/>
      <c r="BP3073" s="53"/>
      <c r="BQ3073" s="53"/>
      <c r="BR3073" s="53"/>
      <c r="BS3073" s="53"/>
      <c r="BT3073" s="53"/>
      <c r="BU3073" s="53"/>
      <c r="BV3073" s="53"/>
      <c r="BW3073" s="53"/>
      <c r="BX3073" s="53"/>
      <c r="BY3073" s="53"/>
      <c r="BZ3073" s="53"/>
      <c r="CA3073" s="53"/>
      <c r="CB3073" s="53"/>
      <c r="CC3073" s="53"/>
      <c r="CD3073" s="53"/>
      <c r="CE3073" s="53"/>
      <c r="CF3073" s="53"/>
      <c r="CG3073" s="53"/>
      <c r="CH3073" s="53"/>
      <c r="CI3073" s="53"/>
      <c r="CJ3073" s="53"/>
      <c r="CK3073" s="53"/>
    </row>
    <row r="3074" spans="10:89" x14ac:dyDescent="0.2">
      <c r="J3074" s="53"/>
      <c r="K3074" s="53"/>
      <c r="L3074" s="53"/>
      <c r="M3074" s="53"/>
      <c r="N3074" s="53"/>
      <c r="O3074" s="53"/>
      <c r="P3074" s="53"/>
      <c r="Q3074" s="53"/>
      <c r="R3074" s="53"/>
      <c r="S3074" s="53"/>
      <c r="T3074" s="53"/>
      <c r="U3074" s="53"/>
      <c r="V3074" s="53"/>
      <c r="W3074" s="53"/>
      <c r="X3074" s="53"/>
      <c r="Y3074" s="53"/>
      <c r="Z3074" s="53"/>
      <c r="AA3074" s="53"/>
      <c r="AB3074" s="53"/>
      <c r="AC3074" s="53"/>
      <c r="AD3074" s="53"/>
      <c r="AE3074" s="53"/>
      <c r="AF3074" s="53"/>
      <c r="AG3074" s="53"/>
      <c r="AH3074" s="53"/>
      <c r="AI3074" s="53"/>
      <c r="AJ3074" s="53"/>
      <c r="AK3074" s="53"/>
      <c r="AL3074" s="53"/>
      <c r="AM3074" s="53"/>
      <c r="AN3074" s="53"/>
      <c r="AO3074" s="53"/>
      <c r="AP3074" s="53"/>
      <c r="AQ3074" s="53"/>
      <c r="AR3074" s="53"/>
      <c r="AS3074" s="53"/>
      <c r="AT3074" s="53"/>
      <c r="AU3074" s="53"/>
      <c r="AV3074" s="53"/>
      <c r="AW3074" s="53"/>
      <c r="AX3074" s="53"/>
      <c r="AY3074" s="53"/>
      <c r="AZ3074" s="53"/>
      <c r="BA3074" s="53"/>
      <c r="BB3074" s="53"/>
      <c r="BC3074" s="53"/>
      <c r="BD3074" s="53"/>
      <c r="BE3074" s="53"/>
      <c r="BF3074" s="53"/>
      <c r="BG3074" s="53"/>
      <c r="BH3074" s="53"/>
      <c r="BI3074" s="53"/>
      <c r="BJ3074" s="53"/>
      <c r="BK3074" s="53"/>
      <c r="BL3074" s="53"/>
      <c r="BM3074" s="53"/>
      <c r="BN3074" s="53"/>
      <c r="BO3074" s="53"/>
      <c r="BP3074" s="53"/>
      <c r="BQ3074" s="53"/>
      <c r="BR3074" s="53"/>
      <c r="BS3074" s="53"/>
      <c r="BT3074" s="53"/>
      <c r="BU3074" s="53"/>
      <c r="BV3074" s="53"/>
      <c r="BW3074" s="53"/>
      <c r="BX3074" s="53"/>
      <c r="BY3074" s="53"/>
      <c r="BZ3074" s="53"/>
      <c r="CA3074" s="53"/>
      <c r="CB3074" s="53"/>
      <c r="CC3074" s="53"/>
      <c r="CD3074" s="53"/>
      <c r="CE3074" s="53"/>
      <c r="CF3074" s="53"/>
      <c r="CG3074" s="53"/>
      <c r="CH3074" s="53"/>
      <c r="CI3074" s="53"/>
      <c r="CJ3074" s="53"/>
      <c r="CK3074" s="53"/>
    </row>
    <row r="3075" spans="10:89" x14ac:dyDescent="0.2">
      <c r="J3075" s="53"/>
      <c r="K3075" s="53"/>
      <c r="L3075" s="53"/>
      <c r="M3075" s="53"/>
      <c r="N3075" s="53"/>
      <c r="O3075" s="53"/>
      <c r="P3075" s="53"/>
      <c r="Q3075" s="53"/>
      <c r="R3075" s="53"/>
      <c r="S3075" s="53"/>
      <c r="T3075" s="53"/>
      <c r="U3075" s="53"/>
      <c r="V3075" s="53"/>
      <c r="W3075" s="53"/>
      <c r="X3075" s="53"/>
      <c r="Y3075" s="53"/>
      <c r="Z3075" s="53"/>
      <c r="AA3075" s="53"/>
      <c r="AB3075" s="53"/>
      <c r="AC3075" s="53"/>
      <c r="AD3075" s="53"/>
      <c r="AE3075" s="53"/>
      <c r="AF3075" s="53"/>
      <c r="AG3075" s="53"/>
      <c r="AH3075" s="53"/>
      <c r="AI3075" s="53"/>
      <c r="AJ3075" s="53"/>
      <c r="AK3075" s="53"/>
      <c r="AL3075" s="53"/>
      <c r="AM3075" s="53"/>
      <c r="AN3075" s="53"/>
      <c r="AO3075" s="53"/>
      <c r="AP3075" s="53"/>
      <c r="AQ3075" s="53"/>
      <c r="AR3075" s="53"/>
      <c r="AS3075" s="53"/>
      <c r="AT3075" s="53"/>
      <c r="AU3075" s="53"/>
      <c r="AV3075" s="53"/>
      <c r="AW3075" s="53"/>
      <c r="AX3075" s="53"/>
      <c r="AY3075" s="53"/>
      <c r="AZ3075" s="53"/>
      <c r="BA3075" s="53"/>
      <c r="BB3075" s="53"/>
      <c r="BC3075" s="53"/>
      <c r="BD3075" s="53"/>
      <c r="BE3075" s="53"/>
      <c r="BF3075" s="53"/>
      <c r="BG3075" s="53"/>
      <c r="BH3075" s="53"/>
      <c r="BI3075" s="53"/>
      <c r="BJ3075" s="53"/>
      <c r="BK3075" s="53"/>
      <c r="BL3075" s="53"/>
      <c r="BM3075" s="53"/>
      <c r="BN3075" s="53"/>
      <c r="BO3075" s="53"/>
      <c r="BP3075" s="53"/>
      <c r="BQ3075" s="53"/>
      <c r="BR3075" s="53"/>
      <c r="BS3075" s="53"/>
      <c r="BT3075" s="53"/>
      <c r="BU3075" s="53"/>
      <c r="BV3075" s="53"/>
      <c r="BW3075" s="53"/>
      <c r="BX3075" s="53"/>
      <c r="BY3075" s="53"/>
      <c r="BZ3075" s="53"/>
      <c r="CA3075" s="53"/>
      <c r="CB3075" s="53"/>
      <c r="CC3075" s="53"/>
      <c r="CD3075" s="53"/>
      <c r="CE3075" s="53"/>
      <c r="CF3075" s="53"/>
      <c r="CG3075" s="53"/>
      <c r="CH3075" s="53"/>
      <c r="CI3075" s="53"/>
      <c r="CJ3075" s="53"/>
      <c r="CK3075" s="53"/>
    </row>
    <row r="3076" spans="10:89" x14ac:dyDescent="0.2">
      <c r="J3076" s="53"/>
      <c r="K3076" s="53"/>
      <c r="L3076" s="53"/>
      <c r="M3076" s="53"/>
      <c r="N3076" s="53"/>
      <c r="O3076" s="53"/>
      <c r="P3076" s="53"/>
      <c r="Q3076" s="53"/>
      <c r="R3076" s="53"/>
      <c r="S3076" s="53"/>
      <c r="T3076" s="53"/>
      <c r="U3076" s="53"/>
      <c r="V3076" s="53"/>
      <c r="W3076" s="53"/>
      <c r="X3076" s="53"/>
      <c r="Y3076" s="53"/>
      <c r="Z3076" s="53"/>
      <c r="AA3076" s="53"/>
      <c r="AB3076" s="53"/>
      <c r="AC3076" s="53"/>
      <c r="AD3076" s="53"/>
      <c r="AE3076" s="53"/>
      <c r="AF3076" s="53"/>
      <c r="AG3076" s="53"/>
      <c r="AH3076" s="53"/>
      <c r="AI3076" s="53"/>
      <c r="AJ3076" s="53"/>
      <c r="AK3076" s="53"/>
      <c r="AL3076" s="53"/>
      <c r="AM3076" s="53"/>
      <c r="AN3076" s="53"/>
      <c r="AO3076" s="53"/>
      <c r="AP3076" s="53"/>
      <c r="AQ3076" s="53"/>
      <c r="AR3076" s="53"/>
      <c r="AS3076" s="53"/>
      <c r="AT3076" s="53"/>
      <c r="AU3076" s="53"/>
      <c r="AV3076" s="53"/>
      <c r="AW3076" s="53"/>
      <c r="AX3076" s="53"/>
      <c r="AY3076" s="53"/>
      <c r="AZ3076" s="53"/>
      <c r="BA3076" s="53"/>
      <c r="BB3076" s="53"/>
      <c r="BC3076" s="53"/>
      <c r="BD3076" s="53"/>
      <c r="BE3076" s="53"/>
      <c r="BF3076" s="53"/>
      <c r="BG3076" s="53"/>
      <c r="BH3076" s="53"/>
      <c r="BI3076" s="53"/>
      <c r="BJ3076" s="53"/>
      <c r="BK3076" s="53"/>
      <c r="BL3076" s="53"/>
      <c r="BM3076" s="53"/>
      <c r="BN3076" s="53"/>
      <c r="BO3076" s="53"/>
      <c r="BP3076" s="53"/>
      <c r="BQ3076" s="53"/>
      <c r="BR3076" s="53"/>
      <c r="BS3076" s="53"/>
      <c r="BT3076" s="53"/>
      <c r="BU3076" s="53"/>
      <c r="BV3076" s="53"/>
      <c r="BW3076" s="53"/>
      <c r="BX3076" s="53"/>
      <c r="BY3076" s="53"/>
      <c r="BZ3076" s="53"/>
      <c r="CA3076" s="53"/>
      <c r="CB3076" s="53"/>
      <c r="CC3076" s="53"/>
      <c r="CD3076" s="53"/>
      <c r="CE3076" s="53"/>
      <c r="CF3076" s="53"/>
      <c r="CG3076" s="53"/>
      <c r="CH3076" s="53"/>
      <c r="CI3076" s="53"/>
      <c r="CJ3076" s="53"/>
      <c r="CK3076" s="53"/>
    </row>
    <row r="3077" spans="10:89" x14ac:dyDescent="0.2">
      <c r="J3077" s="53"/>
      <c r="K3077" s="53"/>
      <c r="L3077" s="53"/>
      <c r="M3077" s="53"/>
      <c r="N3077" s="53"/>
      <c r="O3077" s="53"/>
      <c r="P3077" s="53"/>
      <c r="Q3077" s="53"/>
      <c r="R3077" s="53"/>
      <c r="S3077" s="53"/>
      <c r="T3077" s="53"/>
      <c r="U3077" s="53"/>
      <c r="V3077" s="53"/>
      <c r="W3077" s="53"/>
      <c r="X3077" s="53"/>
      <c r="Y3077" s="53"/>
      <c r="Z3077" s="53"/>
      <c r="AA3077" s="53"/>
      <c r="AB3077" s="53"/>
      <c r="AC3077" s="53"/>
      <c r="AD3077" s="53"/>
      <c r="AE3077" s="53"/>
      <c r="AF3077" s="53"/>
      <c r="AG3077" s="53"/>
      <c r="AH3077" s="53"/>
      <c r="AI3077" s="53"/>
      <c r="AJ3077" s="53"/>
      <c r="AK3077" s="53"/>
      <c r="AL3077" s="53"/>
      <c r="AM3077" s="53"/>
      <c r="AN3077" s="53"/>
      <c r="AO3077" s="53"/>
      <c r="AP3077" s="53"/>
      <c r="AQ3077" s="53"/>
      <c r="AR3077" s="53"/>
      <c r="AS3077" s="53"/>
      <c r="AT3077" s="53"/>
      <c r="AU3077" s="53"/>
      <c r="AV3077" s="53"/>
      <c r="AW3077" s="53"/>
      <c r="AX3077" s="53"/>
      <c r="AY3077" s="53"/>
      <c r="AZ3077" s="53"/>
      <c r="BA3077" s="53"/>
      <c r="BB3077" s="53"/>
      <c r="BC3077" s="53"/>
      <c r="BD3077" s="53"/>
      <c r="BE3077" s="53"/>
      <c r="BF3077" s="53"/>
      <c r="BG3077" s="53"/>
      <c r="BH3077" s="53"/>
      <c r="BI3077" s="53"/>
      <c r="BJ3077" s="53"/>
      <c r="BK3077" s="53"/>
      <c r="BL3077" s="53"/>
      <c r="BM3077" s="53"/>
      <c r="BN3077" s="53"/>
      <c r="BO3077" s="53"/>
      <c r="BP3077" s="53"/>
      <c r="BQ3077" s="53"/>
      <c r="BR3077" s="53"/>
      <c r="BS3077" s="53"/>
      <c r="BT3077" s="53"/>
      <c r="BU3077" s="53"/>
      <c r="BV3077" s="53"/>
      <c r="BW3077" s="53"/>
      <c r="BX3077" s="53"/>
      <c r="BY3077" s="53"/>
      <c r="BZ3077" s="53"/>
      <c r="CA3077" s="53"/>
      <c r="CB3077" s="53"/>
      <c r="CC3077" s="53"/>
      <c r="CD3077" s="53"/>
      <c r="CE3077" s="53"/>
      <c r="CF3077" s="53"/>
      <c r="CG3077" s="53"/>
      <c r="CH3077" s="53"/>
      <c r="CI3077" s="53"/>
      <c r="CJ3077" s="53"/>
      <c r="CK3077" s="53"/>
    </row>
    <row r="3078" spans="10:89" x14ac:dyDescent="0.2">
      <c r="J3078" s="53"/>
      <c r="K3078" s="53"/>
      <c r="L3078" s="53"/>
      <c r="M3078" s="53"/>
      <c r="N3078" s="53"/>
      <c r="O3078" s="53"/>
      <c r="P3078" s="53"/>
      <c r="Q3078" s="53"/>
      <c r="R3078" s="53"/>
      <c r="S3078" s="53"/>
      <c r="T3078" s="53"/>
      <c r="U3078" s="53"/>
      <c r="V3078" s="53"/>
      <c r="W3078" s="53"/>
      <c r="X3078" s="53"/>
      <c r="Y3078" s="53"/>
      <c r="Z3078" s="53"/>
      <c r="AA3078" s="53"/>
      <c r="AB3078" s="53"/>
      <c r="AC3078" s="53"/>
      <c r="AD3078" s="53"/>
      <c r="AE3078" s="53"/>
      <c r="AF3078" s="53"/>
      <c r="AG3078" s="53"/>
      <c r="AH3078" s="53"/>
      <c r="AI3078" s="53"/>
      <c r="AJ3078" s="53"/>
      <c r="AK3078" s="53"/>
      <c r="AL3078" s="53"/>
      <c r="AM3078" s="53"/>
      <c r="AN3078" s="53"/>
      <c r="AO3078" s="53"/>
      <c r="AP3078" s="53"/>
      <c r="AQ3078" s="53"/>
      <c r="AR3078" s="53"/>
      <c r="AS3078" s="53"/>
      <c r="AT3078" s="53"/>
      <c r="AU3078" s="53"/>
      <c r="AV3078" s="53"/>
      <c r="AW3078" s="53"/>
      <c r="AX3078" s="53"/>
      <c r="AY3078" s="53"/>
      <c r="AZ3078" s="53"/>
      <c r="BA3078" s="53"/>
      <c r="BB3078" s="53"/>
      <c r="BC3078" s="53"/>
      <c r="BD3078" s="53"/>
      <c r="BE3078" s="53"/>
      <c r="BF3078" s="53"/>
      <c r="BG3078" s="53"/>
      <c r="BH3078" s="53"/>
      <c r="BI3078" s="53"/>
      <c r="BJ3078" s="53"/>
      <c r="BK3078" s="53"/>
      <c r="BL3078" s="53"/>
      <c r="BM3078" s="53"/>
      <c r="BN3078" s="53"/>
      <c r="BO3078" s="53"/>
      <c r="BP3078" s="53"/>
      <c r="BQ3078" s="53"/>
      <c r="BR3078" s="53"/>
      <c r="BS3078" s="53"/>
      <c r="BT3078" s="53"/>
      <c r="BU3078" s="53"/>
      <c r="BV3078" s="53"/>
      <c r="BW3078" s="53"/>
      <c r="BX3078" s="53"/>
      <c r="BY3078" s="53"/>
      <c r="BZ3078" s="53"/>
      <c r="CA3078" s="53"/>
      <c r="CB3078" s="53"/>
      <c r="CC3078" s="53"/>
      <c r="CD3078" s="53"/>
      <c r="CE3078" s="53"/>
      <c r="CF3078" s="53"/>
      <c r="CG3078" s="53"/>
      <c r="CH3078" s="53"/>
      <c r="CI3078" s="53"/>
      <c r="CJ3078" s="53"/>
      <c r="CK3078" s="53"/>
    </row>
    <row r="3079" spans="10:89" x14ac:dyDescent="0.2">
      <c r="J3079" s="53"/>
      <c r="K3079" s="53"/>
      <c r="L3079" s="53"/>
      <c r="M3079" s="53"/>
      <c r="N3079" s="53"/>
      <c r="O3079" s="53"/>
      <c r="P3079" s="53"/>
      <c r="Q3079" s="53"/>
      <c r="R3079" s="53"/>
      <c r="S3079" s="53"/>
      <c r="T3079" s="53"/>
      <c r="U3079" s="53"/>
      <c r="V3079" s="53"/>
      <c r="W3079" s="53"/>
      <c r="X3079" s="53"/>
      <c r="Y3079" s="53"/>
      <c r="Z3079" s="53"/>
      <c r="AA3079" s="53"/>
      <c r="AB3079" s="53"/>
      <c r="AC3079" s="53"/>
      <c r="AD3079" s="53"/>
      <c r="AE3079" s="53"/>
      <c r="AF3079" s="53"/>
      <c r="AG3079" s="53"/>
      <c r="AH3079" s="53"/>
      <c r="AI3079" s="53"/>
      <c r="AJ3079" s="53"/>
      <c r="AK3079" s="53"/>
      <c r="AL3079" s="53"/>
      <c r="AM3079" s="53"/>
      <c r="AN3079" s="53"/>
      <c r="AO3079" s="53"/>
      <c r="AP3079" s="53"/>
      <c r="AQ3079" s="53"/>
      <c r="AR3079" s="53"/>
      <c r="AS3079" s="53"/>
      <c r="AT3079" s="53"/>
      <c r="AU3079" s="53"/>
      <c r="AV3079" s="53"/>
      <c r="AW3079" s="53"/>
      <c r="AX3079" s="53"/>
      <c r="AY3079" s="53"/>
      <c r="AZ3079" s="53"/>
      <c r="BA3079" s="53"/>
      <c r="BB3079" s="53"/>
      <c r="BC3079" s="53"/>
      <c r="BD3079" s="53"/>
      <c r="BE3079" s="53"/>
      <c r="BF3079" s="53"/>
      <c r="BG3079" s="53"/>
      <c r="BH3079" s="53"/>
      <c r="BI3079" s="53"/>
      <c r="BJ3079" s="53"/>
      <c r="BK3079" s="53"/>
      <c r="BL3079" s="53"/>
      <c r="BM3079" s="53"/>
      <c r="BN3079" s="53"/>
      <c r="BO3079" s="53"/>
      <c r="BP3079" s="53"/>
      <c r="BQ3079" s="53"/>
      <c r="BR3079" s="53"/>
      <c r="BS3079" s="53"/>
      <c r="BT3079" s="53"/>
      <c r="BU3079" s="53"/>
      <c r="BV3079" s="53"/>
      <c r="BW3079" s="53"/>
      <c r="BX3079" s="53"/>
      <c r="BY3079" s="53"/>
      <c r="BZ3079" s="53"/>
      <c r="CA3079" s="53"/>
      <c r="CB3079" s="53"/>
      <c r="CC3079" s="53"/>
      <c r="CD3079" s="53"/>
      <c r="CE3079" s="53"/>
      <c r="CF3079" s="53"/>
      <c r="CG3079" s="53"/>
      <c r="CH3079" s="53"/>
      <c r="CI3079" s="53"/>
      <c r="CJ3079" s="53"/>
      <c r="CK3079" s="53"/>
    </row>
    <row r="3080" spans="10:89" x14ac:dyDescent="0.2">
      <c r="J3080" s="53"/>
      <c r="K3080" s="53"/>
      <c r="L3080" s="53"/>
      <c r="M3080" s="53"/>
      <c r="N3080" s="53"/>
      <c r="O3080" s="53"/>
      <c r="P3080" s="53"/>
      <c r="Q3080" s="53"/>
      <c r="R3080" s="53"/>
      <c r="S3080" s="53"/>
      <c r="T3080" s="53"/>
      <c r="U3080" s="53"/>
      <c r="V3080" s="53"/>
      <c r="W3080" s="53"/>
      <c r="X3080" s="53"/>
      <c r="Y3080" s="53"/>
      <c r="Z3080" s="53"/>
      <c r="AA3080" s="53"/>
      <c r="AB3080" s="53"/>
      <c r="AC3080" s="53"/>
      <c r="AD3080" s="53"/>
      <c r="AE3080" s="53"/>
      <c r="AF3080" s="53"/>
      <c r="AG3080" s="53"/>
      <c r="AH3080" s="53"/>
      <c r="AI3080" s="53"/>
      <c r="AJ3080" s="53"/>
      <c r="AK3080" s="53"/>
      <c r="AL3080" s="53"/>
      <c r="AM3080" s="53"/>
      <c r="AN3080" s="53"/>
      <c r="AO3080" s="53"/>
      <c r="AP3080" s="53"/>
      <c r="AQ3080" s="53"/>
      <c r="AR3080" s="53"/>
      <c r="AS3080" s="53"/>
      <c r="AT3080" s="53"/>
      <c r="AU3080" s="53"/>
      <c r="AV3080" s="53"/>
      <c r="AW3080" s="53"/>
      <c r="AX3080" s="53"/>
      <c r="AY3080" s="53"/>
      <c r="AZ3080" s="53"/>
      <c r="BA3080" s="53"/>
      <c r="BB3080" s="53"/>
      <c r="BC3080" s="53"/>
      <c r="BD3080" s="53"/>
      <c r="BE3080" s="53"/>
      <c r="BF3080" s="53"/>
      <c r="BG3080" s="53"/>
      <c r="BH3080" s="53"/>
      <c r="BI3080" s="53"/>
      <c r="BJ3080" s="53"/>
      <c r="BK3080" s="53"/>
      <c r="BL3080" s="53"/>
      <c r="BM3080" s="53"/>
      <c r="BN3080" s="53"/>
      <c r="BO3080" s="53"/>
      <c r="BP3080" s="53"/>
      <c r="BQ3080" s="53"/>
      <c r="BR3080" s="53"/>
      <c r="BS3080" s="53"/>
      <c r="BT3080" s="53"/>
      <c r="BU3080" s="53"/>
      <c r="BV3080" s="53"/>
      <c r="BW3080" s="53"/>
      <c r="BX3080" s="53"/>
      <c r="BY3080" s="53"/>
      <c r="BZ3080" s="53"/>
      <c r="CA3080" s="53"/>
      <c r="CB3080" s="53"/>
      <c r="CC3080" s="53"/>
      <c r="CD3080" s="53"/>
      <c r="CE3080" s="53"/>
      <c r="CF3080" s="53"/>
      <c r="CG3080" s="53"/>
      <c r="CH3080" s="53"/>
      <c r="CI3080" s="53"/>
      <c r="CJ3080" s="53"/>
      <c r="CK3080" s="53"/>
    </row>
    <row r="3081" spans="10:89" x14ac:dyDescent="0.2">
      <c r="J3081" s="53"/>
      <c r="K3081" s="53"/>
      <c r="L3081" s="53"/>
      <c r="M3081" s="53"/>
      <c r="N3081" s="53"/>
      <c r="O3081" s="53"/>
      <c r="P3081" s="53"/>
      <c r="Q3081" s="53"/>
      <c r="R3081" s="53"/>
      <c r="S3081" s="53"/>
      <c r="T3081" s="53"/>
      <c r="U3081" s="53"/>
      <c r="V3081" s="53"/>
      <c r="W3081" s="53"/>
      <c r="X3081" s="53"/>
      <c r="Y3081" s="53"/>
      <c r="Z3081" s="53"/>
      <c r="AA3081" s="53"/>
      <c r="AB3081" s="53"/>
      <c r="AC3081" s="53"/>
      <c r="AD3081" s="53"/>
      <c r="AE3081" s="53"/>
      <c r="AF3081" s="53"/>
      <c r="AG3081" s="53"/>
      <c r="AH3081" s="53"/>
      <c r="AI3081" s="53"/>
      <c r="AJ3081" s="53"/>
      <c r="AK3081" s="53"/>
      <c r="AL3081" s="53"/>
      <c r="AM3081" s="53"/>
      <c r="AN3081" s="53"/>
      <c r="AO3081" s="53"/>
      <c r="AP3081" s="53"/>
      <c r="AQ3081" s="53"/>
      <c r="AR3081" s="53"/>
      <c r="AS3081" s="53"/>
      <c r="AT3081" s="53"/>
      <c r="AU3081" s="53"/>
      <c r="AV3081" s="53"/>
      <c r="AW3081" s="53"/>
      <c r="AX3081" s="53"/>
      <c r="AY3081" s="53"/>
      <c r="AZ3081" s="53"/>
      <c r="BA3081" s="53"/>
      <c r="BB3081" s="53"/>
      <c r="BC3081" s="53"/>
      <c r="BD3081" s="53"/>
      <c r="BE3081" s="53"/>
      <c r="BF3081" s="53"/>
      <c r="BG3081" s="53"/>
      <c r="BH3081" s="53"/>
      <c r="BI3081" s="53"/>
      <c r="BJ3081" s="53"/>
      <c r="BK3081" s="53"/>
      <c r="BL3081" s="53"/>
      <c r="BM3081" s="53"/>
      <c r="BN3081" s="53"/>
      <c r="BO3081" s="53"/>
      <c r="BP3081" s="53"/>
      <c r="BQ3081" s="53"/>
      <c r="BR3081" s="53"/>
      <c r="BS3081" s="53"/>
      <c r="BT3081" s="53"/>
      <c r="BU3081" s="53"/>
      <c r="BV3081" s="53"/>
      <c r="BW3081" s="53"/>
      <c r="BX3081" s="53"/>
      <c r="BY3081" s="53"/>
      <c r="BZ3081" s="53"/>
      <c r="CA3081" s="53"/>
      <c r="CB3081" s="53"/>
      <c r="CC3081" s="53"/>
      <c r="CD3081" s="53"/>
      <c r="CE3081" s="53"/>
      <c r="CF3081" s="53"/>
      <c r="CG3081" s="53"/>
      <c r="CH3081" s="53"/>
      <c r="CI3081" s="53"/>
      <c r="CJ3081" s="53"/>
      <c r="CK3081" s="53"/>
    </row>
    <row r="3082" spans="10:89" x14ac:dyDescent="0.2">
      <c r="J3082" s="53"/>
      <c r="K3082" s="53"/>
      <c r="L3082" s="53"/>
      <c r="M3082" s="53"/>
      <c r="N3082" s="53"/>
      <c r="O3082" s="53"/>
      <c r="P3082" s="53"/>
      <c r="Q3082" s="53"/>
      <c r="R3082" s="53"/>
      <c r="S3082" s="53"/>
      <c r="T3082" s="53"/>
      <c r="U3082" s="53"/>
      <c r="V3082" s="53"/>
      <c r="W3082" s="53"/>
      <c r="X3082" s="53"/>
      <c r="Y3082" s="53"/>
      <c r="Z3082" s="53"/>
      <c r="AA3082" s="53"/>
      <c r="AB3082" s="53"/>
      <c r="AC3082" s="53"/>
      <c r="AD3082" s="53"/>
      <c r="AE3082" s="53"/>
      <c r="AF3082" s="53"/>
      <c r="AG3082" s="53"/>
      <c r="AH3082" s="53"/>
      <c r="AI3082" s="53"/>
      <c r="AJ3082" s="53"/>
      <c r="AK3082" s="53"/>
      <c r="AL3082" s="53"/>
      <c r="AM3082" s="53"/>
      <c r="AN3082" s="53"/>
      <c r="AO3082" s="53"/>
      <c r="AP3082" s="53"/>
      <c r="AQ3082" s="53"/>
      <c r="AR3082" s="53"/>
      <c r="AS3082" s="53"/>
      <c r="AT3082" s="53"/>
      <c r="AU3082" s="53"/>
      <c r="AV3082" s="53"/>
      <c r="AW3082" s="53"/>
      <c r="AX3082" s="53"/>
      <c r="AY3082" s="53"/>
      <c r="AZ3082" s="53"/>
      <c r="BA3082" s="53"/>
      <c r="BB3082" s="53"/>
      <c r="BC3082" s="53"/>
      <c r="BD3082" s="53"/>
      <c r="BE3082" s="53"/>
      <c r="BF3082" s="53"/>
      <c r="BG3082" s="53"/>
      <c r="BH3082" s="53"/>
      <c r="BI3082" s="53"/>
      <c r="BJ3082" s="53"/>
      <c r="BK3082" s="53"/>
      <c r="BL3082" s="53"/>
      <c r="BM3082" s="53"/>
      <c r="BN3082" s="53"/>
      <c r="BO3082" s="53"/>
      <c r="BP3082" s="53"/>
      <c r="BQ3082" s="53"/>
      <c r="BR3082" s="53"/>
      <c r="BS3082" s="53"/>
      <c r="BT3082" s="53"/>
      <c r="BU3082" s="53"/>
      <c r="BV3082" s="53"/>
      <c r="BW3082" s="53"/>
      <c r="BX3082" s="53"/>
      <c r="BY3082" s="53"/>
      <c r="BZ3082" s="53"/>
      <c r="CA3082" s="53"/>
      <c r="CB3082" s="53"/>
      <c r="CC3082" s="53"/>
      <c r="CD3082" s="53"/>
      <c r="CE3082" s="53"/>
      <c r="CF3082" s="53"/>
      <c r="CG3082" s="53"/>
      <c r="CH3082" s="53"/>
      <c r="CI3082" s="53"/>
      <c r="CJ3082" s="53"/>
      <c r="CK3082" s="53"/>
    </row>
    <row r="3083" spans="10:89" x14ac:dyDescent="0.2">
      <c r="J3083" s="53"/>
      <c r="K3083" s="53"/>
      <c r="L3083" s="53"/>
      <c r="M3083" s="53"/>
      <c r="N3083" s="53"/>
      <c r="O3083" s="53"/>
      <c r="P3083" s="53"/>
      <c r="Q3083" s="53"/>
      <c r="R3083" s="53"/>
      <c r="S3083" s="53"/>
      <c r="T3083" s="53"/>
      <c r="U3083" s="53"/>
      <c r="V3083" s="53"/>
      <c r="W3083" s="53"/>
      <c r="X3083" s="53"/>
      <c r="Y3083" s="53"/>
      <c r="Z3083" s="53"/>
      <c r="AA3083" s="53"/>
      <c r="AB3083" s="53"/>
      <c r="AC3083" s="53"/>
      <c r="AD3083" s="53"/>
      <c r="AE3083" s="53"/>
      <c r="AF3083" s="53"/>
      <c r="AG3083" s="53"/>
      <c r="AH3083" s="53"/>
      <c r="AI3083" s="53"/>
      <c r="AJ3083" s="53"/>
      <c r="AK3083" s="53"/>
      <c r="AL3083" s="53"/>
      <c r="AM3083" s="53"/>
      <c r="AN3083" s="53"/>
      <c r="AO3083" s="53"/>
      <c r="AP3083" s="53"/>
      <c r="AQ3083" s="53"/>
      <c r="AR3083" s="53"/>
      <c r="AS3083" s="53"/>
      <c r="AT3083" s="53"/>
      <c r="AU3083" s="53"/>
      <c r="AV3083" s="53"/>
      <c r="AW3083" s="53"/>
      <c r="AX3083" s="53"/>
      <c r="AY3083" s="53"/>
      <c r="AZ3083" s="53"/>
      <c r="BA3083" s="53"/>
      <c r="BB3083" s="53"/>
      <c r="BC3083" s="53"/>
      <c r="BD3083" s="53"/>
      <c r="BE3083" s="53"/>
      <c r="BF3083" s="53"/>
      <c r="BG3083" s="53"/>
      <c r="BH3083" s="53"/>
      <c r="BI3083" s="53"/>
      <c r="BJ3083" s="53"/>
      <c r="BK3083" s="53"/>
      <c r="BL3083" s="53"/>
      <c r="BM3083" s="53"/>
      <c r="BN3083" s="53"/>
      <c r="BO3083" s="53"/>
      <c r="BP3083" s="53"/>
      <c r="BQ3083" s="53"/>
      <c r="BR3083" s="53"/>
      <c r="BS3083" s="53"/>
      <c r="BT3083" s="53"/>
      <c r="BU3083" s="53"/>
      <c r="BV3083" s="53"/>
      <c r="BW3083" s="53"/>
      <c r="BX3083" s="53"/>
      <c r="BY3083" s="53"/>
      <c r="BZ3083" s="53"/>
      <c r="CA3083" s="53"/>
      <c r="CB3083" s="53"/>
      <c r="CC3083" s="53"/>
      <c r="CD3083" s="53"/>
      <c r="CE3083" s="53"/>
      <c r="CF3083" s="53"/>
      <c r="CG3083" s="53"/>
      <c r="CH3083" s="53"/>
      <c r="CI3083" s="53"/>
      <c r="CJ3083" s="53"/>
      <c r="CK3083" s="53"/>
    </row>
    <row r="3084" spans="10:89" x14ac:dyDescent="0.2">
      <c r="J3084" s="53"/>
      <c r="K3084" s="53"/>
      <c r="L3084" s="53"/>
      <c r="M3084" s="53"/>
      <c r="N3084" s="53"/>
      <c r="O3084" s="53"/>
      <c r="P3084" s="53"/>
      <c r="Q3084" s="53"/>
      <c r="R3084" s="53"/>
      <c r="S3084" s="53"/>
      <c r="T3084" s="53"/>
      <c r="U3084" s="53"/>
      <c r="V3084" s="53"/>
      <c r="W3084" s="53"/>
      <c r="X3084" s="53"/>
      <c r="Y3084" s="53"/>
      <c r="Z3084" s="53"/>
      <c r="AA3084" s="53"/>
      <c r="AB3084" s="53"/>
      <c r="AC3084" s="53"/>
      <c r="AD3084" s="53"/>
      <c r="AE3084" s="53"/>
      <c r="AF3084" s="53"/>
      <c r="AG3084" s="53"/>
      <c r="AH3084" s="53"/>
      <c r="AI3084" s="53"/>
      <c r="AJ3084" s="53"/>
      <c r="AK3084" s="53"/>
      <c r="AL3084" s="53"/>
      <c r="AM3084" s="53"/>
      <c r="AN3084" s="53"/>
      <c r="AO3084" s="53"/>
      <c r="AP3084" s="53"/>
      <c r="AQ3084" s="53"/>
      <c r="AR3084" s="53"/>
      <c r="AS3084" s="53"/>
      <c r="AT3084" s="53"/>
      <c r="AU3084" s="53"/>
      <c r="AV3084" s="53"/>
      <c r="AW3084" s="53"/>
      <c r="AX3084" s="53"/>
      <c r="AY3084" s="53"/>
      <c r="AZ3084" s="53"/>
      <c r="BA3084" s="53"/>
      <c r="BB3084" s="53"/>
      <c r="BC3084" s="53"/>
      <c r="BD3084" s="53"/>
      <c r="BE3084" s="53"/>
      <c r="BF3084" s="53"/>
      <c r="BG3084" s="53"/>
      <c r="BH3084" s="53"/>
      <c r="BI3084" s="53"/>
      <c r="BJ3084" s="53"/>
      <c r="BK3084" s="53"/>
      <c r="BL3084" s="53"/>
      <c r="BM3084" s="53"/>
      <c r="BN3084" s="53"/>
      <c r="BO3084" s="53"/>
      <c r="BP3084" s="53"/>
      <c r="BQ3084" s="53"/>
      <c r="BR3084" s="53"/>
      <c r="BS3084" s="53"/>
      <c r="BT3084" s="53"/>
      <c r="BU3084" s="53"/>
      <c r="BV3084" s="53"/>
      <c r="BW3084" s="53"/>
      <c r="BX3084" s="53"/>
      <c r="BY3084" s="53"/>
      <c r="BZ3084" s="53"/>
      <c r="CA3084" s="53"/>
      <c r="CB3084" s="53"/>
      <c r="CC3084" s="53"/>
      <c r="CD3084" s="53"/>
      <c r="CE3084" s="53"/>
      <c r="CF3084" s="53"/>
      <c r="CG3084" s="53"/>
      <c r="CH3084" s="53"/>
      <c r="CI3084" s="53"/>
      <c r="CJ3084" s="53"/>
      <c r="CK3084" s="53"/>
    </row>
    <row r="3085" spans="10:89" x14ac:dyDescent="0.2">
      <c r="J3085" s="53"/>
      <c r="K3085" s="53"/>
      <c r="L3085" s="53"/>
      <c r="M3085" s="53"/>
      <c r="N3085" s="53"/>
      <c r="O3085" s="53"/>
      <c r="P3085" s="53"/>
      <c r="Q3085" s="53"/>
      <c r="R3085" s="53"/>
      <c r="S3085" s="53"/>
      <c r="T3085" s="53"/>
      <c r="U3085" s="53"/>
      <c r="V3085" s="53"/>
      <c r="W3085" s="53"/>
      <c r="X3085" s="53"/>
      <c r="Y3085" s="53"/>
      <c r="Z3085" s="53"/>
      <c r="AA3085" s="53"/>
      <c r="AB3085" s="53"/>
      <c r="AC3085" s="53"/>
      <c r="AD3085" s="53"/>
      <c r="AE3085" s="53"/>
      <c r="AF3085" s="53"/>
      <c r="AG3085" s="53"/>
      <c r="AH3085" s="53"/>
      <c r="AI3085" s="53"/>
      <c r="AJ3085" s="53"/>
      <c r="AK3085" s="53"/>
      <c r="AL3085" s="53"/>
      <c r="AM3085" s="53"/>
      <c r="AN3085" s="53"/>
      <c r="AO3085" s="53"/>
      <c r="AP3085" s="53"/>
      <c r="AQ3085" s="53"/>
      <c r="AR3085" s="53"/>
      <c r="AS3085" s="53"/>
      <c r="AT3085" s="53"/>
      <c r="AU3085" s="53"/>
      <c r="AV3085" s="53"/>
      <c r="AW3085" s="53"/>
      <c r="AX3085" s="53"/>
      <c r="AY3085" s="53"/>
      <c r="AZ3085" s="53"/>
      <c r="BA3085" s="53"/>
      <c r="BB3085" s="53"/>
      <c r="BC3085" s="53"/>
      <c r="BD3085" s="53"/>
      <c r="BE3085" s="53"/>
      <c r="BF3085" s="53"/>
      <c r="BG3085" s="53"/>
      <c r="BH3085" s="53"/>
      <c r="BI3085" s="53"/>
      <c r="BJ3085" s="53"/>
      <c r="BK3085" s="53"/>
      <c r="BL3085" s="53"/>
      <c r="BM3085" s="53"/>
      <c r="BN3085" s="53"/>
      <c r="BO3085" s="53"/>
      <c r="BP3085" s="53"/>
      <c r="BQ3085" s="53"/>
      <c r="BR3085" s="53"/>
      <c r="BS3085" s="53"/>
      <c r="BT3085" s="53"/>
      <c r="BU3085" s="53"/>
      <c r="BV3085" s="53"/>
      <c r="BW3085" s="53"/>
      <c r="BX3085" s="53"/>
      <c r="BY3085" s="53"/>
      <c r="BZ3085" s="53"/>
      <c r="CA3085" s="53"/>
      <c r="CB3085" s="53"/>
      <c r="CC3085" s="53"/>
      <c r="CD3085" s="53"/>
      <c r="CE3085" s="53"/>
      <c r="CF3085" s="53"/>
      <c r="CG3085" s="53"/>
      <c r="CH3085" s="53"/>
      <c r="CI3085" s="53"/>
      <c r="CJ3085" s="53"/>
      <c r="CK3085" s="53"/>
    </row>
    <row r="3086" spans="10:89" x14ac:dyDescent="0.2">
      <c r="J3086" s="53"/>
      <c r="K3086" s="53"/>
      <c r="L3086" s="53"/>
      <c r="M3086" s="53"/>
      <c r="N3086" s="53"/>
      <c r="O3086" s="53"/>
      <c r="P3086" s="53"/>
      <c r="Q3086" s="53"/>
      <c r="R3086" s="53"/>
      <c r="S3086" s="53"/>
      <c r="T3086" s="53"/>
      <c r="U3086" s="53"/>
      <c r="V3086" s="53"/>
      <c r="W3086" s="53"/>
      <c r="X3086" s="53"/>
      <c r="Y3086" s="53"/>
      <c r="Z3086" s="53"/>
      <c r="AA3086" s="53"/>
      <c r="AB3086" s="53"/>
      <c r="AC3086" s="53"/>
      <c r="AD3086" s="53"/>
      <c r="AE3086" s="53"/>
      <c r="AF3086" s="53"/>
      <c r="AG3086" s="53"/>
      <c r="AH3086" s="53"/>
      <c r="AI3086" s="53"/>
      <c r="AJ3086" s="53"/>
      <c r="AK3086" s="53"/>
      <c r="AL3086" s="53"/>
      <c r="AM3086" s="53"/>
      <c r="AN3086" s="53"/>
      <c r="AO3086" s="53"/>
      <c r="AP3086" s="53"/>
      <c r="AQ3086" s="53"/>
      <c r="AR3086" s="53"/>
      <c r="AS3086" s="53"/>
      <c r="AT3086" s="53"/>
      <c r="AU3086" s="53"/>
      <c r="AV3086" s="53"/>
      <c r="AW3086" s="53"/>
      <c r="AX3086" s="53"/>
      <c r="AY3086" s="53"/>
      <c r="AZ3086" s="53"/>
      <c r="BA3086" s="53"/>
      <c r="BB3086" s="53"/>
      <c r="BC3086" s="53"/>
      <c r="BD3086" s="53"/>
      <c r="BE3086" s="53"/>
      <c r="BF3086" s="53"/>
      <c r="BG3086" s="53"/>
      <c r="BH3086" s="53"/>
      <c r="BI3086" s="53"/>
      <c r="BJ3086" s="53"/>
      <c r="BK3086" s="53"/>
      <c r="BL3086" s="53"/>
      <c r="BM3086" s="53"/>
      <c r="BN3086" s="53"/>
      <c r="BO3086" s="53"/>
      <c r="BP3086" s="53"/>
      <c r="BQ3086" s="53"/>
      <c r="BR3086" s="53"/>
      <c r="BS3086" s="53"/>
      <c r="BT3086" s="53"/>
      <c r="BU3086" s="53"/>
      <c r="BV3086" s="53"/>
      <c r="BW3086" s="53"/>
      <c r="BX3086" s="53"/>
      <c r="BY3086" s="53"/>
      <c r="BZ3086" s="53"/>
      <c r="CA3086" s="53"/>
      <c r="CB3086" s="53"/>
      <c r="CC3086" s="53"/>
      <c r="CD3086" s="53"/>
      <c r="CE3086" s="53"/>
      <c r="CF3086" s="53"/>
      <c r="CG3086" s="53"/>
      <c r="CH3086" s="53"/>
      <c r="CI3086" s="53"/>
      <c r="CJ3086" s="53"/>
      <c r="CK3086" s="53"/>
    </row>
    <row r="3087" spans="10:89" x14ac:dyDescent="0.2">
      <c r="J3087" s="53"/>
      <c r="K3087" s="53"/>
      <c r="L3087" s="53"/>
      <c r="M3087" s="53"/>
      <c r="N3087" s="53"/>
      <c r="O3087" s="53"/>
      <c r="P3087" s="53"/>
      <c r="Q3087" s="53"/>
      <c r="R3087" s="53"/>
      <c r="S3087" s="53"/>
      <c r="T3087" s="53"/>
      <c r="U3087" s="53"/>
      <c r="V3087" s="53"/>
      <c r="W3087" s="53"/>
      <c r="X3087" s="53"/>
      <c r="Y3087" s="53"/>
      <c r="Z3087" s="53"/>
      <c r="AA3087" s="53"/>
      <c r="AB3087" s="53"/>
      <c r="AC3087" s="53"/>
      <c r="AD3087" s="53"/>
      <c r="AE3087" s="53"/>
      <c r="AF3087" s="53"/>
      <c r="AG3087" s="53"/>
      <c r="AH3087" s="53"/>
      <c r="AI3087" s="53"/>
      <c r="AJ3087" s="53"/>
      <c r="AK3087" s="53"/>
      <c r="AL3087" s="53"/>
      <c r="AM3087" s="53"/>
      <c r="AN3087" s="53"/>
      <c r="AO3087" s="53"/>
      <c r="AP3087" s="53"/>
      <c r="AQ3087" s="53"/>
      <c r="AR3087" s="53"/>
      <c r="AS3087" s="53"/>
      <c r="AT3087" s="53"/>
      <c r="AU3087" s="53"/>
      <c r="AV3087" s="53"/>
      <c r="AW3087" s="53"/>
      <c r="AX3087" s="53"/>
      <c r="AY3087" s="53"/>
      <c r="AZ3087" s="53"/>
      <c r="BA3087" s="53"/>
      <c r="BB3087" s="53"/>
      <c r="BC3087" s="53"/>
      <c r="BD3087" s="53"/>
      <c r="BE3087" s="53"/>
      <c r="BF3087" s="53"/>
      <c r="BG3087" s="53"/>
      <c r="BH3087" s="53"/>
      <c r="BI3087" s="53"/>
      <c r="BJ3087" s="53"/>
      <c r="BK3087" s="53"/>
      <c r="BL3087" s="53"/>
      <c r="BM3087" s="53"/>
      <c r="BN3087" s="53"/>
      <c r="BO3087" s="53"/>
      <c r="BP3087" s="53"/>
      <c r="BQ3087" s="53"/>
      <c r="BR3087" s="53"/>
      <c r="BS3087" s="53"/>
      <c r="BT3087" s="53"/>
      <c r="BU3087" s="53"/>
      <c r="BV3087" s="53"/>
      <c r="BW3087" s="53"/>
      <c r="BX3087" s="53"/>
      <c r="BY3087" s="53"/>
      <c r="BZ3087" s="53"/>
      <c r="CA3087" s="53"/>
      <c r="CB3087" s="53"/>
      <c r="CC3087" s="53"/>
      <c r="CD3087" s="53"/>
      <c r="CE3087" s="53"/>
      <c r="CF3087" s="53"/>
      <c r="CG3087" s="53"/>
      <c r="CH3087" s="53"/>
      <c r="CI3087" s="53"/>
      <c r="CJ3087" s="53"/>
      <c r="CK3087" s="53"/>
    </row>
    <row r="3088" spans="10:89" x14ac:dyDescent="0.2">
      <c r="J3088" s="53"/>
      <c r="K3088" s="53"/>
      <c r="L3088" s="53"/>
      <c r="M3088" s="53"/>
      <c r="N3088" s="53"/>
      <c r="O3088" s="53"/>
      <c r="P3088" s="53"/>
      <c r="Q3088" s="53"/>
      <c r="R3088" s="53"/>
      <c r="S3088" s="53"/>
      <c r="T3088" s="53"/>
      <c r="U3088" s="53"/>
      <c r="V3088" s="53"/>
      <c r="W3088" s="53"/>
      <c r="X3088" s="53"/>
      <c r="Y3088" s="53"/>
      <c r="Z3088" s="53"/>
      <c r="AA3088" s="53"/>
      <c r="AB3088" s="53"/>
      <c r="AC3088" s="53"/>
      <c r="AD3088" s="53"/>
      <c r="AE3088" s="53"/>
      <c r="AF3088" s="53"/>
      <c r="AG3088" s="53"/>
      <c r="AH3088" s="53"/>
      <c r="AI3088" s="53"/>
      <c r="AJ3088" s="53"/>
      <c r="AK3088" s="53"/>
      <c r="AL3088" s="53"/>
      <c r="AM3088" s="53"/>
      <c r="AN3088" s="53"/>
      <c r="AO3088" s="53"/>
      <c r="AP3088" s="53"/>
      <c r="AQ3088" s="53"/>
      <c r="AR3088" s="53"/>
      <c r="AS3088" s="53"/>
      <c r="AT3088" s="53"/>
      <c r="AU3088" s="53"/>
      <c r="AV3088" s="53"/>
      <c r="AW3088" s="53"/>
      <c r="AX3088" s="53"/>
      <c r="AY3088" s="53"/>
      <c r="AZ3088" s="53"/>
      <c r="BA3088" s="53"/>
      <c r="BB3088" s="53"/>
      <c r="BC3088" s="53"/>
      <c r="BD3088" s="53"/>
      <c r="BE3088" s="53"/>
      <c r="BF3088" s="53"/>
      <c r="BG3088" s="53"/>
      <c r="BH3088" s="53"/>
      <c r="BI3088" s="53"/>
      <c r="BJ3088" s="53"/>
      <c r="BK3088" s="53"/>
      <c r="BL3088" s="53"/>
      <c r="BM3088" s="53"/>
      <c r="BN3088" s="53"/>
      <c r="BO3088" s="53"/>
      <c r="BP3088" s="53"/>
      <c r="BQ3088" s="53"/>
      <c r="BR3088" s="53"/>
      <c r="BS3088" s="53"/>
      <c r="BT3088" s="53"/>
      <c r="BU3088" s="53"/>
      <c r="BV3088" s="53"/>
      <c r="BW3088" s="53"/>
      <c r="BX3088" s="53"/>
      <c r="BY3088" s="53"/>
      <c r="BZ3088" s="53"/>
      <c r="CA3088" s="53"/>
      <c r="CB3088" s="53"/>
      <c r="CC3088" s="53"/>
      <c r="CD3088" s="53"/>
      <c r="CE3088" s="53"/>
      <c r="CF3088" s="53"/>
      <c r="CG3088" s="53"/>
      <c r="CH3088" s="53"/>
      <c r="CI3088" s="53"/>
      <c r="CJ3088" s="53"/>
      <c r="CK3088" s="53"/>
    </row>
    <row r="3089" spans="10:89" x14ac:dyDescent="0.2">
      <c r="J3089" s="53"/>
      <c r="K3089" s="53"/>
      <c r="L3089" s="53"/>
      <c r="M3089" s="53"/>
      <c r="N3089" s="53"/>
      <c r="O3089" s="53"/>
      <c r="P3089" s="53"/>
      <c r="Q3089" s="53"/>
      <c r="R3089" s="53"/>
      <c r="S3089" s="53"/>
      <c r="T3089" s="53"/>
      <c r="U3089" s="53"/>
      <c r="V3089" s="53"/>
      <c r="W3089" s="53"/>
      <c r="X3089" s="53"/>
      <c r="Y3089" s="53"/>
      <c r="Z3089" s="53"/>
      <c r="AA3089" s="53"/>
      <c r="AB3089" s="53"/>
      <c r="AC3089" s="53"/>
      <c r="AD3089" s="53"/>
      <c r="AE3089" s="53"/>
      <c r="AF3089" s="53"/>
      <c r="AG3089" s="53"/>
      <c r="AH3089" s="53"/>
      <c r="AI3089" s="53"/>
      <c r="AJ3089" s="53"/>
      <c r="AK3089" s="53"/>
      <c r="AL3089" s="53"/>
      <c r="AM3089" s="53"/>
      <c r="AN3089" s="53"/>
      <c r="AO3089" s="53"/>
      <c r="AP3089" s="53"/>
      <c r="AQ3089" s="53"/>
      <c r="AR3089" s="53"/>
      <c r="AS3089" s="53"/>
      <c r="AT3089" s="53"/>
      <c r="AU3089" s="53"/>
      <c r="AV3089" s="53"/>
      <c r="AW3089" s="53"/>
      <c r="AX3089" s="53"/>
      <c r="AY3089" s="53"/>
      <c r="AZ3089" s="53"/>
      <c r="BA3089" s="53"/>
      <c r="BB3089" s="53"/>
      <c r="BC3089" s="53"/>
      <c r="BD3089" s="53"/>
      <c r="BE3089" s="53"/>
      <c r="BF3089" s="53"/>
      <c r="BG3089" s="53"/>
      <c r="BH3089" s="53"/>
      <c r="BI3089" s="53"/>
      <c r="BJ3089" s="53"/>
      <c r="BK3089" s="53"/>
      <c r="BL3089" s="53"/>
      <c r="BM3089" s="53"/>
      <c r="BN3089" s="53"/>
      <c r="BO3089" s="53"/>
      <c r="BP3089" s="53"/>
      <c r="BQ3089" s="53"/>
      <c r="BR3089" s="53"/>
      <c r="BS3089" s="53"/>
      <c r="BT3089" s="53"/>
      <c r="BU3089" s="53"/>
      <c r="BV3089" s="53"/>
      <c r="BW3089" s="53"/>
      <c r="BX3089" s="53"/>
      <c r="BY3089" s="53"/>
      <c r="BZ3089" s="53"/>
      <c r="CA3089" s="53"/>
      <c r="CB3089" s="53"/>
      <c r="CC3089" s="53"/>
      <c r="CD3089" s="53"/>
      <c r="CE3089" s="53"/>
      <c r="CF3089" s="53"/>
      <c r="CG3089" s="53"/>
      <c r="CH3089" s="53"/>
      <c r="CI3089" s="53"/>
      <c r="CJ3089" s="53"/>
      <c r="CK3089" s="53"/>
    </row>
    <row r="3090" spans="10:89" x14ac:dyDescent="0.2">
      <c r="J3090" s="53"/>
      <c r="K3090" s="53"/>
      <c r="L3090" s="53"/>
      <c r="M3090" s="53"/>
      <c r="N3090" s="53"/>
      <c r="O3090" s="53"/>
      <c r="P3090" s="53"/>
      <c r="Q3090" s="53"/>
      <c r="R3090" s="53"/>
      <c r="S3090" s="53"/>
      <c r="T3090" s="53"/>
      <c r="U3090" s="53"/>
      <c r="V3090" s="53"/>
      <c r="W3090" s="53"/>
      <c r="X3090" s="53"/>
      <c r="Y3090" s="53"/>
      <c r="Z3090" s="53"/>
      <c r="AA3090" s="53"/>
      <c r="AB3090" s="53"/>
      <c r="AC3090" s="53"/>
      <c r="AD3090" s="53"/>
      <c r="AE3090" s="53"/>
      <c r="AF3090" s="53"/>
      <c r="AG3090" s="53"/>
      <c r="AH3090" s="53"/>
      <c r="AI3090" s="53"/>
      <c r="AJ3090" s="53"/>
      <c r="AK3090" s="53"/>
      <c r="AL3090" s="53"/>
      <c r="AM3090" s="53"/>
      <c r="AN3090" s="53"/>
      <c r="AO3090" s="53"/>
      <c r="AP3090" s="53"/>
      <c r="AQ3090" s="53"/>
      <c r="AR3090" s="53"/>
      <c r="AS3090" s="53"/>
      <c r="AT3090" s="53"/>
      <c r="AU3090" s="53"/>
      <c r="AV3090" s="53"/>
      <c r="AW3090" s="53"/>
      <c r="AX3090" s="53"/>
      <c r="AY3090" s="53"/>
      <c r="AZ3090" s="53"/>
      <c r="BA3090" s="53"/>
      <c r="BB3090" s="53"/>
      <c r="BC3090" s="53"/>
      <c r="BD3090" s="53"/>
      <c r="BE3090" s="53"/>
      <c r="BF3090" s="53"/>
      <c r="BG3090" s="53"/>
      <c r="BH3090" s="53"/>
      <c r="BI3090" s="53"/>
      <c r="BJ3090" s="53"/>
      <c r="BK3090" s="53"/>
      <c r="BL3090" s="53"/>
      <c r="BM3090" s="53"/>
      <c r="BN3090" s="53"/>
      <c r="BO3090" s="53"/>
      <c r="BP3090" s="53"/>
      <c r="BQ3090" s="53"/>
      <c r="BR3090" s="53"/>
      <c r="BS3090" s="53"/>
      <c r="BT3090" s="53"/>
      <c r="BU3090" s="53"/>
      <c r="BV3090" s="53"/>
      <c r="BW3090" s="53"/>
      <c r="BX3090" s="53"/>
      <c r="BY3090" s="53"/>
      <c r="BZ3090" s="53"/>
      <c r="CA3090" s="53"/>
      <c r="CB3090" s="53"/>
      <c r="CC3090" s="53"/>
      <c r="CD3090" s="53"/>
      <c r="CE3090" s="53"/>
      <c r="CF3090" s="53"/>
      <c r="CG3090" s="53"/>
      <c r="CH3090" s="53"/>
      <c r="CI3090" s="53"/>
      <c r="CJ3090" s="53"/>
      <c r="CK3090" s="53"/>
    </row>
    <row r="3091" spans="10:89" x14ac:dyDescent="0.2">
      <c r="J3091" s="53"/>
      <c r="K3091" s="53"/>
      <c r="L3091" s="53"/>
      <c r="M3091" s="53"/>
      <c r="N3091" s="53"/>
      <c r="O3091" s="53"/>
      <c r="P3091" s="53"/>
      <c r="Q3091" s="53"/>
      <c r="R3091" s="53"/>
      <c r="S3091" s="53"/>
      <c r="T3091" s="53"/>
      <c r="U3091" s="53"/>
      <c r="V3091" s="53"/>
      <c r="W3091" s="53"/>
      <c r="X3091" s="53"/>
      <c r="Y3091" s="53"/>
      <c r="Z3091" s="53"/>
      <c r="AA3091" s="53"/>
      <c r="AB3091" s="53"/>
      <c r="AC3091" s="53"/>
      <c r="AD3091" s="53"/>
      <c r="AE3091" s="53"/>
      <c r="AF3091" s="53"/>
      <c r="AG3091" s="53"/>
      <c r="AH3091" s="53"/>
      <c r="AI3091" s="53"/>
      <c r="AJ3091" s="53"/>
      <c r="AK3091" s="53"/>
      <c r="AL3091" s="53"/>
      <c r="AM3091" s="53"/>
      <c r="AN3091" s="53"/>
      <c r="AO3091" s="53"/>
      <c r="AP3091" s="53"/>
      <c r="AQ3091" s="53"/>
      <c r="AR3091" s="53"/>
      <c r="AS3091" s="53"/>
      <c r="AT3091" s="53"/>
      <c r="AU3091" s="53"/>
      <c r="AV3091" s="53"/>
      <c r="AW3091" s="53"/>
      <c r="AX3091" s="53"/>
      <c r="AY3091" s="53"/>
      <c r="AZ3091" s="53"/>
      <c r="BA3091" s="53"/>
      <c r="BB3091" s="53"/>
      <c r="BC3091" s="53"/>
      <c r="BD3091" s="53"/>
      <c r="BE3091" s="53"/>
      <c r="BF3091" s="53"/>
      <c r="BG3091" s="53"/>
      <c r="BH3091" s="53"/>
      <c r="BI3091" s="53"/>
      <c r="BJ3091" s="53"/>
      <c r="BK3091" s="53"/>
      <c r="BL3091" s="53"/>
      <c r="BM3091" s="53"/>
      <c r="BN3091" s="53"/>
      <c r="BO3091" s="53"/>
      <c r="BP3091" s="53"/>
      <c r="BQ3091" s="53"/>
      <c r="BR3091" s="53"/>
      <c r="BS3091" s="53"/>
      <c r="BT3091" s="53"/>
      <c r="BU3091" s="53"/>
      <c r="BV3091" s="53"/>
      <c r="BW3091" s="53"/>
      <c r="BX3091" s="53"/>
      <c r="BY3091" s="53"/>
      <c r="BZ3091" s="53"/>
      <c r="CA3091" s="53"/>
      <c r="CB3091" s="53"/>
      <c r="CC3091" s="53"/>
      <c r="CD3091" s="53"/>
      <c r="CE3091" s="53"/>
      <c r="CF3091" s="53"/>
      <c r="CG3091" s="53"/>
      <c r="CH3091" s="53"/>
      <c r="CI3091" s="53"/>
      <c r="CJ3091" s="53"/>
      <c r="CK3091" s="53"/>
    </row>
    <row r="3092" spans="10:89" x14ac:dyDescent="0.2">
      <c r="J3092" s="53"/>
      <c r="K3092" s="53"/>
      <c r="L3092" s="53"/>
      <c r="M3092" s="53"/>
      <c r="N3092" s="53"/>
      <c r="O3092" s="53"/>
      <c r="P3092" s="53"/>
      <c r="Q3092" s="53"/>
      <c r="R3092" s="53"/>
      <c r="S3092" s="53"/>
      <c r="T3092" s="53"/>
      <c r="U3092" s="53"/>
      <c r="V3092" s="53"/>
      <c r="W3092" s="53"/>
      <c r="X3092" s="53"/>
      <c r="Y3092" s="53"/>
      <c r="Z3092" s="53"/>
      <c r="AA3092" s="53"/>
      <c r="AB3092" s="53"/>
      <c r="AC3092" s="53"/>
      <c r="AD3092" s="53"/>
      <c r="AE3092" s="53"/>
      <c r="AF3092" s="53"/>
      <c r="AG3092" s="53"/>
      <c r="AH3092" s="53"/>
      <c r="AI3092" s="53"/>
      <c r="AJ3092" s="53"/>
      <c r="AK3092" s="53"/>
      <c r="AL3092" s="53"/>
      <c r="AM3092" s="53"/>
      <c r="AN3092" s="53"/>
      <c r="AO3092" s="53"/>
      <c r="AP3092" s="53"/>
      <c r="AQ3092" s="53"/>
      <c r="AR3092" s="53"/>
      <c r="AS3092" s="53"/>
      <c r="AT3092" s="53"/>
      <c r="AU3092" s="53"/>
      <c r="AV3092" s="53"/>
      <c r="AW3092" s="53"/>
      <c r="AX3092" s="53"/>
      <c r="AY3092" s="53"/>
      <c r="AZ3092" s="53"/>
      <c r="BA3092" s="53"/>
      <c r="BB3092" s="53"/>
      <c r="BC3092" s="53"/>
      <c r="BD3092" s="53"/>
      <c r="BE3092" s="53"/>
      <c r="BF3092" s="53"/>
      <c r="BG3092" s="53"/>
      <c r="BH3092" s="53"/>
      <c r="BI3092" s="53"/>
      <c r="BJ3092" s="53"/>
      <c r="BK3092" s="53"/>
      <c r="BL3092" s="53"/>
      <c r="BM3092" s="53"/>
      <c r="BN3092" s="53"/>
      <c r="BO3092" s="53"/>
      <c r="BP3092" s="53"/>
      <c r="BQ3092" s="53"/>
      <c r="BR3092" s="53"/>
      <c r="BS3092" s="53"/>
      <c r="BT3092" s="53"/>
      <c r="BU3092" s="53"/>
      <c r="BV3092" s="53"/>
      <c r="BW3092" s="53"/>
      <c r="BX3092" s="53"/>
      <c r="BY3092" s="53"/>
      <c r="BZ3092" s="53"/>
      <c r="CA3092" s="53"/>
      <c r="CB3092" s="53"/>
      <c r="CC3092" s="53"/>
      <c r="CD3092" s="53"/>
      <c r="CE3092" s="53"/>
      <c r="CF3092" s="53"/>
      <c r="CG3092" s="53"/>
      <c r="CH3092" s="53"/>
      <c r="CI3092" s="53"/>
      <c r="CJ3092" s="53"/>
      <c r="CK3092" s="53"/>
    </row>
    <row r="3093" spans="10:89" x14ac:dyDescent="0.2">
      <c r="J3093" s="53"/>
      <c r="K3093" s="53"/>
      <c r="L3093" s="53"/>
      <c r="M3093" s="53"/>
      <c r="N3093" s="53"/>
      <c r="O3093" s="53"/>
      <c r="P3093" s="53"/>
      <c r="Q3093" s="53"/>
      <c r="R3093" s="53"/>
      <c r="S3093" s="53"/>
      <c r="T3093" s="53"/>
      <c r="U3093" s="53"/>
      <c r="V3093" s="53"/>
      <c r="W3093" s="53"/>
      <c r="X3093" s="53"/>
      <c r="Y3093" s="53"/>
      <c r="Z3093" s="53"/>
      <c r="AA3093" s="53"/>
      <c r="AB3093" s="53"/>
      <c r="AC3093" s="53"/>
      <c r="AD3093" s="53"/>
      <c r="AE3093" s="53"/>
      <c r="AF3093" s="53"/>
      <c r="AG3093" s="53"/>
      <c r="AH3093" s="53"/>
      <c r="AI3093" s="53"/>
      <c r="AJ3093" s="53"/>
      <c r="AK3093" s="53"/>
      <c r="AL3093" s="53"/>
      <c r="AM3093" s="53"/>
      <c r="AN3093" s="53"/>
      <c r="AO3093" s="53"/>
      <c r="AP3093" s="53"/>
      <c r="AQ3093" s="53"/>
      <c r="AR3093" s="53"/>
      <c r="AS3093" s="53"/>
      <c r="AT3093" s="53"/>
      <c r="AU3093" s="53"/>
      <c r="AV3093" s="53"/>
      <c r="AW3093" s="53"/>
      <c r="AX3093" s="53"/>
      <c r="AY3093" s="53"/>
      <c r="AZ3093" s="53"/>
      <c r="BA3093" s="53"/>
      <c r="BB3093" s="53"/>
      <c r="BC3093" s="53"/>
      <c r="BD3093" s="53"/>
      <c r="BE3093" s="53"/>
      <c r="BF3093" s="53"/>
      <c r="BG3093" s="53"/>
      <c r="BH3093" s="53"/>
      <c r="BI3093" s="53"/>
      <c r="BJ3093" s="53"/>
      <c r="BK3093" s="53"/>
      <c r="BL3093" s="53"/>
      <c r="BM3093" s="53"/>
      <c r="BN3093" s="53"/>
      <c r="BO3093" s="53"/>
      <c r="BP3093" s="53"/>
      <c r="BQ3093" s="53"/>
      <c r="BR3093" s="53"/>
      <c r="BS3093" s="53"/>
      <c r="BT3093" s="53"/>
      <c r="BU3093" s="53"/>
      <c r="BV3093" s="53"/>
      <c r="BW3093" s="53"/>
      <c r="BX3093" s="53"/>
      <c r="BY3093" s="53"/>
      <c r="BZ3093" s="53"/>
      <c r="CA3093" s="53"/>
      <c r="CB3093" s="53"/>
      <c r="CC3093" s="53"/>
      <c r="CD3093" s="53"/>
      <c r="CE3093" s="53"/>
      <c r="CF3093" s="53"/>
      <c r="CG3093" s="53"/>
      <c r="CH3093" s="53"/>
      <c r="CI3093" s="53"/>
      <c r="CJ3093" s="53"/>
      <c r="CK3093" s="53"/>
    </row>
    <row r="3094" spans="10:89" x14ac:dyDescent="0.2">
      <c r="J3094" s="53"/>
      <c r="K3094" s="53"/>
      <c r="L3094" s="53"/>
      <c r="M3094" s="53"/>
      <c r="N3094" s="53"/>
      <c r="O3094" s="53"/>
      <c r="P3094" s="53"/>
      <c r="Q3094" s="53"/>
      <c r="R3094" s="53"/>
      <c r="S3094" s="53"/>
      <c r="T3094" s="53"/>
      <c r="U3094" s="53"/>
      <c r="V3094" s="53"/>
      <c r="W3094" s="53"/>
      <c r="X3094" s="53"/>
      <c r="Y3094" s="53"/>
      <c r="Z3094" s="53"/>
      <c r="AA3094" s="53"/>
      <c r="AB3094" s="53"/>
      <c r="AC3094" s="53"/>
      <c r="AD3094" s="53"/>
      <c r="AE3094" s="53"/>
      <c r="AF3094" s="53"/>
      <c r="AG3094" s="53"/>
      <c r="AH3094" s="53"/>
      <c r="AI3094" s="53"/>
      <c r="AJ3094" s="53"/>
      <c r="AK3094" s="53"/>
      <c r="AL3094" s="53"/>
      <c r="AM3094" s="53"/>
      <c r="AN3094" s="53"/>
      <c r="AO3094" s="53"/>
      <c r="AP3094" s="53"/>
      <c r="AQ3094" s="53"/>
      <c r="AR3094" s="53"/>
      <c r="AS3094" s="53"/>
      <c r="AT3094" s="53"/>
      <c r="AU3094" s="53"/>
      <c r="AV3094" s="53"/>
      <c r="AW3094" s="53"/>
      <c r="AX3094" s="53"/>
      <c r="AY3094" s="53"/>
      <c r="AZ3094" s="53"/>
      <c r="BA3094" s="53"/>
      <c r="BB3094" s="53"/>
      <c r="BC3094" s="53"/>
      <c r="BD3094" s="53"/>
      <c r="BE3094" s="53"/>
      <c r="BF3094" s="53"/>
      <c r="BG3094" s="53"/>
      <c r="BH3094" s="53"/>
      <c r="BI3094" s="53"/>
      <c r="BJ3094" s="53"/>
      <c r="BK3094" s="53"/>
      <c r="BL3094" s="53"/>
      <c r="BM3094" s="53"/>
      <c r="BN3094" s="53"/>
      <c r="BO3094" s="53"/>
      <c r="BP3094" s="53"/>
      <c r="BQ3094" s="53"/>
      <c r="BR3094" s="53"/>
      <c r="BS3094" s="53"/>
      <c r="BT3094" s="53"/>
      <c r="BU3094" s="53"/>
      <c r="BV3094" s="53"/>
      <c r="BW3094" s="53"/>
      <c r="BX3094" s="53"/>
      <c r="BY3094" s="53"/>
      <c r="BZ3094" s="53"/>
      <c r="CA3094" s="53"/>
      <c r="CB3094" s="53"/>
      <c r="CC3094" s="53"/>
      <c r="CD3094" s="53"/>
      <c r="CE3094" s="53"/>
      <c r="CF3094" s="53"/>
      <c r="CG3094" s="53"/>
      <c r="CH3094" s="53"/>
      <c r="CI3094" s="53"/>
      <c r="CJ3094" s="53"/>
      <c r="CK3094" s="53"/>
    </row>
    <row r="3095" spans="10:89" x14ac:dyDescent="0.2">
      <c r="J3095" s="53"/>
      <c r="K3095" s="53"/>
      <c r="L3095" s="53"/>
      <c r="M3095" s="53"/>
      <c r="N3095" s="53"/>
      <c r="O3095" s="53"/>
      <c r="P3095" s="53"/>
      <c r="Q3095" s="53"/>
      <c r="R3095" s="53"/>
      <c r="S3095" s="53"/>
      <c r="T3095" s="53"/>
      <c r="U3095" s="53"/>
      <c r="V3095" s="53"/>
      <c r="W3095" s="53"/>
      <c r="X3095" s="53"/>
      <c r="Y3095" s="53"/>
      <c r="Z3095" s="53"/>
      <c r="AA3095" s="53"/>
      <c r="AB3095" s="53"/>
      <c r="AC3095" s="53"/>
      <c r="AD3095" s="53"/>
      <c r="AE3095" s="53"/>
      <c r="AF3095" s="53"/>
      <c r="AG3095" s="53"/>
      <c r="AH3095" s="53"/>
      <c r="AI3095" s="53"/>
      <c r="AJ3095" s="53"/>
      <c r="AK3095" s="53"/>
      <c r="AL3095" s="53"/>
      <c r="AM3095" s="53"/>
      <c r="AN3095" s="53"/>
      <c r="AO3095" s="53"/>
      <c r="AP3095" s="53"/>
      <c r="AQ3095" s="53"/>
      <c r="AR3095" s="53"/>
      <c r="AS3095" s="53"/>
      <c r="AT3095" s="53"/>
      <c r="AU3095" s="53"/>
      <c r="AV3095" s="53"/>
      <c r="AW3095" s="53"/>
      <c r="AX3095" s="53"/>
      <c r="AY3095" s="53"/>
      <c r="AZ3095" s="53"/>
      <c r="BA3095" s="53"/>
      <c r="BB3095" s="53"/>
      <c r="BC3095" s="53"/>
      <c r="BD3095" s="53"/>
      <c r="BE3095" s="53"/>
      <c r="BF3095" s="53"/>
      <c r="BG3095" s="53"/>
      <c r="BH3095" s="53"/>
      <c r="BI3095" s="53"/>
      <c r="BJ3095" s="53"/>
      <c r="BK3095" s="53"/>
      <c r="BL3095" s="53"/>
      <c r="BM3095" s="53"/>
      <c r="BN3095" s="53"/>
      <c r="BO3095" s="53"/>
      <c r="BP3095" s="53"/>
      <c r="BQ3095" s="53"/>
      <c r="BR3095" s="53"/>
      <c r="BS3095" s="53"/>
      <c r="BT3095" s="53"/>
      <c r="BU3095" s="53"/>
      <c r="BV3095" s="53"/>
      <c r="BW3095" s="53"/>
      <c r="BX3095" s="53"/>
      <c r="BY3095" s="53"/>
      <c r="BZ3095" s="53"/>
      <c r="CA3095" s="53"/>
      <c r="CB3095" s="53"/>
      <c r="CC3095" s="53"/>
      <c r="CD3095" s="53"/>
      <c r="CE3095" s="53"/>
      <c r="CF3095" s="53"/>
      <c r="CG3095" s="53"/>
      <c r="CH3095" s="53"/>
      <c r="CI3095" s="53"/>
      <c r="CJ3095" s="53"/>
      <c r="CK3095" s="53"/>
    </row>
    <row r="3096" spans="10:89" x14ac:dyDescent="0.2">
      <c r="J3096" s="53"/>
      <c r="K3096" s="53"/>
      <c r="L3096" s="53"/>
      <c r="M3096" s="53"/>
      <c r="N3096" s="53"/>
      <c r="O3096" s="53"/>
      <c r="P3096" s="53"/>
      <c r="Q3096" s="53"/>
      <c r="R3096" s="53"/>
      <c r="S3096" s="53"/>
      <c r="T3096" s="53"/>
      <c r="U3096" s="53"/>
      <c r="V3096" s="53"/>
      <c r="W3096" s="53"/>
      <c r="X3096" s="53"/>
      <c r="Y3096" s="53"/>
      <c r="Z3096" s="53"/>
      <c r="AA3096" s="53"/>
      <c r="AB3096" s="53"/>
      <c r="AC3096" s="53"/>
      <c r="AD3096" s="53"/>
      <c r="AE3096" s="53"/>
      <c r="AF3096" s="53"/>
      <c r="AG3096" s="53"/>
      <c r="AH3096" s="53"/>
      <c r="AI3096" s="53"/>
      <c r="AJ3096" s="53"/>
      <c r="AK3096" s="53"/>
      <c r="AL3096" s="53"/>
      <c r="AM3096" s="53"/>
      <c r="AN3096" s="53"/>
      <c r="AO3096" s="53"/>
      <c r="AP3096" s="53"/>
      <c r="AQ3096" s="53"/>
      <c r="AR3096" s="53"/>
      <c r="AS3096" s="53"/>
      <c r="AT3096" s="53"/>
      <c r="AU3096" s="53"/>
      <c r="AV3096" s="53"/>
      <c r="AW3096" s="53"/>
      <c r="AX3096" s="53"/>
      <c r="AY3096" s="53"/>
      <c r="AZ3096" s="53"/>
      <c r="BA3096" s="53"/>
      <c r="BB3096" s="53"/>
      <c r="BC3096" s="53"/>
      <c r="BD3096" s="53"/>
      <c r="BE3096" s="53"/>
      <c r="BF3096" s="53"/>
      <c r="BG3096" s="53"/>
      <c r="BH3096" s="53"/>
      <c r="BI3096" s="53"/>
      <c r="BJ3096" s="53"/>
      <c r="BK3096" s="53"/>
      <c r="BL3096" s="53"/>
      <c r="BM3096" s="53"/>
      <c r="BN3096" s="53"/>
      <c r="BO3096" s="53"/>
      <c r="BP3096" s="53"/>
      <c r="BQ3096" s="53"/>
      <c r="BR3096" s="53"/>
      <c r="BS3096" s="53"/>
      <c r="BT3096" s="53"/>
      <c r="BU3096" s="53"/>
      <c r="BV3096" s="53"/>
      <c r="BW3096" s="53"/>
      <c r="BX3096" s="53"/>
      <c r="BY3096" s="53"/>
      <c r="BZ3096" s="53"/>
      <c r="CA3096" s="53"/>
      <c r="CB3096" s="53"/>
      <c r="CC3096" s="53"/>
      <c r="CD3096" s="53"/>
      <c r="CE3096" s="53"/>
      <c r="CF3096" s="53"/>
      <c r="CG3096" s="53"/>
      <c r="CH3096" s="53"/>
      <c r="CI3096" s="53"/>
      <c r="CJ3096" s="53"/>
      <c r="CK3096" s="53"/>
    </row>
    <row r="3097" spans="10:89" x14ac:dyDescent="0.2">
      <c r="J3097" s="53"/>
      <c r="K3097" s="53"/>
      <c r="L3097" s="53"/>
      <c r="M3097" s="53"/>
      <c r="N3097" s="53"/>
      <c r="O3097" s="53"/>
      <c r="P3097" s="53"/>
      <c r="Q3097" s="53"/>
      <c r="R3097" s="53"/>
      <c r="S3097" s="53"/>
      <c r="T3097" s="53"/>
      <c r="U3097" s="53"/>
      <c r="V3097" s="53"/>
      <c r="W3097" s="53"/>
      <c r="X3097" s="53"/>
      <c r="Y3097" s="53"/>
      <c r="Z3097" s="53"/>
      <c r="AA3097" s="53"/>
      <c r="AB3097" s="53"/>
      <c r="AC3097" s="53"/>
      <c r="AD3097" s="53"/>
      <c r="AE3097" s="53"/>
      <c r="AF3097" s="53"/>
      <c r="AG3097" s="53"/>
      <c r="AH3097" s="53"/>
      <c r="AI3097" s="53"/>
      <c r="AJ3097" s="53"/>
      <c r="AK3097" s="53"/>
      <c r="AL3097" s="53"/>
      <c r="AM3097" s="53"/>
      <c r="AN3097" s="53"/>
      <c r="AO3097" s="53"/>
      <c r="AP3097" s="53"/>
      <c r="AQ3097" s="53"/>
      <c r="AR3097" s="53"/>
      <c r="AS3097" s="53"/>
      <c r="AT3097" s="53"/>
      <c r="AU3097" s="53"/>
      <c r="AV3097" s="53"/>
      <c r="AW3097" s="53"/>
      <c r="AX3097" s="53"/>
      <c r="AY3097" s="53"/>
      <c r="AZ3097" s="53"/>
      <c r="BA3097" s="53"/>
      <c r="BB3097" s="53"/>
      <c r="BC3097" s="53"/>
      <c r="BD3097" s="53"/>
      <c r="BE3097" s="53"/>
      <c r="BF3097" s="53"/>
      <c r="BG3097" s="53"/>
      <c r="BH3097" s="53"/>
      <c r="BI3097" s="53"/>
      <c r="BJ3097" s="53"/>
      <c r="BK3097" s="53"/>
      <c r="BL3097" s="53"/>
      <c r="BM3097" s="53"/>
      <c r="BN3097" s="53"/>
      <c r="BO3097" s="53"/>
      <c r="BP3097" s="53"/>
      <c r="BQ3097" s="53"/>
      <c r="BR3097" s="53"/>
      <c r="BS3097" s="53"/>
      <c r="BT3097" s="53"/>
      <c r="BU3097" s="53"/>
      <c r="BV3097" s="53"/>
      <c r="BW3097" s="53"/>
      <c r="BX3097" s="53"/>
      <c r="BY3097" s="53"/>
      <c r="BZ3097" s="53"/>
      <c r="CA3097" s="53"/>
      <c r="CB3097" s="53"/>
      <c r="CC3097" s="53"/>
      <c r="CD3097" s="53"/>
      <c r="CE3097" s="53"/>
      <c r="CF3097" s="53"/>
      <c r="CG3097" s="53"/>
      <c r="CH3097" s="53"/>
      <c r="CI3097" s="53"/>
      <c r="CJ3097" s="53"/>
      <c r="CK3097" s="53"/>
    </row>
    <row r="3098" spans="10:89" x14ac:dyDescent="0.2">
      <c r="J3098" s="53"/>
      <c r="K3098" s="53"/>
      <c r="L3098" s="53"/>
      <c r="M3098" s="53"/>
      <c r="N3098" s="53"/>
      <c r="O3098" s="53"/>
      <c r="P3098" s="53"/>
      <c r="Q3098" s="53"/>
      <c r="R3098" s="53"/>
      <c r="S3098" s="53"/>
      <c r="T3098" s="53"/>
      <c r="U3098" s="53"/>
      <c r="V3098" s="53"/>
      <c r="W3098" s="53"/>
      <c r="X3098" s="53"/>
      <c r="Y3098" s="53"/>
      <c r="Z3098" s="53"/>
      <c r="AA3098" s="53"/>
      <c r="AB3098" s="53"/>
      <c r="AC3098" s="53"/>
      <c r="AD3098" s="53"/>
      <c r="AE3098" s="53"/>
      <c r="AF3098" s="53"/>
      <c r="AG3098" s="53"/>
      <c r="AH3098" s="53"/>
      <c r="AI3098" s="53"/>
      <c r="AJ3098" s="53"/>
      <c r="AK3098" s="53"/>
      <c r="AL3098" s="53"/>
      <c r="AM3098" s="53"/>
      <c r="AN3098" s="53"/>
      <c r="AO3098" s="53"/>
      <c r="AP3098" s="53"/>
      <c r="AQ3098" s="53"/>
      <c r="AR3098" s="53"/>
      <c r="AS3098" s="53"/>
      <c r="AT3098" s="53"/>
      <c r="AU3098" s="53"/>
      <c r="AV3098" s="53"/>
      <c r="AW3098" s="53"/>
      <c r="AX3098" s="53"/>
      <c r="AY3098" s="53"/>
      <c r="AZ3098" s="53"/>
      <c r="BA3098" s="53"/>
      <c r="BB3098" s="53"/>
      <c r="BC3098" s="53"/>
      <c r="BD3098" s="53"/>
      <c r="BE3098" s="53"/>
      <c r="BF3098" s="53"/>
      <c r="BG3098" s="53"/>
      <c r="BH3098" s="53"/>
      <c r="BI3098" s="53"/>
      <c r="BJ3098" s="53"/>
      <c r="BK3098" s="53"/>
      <c r="BL3098" s="53"/>
      <c r="BM3098" s="53"/>
      <c r="BN3098" s="53"/>
      <c r="BO3098" s="53"/>
      <c r="BP3098" s="53"/>
      <c r="BQ3098" s="53"/>
      <c r="BR3098" s="53"/>
      <c r="BS3098" s="53"/>
      <c r="BT3098" s="53"/>
      <c r="BU3098" s="53"/>
      <c r="BV3098" s="53"/>
      <c r="BW3098" s="53"/>
      <c r="BX3098" s="53"/>
      <c r="BY3098" s="53"/>
      <c r="BZ3098" s="53"/>
      <c r="CA3098" s="53"/>
      <c r="CB3098" s="53"/>
      <c r="CC3098" s="53"/>
      <c r="CD3098" s="53"/>
      <c r="CE3098" s="53"/>
      <c r="CF3098" s="53"/>
      <c r="CG3098" s="53"/>
      <c r="CH3098" s="53"/>
      <c r="CI3098" s="53"/>
      <c r="CJ3098" s="53"/>
      <c r="CK3098" s="53"/>
    </row>
    <row r="3099" spans="10:89" x14ac:dyDescent="0.2">
      <c r="J3099" s="53"/>
      <c r="K3099" s="53"/>
      <c r="L3099" s="53"/>
      <c r="M3099" s="53"/>
      <c r="N3099" s="53"/>
      <c r="O3099" s="53"/>
      <c r="P3099" s="53"/>
      <c r="Q3099" s="53"/>
      <c r="R3099" s="53"/>
      <c r="S3099" s="53"/>
      <c r="T3099" s="53"/>
      <c r="U3099" s="53"/>
      <c r="V3099" s="53"/>
      <c r="W3099" s="53"/>
      <c r="X3099" s="53"/>
      <c r="Y3099" s="53"/>
      <c r="Z3099" s="53"/>
      <c r="AA3099" s="53"/>
      <c r="AB3099" s="53"/>
      <c r="AC3099" s="53"/>
      <c r="AD3099" s="53"/>
      <c r="AE3099" s="53"/>
      <c r="AF3099" s="53"/>
      <c r="AG3099" s="53"/>
      <c r="AH3099" s="53"/>
      <c r="AI3099" s="53"/>
      <c r="AJ3099" s="53"/>
      <c r="AK3099" s="53"/>
      <c r="AL3099" s="53"/>
      <c r="AM3099" s="53"/>
      <c r="AN3099" s="53"/>
      <c r="AO3099" s="53"/>
      <c r="AP3099" s="53"/>
      <c r="AQ3099" s="53"/>
      <c r="AR3099" s="53"/>
      <c r="AS3099" s="53"/>
      <c r="AT3099" s="53"/>
      <c r="AU3099" s="53"/>
      <c r="AV3099" s="53"/>
      <c r="AW3099" s="53"/>
      <c r="AX3099" s="53"/>
      <c r="AY3099" s="53"/>
      <c r="AZ3099" s="53"/>
      <c r="BA3099" s="53"/>
      <c r="BB3099" s="53"/>
      <c r="BC3099" s="53"/>
      <c r="BD3099" s="53"/>
      <c r="BE3099" s="53"/>
      <c r="BF3099" s="53"/>
      <c r="BG3099" s="53"/>
      <c r="BH3099" s="53"/>
      <c r="BI3099" s="53"/>
      <c r="BJ3099" s="53"/>
      <c r="BK3099" s="53"/>
      <c r="BL3099" s="53"/>
      <c r="BM3099" s="53"/>
      <c r="BN3099" s="53"/>
      <c r="BO3099" s="53"/>
      <c r="BP3099" s="53"/>
      <c r="BQ3099" s="53"/>
      <c r="BR3099" s="53"/>
      <c r="BS3099" s="53"/>
      <c r="BT3099" s="53"/>
      <c r="BU3099" s="53"/>
      <c r="BV3099" s="53"/>
      <c r="BW3099" s="53"/>
      <c r="BX3099" s="53"/>
      <c r="BY3099" s="53"/>
      <c r="BZ3099" s="53"/>
      <c r="CA3099" s="53"/>
      <c r="CB3099" s="53"/>
      <c r="CC3099" s="53"/>
      <c r="CD3099" s="53"/>
      <c r="CE3099" s="53"/>
      <c r="CF3099" s="53"/>
      <c r="CG3099" s="53"/>
      <c r="CH3099" s="53"/>
      <c r="CI3099" s="53"/>
      <c r="CJ3099" s="53"/>
      <c r="CK3099" s="53"/>
    </row>
    <row r="3100" spans="10:89" x14ac:dyDescent="0.2">
      <c r="J3100" s="53"/>
      <c r="K3100" s="53"/>
      <c r="L3100" s="53"/>
      <c r="M3100" s="53"/>
      <c r="N3100" s="53"/>
      <c r="O3100" s="53"/>
      <c r="P3100" s="53"/>
      <c r="Q3100" s="53"/>
      <c r="R3100" s="53"/>
      <c r="S3100" s="53"/>
      <c r="T3100" s="53"/>
      <c r="U3100" s="53"/>
      <c r="V3100" s="53"/>
      <c r="W3100" s="53"/>
      <c r="X3100" s="53"/>
      <c r="Y3100" s="53"/>
      <c r="Z3100" s="53"/>
      <c r="AA3100" s="53"/>
      <c r="AB3100" s="53"/>
      <c r="AC3100" s="53"/>
      <c r="AD3100" s="53"/>
      <c r="AE3100" s="53"/>
      <c r="AF3100" s="53"/>
      <c r="AG3100" s="53"/>
      <c r="AH3100" s="53"/>
      <c r="AI3100" s="53"/>
      <c r="AJ3100" s="53"/>
      <c r="AK3100" s="53"/>
      <c r="AL3100" s="53"/>
      <c r="AM3100" s="53"/>
      <c r="AN3100" s="53"/>
      <c r="AO3100" s="53"/>
      <c r="AP3100" s="53"/>
      <c r="AQ3100" s="53"/>
      <c r="AR3100" s="53"/>
      <c r="AS3100" s="53"/>
      <c r="AT3100" s="53"/>
      <c r="AU3100" s="53"/>
      <c r="AV3100" s="53"/>
      <c r="AW3100" s="53"/>
      <c r="AX3100" s="53"/>
      <c r="AY3100" s="53"/>
      <c r="AZ3100" s="53"/>
      <c r="BA3100" s="53"/>
      <c r="BB3100" s="53"/>
      <c r="BC3100" s="53"/>
      <c r="BD3100" s="53"/>
      <c r="BE3100" s="53"/>
      <c r="BF3100" s="53"/>
      <c r="BG3100" s="53"/>
      <c r="BH3100" s="53"/>
      <c r="BI3100" s="53"/>
      <c r="BJ3100" s="53"/>
      <c r="BK3100" s="53"/>
      <c r="BL3100" s="53"/>
      <c r="BM3100" s="53"/>
      <c r="BN3100" s="53"/>
      <c r="BO3100" s="53"/>
      <c r="BP3100" s="53"/>
      <c r="BQ3100" s="53"/>
      <c r="BR3100" s="53"/>
      <c r="BS3100" s="53"/>
      <c r="BT3100" s="53"/>
      <c r="BU3100" s="53"/>
      <c r="BV3100" s="53"/>
      <c r="BW3100" s="53"/>
      <c r="BX3100" s="53"/>
      <c r="BY3100" s="53"/>
      <c r="BZ3100" s="53"/>
      <c r="CA3100" s="53"/>
      <c r="CB3100" s="53"/>
      <c r="CC3100" s="53"/>
      <c r="CD3100" s="53"/>
      <c r="CE3100" s="53"/>
      <c r="CF3100" s="53"/>
      <c r="CG3100" s="53"/>
      <c r="CH3100" s="53"/>
      <c r="CI3100" s="53"/>
      <c r="CJ3100" s="53"/>
      <c r="CK3100" s="53"/>
    </row>
    <row r="3101" spans="10:89" x14ac:dyDescent="0.2">
      <c r="J3101" s="53"/>
      <c r="K3101" s="53"/>
      <c r="L3101" s="53"/>
      <c r="M3101" s="53"/>
      <c r="N3101" s="53"/>
      <c r="O3101" s="53"/>
      <c r="P3101" s="53"/>
      <c r="Q3101" s="53"/>
      <c r="R3101" s="53"/>
      <c r="S3101" s="53"/>
      <c r="T3101" s="53"/>
      <c r="U3101" s="53"/>
      <c r="V3101" s="53"/>
      <c r="W3101" s="53"/>
      <c r="X3101" s="53"/>
      <c r="Y3101" s="53"/>
      <c r="Z3101" s="53"/>
      <c r="AA3101" s="53"/>
      <c r="AB3101" s="53"/>
      <c r="AC3101" s="53"/>
      <c r="AD3101" s="53"/>
      <c r="AE3101" s="53"/>
      <c r="AF3101" s="53"/>
      <c r="AG3101" s="53"/>
      <c r="AH3101" s="53"/>
      <c r="AI3101" s="53"/>
      <c r="AJ3101" s="53"/>
      <c r="AK3101" s="53"/>
      <c r="AL3101" s="53"/>
      <c r="AM3101" s="53"/>
      <c r="AN3101" s="53"/>
      <c r="AO3101" s="53"/>
      <c r="AP3101" s="53"/>
      <c r="AQ3101" s="53"/>
      <c r="AR3101" s="53"/>
      <c r="AS3101" s="53"/>
      <c r="AT3101" s="53"/>
      <c r="AU3101" s="53"/>
      <c r="AV3101" s="53"/>
      <c r="AW3101" s="53"/>
      <c r="AX3101" s="53"/>
      <c r="AY3101" s="53"/>
      <c r="AZ3101" s="53"/>
      <c r="BA3101" s="53"/>
      <c r="BB3101" s="53"/>
      <c r="BC3101" s="53"/>
      <c r="BD3101" s="53"/>
      <c r="BE3101" s="53"/>
      <c r="BF3101" s="53"/>
      <c r="BG3101" s="53"/>
      <c r="BH3101" s="53"/>
      <c r="BI3101" s="53"/>
      <c r="BJ3101" s="53"/>
      <c r="BK3101" s="53"/>
      <c r="BL3101" s="53"/>
      <c r="BM3101" s="53"/>
      <c r="BN3101" s="53"/>
      <c r="BO3101" s="53"/>
      <c r="BP3101" s="53"/>
      <c r="BQ3101" s="53"/>
      <c r="BR3101" s="53"/>
      <c r="BS3101" s="53"/>
      <c r="BT3101" s="53"/>
      <c r="BU3101" s="53"/>
      <c r="BV3101" s="53"/>
      <c r="BW3101" s="53"/>
      <c r="BX3101" s="53"/>
      <c r="BY3101" s="53"/>
      <c r="BZ3101" s="53"/>
      <c r="CA3101" s="53"/>
      <c r="CB3101" s="53"/>
      <c r="CC3101" s="53"/>
      <c r="CD3101" s="53"/>
      <c r="CE3101" s="53"/>
      <c r="CF3101" s="53"/>
      <c r="CG3101" s="53"/>
      <c r="CH3101" s="53"/>
      <c r="CI3101" s="53"/>
      <c r="CJ3101" s="53"/>
      <c r="CK3101" s="53"/>
    </row>
    <row r="3102" spans="10:89" x14ac:dyDescent="0.2">
      <c r="J3102" s="53"/>
      <c r="K3102" s="53"/>
      <c r="L3102" s="53"/>
      <c r="M3102" s="53"/>
      <c r="N3102" s="53"/>
      <c r="O3102" s="53"/>
      <c r="P3102" s="53"/>
      <c r="Q3102" s="53"/>
      <c r="R3102" s="53"/>
      <c r="S3102" s="53"/>
      <c r="T3102" s="53"/>
      <c r="U3102" s="53"/>
      <c r="V3102" s="53"/>
      <c r="W3102" s="53"/>
      <c r="X3102" s="53"/>
      <c r="Y3102" s="53"/>
      <c r="Z3102" s="53"/>
      <c r="AA3102" s="53"/>
      <c r="AB3102" s="53"/>
      <c r="AC3102" s="53"/>
      <c r="AD3102" s="53"/>
      <c r="AE3102" s="53"/>
      <c r="AF3102" s="53"/>
      <c r="AG3102" s="53"/>
      <c r="AH3102" s="53"/>
      <c r="AI3102" s="53"/>
      <c r="AJ3102" s="53"/>
      <c r="AK3102" s="53"/>
      <c r="AL3102" s="53"/>
      <c r="AM3102" s="53"/>
      <c r="AN3102" s="53"/>
      <c r="AO3102" s="53"/>
      <c r="AP3102" s="53"/>
      <c r="AQ3102" s="53"/>
      <c r="AR3102" s="53"/>
      <c r="AS3102" s="53"/>
      <c r="AT3102" s="53"/>
      <c r="AU3102" s="53"/>
      <c r="AV3102" s="53"/>
      <c r="AW3102" s="53"/>
      <c r="AX3102" s="53"/>
      <c r="AY3102" s="53"/>
      <c r="AZ3102" s="53"/>
      <c r="BA3102" s="53"/>
      <c r="BB3102" s="53"/>
      <c r="BC3102" s="53"/>
      <c r="BD3102" s="53"/>
      <c r="BE3102" s="53"/>
      <c r="BF3102" s="53"/>
      <c r="BG3102" s="53"/>
      <c r="BH3102" s="53"/>
      <c r="BI3102" s="53"/>
      <c r="BJ3102" s="53"/>
      <c r="BK3102" s="53"/>
      <c r="BL3102" s="53"/>
      <c r="BM3102" s="53"/>
      <c r="BN3102" s="53"/>
      <c r="BO3102" s="53"/>
      <c r="BP3102" s="53"/>
      <c r="BQ3102" s="53"/>
      <c r="BR3102" s="53"/>
      <c r="BS3102" s="53"/>
      <c r="BT3102" s="53"/>
      <c r="BU3102" s="53"/>
      <c r="BV3102" s="53"/>
      <c r="BW3102" s="53"/>
      <c r="BX3102" s="53"/>
      <c r="BY3102" s="53"/>
      <c r="BZ3102" s="53"/>
      <c r="CA3102" s="53"/>
      <c r="CB3102" s="53"/>
      <c r="CC3102" s="53"/>
      <c r="CD3102" s="53"/>
      <c r="CE3102" s="53"/>
      <c r="CF3102" s="53"/>
      <c r="CG3102" s="53"/>
      <c r="CH3102" s="53"/>
      <c r="CI3102" s="53"/>
      <c r="CJ3102" s="53"/>
      <c r="CK3102" s="53"/>
    </row>
    <row r="3103" spans="10:89" x14ac:dyDescent="0.2">
      <c r="J3103" s="53"/>
      <c r="K3103" s="53"/>
      <c r="L3103" s="53"/>
      <c r="M3103" s="53"/>
      <c r="N3103" s="53"/>
      <c r="O3103" s="53"/>
      <c r="P3103" s="53"/>
      <c r="Q3103" s="53"/>
      <c r="R3103" s="53"/>
      <c r="S3103" s="53"/>
      <c r="T3103" s="53"/>
      <c r="U3103" s="53"/>
      <c r="V3103" s="53"/>
      <c r="W3103" s="53"/>
      <c r="X3103" s="53"/>
      <c r="Y3103" s="53"/>
      <c r="Z3103" s="53"/>
      <c r="AA3103" s="53"/>
      <c r="AB3103" s="53"/>
      <c r="AC3103" s="53"/>
      <c r="AD3103" s="53"/>
      <c r="AE3103" s="53"/>
      <c r="AF3103" s="53"/>
      <c r="AG3103" s="53"/>
      <c r="AH3103" s="53"/>
      <c r="AI3103" s="53"/>
      <c r="AJ3103" s="53"/>
      <c r="AK3103" s="53"/>
      <c r="AL3103" s="53"/>
      <c r="AM3103" s="53"/>
      <c r="AN3103" s="53"/>
      <c r="AO3103" s="53"/>
      <c r="AP3103" s="53"/>
      <c r="AQ3103" s="53"/>
      <c r="AR3103" s="53"/>
      <c r="AS3103" s="53"/>
      <c r="AT3103" s="53"/>
      <c r="AU3103" s="53"/>
      <c r="AV3103" s="53"/>
      <c r="AW3103" s="53"/>
      <c r="AX3103" s="53"/>
      <c r="AY3103" s="53"/>
      <c r="AZ3103" s="53"/>
      <c r="BA3103" s="53"/>
      <c r="BB3103" s="53"/>
      <c r="BC3103" s="53"/>
      <c r="BD3103" s="53"/>
      <c r="BE3103" s="53"/>
      <c r="BF3103" s="53"/>
      <c r="BG3103" s="53"/>
      <c r="BH3103" s="53"/>
      <c r="BI3103" s="53"/>
      <c r="BJ3103" s="53"/>
      <c r="BK3103" s="53"/>
      <c r="BL3103" s="53"/>
      <c r="BM3103" s="53"/>
      <c r="BN3103" s="53"/>
      <c r="BO3103" s="53"/>
      <c r="BP3103" s="53"/>
      <c r="BQ3103" s="53"/>
      <c r="BR3103" s="53"/>
      <c r="BS3103" s="53"/>
      <c r="BT3103" s="53"/>
      <c r="BU3103" s="53"/>
      <c r="BV3103" s="53"/>
      <c r="BW3103" s="53"/>
      <c r="BX3103" s="53"/>
      <c r="BY3103" s="53"/>
      <c r="BZ3103" s="53"/>
      <c r="CA3103" s="53"/>
      <c r="CB3103" s="53"/>
      <c r="CC3103" s="53"/>
      <c r="CD3103" s="53"/>
      <c r="CE3103" s="53"/>
      <c r="CF3103" s="53"/>
      <c r="CG3103" s="53"/>
      <c r="CH3103" s="53"/>
      <c r="CI3103" s="53"/>
      <c r="CJ3103" s="53"/>
      <c r="CK3103" s="53"/>
    </row>
    <row r="3104" spans="10:89" x14ac:dyDescent="0.2">
      <c r="J3104" s="53"/>
      <c r="K3104" s="53"/>
      <c r="L3104" s="53"/>
      <c r="M3104" s="53"/>
      <c r="N3104" s="53"/>
      <c r="O3104" s="53"/>
      <c r="P3104" s="53"/>
      <c r="Q3104" s="53"/>
      <c r="R3104" s="53"/>
      <c r="S3104" s="53"/>
      <c r="T3104" s="53"/>
      <c r="U3104" s="53"/>
      <c r="V3104" s="53"/>
      <c r="W3104" s="53"/>
      <c r="X3104" s="53"/>
      <c r="Y3104" s="53"/>
      <c r="Z3104" s="53"/>
      <c r="AA3104" s="53"/>
      <c r="AB3104" s="53"/>
      <c r="AC3104" s="53"/>
      <c r="AD3104" s="53"/>
      <c r="AE3104" s="53"/>
      <c r="AF3104" s="53"/>
      <c r="AG3104" s="53"/>
      <c r="AH3104" s="53"/>
      <c r="AI3104" s="53"/>
      <c r="AJ3104" s="53"/>
      <c r="AK3104" s="53"/>
      <c r="AL3104" s="53"/>
      <c r="AM3104" s="53"/>
      <c r="AN3104" s="53"/>
      <c r="AO3104" s="53"/>
      <c r="AP3104" s="53"/>
      <c r="AQ3104" s="53"/>
      <c r="AR3104" s="53"/>
      <c r="AS3104" s="53"/>
      <c r="AT3104" s="53"/>
      <c r="AU3104" s="53"/>
      <c r="AV3104" s="53"/>
      <c r="AW3104" s="53"/>
      <c r="AX3104" s="53"/>
      <c r="AY3104" s="53"/>
      <c r="AZ3104" s="53"/>
      <c r="BA3104" s="53"/>
      <c r="BB3104" s="53"/>
      <c r="BC3104" s="53"/>
      <c r="BD3104" s="53"/>
      <c r="BE3104" s="53"/>
      <c r="BF3104" s="53"/>
      <c r="BG3104" s="53"/>
      <c r="BH3104" s="53"/>
      <c r="BI3104" s="53"/>
      <c r="BJ3104" s="53"/>
      <c r="BK3104" s="53"/>
      <c r="BL3104" s="53"/>
      <c r="BM3104" s="53"/>
      <c r="BN3104" s="53"/>
      <c r="BO3104" s="53"/>
      <c r="BP3104" s="53"/>
      <c r="BQ3104" s="53"/>
      <c r="BR3104" s="53"/>
      <c r="BS3104" s="53"/>
      <c r="BT3104" s="53"/>
      <c r="BU3104" s="53"/>
      <c r="BV3104" s="53"/>
      <c r="BW3104" s="53"/>
      <c r="BX3104" s="53"/>
      <c r="BY3104" s="53"/>
      <c r="BZ3104" s="53"/>
      <c r="CA3104" s="53"/>
      <c r="CB3104" s="53"/>
      <c r="CC3104" s="53"/>
      <c r="CD3104" s="53"/>
      <c r="CE3104" s="53"/>
      <c r="CF3104" s="53"/>
      <c r="CG3104" s="53"/>
      <c r="CH3104" s="53"/>
      <c r="CI3104" s="53"/>
      <c r="CJ3104" s="53"/>
      <c r="CK3104" s="53"/>
    </row>
    <row r="3105" spans="10:89" x14ac:dyDescent="0.2">
      <c r="J3105" s="53"/>
      <c r="K3105" s="53"/>
      <c r="L3105" s="53"/>
      <c r="M3105" s="53"/>
      <c r="N3105" s="53"/>
      <c r="O3105" s="53"/>
      <c r="P3105" s="53"/>
      <c r="Q3105" s="53"/>
      <c r="R3105" s="53"/>
      <c r="S3105" s="53"/>
      <c r="T3105" s="53"/>
      <c r="U3105" s="53"/>
      <c r="V3105" s="53"/>
      <c r="W3105" s="53"/>
      <c r="X3105" s="53"/>
      <c r="Y3105" s="53"/>
      <c r="Z3105" s="53"/>
      <c r="AA3105" s="53"/>
      <c r="AB3105" s="53"/>
      <c r="AC3105" s="53"/>
      <c r="AD3105" s="53"/>
      <c r="AE3105" s="53"/>
      <c r="AF3105" s="53"/>
      <c r="AG3105" s="53"/>
      <c r="AH3105" s="53"/>
      <c r="AI3105" s="53"/>
      <c r="AJ3105" s="53"/>
      <c r="AK3105" s="53"/>
      <c r="AL3105" s="53"/>
      <c r="AM3105" s="53"/>
      <c r="AN3105" s="53"/>
      <c r="AO3105" s="53"/>
      <c r="AP3105" s="53"/>
      <c r="AQ3105" s="53"/>
      <c r="AR3105" s="53"/>
      <c r="AS3105" s="53"/>
      <c r="AT3105" s="53"/>
      <c r="AU3105" s="53"/>
      <c r="AV3105" s="53"/>
      <c r="AW3105" s="53"/>
      <c r="AX3105" s="53"/>
      <c r="AY3105" s="53"/>
      <c r="AZ3105" s="53"/>
      <c r="BA3105" s="53"/>
      <c r="BB3105" s="53"/>
      <c r="BC3105" s="53"/>
      <c r="BD3105" s="53"/>
      <c r="BE3105" s="53"/>
      <c r="BF3105" s="53"/>
      <c r="BG3105" s="53"/>
      <c r="BH3105" s="53"/>
      <c r="BI3105" s="53"/>
      <c r="BJ3105" s="53"/>
      <c r="BK3105" s="53"/>
      <c r="BL3105" s="53"/>
      <c r="BM3105" s="53"/>
      <c r="BN3105" s="53"/>
      <c r="BO3105" s="53"/>
      <c r="BP3105" s="53"/>
      <c r="BQ3105" s="53"/>
      <c r="BR3105" s="53"/>
      <c r="BS3105" s="53"/>
      <c r="BT3105" s="53"/>
      <c r="BU3105" s="53"/>
      <c r="BV3105" s="53"/>
      <c r="BW3105" s="53"/>
      <c r="BX3105" s="53"/>
      <c r="BY3105" s="53"/>
      <c r="BZ3105" s="53"/>
      <c r="CA3105" s="53"/>
      <c r="CB3105" s="53"/>
      <c r="CC3105" s="53"/>
      <c r="CD3105" s="53"/>
      <c r="CE3105" s="53"/>
      <c r="CF3105" s="53"/>
      <c r="CG3105" s="53"/>
      <c r="CH3105" s="53"/>
      <c r="CI3105" s="53"/>
      <c r="CJ3105" s="53"/>
      <c r="CK3105" s="53"/>
    </row>
    <row r="3106" spans="10:89" x14ac:dyDescent="0.2">
      <c r="J3106" s="53"/>
      <c r="K3106" s="53"/>
      <c r="L3106" s="53"/>
      <c r="M3106" s="53"/>
      <c r="N3106" s="53"/>
      <c r="O3106" s="53"/>
      <c r="P3106" s="53"/>
      <c r="Q3106" s="53"/>
      <c r="R3106" s="53"/>
      <c r="S3106" s="53"/>
      <c r="T3106" s="53"/>
      <c r="U3106" s="53"/>
      <c r="V3106" s="53"/>
      <c r="W3106" s="53"/>
      <c r="X3106" s="53"/>
      <c r="Y3106" s="53"/>
      <c r="Z3106" s="53"/>
      <c r="AA3106" s="53"/>
      <c r="AB3106" s="53"/>
      <c r="AC3106" s="53"/>
      <c r="AD3106" s="53"/>
      <c r="AE3106" s="53"/>
      <c r="AF3106" s="53"/>
      <c r="AG3106" s="53"/>
      <c r="AH3106" s="53"/>
      <c r="AI3106" s="53"/>
      <c r="AJ3106" s="53"/>
      <c r="AK3106" s="53"/>
      <c r="AL3106" s="53"/>
      <c r="AM3106" s="53"/>
      <c r="AN3106" s="53"/>
      <c r="AO3106" s="53"/>
      <c r="AP3106" s="53"/>
      <c r="AQ3106" s="53"/>
      <c r="AR3106" s="53"/>
      <c r="AS3106" s="53"/>
      <c r="AT3106" s="53"/>
      <c r="AU3106" s="53"/>
      <c r="AV3106" s="53"/>
      <c r="AW3106" s="53"/>
      <c r="AX3106" s="53"/>
      <c r="AY3106" s="53"/>
      <c r="AZ3106" s="53"/>
      <c r="BA3106" s="53"/>
      <c r="BB3106" s="53"/>
      <c r="BC3106" s="53"/>
      <c r="BD3106" s="53"/>
      <c r="BE3106" s="53"/>
      <c r="BF3106" s="53"/>
      <c r="BG3106" s="53"/>
      <c r="BH3106" s="53"/>
      <c r="BI3106" s="53"/>
      <c r="BJ3106" s="53"/>
      <c r="BK3106" s="53"/>
      <c r="BL3106" s="53"/>
      <c r="BM3106" s="53"/>
      <c r="BN3106" s="53"/>
      <c r="BO3106" s="53"/>
      <c r="BP3106" s="53"/>
      <c r="BQ3106" s="53"/>
      <c r="BR3106" s="53"/>
      <c r="BS3106" s="53"/>
      <c r="BT3106" s="53"/>
      <c r="BU3106" s="53"/>
      <c r="BV3106" s="53"/>
      <c r="BW3106" s="53"/>
      <c r="BX3106" s="53"/>
      <c r="BY3106" s="53"/>
      <c r="BZ3106" s="53"/>
      <c r="CA3106" s="53"/>
      <c r="CB3106" s="53"/>
      <c r="CC3106" s="53"/>
      <c r="CD3106" s="53"/>
      <c r="CE3106" s="53"/>
      <c r="CF3106" s="53"/>
      <c r="CG3106" s="53"/>
      <c r="CH3106" s="53"/>
      <c r="CI3106" s="53"/>
      <c r="CJ3106" s="53"/>
      <c r="CK3106" s="53"/>
    </row>
    <row r="3107" spans="10:89" x14ac:dyDescent="0.2">
      <c r="J3107" s="53"/>
      <c r="K3107" s="53"/>
      <c r="L3107" s="53"/>
      <c r="M3107" s="53"/>
      <c r="N3107" s="53"/>
      <c r="O3107" s="53"/>
      <c r="P3107" s="53"/>
      <c r="Q3107" s="53"/>
      <c r="R3107" s="53"/>
      <c r="S3107" s="53"/>
      <c r="T3107" s="53"/>
      <c r="U3107" s="53"/>
      <c r="V3107" s="53"/>
      <c r="W3107" s="53"/>
      <c r="X3107" s="53"/>
      <c r="Y3107" s="53"/>
      <c r="Z3107" s="53"/>
      <c r="AA3107" s="53"/>
      <c r="AB3107" s="53"/>
      <c r="AC3107" s="53"/>
      <c r="AD3107" s="53"/>
      <c r="AE3107" s="53"/>
      <c r="AF3107" s="53"/>
      <c r="AG3107" s="53"/>
      <c r="AH3107" s="53"/>
      <c r="AI3107" s="53"/>
      <c r="AJ3107" s="53"/>
      <c r="AK3107" s="53"/>
      <c r="AL3107" s="53"/>
      <c r="AM3107" s="53"/>
      <c r="AN3107" s="53"/>
      <c r="AO3107" s="53"/>
      <c r="AP3107" s="53"/>
      <c r="AQ3107" s="53"/>
      <c r="AR3107" s="53"/>
      <c r="AS3107" s="53"/>
      <c r="AT3107" s="53"/>
      <c r="AU3107" s="53"/>
      <c r="AV3107" s="53"/>
      <c r="AW3107" s="53"/>
      <c r="AX3107" s="53"/>
      <c r="AY3107" s="53"/>
      <c r="AZ3107" s="53"/>
      <c r="BA3107" s="53"/>
      <c r="BB3107" s="53"/>
      <c r="BC3107" s="53"/>
      <c r="BD3107" s="53"/>
      <c r="BE3107" s="53"/>
      <c r="BF3107" s="53"/>
      <c r="BG3107" s="53"/>
      <c r="BH3107" s="53"/>
      <c r="BI3107" s="53"/>
      <c r="BJ3107" s="53"/>
      <c r="BK3107" s="53"/>
      <c r="BL3107" s="53"/>
      <c r="BM3107" s="53"/>
      <c r="BN3107" s="53"/>
      <c r="BO3107" s="53"/>
      <c r="BP3107" s="53"/>
      <c r="BQ3107" s="53"/>
      <c r="BR3107" s="53"/>
      <c r="BS3107" s="53"/>
      <c r="BT3107" s="53"/>
      <c r="BU3107" s="53"/>
      <c r="BV3107" s="53"/>
      <c r="BW3107" s="53"/>
      <c r="BX3107" s="53"/>
      <c r="BY3107" s="53"/>
      <c r="BZ3107" s="53"/>
      <c r="CA3107" s="53"/>
      <c r="CB3107" s="53"/>
      <c r="CC3107" s="53"/>
      <c r="CD3107" s="53"/>
      <c r="CE3107" s="53"/>
      <c r="CF3107" s="53"/>
      <c r="CG3107" s="53"/>
      <c r="CH3107" s="53"/>
      <c r="CI3107" s="53"/>
      <c r="CJ3107" s="53"/>
      <c r="CK3107" s="53"/>
    </row>
    <row r="3108" spans="10:89" x14ac:dyDescent="0.2">
      <c r="J3108" s="53"/>
      <c r="K3108" s="53"/>
      <c r="L3108" s="53"/>
      <c r="M3108" s="53"/>
      <c r="N3108" s="53"/>
      <c r="O3108" s="53"/>
      <c r="P3108" s="53"/>
      <c r="Q3108" s="53"/>
      <c r="R3108" s="53"/>
      <c r="S3108" s="53"/>
      <c r="T3108" s="53"/>
      <c r="U3108" s="53"/>
      <c r="V3108" s="53"/>
      <c r="W3108" s="53"/>
      <c r="X3108" s="53"/>
      <c r="Y3108" s="53"/>
      <c r="Z3108" s="53"/>
      <c r="AA3108" s="53"/>
      <c r="AB3108" s="53"/>
      <c r="AC3108" s="53"/>
      <c r="AD3108" s="53"/>
      <c r="AE3108" s="53"/>
      <c r="AF3108" s="53"/>
      <c r="AG3108" s="53"/>
      <c r="AH3108" s="53"/>
      <c r="AI3108" s="53"/>
      <c r="AJ3108" s="53"/>
      <c r="AK3108" s="53"/>
      <c r="AL3108" s="53"/>
      <c r="AM3108" s="53"/>
      <c r="AN3108" s="53"/>
      <c r="AO3108" s="53"/>
      <c r="AP3108" s="53"/>
      <c r="AQ3108" s="53"/>
      <c r="AR3108" s="53"/>
      <c r="AS3108" s="53"/>
      <c r="AT3108" s="53"/>
      <c r="AU3108" s="53"/>
      <c r="AV3108" s="53"/>
      <c r="AW3108" s="53"/>
      <c r="AX3108" s="53"/>
      <c r="AY3108" s="53"/>
      <c r="AZ3108" s="53"/>
      <c r="BA3108" s="53"/>
      <c r="BB3108" s="53"/>
      <c r="BC3108" s="53"/>
      <c r="BD3108" s="53"/>
      <c r="BE3108" s="53"/>
      <c r="BF3108" s="53"/>
      <c r="BG3108" s="53"/>
      <c r="BH3108" s="53"/>
      <c r="BI3108" s="53"/>
      <c r="BJ3108" s="53"/>
      <c r="BK3108" s="53"/>
      <c r="BL3108" s="53"/>
      <c r="BM3108" s="53"/>
      <c r="BN3108" s="53"/>
      <c r="BO3108" s="53"/>
      <c r="BP3108" s="53"/>
      <c r="BQ3108" s="53"/>
      <c r="BR3108" s="53"/>
      <c r="BS3108" s="53"/>
      <c r="BT3108" s="53"/>
      <c r="BU3108" s="53"/>
      <c r="BV3108" s="53"/>
      <c r="BW3108" s="53"/>
      <c r="BX3108" s="53"/>
      <c r="BY3108" s="53"/>
      <c r="BZ3108" s="53"/>
      <c r="CA3108" s="53"/>
      <c r="CB3108" s="53"/>
      <c r="CC3108" s="53"/>
      <c r="CD3108" s="53"/>
      <c r="CE3108" s="53"/>
      <c r="CF3108" s="53"/>
      <c r="CG3108" s="53"/>
      <c r="CH3108" s="53"/>
      <c r="CI3108" s="53"/>
      <c r="CJ3108" s="53"/>
      <c r="CK3108" s="53"/>
    </row>
    <row r="3109" spans="10:89" x14ac:dyDescent="0.2">
      <c r="J3109" s="53"/>
      <c r="K3109" s="53"/>
      <c r="L3109" s="53"/>
      <c r="M3109" s="53"/>
      <c r="N3109" s="53"/>
      <c r="O3109" s="53"/>
      <c r="P3109" s="53"/>
      <c r="Q3109" s="53"/>
      <c r="R3109" s="53"/>
      <c r="S3109" s="53"/>
      <c r="T3109" s="53"/>
      <c r="U3109" s="53"/>
      <c r="V3109" s="53"/>
      <c r="W3109" s="53"/>
      <c r="X3109" s="53"/>
      <c r="Y3109" s="53"/>
      <c r="Z3109" s="53"/>
      <c r="AA3109" s="53"/>
      <c r="AB3109" s="53"/>
      <c r="AC3109" s="53"/>
      <c r="AD3109" s="53"/>
      <c r="AE3109" s="53"/>
      <c r="AF3109" s="53"/>
      <c r="AG3109" s="53"/>
      <c r="AH3109" s="53"/>
      <c r="AI3109" s="53"/>
      <c r="AJ3109" s="53"/>
      <c r="AK3109" s="53"/>
      <c r="AL3109" s="53"/>
      <c r="AM3109" s="53"/>
      <c r="AN3109" s="53"/>
      <c r="AO3109" s="53"/>
      <c r="AP3109" s="53"/>
      <c r="AQ3109" s="53"/>
      <c r="AR3109" s="53"/>
      <c r="AS3109" s="53"/>
      <c r="AT3109" s="53"/>
      <c r="AU3109" s="53"/>
      <c r="AV3109" s="53"/>
      <c r="AW3109" s="53"/>
      <c r="AX3109" s="53"/>
      <c r="AY3109" s="53"/>
      <c r="AZ3109" s="53"/>
      <c r="BA3109" s="53"/>
      <c r="BB3109" s="53"/>
      <c r="BC3109" s="53"/>
      <c r="BD3109" s="53"/>
      <c r="BE3109" s="53"/>
      <c r="BF3109" s="53"/>
      <c r="BG3109" s="53"/>
      <c r="BH3109" s="53"/>
      <c r="BI3109" s="53"/>
      <c r="BJ3109" s="53"/>
      <c r="BK3109" s="53"/>
      <c r="BL3109" s="53"/>
      <c r="BM3109" s="53"/>
      <c r="BN3109" s="53"/>
      <c r="BO3109" s="53"/>
      <c r="BP3109" s="53"/>
      <c r="BQ3109" s="53"/>
      <c r="BR3109" s="53"/>
      <c r="BS3109" s="53"/>
      <c r="BT3109" s="53"/>
      <c r="BU3109" s="53"/>
      <c r="BV3109" s="53"/>
      <c r="BW3109" s="53"/>
      <c r="BX3109" s="53"/>
      <c r="BY3109" s="53"/>
      <c r="BZ3109" s="53"/>
      <c r="CA3109" s="53"/>
      <c r="CB3109" s="53"/>
      <c r="CC3109" s="53"/>
      <c r="CD3109" s="53"/>
      <c r="CE3109" s="53"/>
      <c r="CF3109" s="53"/>
      <c r="CG3109" s="53"/>
      <c r="CH3109" s="53"/>
      <c r="CI3109" s="53"/>
      <c r="CJ3109" s="53"/>
      <c r="CK3109" s="53"/>
    </row>
    <row r="3110" spans="10:89" x14ac:dyDescent="0.2">
      <c r="J3110" s="53"/>
      <c r="K3110" s="53"/>
      <c r="L3110" s="53"/>
      <c r="M3110" s="53"/>
      <c r="N3110" s="53"/>
      <c r="O3110" s="53"/>
      <c r="P3110" s="53"/>
      <c r="Q3110" s="53"/>
      <c r="R3110" s="53"/>
      <c r="S3110" s="53"/>
      <c r="T3110" s="53"/>
      <c r="U3110" s="53"/>
      <c r="V3110" s="53"/>
      <c r="W3110" s="53"/>
      <c r="X3110" s="53"/>
      <c r="Y3110" s="53"/>
      <c r="Z3110" s="53"/>
      <c r="AA3110" s="53"/>
      <c r="AB3110" s="53"/>
      <c r="AC3110" s="53"/>
      <c r="AD3110" s="53"/>
      <c r="AE3110" s="53"/>
      <c r="AF3110" s="53"/>
      <c r="AG3110" s="53"/>
      <c r="AH3110" s="53"/>
      <c r="AI3110" s="53"/>
      <c r="AJ3110" s="53"/>
      <c r="AK3110" s="53"/>
      <c r="AL3110" s="53"/>
      <c r="AM3110" s="53"/>
      <c r="AN3110" s="53"/>
      <c r="AO3110" s="53"/>
      <c r="AP3110" s="53"/>
      <c r="AQ3110" s="53"/>
      <c r="AR3110" s="53"/>
      <c r="AS3110" s="53"/>
      <c r="AT3110" s="53"/>
      <c r="AU3110" s="53"/>
      <c r="AV3110" s="53"/>
      <c r="AW3110" s="53"/>
      <c r="AX3110" s="53"/>
      <c r="AY3110" s="53"/>
      <c r="AZ3110" s="53"/>
      <c r="BA3110" s="53"/>
      <c r="BB3110" s="53"/>
      <c r="BC3110" s="53"/>
      <c r="BD3110" s="53"/>
      <c r="BE3110" s="53"/>
      <c r="BF3110" s="53"/>
      <c r="BG3110" s="53"/>
      <c r="BH3110" s="53"/>
      <c r="BI3110" s="53"/>
      <c r="BJ3110" s="53"/>
      <c r="BK3110" s="53"/>
      <c r="BL3110" s="53"/>
      <c r="BM3110" s="53"/>
      <c r="BN3110" s="53"/>
      <c r="BO3110" s="53"/>
      <c r="BP3110" s="53"/>
      <c r="BQ3110" s="53"/>
      <c r="BR3110" s="53"/>
      <c r="BS3110" s="53"/>
      <c r="BT3110" s="53"/>
      <c r="BU3110" s="53"/>
      <c r="BV3110" s="53"/>
      <c r="BW3110" s="53"/>
      <c r="BX3110" s="53"/>
      <c r="BY3110" s="53"/>
      <c r="BZ3110" s="53"/>
      <c r="CA3110" s="53"/>
      <c r="CB3110" s="53"/>
      <c r="CC3110" s="53"/>
      <c r="CD3110" s="53"/>
      <c r="CE3110" s="53"/>
      <c r="CF3110" s="53"/>
      <c r="CG3110" s="53"/>
      <c r="CH3110" s="53"/>
      <c r="CI3110" s="53"/>
      <c r="CJ3110" s="53"/>
      <c r="CK3110" s="53"/>
    </row>
    <row r="3111" spans="10:89" x14ac:dyDescent="0.2">
      <c r="J3111" s="53"/>
      <c r="K3111" s="53"/>
      <c r="L3111" s="53"/>
      <c r="M3111" s="53"/>
      <c r="N3111" s="53"/>
      <c r="O3111" s="53"/>
      <c r="P3111" s="53"/>
      <c r="Q3111" s="53"/>
      <c r="R3111" s="53"/>
      <c r="S3111" s="53"/>
      <c r="T3111" s="53"/>
      <c r="U3111" s="53"/>
      <c r="V3111" s="53"/>
      <c r="W3111" s="53"/>
      <c r="X3111" s="53"/>
      <c r="Y3111" s="53"/>
      <c r="Z3111" s="53"/>
      <c r="AA3111" s="53"/>
      <c r="AB3111" s="53"/>
      <c r="AC3111" s="53"/>
      <c r="AD3111" s="53"/>
      <c r="AE3111" s="53"/>
      <c r="AF3111" s="53"/>
      <c r="AG3111" s="53"/>
      <c r="AH3111" s="53"/>
      <c r="AI3111" s="53"/>
      <c r="AJ3111" s="53"/>
      <c r="AK3111" s="53"/>
      <c r="AL3111" s="53"/>
      <c r="AM3111" s="53"/>
      <c r="AN3111" s="53"/>
      <c r="AO3111" s="53"/>
      <c r="AP3111" s="53"/>
      <c r="AQ3111" s="53"/>
      <c r="AR3111" s="53"/>
      <c r="AS3111" s="53"/>
      <c r="AT3111" s="53"/>
      <c r="AU3111" s="53"/>
      <c r="AV3111" s="53"/>
      <c r="AW3111" s="53"/>
      <c r="AX3111" s="53"/>
      <c r="AY3111" s="53"/>
      <c r="AZ3111" s="53"/>
      <c r="BA3111" s="53"/>
      <c r="BB3111" s="53"/>
      <c r="BC3111" s="53"/>
      <c r="BD3111" s="53"/>
      <c r="BE3111" s="53"/>
      <c r="BF3111" s="53"/>
      <c r="BG3111" s="53"/>
      <c r="BH3111" s="53"/>
      <c r="BI3111" s="53"/>
      <c r="BJ3111" s="53"/>
      <c r="BK3111" s="53"/>
      <c r="BL3111" s="53"/>
      <c r="BM3111" s="53"/>
      <c r="BN3111" s="53"/>
      <c r="BO3111" s="53"/>
      <c r="BP3111" s="53"/>
      <c r="BQ3111" s="53"/>
      <c r="BR3111" s="53"/>
      <c r="BS3111" s="53"/>
      <c r="BT3111" s="53"/>
      <c r="BU3111" s="53"/>
      <c r="BV3111" s="53"/>
      <c r="BW3111" s="53"/>
      <c r="BX3111" s="53"/>
      <c r="BY3111" s="53"/>
      <c r="BZ3111" s="53"/>
      <c r="CA3111" s="53"/>
      <c r="CB3111" s="53"/>
      <c r="CC3111" s="53"/>
      <c r="CD3111" s="53"/>
      <c r="CE3111" s="53"/>
      <c r="CF3111" s="53"/>
      <c r="CG3111" s="53"/>
      <c r="CH3111" s="53"/>
      <c r="CI3111" s="53"/>
      <c r="CJ3111" s="53"/>
      <c r="CK3111" s="53"/>
    </row>
    <row r="3112" spans="10:89" x14ac:dyDescent="0.2">
      <c r="J3112" s="53"/>
      <c r="K3112" s="53"/>
      <c r="L3112" s="53"/>
      <c r="M3112" s="53"/>
      <c r="N3112" s="53"/>
      <c r="O3112" s="53"/>
      <c r="P3112" s="53"/>
      <c r="Q3112" s="53"/>
      <c r="R3112" s="53"/>
      <c r="S3112" s="53"/>
      <c r="T3112" s="53"/>
      <c r="U3112" s="53"/>
      <c r="V3112" s="53"/>
      <c r="W3112" s="53"/>
      <c r="X3112" s="53"/>
      <c r="Y3112" s="53"/>
      <c r="Z3112" s="53"/>
      <c r="AA3112" s="53"/>
      <c r="AB3112" s="53"/>
      <c r="AC3112" s="53"/>
      <c r="AD3112" s="53"/>
      <c r="AE3112" s="53"/>
      <c r="AF3112" s="53"/>
      <c r="AG3112" s="53"/>
      <c r="AH3112" s="53"/>
      <c r="AI3112" s="53"/>
      <c r="AJ3112" s="53"/>
      <c r="AK3112" s="53"/>
      <c r="AL3112" s="53"/>
      <c r="AM3112" s="53"/>
      <c r="AN3112" s="53"/>
      <c r="AO3112" s="53"/>
      <c r="AP3112" s="53"/>
      <c r="AQ3112" s="53"/>
      <c r="AR3112" s="53"/>
      <c r="AS3112" s="53"/>
      <c r="AT3112" s="53"/>
      <c r="AU3112" s="53"/>
      <c r="AV3112" s="53"/>
      <c r="AW3112" s="53"/>
      <c r="AX3112" s="53"/>
      <c r="AY3112" s="53"/>
      <c r="AZ3112" s="53"/>
      <c r="BA3112" s="53"/>
      <c r="BB3112" s="53"/>
      <c r="BC3112" s="53"/>
      <c r="BD3112" s="53"/>
      <c r="BE3112" s="53"/>
      <c r="BF3112" s="53"/>
      <c r="BG3112" s="53"/>
      <c r="BH3112" s="53"/>
      <c r="BI3112" s="53"/>
      <c r="BJ3112" s="53"/>
      <c r="BK3112" s="53"/>
      <c r="BL3112" s="53"/>
      <c r="BM3112" s="53"/>
      <c r="BN3112" s="53"/>
      <c r="BO3112" s="53"/>
      <c r="BP3112" s="53"/>
      <c r="BQ3112" s="53"/>
      <c r="BR3112" s="53"/>
      <c r="BS3112" s="53"/>
      <c r="BT3112" s="53"/>
      <c r="BU3112" s="53"/>
      <c r="BV3112" s="53"/>
      <c r="BW3112" s="53"/>
      <c r="BX3112" s="53"/>
      <c r="BY3112" s="53"/>
      <c r="BZ3112" s="53"/>
      <c r="CA3112" s="53"/>
      <c r="CB3112" s="53"/>
      <c r="CC3112" s="53"/>
      <c r="CD3112" s="53"/>
      <c r="CE3112" s="53"/>
      <c r="CF3112" s="53"/>
      <c r="CG3112" s="53"/>
      <c r="CH3112" s="53"/>
      <c r="CI3112" s="53"/>
      <c r="CJ3112" s="53"/>
      <c r="CK3112" s="53"/>
    </row>
    <row r="3113" spans="10:89" x14ac:dyDescent="0.2">
      <c r="J3113" s="53"/>
      <c r="K3113" s="53"/>
      <c r="L3113" s="53"/>
      <c r="M3113" s="53"/>
      <c r="N3113" s="53"/>
      <c r="O3113" s="53"/>
      <c r="P3113" s="53"/>
      <c r="Q3113" s="53"/>
      <c r="R3113" s="53"/>
      <c r="S3113" s="53"/>
      <c r="T3113" s="53"/>
      <c r="U3113" s="53"/>
      <c r="V3113" s="53"/>
      <c r="W3113" s="53"/>
      <c r="X3113" s="53"/>
      <c r="Y3113" s="53"/>
      <c r="Z3113" s="53"/>
      <c r="AA3113" s="53"/>
      <c r="AB3113" s="53"/>
      <c r="AC3113" s="53"/>
      <c r="AD3113" s="53"/>
      <c r="AE3113" s="53"/>
      <c r="AF3113" s="53"/>
      <c r="AG3113" s="53"/>
      <c r="AH3113" s="53"/>
      <c r="AI3113" s="53"/>
      <c r="AJ3113" s="53"/>
      <c r="AK3113" s="53"/>
      <c r="AL3113" s="53"/>
      <c r="AM3113" s="53"/>
      <c r="AN3113" s="53"/>
      <c r="AO3113" s="53"/>
      <c r="AP3113" s="53"/>
      <c r="AQ3113" s="53"/>
      <c r="AR3113" s="53"/>
      <c r="AS3113" s="53"/>
      <c r="AT3113" s="53"/>
      <c r="AU3113" s="53"/>
      <c r="AV3113" s="53"/>
      <c r="AW3113" s="53"/>
      <c r="AX3113" s="53"/>
      <c r="AY3113" s="53"/>
      <c r="AZ3113" s="53"/>
      <c r="BA3113" s="53"/>
      <c r="BB3113" s="53"/>
      <c r="BC3113" s="53"/>
      <c r="BD3113" s="53"/>
      <c r="BE3113" s="53"/>
      <c r="BF3113" s="53"/>
      <c r="BG3113" s="53"/>
      <c r="BH3113" s="53"/>
      <c r="BI3113" s="53"/>
      <c r="BJ3113" s="53"/>
      <c r="BK3113" s="53"/>
      <c r="BL3113" s="53"/>
      <c r="BM3113" s="53"/>
      <c r="BN3113" s="53"/>
      <c r="BO3113" s="53"/>
      <c r="BP3113" s="53"/>
      <c r="BQ3113" s="53"/>
      <c r="BR3113" s="53"/>
      <c r="BS3113" s="53"/>
      <c r="BT3113" s="53"/>
      <c r="BU3113" s="53"/>
      <c r="BV3113" s="53"/>
      <c r="BW3113" s="53"/>
      <c r="BX3113" s="53"/>
      <c r="BY3113" s="53"/>
      <c r="BZ3113" s="53"/>
      <c r="CA3113" s="53"/>
      <c r="CB3113" s="53"/>
      <c r="CC3113" s="53"/>
      <c r="CD3113" s="53"/>
      <c r="CE3113" s="53"/>
      <c r="CF3113" s="53"/>
      <c r="CG3113" s="53"/>
      <c r="CH3113" s="53"/>
      <c r="CI3113" s="53"/>
      <c r="CJ3113" s="53"/>
      <c r="CK3113" s="53"/>
    </row>
    <row r="3114" spans="10:89" x14ac:dyDescent="0.2">
      <c r="J3114" s="53"/>
      <c r="K3114" s="53"/>
      <c r="L3114" s="53"/>
      <c r="M3114" s="53"/>
      <c r="N3114" s="53"/>
      <c r="O3114" s="53"/>
      <c r="P3114" s="53"/>
      <c r="Q3114" s="53"/>
      <c r="R3114" s="53"/>
      <c r="S3114" s="53"/>
      <c r="T3114" s="53"/>
      <c r="U3114" s="53"/>
      <c r="V3114" s="53"/>
      <c r="W3114" s="53"/>
      <c r="X3114" s="53"/>
      <c r="Y3114" s="53"/>
      <c r="Z3114" s="53"/>
      <c r="AA3114" s="53"/>
      <c r="AB3114" s="53"/>
      <c r="AC3114" s="53"/>
      <c r="AD3114" s="53"/>
      <c r="AE3114" s="53"/>
      <c r="AF3114" s="53"/>
      <c r="AG3114" s="53"/>
      <c r="AH3114" s="53"/>
      <c r="AI3114" s="53"/>
      <c r="AJ3114" s="53"/>
      <c r="AK3114" s="53"/>
      <c r="AL3114" s="53"/>
      <c r="AM3114" s="53"/>
      <c r="AN3114" s="53"/>
      <c r="AO3114" s="53"/>
      <c r="AP3114" s="53"/>
      <c r="AQ3114" s="53"/>
      <c r="AR3114" s="53"/>
      <c r="AS3114" s="53"/>
      <c r="AT3114" s="53"/>
      <c r="AU3114" s="53"/>
      <c r="AV3114" s="53"/>
      <c r="AW3114" s="53"/>
      <c r="AX3114" s="53"/>
      <c r="AY3114" s="53"/>
      <c r="AZ3114" s="53"/>
      <c r="BA3114" s="53"/>
      <c r="BB3114" s="53"/>
      <c r="BC3114" s="53"/>
      <c r="BD3114" s="53"/>
      <c r="BE3114" s="53"/>
      <c r="BF3114" s="53"/>
      <c r="BG3114" s="53"/>
      <c r="BH3114" s="53"/>
      <c r="BI3114" s="53"/>
      <c r="BJ3114" s="53"/>
      <c r="BK3114" s="53"/>
      <c r="BL3114" s="53"/>
      <c r="BM3114" s="53"/>
      <c r="BN3114" s="53"/>
      <c r="BO3114" s="53"/>
      <c r="BP3114" s="53"/>
      <c r="BQ3114" s="53"/>
      <c r="BR3114" s="53"/>
      <c r="BS3114" s="53"/>
      <c r="BT3114" s="53"/>
      <c r="BU3114" s="53"/>
      <c r="BV3114" s="53"/>
      <c r="BW3114" s="53"/>
      <c r="BX3114" s="53"/>
      <c r="BY3114" s="53"/>
      <c r="BZ3114" s="53"/>
      <c r="CA3114" s="53"/>
      <c r="CB3114" s="53"/>
      <c r="CC3114" s="53"/>
      <c r="CD3114" s="53"/>
      <c r="CE3114" s="53"/>
      <c r="CF3114" s="53"/>
      <c r="CG3114" s="53"/>
      <c r="CH3114" s="53"/>
      <c r="CI3114" s="53"/>
      <c r="CJ3114" s="53"/>
      <c r="CK3114" s="53"/>
    </row>
    <row r="3115" spans="10:89" x14ac:dyDescent="0.2">
      <c r="J3115" s="53"/>
      <c r="K3115" s="53"/>
      <c r="L3115" s="53"/>
      <c r="M3115" s="53"/>
      <c r="N3115" s="53"/>
      <c r="O3115" s="53"/>
      <c r="P3115" s="53"/>
      <c r="Q3115" s="53"/>
      <c r="R3115" s="53"/>
      <c r="S3115" s="53"/>
      <c r="T3115" s="53"/>
      <c r="U3115" s="53"/>
      <c r="V3115" s="53"/>
      <c r="W3115" s="53"/>
      <c r="X3115" s="53"/>
      <c r="Y3115" s="53"/>
      <c r="Z3115" s="53"/>
      <c r="AA3115" s="53"/>
      <c r="AB3115" s="53"/>
      <c r="AC3115" s="53"/>
      <c r="AD3115" s="53"/>
      <c r="AE3115" s="53"/>
      <c r="AF3115" s="53"/>
      <c r="AG3115" s="53"/>
      <c r="AH3115" s="53"/>
      <c r="AI3115" s="53"/>
      <c r="AJ3115" s="53"/>
      <c r="AK3115" s="53"/>
      <c r="AL3115" s="53"/>
      <c r="AM3115" s="53"/>
      <c r="AN3115" s="53"/>
      <c r="AO3115" s="53"/>
      <c r="AP3115" s="53"/>
      <c r="AQ3115" s="53"/>
      <c r="AR3115" s="53"/>
      <c r="AS3115" s="53"/>
      <c r="AT3115" s="53"/>
      <c r="AU3115" s="53"/>
      <c r="AV3115" s="53"/>
      <c r="AW3115" s="53"/>
      <c r="AX3115" s="53"/>
      <c r="AY3115" s="53"/>
      <c r="AZ3115" s="53"/>
      <c r="BA3115" s="53"/>
      <c r="BB3115" s="53"/>
      <c r="BC3115" s="53"/>
      <c r="BD3115" s="53"/>
      <c r="BE3115" s="53"/>
      <c r="BF3115" s="53"/>
      <c r="BG3115" s="53"/>
      <c r="BH3115" s="53"/>
      <c r="BI3115" s="53"/>
      <c r="BJ3115" s="53"/>
      <c r="BK3115" s="53"/>
      <c r="BL3115" s="53"/>
      <c r="BM3115" s="53"/>
      <c r="BN3115" s="53"/>
      <c r="BO3115" s="53"/>
      <c r="BP3115" s="53"/>
      <c r="BQ3115" s="53"/>
      <c r="BR3115" s="53"/>
      <c r="BS3115" s="53"/>
      <c r="BT3115" s="53"/>
      <c r="BU3115" s="53"/>
      <c r="BV3115" s="53"/>
      <c r="BW3115" s="53"/>
      <c r="BX3115" s="53"/>
      <c r="BY3115" s="53"/>
      <c r="BZ3115" s="53"/>
      <c r="CA3115" s="53"/>
      <c r="CB3115" s="53"/>
      <c r="CC3115" s="53"/>
      <c r="CD3115" s="53"/>
      <c r="CE3115" s="53"/>
      <c r="CF3115" s="53"/>
      <c r="CG3115" s="53"/>
      <c r="CH3115" s="53"/>
      <c r="CI3115" s="53"/>
      <c r="CJ3115" s="53"/>
      <c r="CK3115" s="53"/>
    </row>
    <row r="3116" spans="10:89" x14ac:dyDescent="0.2">
      <c r="J3116" s="53"/>
      <c r="K3116" s="53"/>
      <c r="L3116" s="53"/>
      <c r="M3116" s="53"/>
      <c r="N3116" s="53"/>
      <c r="O3116" s="53"/>
      <c r="P3116" s="53"/>
      <c r="Q3116" s="53"/>
      <c r="R3116" s="53"/>
      <c r="S3116" s="53"/>
      <c r="T3116" s="53"/>
      <c r="U3116" s="53"/>
      <c r="V3116" s="53"/>
      <c r="W3116" s="53"/>
      <c r="X3116" s="53"/>
      <c r="Y3116" s="53"/>
      <c r="Z3116" s="53"/>
      <c r="AA3116" s="53"/>
      <c r="AB3116" s="53"/>
      <c r="AC3116" s="53"/>
      <c r="AD3116" s="53"/>
      <c r="AE3116" s="53"/>
      <c r="AF3116" s="53"/>
      <c r="AG3116" s="53"/>
      <c r="AH3116" s="53"/>
      <c r="AI3116" s="53"/>
      <c r="AJ3116" s="53"/>
      <c r="AK3116" s="53"/>
      <c r="AL3116" s="53"/>
      <c r="AM3116" s="53"/>
      <c r="AN3116" s="53"/>
      <c r="AO3116" s="53"/>
      <c r="AP3116" s="53"/>
      <c r="AQ3116" s="53"/>
      <c r="AR3116" s="53"/>
      <c r="AS3116" s="53"/>
      <c r="AT3116" s="53"/>
      <c r="AU3116" s="53"/>
      <c r="AV3116" s="53"/>
      <c r="AW3116" s="53"/>
      <c r="AX3116" s="53"/>
      <c r="AY3116" s="53"/>
      <c r="AZ3116" s="53"/>
      <c r="BA3116" s="53"/>
      <c r="BB3116" s="53"/>
      <c r="BC3116" s="53"/>
      <c r="BD3116" s="53"/>
      <c r="BE3116" s="53"/>
      <c r="BF3116" s="53"/>
      <c r="BG3116" s="53"/>
      <c r="BH3116" s="53"/>
      <c r="BI3116" s="53"/>
      <c r="BJ3116" s="53"/>
      <c r="BK3116" s="53"/>
      <c r="BL3116" s="53"/>
      <c r="BM3116" s="53"/>
      <c r="BN3116" s="53"/>
      <c r="BO3116" s="53"/>
      <c r="BP3116" s="53"/>
      <c r="BQ3116" s="53"/>
      <c r="BR3116" s="53"/>
      <c r="BS3116" s="53"/>
      <c r="BT3116" s="53"/>
      <c r="BU3116" s="53"/>
      <c r="BV3116" s="53"/>
      <c r="BW3116" s="53"/>
      <c r="BX3116" s="53"/>
      <c r="BY3116" s="53"/>
      <c r="BZ3116" s="53"/>
      <c r="CA3116" s="53"/>
      <c r="CB3116" s="53"/>
      <c r="CC3116" s="53"/>
      <c r="CD3116" s="53"/>
      <c r="CE3116" s="53"/>
      <c r="CF3116" s="53"/>
      <c r="CG3116" s="53"/>
      <c r="CH3116" s="53"/>
      <c r="CI3116" s="53"/>
      <c r="CJ3116" s="53"/>
      <c r="CK3116" s="53"/>
    </row>
    <row r="3117" spans="10:89" x14ac:dyDescent="0.2">
      <c r="J3117" s="53"/>
      <c r="K3117" s="53"/>
      <c r="L3117" s="53"/>
      <c r="M3117" s="53"/>
      <c r="N3117" s="53"/>
      <c r="O3117" s="53"/>
      <c r="P3117" s="53"/>
      <c r="Q3117" s="53"/>
      <c r="R3117" s="53"/>
      <c r="S3117" s="53"/>
      <c r="T3117" s="53"/>
      <c r="U3117" s="53"/>
      <c r="V3117" s="53"/>
      <c r="W3117" s="53"/>
      <c r="X3117" s="53"/>
      <c r="Y3117" s="53"/>
      <c r="Z3117" s="53"/>
      <c r="AA3117" s="53"/>
      <c r="AB3117" s="53"/>
      <c r="AC3117" s="53"/>
      <c r="AD3117" s="53"/>
      <c r="AE3117" s="53"/>
      <c r="AF3117" s="53"/>
      <c r="AG3117" s="53"/>
      <c r="AH3117" s="53"/>
      <c r="AI3117" s="53"/>
      <c r="AJ3117" s="53"/>
      <c r="AK3117" s="53"/>
      <c r="AL3117" s="53"/>
      <c r="AM3117" s="53"/>
      <c r="AN3117" s="53"/>
      <c r="AO3117" s="53"/>
      <c r="AP3117" s="53"/>
      <c r="AQ3117" s="53"/>
      <c r="AR3117" s="53"/>
      <c r="AS3117" s="53"/>
      <c r="AT3117" s="53"/>
      <c r="AU3117" s="53"/>
      <c r="AV3117" s="53"/>
      <c r="AW3117" s="53"/>
      <c r="AX3117" s="53"/>
      <c r="AY3117" s="53"/>
      <c r="AZ3117" s="53"/>
      <c r="BA3117" s="53"/>
      <c r="BB3117" s="53"/>
      <c r="BC3117" s="53"/>
      <c r="BD3117" s="53"/>
      <c r="BE3117" s="53"/>
      <c r="BF3117" s="53"/>
      <c r="BG3117" s="53"/>
      <c r="BH3117" s="53"/>
      <c r="BI3117" s="53"/>
      <c r="BJ3117" s="53"/>
      <c r="BK3117" s="53"/>
      <c r="BL3117" s="53"/>
      <c r="BM3117" s="53"/>
      <c r="BN3117" s="53"/>
      <c r="BO3117" s="53"/>
      <c r="BP3117" s="53"/>
      <c r="BQ3117" s="53"/>
      <c r="BR3117" s="53"/>
      <c r="BS3117" s="53"/>
      <c r="BT3117" s="53"/>
      <c r="BU3117" s="53"/>
      <c r="BV3117" s="53"/>
      <c r="BW3117" s="53"/>
      <c r="BX3117" s="53"/>
      <c r="BY3117" s="53"/>
      <c r="BZ3117" s="53"/>
      <c r="CA3117" s="53"/>
      <c r="CB3117" s="53"/>
      <c r="CC3117" s="53"/>
      <c r="CD3117" s="53"/>
      <c r="CE3117" s="53"/>
      <c r="CF3117" s="53"/>
      <c r="CG3117" s="53"/>
      <c r="CH3117" s="53"/>
      <c r="CI3117" s="53"/>
      <c r="CJ3117" s="53"/>
      <c r="CK3117" s="53"/>
    </row>
    <row r="3118" spans="10:89" x14ac:dyDescent="0.2">
      <c r="J3118" s="53"/>
      <c r="K3118" s="53"/>
      <c r="L3118" s="53"/>
      <c r="M3118" s="53"/>
      <c r="N3118" s="53"/>
      <c r="O3118" s="53"/>
      <c r="P3118" s="53"/>
      <c r="Q3118" s="53"/>
      <c r="R3118" s="53"/>
      <c r="S3118" s="53"/>
      <c r="T3118" s="53"/>
      <c r="U3118" s="53"/>
      <c r="V3118" s="53"/>
      <c r="W3118" s="53"/>
      <c r="X3118" s="53"/>
      <c r="Y3118" s="53"/>
      <c r="Z3118" s="53"/>
      <c r="AA3118" s="53"/>
      <c r="AB3118" s="53"/>
      <c r="AC3118" s="53"/>
      <c r="AD3118" s="53"/>
      <c r="AE3118" s="53"/>
      <c r="AF3118" s="53"/>
      <c r="AG3118" s="53"/>
      <c r="AH3118" s="53"/>
      <c r="AI3118" s="53"/>
      <c r="AJ3118" s="53"/>
      <c r="AK3118" s="53"/>
      <c r="AL3118" s="53"/>
      <c r="AM3118" s="53"/>
      <c r="AN3118" s="53"/>
      <c r="AO3118" s="53"/>
      <c r="AP3118" s="53"/>
      <c r="AQ3118" s="53"/>
      <c r="AR3118" s="53"/>
      <c r="AS3118" s="53"/>
      <c r="AT3118" s="53"/>
      <c r="AU3118" s="53"/>
      <c r="AV3118" s="53"/>
      <c r="AW3118" s="53"/>
      <c r="AX3118" s="53"/>
      <c r="AY3118" s="53"/>
      <c r="AZ3118" s="53"/>
      <c r="BA3118" s="53"/>
      <c r="BB3118" s="53"/>
      <c r="BC3118" s="53"/>
      <c r="BD3118" s="53"/>
      <c r="BE3118" s="53"/>
      <c r="BF3118" s="53"/>
      <c r="BG3118" s="53"/>
      <c r="BH3118" s="53"/>
      <c r="BI3118" s="53"/>
      <c r="BJ3118" s="53"/>
      <c r="BK3118" s="53"/>
      <c r="BL3118" s="53"/>
      <c r="BM3118" s="53"/>
      <c r="BN3118" s="53"/>
      <c r="BO3118" s="53"/>
      <c r="BP3118" s="53"/>
      <c r="BQ3118" s="53"/>
      <c r="BR3118" s="53"/>
      <c r="BS3118" s="53"/>
      <c r="BT3118" s="53"/>
      <c r="BU3118" s="53"/>
      <c r="BV3118" s="53"/>
      <c r="BW3118" s="53"/>
      <c r="BX3118" s="53"/>
      <c r="BY3118" s="53"/>
      <c r="BZ3118" s="53"/>
      <c r="CA3118" s="53"/>
      <c r="CB3118" s="53"/>
      <c r="CC3118" s="53"/>
      <c r="CD3118" s="53"/>
      <c r="CE3118" s="53"/>
      <c r="CF3118" s="53"/>
      <c r="CG3118" s="53"/>
      <c r="CH3118" s="53"/>
      <c r="CI3118" s="53"/>
      <c r="CJ3118" s="53"/>
      <c r="CK3118" s="53"/>
    </row>
    <row r="3119" spans="10:89" x14ac:dyDescent="0.2">
      <c r="J3119" s="53"/>
      <c r="K3119" s="53"/>
      <c r="L3119" s="53"/>
      <c r="M3119" s="53"/>
      <c r="N3119" s="53"/>
      <c r="O3119" s="53"/>
      <c r="P3119" s="53"/>
      <c r="Q3119" s="53"/>
      <c r="R3119" s="53"/>
      <c r="S3119" s="53"/>
      <c r="T3119" s="53"/>
      <c r="U3119" s="53"/>
      <c r="V3119" s="53"/>
      <c r="W3119" s="53"/>
      <c r="X3119" s="53"/>
      <c r="Y3119" s="53"/>
      <c r="Z3119" s="53"/>
      <c r="AA3119" s="53"/>
      <c r="AB3119" s="53"/>
      <c r="AC3119" s="53"/>
      <c r="AD3119" s="53"/>
      <c r="AE3119" s="53"/>
      <c r="AF3119" s="53"/>
      <c r="AG3119" s="53"/>
      <c r="AH3119" s="53"/>
      <c r="AI3119" s="53"/>
      <c r="AJ3119" s="53"/>
      <c r="AK3119" s="53"/>
      <c r="AL3119" s="53"/>
      <c r="AM3119" s="53"/>
      <c r="AN3119" s="53"/>
      <c r="AO3119" s="53"/>
      <c r="AP3119" s="53"/>
      <c r="AQ3119" s="53"/>
      <c r="AR3119" s="53"/>
      <c r="AS3119" s="53"/>
      <c r="AT3119" s="53"/>
      <c r="AU3119" s="53"/>
      <c r="AV3119" s="53"/>
      <c r="AW3119" s="53"/>
      <c r="AX3119" s="53"/>
      <c r="AY3119" s="53"/>
      <c r="AZ3119" s="53"/>
      <c r="BA3119" s="53"/>
      <c r="BB3119" s="53"/>
      <c r="BC3119" s="53"/>
      <c r="BD3119" s="53"/>
      <c r="BE3119" s="53"/>
      <c r="BF3119" s="53"/>
      <c r="BG3119" s="53"/>
      <c r="BH3119" s="53"/>
      <c r="BI3119" s="53"/>
      <c r="BJ3119" s="53"/>
      <c r="BK3119" s="53"/>
      <c r="BL3119" s="53"/>
      <c r="BM3119" s="53"/>
      <c r="BN3119" s="53"/>
      <c r="BO3119" s="53"/>
      <c r="BP3119" s="53"/>
      <c r="BQ3119" s="53"/>
      <c r="BR3119" s="53"/>
      <c r="BS3119" s="53"/>
      <c r="BT3119" s="53"/>
      <c r="BU3119" s="53"/>
      <c r="BV3119" s="53"/>
      <c r="BW3119" s="53"/>
      <c r="BX3119" s="53"/>
      <c r="BY3119" s="53"/>
      <c r="BZ3119" s="53"/>
      <c r="CA3119" s="53"/>
      <c r="CB3119" s="53"/>
      <c r="CC3119" s="53"/>
      <c r="CD3119" s="53"/>
      <c r="CE3119" s="53"/>
      <c r="CF3119" s="53"/>
      <c r="CG3119" s="53"/>
      <c r="CH3119" s="53"/>
      <c r="CI3119" s="53"/>
      <c r="CJ3119" s="53"/>
      <c r="CK3119" s="53"/>
    </row>
    <row r="3120" spans="10:89" x14ac:dyDescent="0.2">
      <c r="J3120" s="53"/>
      <c r="K3120" s="53"/>
      <c r="L3120" s="53"/>
      <c r="M3120" s="53"/>
      <c r="N3120" s="53"/>
      <c r="O3120" s="53"/>
      <c r="P3120" s="53"/>
      <c r="Q3120" s="53"/>
      <c r="R3120" s="53"/>
      <c r="S3120" s="53"/>
      <c r="T3120" s="53"/>
      <c r="U3120" s="53"/>
      <c r="V3120" s="53"/>
      <c r="W3120" s="53"/>
      <c r="X3120" s="53"/>
      <c r="Y3120" s="53"/>
      <c r="Z3120" s="53"/>
      <c r="AA3120" s="53"/>
      <c r="AB3120" s="53"/>
      <c r="AC3120" s="53"/>
      <c r="AD3120" s="53"/>
      <c r="AE3120" s="53"/>
      <c r="AF3120" s="53"/>
      <c r="AG3120" s="53"/>
      <c r="AH3120" s="53"/>
      <c r="AI3120" s="53"/>
      <c r="AJ3120" s="53"/>
      <c r="AK3120" s="53"/>
      <c r="AL3120" s="53"/>
      <c r="AM3120" s="53"/>
      <c r="AN3120" s="53"/>
      <c r="AO3120" s="53"/>
      <c r="AP3120" s="53"/>
      <c r="AQ3120" s="53"/>
      <c r="AR3120" s="53"/>
      <c r="AS3120" s="53"/>
      <c r="AT3120" s="53"/>
      <c r="AU3120" s="53"/>
      <c r="AV3120" s="53"/>
      <c r="AW3120" s="53"/>
      <c r="AX3120" s="53"/>
      <c r="AY3120" s="53"/>
      <c r="AZ3120" s="53"/>
      <c r="BA3120" s="53"/>
      <c r="BB3120" s="53"/>
      <c r="BC3120" s="53"/>
      <c r="BD3120" s="53"/>
      <c r="BE3120" s="53"/>
      <c r="BF3120" s="53"/>
      <c r="BG3120" s="53"/>
      <c r="BH3120" s="53"/>
      <c r="BI3120" s="53"/>
      <c r="BJ3120" s="53"/>
      <c r="BK3120" s="53"/>
      <c r="BL3120" s="53"/>
      <c r="BM3120" s="53"/>
      <c r="BN3120" s="53"/>
      <c r="BO3120" s="53"/>
      <c r="BP3120" s="53"/>
      <c r="BQ3120" s="53"/>
      <c r="BR3120" s="53"/>
      <c r="BS3120" s="53"/>
      <c r="BT3120" s="53"/>
      <c r="BU3120" s="53"/>
      <c r="BV3120" s="53"/>
      <c r="BW3120" s="53"/>
      <c r="BX3120" s="53"/>
      <c r="BY3120" s="53"/>
      <c r="BZ3120" s="53"/>
      <c r="CA3120" s="53"/>
      <c r="CB3120" s="53"/>
      <c r="CC3120" s="53"/>
      <c r="CD3120" s="53"/>
      <c r="CE3120" s="53"/>
      <c r="CF3120" s="53"/>
      <c r="CG3120" s="53"/>
      <c r="CH3120" s="53"/>
      <c r="CI3120" s="53"/>
      <c r="CJ3120" s="53"/>
      <c r="CK3120" s="53"/>
    </row>
    <row r="3121" spans="10:89" x14ac:dyDescent="0.2">
      <c r="J3121" s="53"/>
      <c r="K3121" s="53"/>
      <c r="L3121" s="53"/>
      <c r="M3121" s="53"/>
      <c r="N3121" s="53"/>
      <c r="O3121" s="53"/>
      <c r="P3121" s="53"/>
      <c r="Q3121" s="53"/>
      <c r="R3121" s="53"/>
      <c r="S3121" s="53"/>
      <c r="T3121" s="53"/>
      <c r="U3121" s="53"/>
      <c r="V3121" s="53"/>
      <c r="W3121" s="53"/>
      <c r="X3121" s="53"/>
      <c r="Y3121" s="53"/>
      <c r="Z3121" s="53"/>
      <c r="AA3121" s="53"/>
      <c r="AB3121" s="53"/>
      <c r="AC3121" s="53"/>
      <c r="AD3121" s="53"/>
      <c r="AE3121" s="53"/>
      <c r="AF3121" s="53"/>
      <c r="AG3121" s="53"/>
      <c r="AH3121" s="53"/>
      <c r="AI3121" s="53"/>
      <c r="AJ3121" s="53"/>
      <c r="AK3121" s="53"/>
      <c r="AL3121" s="53"/>
      <c r="AM3121" s="53"/>
      <c r="AN3121" s="53"/>
      <c r="AO3121" s="53"/>
      <c r="AP3121" s="53"/>
      <c r="AQ3121" s="53"/>
      <c r="AR3121" s="53"/>
      <c r="AS3121" s="53"/>
      <c r="AT3121" s="53"/>
      <c r="AU3121" s="53"/>
      <c r="AV3121" s="53"/>
      <c r="AW3121" s="53"/>
      <c r="AX3121" s="53"/>
      <c r="AY3121" s="53"/>
      <c r="AZ3121" s="53"/>
      <c r="BA3121" s="53"/>
      <c r="BB3121" s="53"/>
      <c r="BC3121" s="53"/>
      <c r="BD3121" s="53"/>
      <c r="BE3121" s="53"/>
      <c r="BF3121" s="53"/>
      <c r="BG3121" s="53"/>
      <c r="BH3121" s="53"/>
      <c r="BI3121" s="53"/>
      <c r="BJ3121" s="53"/>
      <c r="BK3121" s="53"/>
      <c r="BL3121" s="53"/>
      <c r="BM3121" s="53"/>
      <c r="BN3121" s="53"/>
      <c r="BO3121" s="53"/>
      <c r="BP3121" s="53"/>
      <c r="BQ3121" s="53"/>
      <c r="BR3121" s="53"/>
      <c r="BS3121" s="53"/>
      <c r="BT3121" s="53"/>
      <c r="BU3121" s="53"/>
      <c r="BV3121" s="53"/>
      <c r="BW3121" s="53"/>
      <c r="BX3121" s="53"/>
      <c r="BY3121" s="53"/>
      <c r="BZ3121" s="53"/>
      <c r="CA3121" s="53"/>
      <c r="CB3121" s="53"/>
      <c r="CC3121" s="53"/>
      <c r="CD3121" s="53"/>
      <c r="CE3121" s="53"/>
      <c r="CF3121" s="53"/>
      <c r="CG3121" s="53"/>
      <c r="CH3121" s="53"/>
      <c r="CI3121" s="53"/>
      <c r="CJ3121" s="53"/>
      <c r="CK3121" s="53"/>
    </row>
    <row r="3122" spans="10:89" x14ac:dyDescent="0.2">
      <c r="J3122" s="53"/>
      <c r="K3122" s="53"/>
      <c r="L3122" s="53"/>
      <c r="M3122" s="53"/>
      <c r="N3122" s="53"/>
      <c r="O3122" s="53"/>
      <c r="P3122" s="53"/>
      <c r="Q3122" s="53"/>
      <c r="R3122" s="53"/>
      <c r="S3122" s="53"/>
      <c r="T3122" s="53"/>
      <c r="U3122" s="53"/>
      <c r="V3122" s="53"/>
      <c r="W3122" s="53"/>
      <c r="X3122" s="53"/>
      <c r="Y3122" s="53"/>
      <c r="Z3122" s="53"/>
      <c r="AA3122" s="53"/>
      <c r="AB3122" s="53"/>
      <c r="AC3122" s="53"/>
      <c r="AD3122" s="53"/>
      <c r="AE3122" s="53"/>
      <c r="AF3122" s="53"/>
      <c r="AG3122" s="53"/>
      <c r="AH3122" s="53"/>
      <c r="AI3122" s="53"/>
      <c r="AJ3122" s="53"/>
      <c r="AK3122" s="53"/>
      <c r="AL3122" s="53"/>
      <c r="AM3122" s="53"/>
      <c r="AN3122" s="53"/>
      <c r="AO3122" s="53"/>
      <c r="AP3122" s="53"/>
      <c r="AQ3122" s="53"/>
      <c r="AR3122" s="53"/>
      <c r="AS3122" s="53"/>
      <c r="AT3122" s="53"/>
      <c r="AU3122" s="53"/>
      <c r="AV3122" s="53"/>
      <c r="AW3122" s="53"/>
      <c r="AX3122" s="53"/>
      <c r="AY3122" s="53"/>
      <c r="AZ3122" s="53"/>
      <c r="BA3122" s="53"/>
      <c r="BB3122" s="53"/>
      <c r="BC3122" s="53"/>
      <c r="BD3122" s="53"/>
      <c r="BE3122" s="53"/>
      <c r="BF3122" s="53"/>
      <c r="BG3122" s="53"/>
      <c r="BH3122" s="53"/>
      <c r="BI3122" s="53"/>
      <c r="BJ3122" s="53"/>
      <c r="BK3122" s="53"/>
      <c r="BL3122" s="53"/>
      <c r="BM3122" s="53"/>
      <c r="BN3122" s="53"/>
      <c r="BO3122" s="53"/>
      <c r="BP3122" s="53"/>
      <c r="BQ3122" s="53"/>
      <c r="BR3122" s="53"/>
      <c r="BS3122" s="53"/>
      <c r="BT3122" s="53"/>
      <c r="BU3122" s="53"/>
      <c r="BV3122" s="53"/>
      <c r="BW3122" s="53"/>
      <c r="BX3122" s="53"/>
      <c r="BY3122" s="53"/>
      <c r="BZ3122" s="53"/>
      <c r="CA3122" s="53"/>
      <c r="CB3122" s="53"/>
      <c r="CC3122" s="53"/>
      <c r="CD3122" s="53"/>
      <c r="CE3122" s="53"/>
      <c r="CF3122" s="53"/>
      <c r="CG3122" s="53"/>
      <c r="CH3122" s="53"/>
      <c r="CI3122" s="53"/>
      <c r="CJ3122" s="53"/>
      <c r="CK3122" s="53"/>
    </row>
    <row r="3123" spans="10:89" x14ac:dyDescent="0.2">
      <c r="J3123" s="53"/>
      <c r="K3123" s="53"/>
      <c r="L3123" s="53"/>
      <c r="M3123" s="53"/>
      <c r="N3123" s="53"/>
      <c r="O3123" s="53"/>
      <c r="P3123" s="53"/>
      <c r="Q3123" s="53"/>
      <c r="R3123" s="53"/>
      <c r="S3123" s="53"/>
      <c r="T3123" s="53"/>
      <c r="U3123" s="53"/>
      <c r="V3123" s="53"/>
      <c r="W3123" s="53"/>
      <c r="X3123" s="53"/>
      <c r="Y3123" s="53"/>
      <c r="Z3123" s="53"/>
      <c r="AA3123" s="53"/>
      <c r="AB3123" s="53"/>
      <c r="AC3123" s="53"/>
      <c r="AD3123" s="53"/>
      <c r="AE3123" s="53"/>
      <c r="AF3123" s="53"/>
      <c r="AG3123" s="53"/>
      <c r="AH3123" s="53"/>
      <c r="AI3123" s="53"/>
      <c r="AJ3123" s="53"/>
      <c r="AK3123" s="53"/>
      <c r="AL3123" s="53"/>
      <c r="AM3123" s="53"/>
      <c r="AN3123" s="53"/>
      <c r="AO3123" s="53"/>
      <c r="AP3123" s="53"/>
      <c r="AQ3123" s="53"/>
      <c r="AR3123" s="53"/>
      <c r="AS3123" s="53"/>
      <c r="AT3123" s="53"/>
      <c r="AU3123" s="53"/>
      <c r="AV3123" s="53"/>
      <c r="AW3123" s="53"/>
      <c r="AX3123" s="53"/>
      <c r="AY3123" s="53"/>
      <c r="AZ3123" s="53"/>
      <c r="BA3123" s="53"/>
      <c r="BB3123" s="53"/>
      <c r="BC3123" s="53"/>
      <c r="BD3123" s="53"/>
      <c r="BE3123" s="53"/>
      <c r="BF3123" s="53"/>
      <c r="BG3123" s="53"/>
      <c r="BH3123" s="53"/>
      <c r="BI3123" s="53"/>
      <c r="BJ3123" s="53"/>
      <c r="BK3123" s="53"/>
      <c r="BL3123" s="53"/>
      <c r="BM3123" s="53"/>
      <c r="BN3123" s="53"/>
      <c r="BO3123" s="53"/>
      <c r="BP3123" s="53"/>
      <c r="BQ3123" s="53"/>
      <c r="BR3123" s="53"/>
      <c r="BS3123" s="53"/>
      <c r="BT3123" s="53"/>
      <c r="BU3123" s="53"/>
      <c r="BV3123" s="53"/>
      <c r="BW3123" s="53"/>
      <c r="BX3123" s="53"/>
      <c r="BY3123" s="53"/>
      <c r="BZ3123" s="53"/>
      <c r="CA3123" s="53"/>
      <c r="CB3123" s="53"/>
      <c r="CC3123" s="53"/>
      <c r="CD3123" s="53"/>
      <c r="CE3123" s="53"/>
      <c r="CF3123" s="53"/>
      <c r="CG3123" s="53"/>
      <c r="CH3123" s="53"/>
      <c r="CI3123" s="53"/>
      <c r="CJ3123" s="53"/>
      <c r="CK3123" s="53"/>
    </row>
    <row r="3124" spans="10:89" x14ac:dyDescent="0.2">
      <c r="J3124" s="53"/>
      <c r="K3124" s="53"/>
      <c r="L3124" s="53"/>
      <c r="M3124" s="53"/>
      <c r="N3124" s="53"/>
      <c r="O3124" s="53"/>
      <c r="P3124" s="53"/>
      <c r="Q3124" s="53"/>
      <c r="R3124" s="53"/>
      <c r="S3124" s="53"/>
      <c r="T3124" s="53"/>
      <c r="U3124" s="53"/>
      <c r="V3124" s="53"/>
      <c r="W3124" s="53"/>
      <c r="X3124" s="53"/>
      <c r="Y3124" s="53"/>
      <c r="Z3124" s="53"/>
      <c r="AA3124" s="53"/>
      <c r="AB3124" s="53"/>
      <c r="AC3124" s="53"/>
      <c r="AD3124" s="53"/>
      <c r="AE3124" s="53"/>
      <c r="AF3124" s="53"/>
      <c r="AG3124" s="53"/>
      <c r="AH3124" s="53"/>
      <c r="AI3124" s="53"/>
      <c r="AJ3124" s="53"/>
      <c r="AK3124" s="53"/>
      <c r="AL3124" s="53"/>
      <c r="AM3124" s="53"/>
      <c r="AN3124" s="53"/>
      <c r="AO3124" s="53"/>
      <c r="AP3124" s="53"/>
      <c r="AQ3124" s="53"/>
      <c r="AR3124" s="53"/>
      <c r="AS3124" s="53"/>
      <c r="AT3124" s="53"/>
      <c r="AU3124" s="53"/>
      <c r="AV3124" s="53"/>
      <c r="AW3124" s="53"/>
      <c r="AX3124" s="53"/>
      <c r="AY3124" s="53"/>
      <c r="AZ3124" s="53"/>
      <c r="BA3124" s="53"/>
      <c r="BB3124" s="53"/>
      <c r="BC3124" s="53"/>
      <c r="BD3124" s="53"/>
      <c r="BE3124" s="53"/>
      <c r="BF3124" s="53"/>
      <c r="BG3124" s="53"/>
      <c r="BH3124" s="53"/>
      <c r="BI3124" s="53"/>
      <c r="BJ3124" s="53"/>
      <c r="BK3124" s="53"/>
      <c r="BL3124" s="53"/>
      <c r="BM3124" s="53"/>
      <c r="BN3124" s="53"/>
      <c r="BO3124" s="53"/>
      <c r="BP3124" s="53"/>
      <c r="BQ3124" s="53"/>
      <c r="BR3124" s="53"/>
      <c r="BS3124" s="53"/>
      <c r="BT3124" s="53"/>
      <c r="BU3124" s="53"/>
      <c r="BV3124" s="53"/>
      <c r="BW3124" s="53"/>
      <c r="BX3124" s="53"/>
      <c r="BY3124" s="53"/>
      <c r="BZ3124" s="53"/>
      <c r="CA3124" s="53"/>
      <c r="CB3124" s="53"/>
      <c r="CC3124" s="53"/>
      <c r="CD3124" s="53"/>
      <c r="CE3124" s="53"/>
      <c r="CF3124" s="53"/>
      <c r="CG3124" s="53"/>
      <c r="CH3124" s="53"/>
      <c r="CI3124" s="53"/>
      <c r="CJ3124" s="53"/>
      <c r="CK3124" s="53"/>
    </row>
    <row r="3125" spans="10:89" x14ac:dyDescent="0.2">
      <c r="J3125" s="53"/>
      <c r="K3125" s="53"/>
      <c r="L3125" s="53"/>
      <c r="M3125" s="53"/>
      <c r="N3125" s="53"/>
      <c r="O3125" s="53"/>
      <c r="P3125" s="53"/>
      <c r="Q3125" s="53"/>
      <c r="R3125" s="53"/>
      <c r="S3125" s="53"/>
      <c r="T3125" s="53"/>
      <c r="U3125" s="53"/>
      <c r="V3125" s="53"/>
      <c r="W3125" s="53"/>
      <c r="X3125" s="53"/>
      <c r="Y3125" s="53"/>
      <c r="Z3125" s="53"/>
      <c r="AA3125" s="53"/>
      <c r="AB3125" s="53"/>
      <c r="AC3125" s="53"/>
      <c r="AD3125" s="53"/>
      <c r="AE3125" s="53"/>
      <c r="AF3125" s="53"/>
      <c r="AG3125" s="53"/>
      <c r="AH3125" s="53"/>
      <c r="AI3125" s="53"/>
      <c r="AJ3125" s="53"/>
      <c r="AK3125" s="53"/>
      <c r="AL3125" s="53"/>
      <c r="AM3125" s="53"/>
      <c r="AN3125" s="53"/>
      <c r="AO3125" s="53"/>
      <c r="AP3125" s="53"/>
      <c r="AQ3125" s="53"/>
      <c r="AR3125" s="53"/>
      <c r="AS3125" s="53"/>
      <c r="AT3125" s="53"/>
      <c r="AU3125" s="53"/>
      <c r="AV3125" s="53"/>
      <c r="AW3125" s="53"/>
      <c r="AX3125" s="53"/>
      <c r="AY3125" s="53"/>
      <c r="AZ3125" s="53"/>
      <c r="BA3125" s="53"/>
      <c r="BB3125" s="53"/>
      <c r="BC3125" s="53"/>
      <c r="BD3125" s="53"/>
      <c r="BE3125" s="53"/>
      <c r="BF3125" s="53"/>
      <c r="BG3125" s="53"/>
      <c r="BH3125" s="53"/>
      <c r="BI3125" s="53"/>
      <c r="BJ3125" s="53"/>
      <c r="BK3125" s="53"/>
      <c r="BL3125" s="53"/>
      <c r="BM3125" s="53"/>
      <c r="BN3125" s="53"/>
      <c r="BO3125" s="53"/>
      <c r="BP3125" s="53"/>
      <c r="BQ3125" s="53"/>
      <c r="BR3125" s="53"/>
      <c r="BS3125" s="53"/>
      <c r="BT3125" s="53"/>
      <c r="BU3125" s="53"/>
      <c r="BV3125" s="53"/>
      <c r="BW3125" s="53"/>
      <c r="BX3125" s="53"/>
      <c r="BY3125" s="53"/>
      <c r="BZ3125" s="53"/>
      <c r="CA3125" s="53"/>
      <c r="CB3125" s="53"/>
      <c r="CC3125" s="53"/>
      <c r="CD3125" s="53"/>
      <c r="CE3125" s="53"/>
      <c r="CF3125" s="53"/>
      <c r="CG3125" s="53"/>
      <c r="CH3125" s="53"/>
      <c r="CI3125" s="53"/>
      <c r="CJ3125" s="53"/>
      <c r="CK3125" s="53"/>
    </row>
    <row r="3126" spans="10:89" x14ac:dyDescent="0.2">
      <c r="J3126" s="53"/>
      <c r="K3126" s="53"/>
      <c r="L3126" s="53"/>
      <c r="M3126" s="53"/>
      <c r="N3126" s="53"/>
      <c r="O3126" s="53"/>
      <c r="P3126" s="53"/>
      <c r="Q3126" s="53"/>
      <c r="R3126" s="53"/>
      <c r="S3126" s="53"/>
      <c r="T3126" s="53"/>
      <c r="U3126" s="53"/>
      <c r="V3126" s="53"/>
      <c r="W3126" s="53"/>
      <c r="X3126" s="53"/>
      <c r="Y3126" s="53"/>
      <c r="Z3126" s="53"/>
      <c r="AA3126" s="53"/>
      <c r="AB3126" s="53"/>
      <c r="AC3126" s="53"/>
      <c r="AD3126" s="53"/>
      <c r="AE3126" s="53"/>
      <c r="AF3126" s="53"/>
      <c r="AG3126" s="53"/>
      <c r="AH3126" s="53"/>
      <c r="AI3126" s="53"/>
      <c r="AJ3126" s="53"/>
      <c r="AK3126" s="53"/>
      <c r="AL3126" s="53"/>
      <c r="AM3126" s="53"/>
      <c r="AN3126" s="53"/>
      <c r="AO3126" s="53"/>
      <c r="AP3126" s="53"/>
      <c r="AQ3126" s="53"/>
      <c r="AR3126" s="53"/>
      <c r="AS3126" s="53"/>
      <c r="AT3126" s="53"/>
      <c r="AU3126" s="53"/>
      <c r="AV3126" s="53"/>
      <c r="AW3126" s="53"/>
      <c r="AX3126" s="53"/>
      <c r="AY3126" s="53"/>
      <c r="AZ3126" s="53"/>
      <c r="BA3126" s="53"/>
      <c r="BB3126" s="53"/>
      <c r="BC3126" s="53"/>
      <c r="BD3126" s="53"/>
      <c r="BE3126" s="53"/>
      <c r="BF3126" s="53"/>
      <c r="BG3126" s="53"/>
      <c r="BH3126" s="53"/>
      <c r="BI3126" s="53"/>
      <c r="BJ3126" s="53"/>
      <c r="BK3126" s="53"/>
      <c r="BL3126" s="53"/>
      <c r="BM3126" s="53"/>
      <c r="BN3126" s="53"/>
      <c r="BO3126" s="53"/>
      <c r="BP3126" s="53"/>
      <c r="BQ3126" s="53"/>
      <c r="BR3126" s="53"/>
      <c r="BS3126" s="53"/>
      <c r="BT3126" s="53"/>
      <c r="BU3126" s="53"/>
      <c r="BV3126" s="53"/>
      <c r="BW3126" s="53"/>
      <c r="BX3126" s="53"/>
      <c r="BY3126" s="53"/>
      <c r="BZ3126" s="53"/>
      <c r="CA3126" s="53"/>
      <c r="CB3126" s="53"/>
      <c r="CC3126" s="53"/>
      <c r="CD3126" s="53"/>
      <c r="CE3126" s="53"/>
      <c r="CF3126" s="53"/>
      <c r="CG3126" s="53"/>
      <c r="CH3126" s="53"/>
      <c r="CI3126" s="53"/>
      <c r="CJ3126" s="53"/>
      <c r="CK3126" s="53"/>
    </row>
    <row r="3127" spans="10:89" x14ac:dyDescent="0.2">
      <c r="J3127" s="53"/>
      <c r="K3127" s="53"/>
      <c r="L3127" s="53"/>
      <c r="M3127" s="53"/>
      <c r="N3127" s="53"/>
      <c r="O3127" s="53"/>
      <c r="P3127" s="53"/>
      <c r="Q3127" s="53"/>
      <c r="R3127" s="53"/>
      <c r="S3127" s="53"/>
      <c r="T3127" s="53"/>
      <c r="U3127" s="53"/>
      <c r="V3127" s="53"/>
      <c r="W3127" s="53"/>
      <c r="X3127" s="53"/>
      <c r="Y3127" s="53"/>
      <c r="Z3127" s="53"/>
      <c r="AA3127" s="53"/>
      <c r="AB3127" s="53"/>
      <c r="AC3127" s="53"/>
      <c r="AD3127" s="53"/>
      <c r="AE3127" s="53"/>
      <c r="AF3127" s="53"/>
      <c r="AG3127" s="53"/>
      <c r="AH3127" s="53"/>
      <c r="AI3127" s="53"/>
      <c r="AJ3127" s="53"/>
      <c r="AK3127" s="53"/>
      <c r="AL3127" s="53"/>
      <c r="AM3127" s="53"/>
      <c r="AN3127" s="53"/>
      <c r="AO3127" s="53"/>
      <c r="AP3127" s="53"/>
      <c r="AQ3127" s="53"/>
      <c r="AR3127" s="53"/>
      <c r="AS3127" s="53"/>
      <c r="AT3127" s="53"/>
      <c r="AU3127" s="53"/>
      <c r="AV3127" s="53"/>
      <c r="AW3127" s="53"/>
      <c r="AX3127" s="53"/>
      <c r="AY3127" s="53"/>
      <c r="AZ3127" s="53"/>
      <c r="BA3127" s="53"/>
      <c r="BB3127" s="53"/>
      <c r="BC3127" s="53"/>
      <c r="BD3127" s="53"/>
      <c r="BE3127" s="53"/>
      <c r="BF3127" s="53"/>
      <c r="BG3127" s="53"/>
      <c r="BH3127" s="53"/>
      <c r="BI3127" s="53"/>
      <c r="BJ3127" s="53"/>
      <c r="BK3127" s="53"/>
      <c r="BL3127" s="53"/>
      <c r="BM3127" s="53"/>
      <c r="BN3127" s="53"/>
      <c r="BO3127" s="53"/>
      <c r="BP3127" s="53"/>
      <c r="BQ3127" s="53"/>
      <c r="BR3127" s="53"/>
      <c r="BS3127" s="53"/>
      <c r="BT3127" s="53"/>
      <c r="BU3127" s="53"/>
      <c r="BV3127" s="53"/>
      <c r="BW3127" s="53"/>
      <c r="BX3127" s="53"/>
      <c r="BY3127" s="53"/>
      <c r="BZ3127" s="53"/>
      <c r="CA3127" s="53"/>
      <c r="CB3127" s="53"/>
      <c r="CC3127" s="53"/>
      <c r="CD3127" s="53"/>
      <c r="CE3127" s="53"/>
      <c r="CF3127" s="53"/>
      <c r="CG3127" s="53"/>
      <c r="CH3127" s="53"/>
      <c r="CI3127" s="53"/>
      <c r="CJ3127" s="53"/>
      <c r="CK3127" s="53"/>
    </row>
    <row r="3128" spans="10:89" x14ac:dyDescent="0.2">
      <c r="J3128" s="53"/>
      <c r="K3128" s="53"/>
      <c r="L3128" s="53"/>
      <c r="M3128" s="53"/>
      <c r="N3128" s="53"/>
      <c r="O3128" s="53"/>
      <c r="P3128" s="53"/>
      <c r="Q3128" s="53"/>
      <c r="R3128" s="53"/>
      <c r="S3128" s="53"/>
      <c r="T3128" s="53"/>
      <c r="U3128" s="53"/>
      <c r="V3128" s="53"/>
      <c r="W3128" s="53"/>
      <c r="X3128" s="53"/>
      <c r="Y3128" s="53"/>
      <c r="Z3128" s="53"/>
      <c r="AA3128" s="53"/>
      <c r="AB3128" s="53"/>
      <c r="AC3128" s="53"/>
      <c r="AD3128" s="53"/>
      <c r="AE3128" s="53"/>
      <c r="AF3128" s="53"/>
      <c r="AG3128" s="53"/>
      <c r="AH3128" s="53"/>
      <c r="AI3128" s="53"/>
      <c r="AJ3128" s="53"/>
      <c r="AK3128" s="53"/>
      <c r="AL3128" s="53"/>
      <c r="AM3128" s="53"/>
      <c r="AN3128" s="53"/>
      <c r="AO3128" s="53"/>
      <c r="AP3128" s="53"/>
      <c r="AQ3128" s="53"/>
      <c r="AR3128" s="53"/>
      <c r="AS3128" s="53"/>
      <c r="AT3128" s="53"/>
      <c r="AU3128" s="53"/>
      <c r="AV3128" s="53"/>
      <c r="AW3128" s="53"/>
      <c r="AX3128" s="53"/>
      <c r="AY3128" s="53"/>
      <c r="AZ3128" s="53"/>
      <c r="BA3128" s="53"/>
      <c r="BB3128" s="53"/>
      <c r="BC3128" s="53"/>
      <c r="BD3128" s="53"/>
      <c r="BE3128" s="53"/>
      <c r="BF3128" s="53"/>
      <c r="BG3128" s="53"/>
      <c r="BH3128" s="53"/>
      <c r="BI3128" s="53"/>
      <c r="BJ3128" s="53"/>
      <c r="BK3128" s="53"/>
      <c r="BL3128" s="53"/>
      <c r="BM3128" s="53"/>
      <c r="BN3128" s="53"/>
      <c r="BO3128" s="53"/>
      <c r="BP3128" s="53"/>
      <c r="BQ3128" s="53"/>
      <c r="BR3128" s="53"/>
      <c r="BS3128" s="53"/>
      <c r="BT3128" s="53"/>
      <c r="BU3128" s="53"/>
      <c r="BV3128" s="53"/>
      <c r="BW3128" s="53"/>
      <c r="BX3128" s="53"/>
      <c r="BY3128" s="53"/>
      <c r="BZ3128" s="53"/>
      <c r="CA3128" s="53"/>
      <c r="CB3128" s="53"/>
      <c r="CC3128" s="53"/>
      <c r="CD3128" s="53"/>
      <c r="CE3128" s="53"/>
      <c r="CF3128" s="53"/>
      <c r="CG3128" s="53"/>
      <c r="CH3128" s="53"/>
      <c r="CI3128" s="53"/>
      <c r="CJ3128" s="53"/>
      <c r="CK3128" s="53"/>
    </row>
    <row r="3129" spans="10:89" x14ac:dyDescent="0.2">
      <c r="J3129" s="53"/>
      <c r="K3129" s="53"/>
      <c r="L3129" s="53"/>
      <c r="M3129" s="53"/>
      <c r="N3129" s="53"/>
      <c r="O3129" s="53"/>
      <c r="P3129" s="53"/>
      <c r="Q3129" s="53"/>
      <c r="R3129" s="53"/>
      <c r="S3129" s="53"/>
      <c r="T3129" s="53"/>
      <c r="U3129" s="53"/>
      <c r="V3129" s="53"/>
      <c r="W3129" s="53"/>
      <c r="X3129" s="53"/>
      <c r="Y3129" s="53"/>
      <c r="Z3129" s="53"/>
      <c r="AA3129" s="53"/>
      <c r="AB3129" s="53"/>
      <c r="AC3129" s="53"/>
      <c r="AD3129" s="53"/>
      <c r="AE3129" s="53"/>
      <c r="AF3129" s="53"/>
      <c r="AG3129" s="53"/>
      <c r="AH3129" s="53"/>
      <c r="AI3129" s="53"/>
      <c r="AJ3129" s="53"/>
      <c r="AK3129" s="53"/>
      <c r="AL3129" s="53"/>
      <c r="AM3129" s="53"/>
      <c r="AN3129" s="53"/>
      <c r="AO3129" s="53"/>
      <c r="AP3129" s="53"/>
      <c r="AQ3129" s="53"/>
      <c r="AR3129" s="53"/>
      <c r="AS3129" s="53"/>
      <c r="AT3129" s="53"/>
      <c r="AU3129" s="53"/>
      <c r="AV3129" s="53"/>
      <c r="AW3129" s="53"/>
      <c r="AX3129" s="53"/>
      <c r="AY3129" s="53"/>
      <c r="AZ3129" s="53"/>
      <c r="BA3129" s="53"/>
      <c r="BB3129" s="53"/>
      <c r="BC3129" s="53"/>
      <c r="BD3129" s="53"/>
      <c r="BE3129" s="53"/>
      <c r="BF3129" s="53"/>
      <c r="BG3129" s="53"/>
      <c r="BH3129" s="53"/>
      <c r="BI3129" s="53"/>
      <c r="BJ3129" s="53"/>
      <c r="BK3129" s="53"/>
      <c r="BL3129" s="53"/>
      <c r="BM3129" s="53"/>
      <c r="BN3129" s="53"/>
      <c r="BO3129" s="53"/>
      <c r="BP3129" s="53"/>
      <c r="BQ3129" s="53"/>
      <c r="BR3129" s="53"/>
      <c r="BS3129" s="53"/>
      <c r="BT3129" s="53"/>
      <c r="BU3129" s="53"/>
      <c r="BV3129" s="53"/>
      <c r="BW3129" s="53"/>
      <c r="BX3129" s="53"/>
      <c r="BY3129" s="53"/>
      <c r="BZ3129" s="53"/>
      <c r="CA3129" s="53"/>
      <c r="CB3129" s="53"/>
      <c r="CC3129" s="53"/>
      <c r="CD3129" s="53"/>
      <c r="CE3129" s="53"/>
      <c r="CF3129" s="53"/>
      <c r="CG3129" s="53"/>
      <c r="CH3129" s="53"/>
      <c r="CI3129" s="53"/>
      <c r="CJ3129" s="53"/>
      <c r="CK3129" s="53"/>
    </row>
    <row r="3130" spans="10:89" x14ac:dyDescent="0.2">
      <c r="J3130" s="53"/>
      <c r="K3130" s="53"/>
      <c r="L3130" s="53"/>
      <c r="M3130" s="53"/>
      <c r="N3130" s="53"/>
      <c r="O3130" s="53"/>
      <c r="P3130" s="53"/>
      <c r="Q3130" s="53"/>
      <c r="R3130" s="53"/>
      <c r="S3130" s="53"/>
      <c r="T3130" s="53"/>
      <c r="U3130" s="53"/>
      <c r="V3130" s="53"/>
      <c r="W3130" s="53"/>
      <c r="X3130" s="53"/>
      <c r="Y3130" s="53"/>
      <c r="Z3130" s="53"/>
      <c r="AA3130" s="53"/>
      <c r="AB3130" s="53"/>
      <c r="AC3130" s="53"/>
      <c r="AD3130" s="53"/>
      <c r="AE3130" s="53"/>
      <c r="AF3130" s="53"/>
      <c r="AG3130" s="53"/>
      <c r="AH3130" s="53"/>
      <c r="AI3130" s="53"/>
      <c r="AJ3130" s="53"/>
      <c r="AK3130" s="53"/>
      <c r="AL3130" s="53"/>
      <c r="AM3130" s="53"/>
      <c r="AN3130" s="53"/>
      <c r="AO3130" s="53"/>
      <c r="AP3130" s="53"/>
      <c r="AQ3130" s="53"/>
      <c r="AR3130" s="53"/>
      <c r="AS3130" s="53"/>
      <c r="AT3130" s="53"/>
      <c r="AU3130" s="53"/>
      <c r="AV3130" s="53"/>
      <c r="AW3130" s="53"/>
      <c r="AX3130" s="53"/>
      <c r="AY3130" s="53"/>
      <c r="AZ3130" s="53"/>
      <c r="BA3130" s="53"/>
      <c r="BB3130" s="53"/>
      <c r="BC3130" s="53"/>
      <c r="BD3130" s="53"/>
      <c r="BE3130" s="53"/>
      <c r="BF3130" s="53"/>
      <c r="BG3130" s="53"/>
      <c r="BH3130" s="53"/>
      <c r="BI3130" s="53"/>
      <c r="BJ3130" s="53"/>
      <c r="BK3130" s="53"/>
      <c r="BL3130" s="53"/>
      <c r="BM3130" s="53"/>
      <c r="BN3130" s="53"/>
      <c r="BO3130" s="53"/>
      <c r="BP3130" s="53"/>
      <c r="BQ3130" s="53"/>
      <c r="BR3130" s="53"/>
      <c r="BS3130" s="53"/>
      <c r="BT3130" s="53"/>
      <c r="BU3130" s="53"/>
      <c r="BV3130" s="53"/>
      <c r="BW3130" s="53"/>
      <c r="BX3130" s="53"/>
      <c r="BY3130" s="53"/>
      <c r="BZ3130" s="53"/>
      <c r="CA3130" s="53"/>
      <c r="CB3130" s="53"/>
      <c r="CC3130" s="53"/>
      <c r="CD3130" s="53"/>
      <c r="CE3130" s="53"/>
      <c r="CF3130" s="53"/>
      <c r="CG3130" s="53"/>
      <c r="CH3130" s="53"/>
      <c r="CI3130" s="53"/>
      <c r="CJ3130" s="53"/>
      <c r="CK3130" s="53"/>
    </row>
    <row r="3131" spans="10:89" x14ac:dyDescent="0.2">
      <c r="J3131" s="53"/>
      <c r="K3131" s="53"/>
      <c r="L3131" s="53"/>
      <c r="M3131" s="53"/>
      <c r="N3131" s="53"/>
      <c r="O3131" s="53"/>
      <c r="P3131" s="53"/>
      <c r="Q3131" s="53"/>
      <c r="R3131" s="53"/>
      <c r="S3131" s="53"/>
      <c r="T3131" s="53"/>
      <c r="U3131" s="53"/>
      <c r="V3131" s="53"/>
      <c r="W3131" s="53"/>
      <c r="X3131" s="53"/>
      <c r="Y3131" s="53"/>
      <c r="Z3131" s="53"/>
      <c r="AA3131" s="53"/>
      <c r="AB3131" s="53"/>
      <c r="AC3131" s="53"/>
      <c r="AD3131" s="53"/>
      <c r="AE3131" s="53"/>
      <c r="AF3131" s="53"/>
      <c r="AG3131" s="53"/>
      <c r="AH3131" s="53"/>
      <c r="AI3131" s="53"/>
      <c r="AJ3131" s="53"/>
      <c r="AK3131" s="53"/>
      <c r="AL3131" s="53"/>
      <c r="AM3131" s="53"/>
      <c r="AN3131" s="53"/>
      <c r="AO3131" s="53"/>
      <c r="AP3131" s="53"/>
      <c r="AQ3131" s="53"/>
      <c r="AR3131" s="53"/>
      <c r="AS3131" s="53"/>
      <c r="AT3131" s="53"/>
      <c r="AU3131" s="53"/>
      <c r="AV3131" s="53"/>
      <c r="AW3131" s="53"/>
      <c r="AX3131" s="53"/>
      <c r="AY3131" s="53"/>
      <c r="AZ3131" s="53"/>
      <c r="BA3131" s="53"/>
      <c r="BB3131" s="53"/>
      <c r="BC3131" s="53"/>
      <c r="BD3131" s="53"/>
      <c r="BE3131" s="53"/>
      <c r="BF3131" s="53"/>
      <c r="BG3131" s="53"/>
      <c r="BH3131" s="53"/>
      <c r="BI3131" s="53"/>
      <c r="BJ3131" s="53"/>
      <c r="BK3131" s="53"/>
      <c r="BL3131" s="53"/>
      <c r="BM3131" s="53"/>
      <c r="BN3131" s="53"/>
      <c r="BO3131" s="53"/>
      <c r="BP3131" s="53"/>
      <c r="BQ3131" s="53"/>
      <c r="BR3131" s="53"/>
      <c r="BS3131" s="53"/>
      <c r="BT3131" s="53"/>
      <c r="BU3131" s="53"/>
      <c r="BV3131" s="53"/>
      <c r="BW3131" s="53"/>
      <c r="BX3131" s="53"/>
      <c r="BY3131" s="53"/>
      <c r="BZ3131" s="53"/>
      <c r="CA3131" s="53"/>
      <c r="CB3131" s="53"/>
      <c r="CC3131" s="53"/>
      <c r="CD3131" s="53"/>
      <c r="CE3131" s="53"/>
      <c r="CF3131" s="53"/>
      <c r="CG3131" s="53"/>
      <c r="CH3131" s="53"/>
      <c r="CI3131" s="53"/>
      <c r="CJ3131" s="53"/>
      <c r="CK3131" s="53"/>
    </row>
    <row r="3132" spans="10:89" x14ac:dyDescent="0.2">
      <c r="J3132" s="53"/>
      <c r="K3132" s="53"/>
      <c r="L3132" s="53"/>
      <c r="M3132" s="53"/>
      <c r="N3132" s="53"/>
      <c r="O3132" s="53"/>
      <c r="P3132" s="53"/>
      <c r="Q3132" s="53"/>
      <c r="R3132" s="53"/>
      <c r="S3132" s="53"/>
      <c r="T3132" s="53"/>
      <c r="U3132" s="53"/>
      <c r="V3132" s="53"/>
      <c r="W3132" s="53"/>
      <c r="X3132" s="53"/>
      <c r="Y3132" s="53"/>
      <c r="Z3132" s="53"/>
      <c r="AA3132" s="53"/>
      <c r="AB3132" s="53"/>
      <c r="AC3132" s="53"/>
      <c r="AD3132" s="53"/>
      <c r="AE3132" s="53"/>
      <c r="AF3132" s="53"/>
      <c r="AG3132" s="53"/>
      <c r="AH3132" s="53"/>
      <c r="AI3132" s="53"/>
      <c r="AJ3132" s="53"/>
      <c r="AK3132" s="53"/>
      <c r="AL3132" s="53"/>
      <c r="AM3132" s="53"/>
      <c r="AN3132" s="53"/>
      <c r="AO3132" s="53"/>
      <c r="AP3132" s="53"/>
      <c r="AQ3132" s="53"/>
      <c r="AR3132" s="53"/>
      <c r="AS3132" s="53"/>
      <c r="AT3132" s="53"/>
      <c r="AU3132" s="53"/>
      <c r="AV3132" s="53"/>
      <c r="AW3132" s="53"/>
      <c r="AX3132" s="53"/>
      <c r="AY3132" s="53"/>
      <c r="AZ3132" s="53"/>
      <c r="BA3132" s="53"/>
      <c r="BB3132" s="53"/>
      <c r="BC3132" s="53"/>
      <c r="BD3132" s="53"/>
      <c r="BE3132" s="53"/>
      <c r="BF3132" s="53"/>
      <c r="BG3132" s="53"/>
      <c r="BH3132" s="53"/>
      <c r="BI3132" s="53"/>
      <c r="BJ3132" s="53"/>
      <c r="BK3132" s="53"/>
      <c r="BL3132" s="53"/>
      <c r="BM3132" s="53"/>
      <c r="BN3132" s="53"/>
      <c r="BO3132" s="53"/>
      <c r="BP3132" s="53"/>
      <c r="BQ3132" s="53"/>
      <c r="BR3132" s="53"/>
      <c r="BS3132" s="53"/>
      <c r="BT3132" s="53"/>
      <c r="BU3132" s="53"/>
      <c r="BV3132" s="53"/>
      <c r="BW3132" s="53"/>
      <c r="BX3132" s="53"/>
      <c r="BY3132" s="53"/>
      <c r="BZ3132" s="53"/>
      <c r="CA3132" s="53"/>
      <c r="CB3132" s="53"/>
      <c r="CC3132" s="53"/>
      <c r="CD3132" s="53"/>
      <c r="CE3132" s="53"/>
      <c r="CF3132" s="53"/>
      <c r="CG3132" s="53"/>
      <c r="CH3132" s="53"/>
      <c r="CI3132" s="53"/>
      <c r="CJ3132" s="53"/>
      <c r="CK3132" s="53"/>
    </row>
    <row r="3133" spans="10:89" x14ac:dyDescent="0.2">
      <c r="J3133" s="53"/>
      <c r="K3133" s="53"/>
      <c r="L3133" s="53"/>
      <c r="M3133" s="53"/>
      <c r="N3133" s="53"/>
      <c r="O3133" s="53"/>
      <c r="P3133" s="53"/>
      <c r="Q3133" s="53"/>
      <c r="R3133" s="53"/>
      <c r="S3133" s="53"/>
      <c r="T3133" s="53"/>
      <c r="U3133" s="53"/>
      <c r="V3133" s="53"/>
      <c r="W3133" s="53"/>
      <c r="X3133" s="53"/>
      <c r="Y3133" s="53"/>
      <c r="Z3133" s="53"/>
      <c r="AA3133" s="53"/>
      <c r="AB3133" s="53"/>
      <c r="AC3133" s="53"/>
      <c r="AD3133" s="53"/>
      <c r="AE3133" s="53"/>
      <c r="AF3133" s="53"/>
      <c r="AG3133" s="53"/>
      <c r="AH3133" s="53"/>
      <c r="AI3133" s="53"/>
      <c r="AJ3133" s="53"/>
      <c r="AK3133" s="53"/>
      <c r="AL3133" s="53"/>
      <c r="AM3133" s="53"/>
      <c r="AN3133" s="53"/>
      <c r="AO3133" s="53"/>
      <c r="AP3133" s="53"/>
      <c r="AQ3133" s="53"/>
      <c r="AR3133" s="53"/>
      <c r="AS3133" s="53"/>
      <c r="AT3133" s="53"/>
      <c r="AU3133" s="53"/>
      <c r="AV3133" s="53"/>
      <c r="AW3133" s="53"/>
      <c r="AX3133" s="53"/>
      <c r="AY3133" s="53"/>
      <c r="AZ3133" s="53"/>
      <c r="BA3133" s="53"/>
      <c r="BB3133" s="53"/>
      <c r="BC3133" s="53"/>
      <c r="BD3133" s="53"/>
      <c r="BE3133" s="53"/>
      <c r="BF3133" s="53"/>
      <c r="BG3133" s="53"/>
      <c r="BH3133" s="53"/>
      <c r="BI3133" s="53"/>
      <c r="BJ3133" s="53"/>
      <c r="BK3133" s="53"/>
      <c r="BL3133" s="53"/>
      <c r="BM3133" s="53"/>
      <c r="BN3133" s="53"/>
      <c r="BO3133" s="53"/>
      <c r="BP3133" s="53"/>
      <c r="BQ3133" s="53"/>
      <c r="BR3133" s="53"/>
      <c r="BS3133" s="53"/>
      <c r="BT3133" s="53"/>
      <c r="BU3133" s="53"/>
      <c r="BV3133" s="53"/>
      <c r="BW3133" s="53"/>
      <c r="BX3133" s="53"/>
      <c r="BY3133" s="53"/>
      <c r="BZ3133" s="53"/>
      <c r="CA3133" s="53"/>
      <c r="CB3133" s="53"/>
      <c r="CC3133" s="53"/>
      <c r="CD3133" s="53"/>
      <c r="CE3133" s="53"/>
      <c r="CF3133" s="53"/>
      <c r="CG3133" s="53"/>
      <c r="CH3133" s="53"/>
      <c r="CI3133" s="53"/>
      <c r="CJ3133" s="53"/>
      <c r="CK3133" s="53"/>
    </row>
    <row r="3134" spans="10:89" x14ac:dyDescent="0.2">
      <c r="J3134" s="53"/>
      <c r="K3134" s="53"/>
      <c r="L3134" s="53"/>
      <c r="M3134" s="53"/>
      <c r="N3134" s="53"/>
      <c r="O3134" s="53"/>
      <c r="P3134" s="53"/>
      <c r="Q3134" s="53"/>
      <c r="R3134" s="53"/>
      <c r="S3134" s="53"/>
      <c r="T3134" s="53"/>
      <c r="U3134" s="53"/>
      <c r="V3134" s="53"/>
      <c r="W3134" s="53"/>
      <c r="X3134" s="53"/>
      <c r="Y3134" s="53"/>
      <c r="Z3134" s="53"/>
      <c r="AA3134" s="53"/>
      <c r="AB3134" s="53"/>
      <c r="AC3134" s="53"/>
      <c r="AD3134" s="53"/>
      <c r="AE3134" s="53"/>
      <c r="AF3134" s="53"/>
      <c r="AG3134" s="53"/>
      <c r="AH3134" s="53"/>
      <c r="AI3134" s="53"/>
      <c r="AJ3134" s="53"/>
      <c r="AK3134" s="53"/>
      <c r="AL3134" s="53"/>
      <c r="AM3134" s="53"/>
      <c r="AN3134" s="53"/>
      <c r="AO3134" s="53"/>
      <c r="AP3134" s="53"/>
      <c r="AQ3134" s="53"/>
      <c r="AR3134" s="53"/>
      <c r="AS3134" s="53"/>
      <c r="AT3134" s="53"/>
      <c r="AU3134" s="53"/>
      <c r="AV3134" s="53"/>
      <c r="AW3134" s="53"/>
      <c r="AX3134" s="53"/>
      <c r="AY3134" s="53"/>
      <c r="AZ3134" s="53"/>
      <c r="BA3134" s="53"/>
      <c r="BB3134" s="53"/>
      <c r="BC3134" s="53"/>
      <c r="BD3134" s="53"/>
      <c r="BE3134" s="53"/>
      <c r="BF3134" s="53"/>
      <c r="BG3134" s="53"/>
      <c r="BH3134" s="53"/>
      <c r="BI3134" s="53"/>
      <c r="BJ3134" s="53"/>
      <c r="BK3134" s="53"/>
      <c r="BL3134" s="53"/>
      <c r="BM3134" s="53"/>
      <c r="BN3134" s="53"/>
      <c r="BO3134" s="53"/>
      <c r="BP3134" s="53"/>
      <c r="BQ3134" s="53"/>
      <c r="BR3134" s="53"/>
      <c r="BS3134" s="53"/>
      <c r="BT3134" s="53"/>
      <c r="BU3134" s="53"/>
      <c r="BV3134" s="53"/>
      <c r="BW3134" s="53"/>
      <c r="BX3134" s="53"/>
      <c r="BY3134" s="53"/>
      <c r="BZ3134" s="53"/>
      <c r="CA3134" s="53"/>
      <c r="CB3134" s="53"/>
      <c r="CC3134" s="53"/>
      <c r="CD3134" s="53"/>
      <c r="CE3134" s="53"/>
      <c r="CF3134" s="53"/>
      <c r="CG3134" s="53"/>
      <c r="CH3134" s="53"/>
      <c r="CI3134" s="53"/>
      <c r="CJ3134" s="53"/>
      <c r="CK3134" s="53"/>
    </row>
    <row r="3135" spans="10:89" x14ac:dyDescent="0.2">
      <c r="J3135" s="53"/>
      <c r="K3135" s="53"/>
      <c r="L3135" s="53"/>
      <c r="M3135" s="53"/>
      <c r="N3135" s="53"/>
      <c r="O3135" s="53"/>
      <c r="P3135" s="53"/>
      <c r="Q3135" s="53"/>
      <c r="R3135" s="53"/>
      <c r="S3135" s="53"/>
      <c r="T3135" s="53"/>
      <c r="U3135" s="53"/>
      <c r="V3135" s="53"/>
      <c r="W3135" s="53"/>
      <c r="X3135" s="53"/>
      <c r="Y3135" s="53"/>
      <c r="Z3135" s="53"/>
      <c r="AA3135" s="53"/>
      <c r="AB3135" s="53"/>
      <c r="AC3135" s="53"/>
      <c r="AD3135" s="53"/>
      <c r="AE3135" s="53"/>
      <c r="AF3135" s="53"/>
      <c r="AG3135" s="53"/>
      <c r="AH3135" s="53"/>
      <c r="AI3135" s="53"/>
      <c r="AJ3135" s="53"/>
      <c r="AK3135" s="53"/>
      <c r="AL3135" s="53"/>
      <c r="AM3135" s="53"/>
      <c r="AN3135" s="53"/>
      <c r="AO3135" s="53"/>
      <c r="AP3135" s="53"/>
      <c r="AQ3135" s="53"/>
      <c r="AR3135" s="53"/>
      <c r="AS3135" s="53"/>
      <c r="AT3135" s="53"/>
      <c r="AU3135" s="53"/>
      <c r="AV3135" s="53"/>
      <c r="AW3135" s="53"/>
      <c r="AX3135" s="53"/>
      <c r="AY3135" s="53"/>
      <c r="AZ3135" s="53"/>
      <c r="BA3135" s="53"/>
      <c r="BB3135" s="53"/>
      <c r="BC3135" s="53"/>
      <c r="BD3135" s="53"/>
      <c r="BE3135" s="53"/>
      <c r="BF3135" s="53"/>
      <c r="BG3135" s="53"/>
      <c r="BH3135" s="53"/>
      <c r="BI3135" s="53"/>
      <c r="BJ3135" s="53"/>
      <c r="BK3135" s="53"/>
      <c r="BL3135" s="53"/>
      <c r="BM3135" s="53"/>
      <c r="BN3135" s="53"/>
      <c r="BO3135" s="53"/>
      <c r="BP3135" s="53"/>
      <c r="BQ3135" s="53"/>
      <c r="BR3135" s="53"/>
      <c r="BS3135" s="53"/>
      <c r="BT3135" s="53"/>
      <c r="BU3135" s="53"/>
      <c r="BV3135" s="53"/>
      <c r="BW3135" s="53"/>
      <c r="BX3135" s="53"/>
      <c r="BY3135" s="53"/>
      <c r="BZ3135" s="53"/>
      <c r="CA3135" s="53"/>
      <c r="CB3135" s="53"/>
      <c r="CC3135" s="53"/>
      <c r="CD3135" s="53"/>
      <c r="CE3135" s="53"/>
      <c r="CF3135" s="53"/>
      <c r="CG3135" s="53"/>
      <c r="CH3135" s="53"/>
      <c r="CI3135" s="53"/>
      <c r="CJ3135" s="53"/>
      <c r="CK3135" s="53"/>
    </row>
    <row r="3136" spans="10:89" x14ac:dyDescent="0.2">
      <c r="J3136" s="53"/>
      <c r="K3136" s="53"/>
      <c r="L3136" s="53"/>
      <c r="M3136" s="53"/>
      <c r="N3136" s="53"/>
      <c r="O3136" s="53"/>
      <c r="P3136" s="53"/>
      <c r="Q3136" s="53"/>
      <c r="R3136" s="53"/>
      <c r="S3136" s="53"/>
      <c r="T3136" s="53"/>
      <c r="U3136" s="53"/>
      <c r="V3136" s="53"/>
      <c r="W3136" s="53"/>
      <c r="X3136" s="53"/>
      <c r="Y3136" s="53"/>
      <c r="Z3136" s="53"/>
      <c r="AA3136" s="53"/>
      <c r="AB3136" s="53"/>
      <c r="AC3136" s="53"/>
      <c r="AD3136" s="53"/>
      <c r="AE3136" s="53"/>
      <c r="AF3136" s="53"/>
      <c r="AG3136" s="53"/>
      <c r="AH3136" s="53"/>
      <c r="AI3136" s="53"/>
      <c r="AJ3136" s="53"/>
      <c r="AK3136" s="53"/>
      <c r="AL3136" s="53"/>
      <c r="AM3136" s="53"/>
      <c r="AN3136" s="53"/>
      <c r="AO3136" s="53"/>
      <c r="AP3136" s="53"/>
      <c r="AQ3136" s="53"/>
      <c r="AR3136" s="53"/>
      <c r="AS3136" s="53"/>
      <c r="AT3136" s="53"/>
      <c r="AU3136" s="53"/>
      <c r="AV3136" s="53"/>
      <c r="AW3136" s="53"/>
      <c r="AX3136" s="53"/>
      <c r="AY3136" s="53"/>
      <c r="AZ3136" s="53"/>
      <c r="BA3136" s="53"/>
      <c r="BB3136" s="53"/>
      <c r="BC3136" s="53"/>
      <c r="BD3136" s="53"/>
      <c r="BE3136" s="53"/>
      <c r="BF3136" s="53"/>
      <c r="BG3136" s="53"/>
      <c r="BH3136" s="53"/>
      <c r="BI3136" s="53"/>
      <c r="BJ3136" s="53"/>
      <c r="BK3136" s="53"/>
      <c r="BL3136" s="53"/>
      <c r="BM3136" s="53"/>
      <c r="BN3136" s="53"/>
      <c r="BO3136" s="53"/>
      <c r="BP3136" s="53"/>
      <c r="BQ3136" s="53"/>
      <c r="BR3136" s="53"/>
      <c r="BS3136" s="53"/>
      <c r="BT3136" s="53"/>
      <c r="BU3136" s="53"/>
      <c r="BV3136" s="53"/>
      <c r="BW3136" s="53"/>
      <c r="BX3136" s="53"/>
      <c r="BY3136" s="53"/>
      <c r="BZ3136" s="53"/>
      <c r="CA3136" s="53"/>
      <c r="CB3136" s="53"/>
      <c r="CC3136" s="53"/>
      <c r="CD3136" s="53"/>
      <c r="CE3136" s="53"/>
      <c r="CF3136" s="53"/>
      <c r="CG3136" s="53"/>
      <c r="CH3136" s="53"/>
      <c r="CI3136" s="53"/>
      <c r="CJ3136" s="53"/>
      <c r="CK3136" s="53"/>
    </row>
    <row r="3137" spans="10:89" x14ac:dyDescent="0.2">
      <c r="J3137" s="53"/>
      <c r="K3137" s="53"/>
      <c r="L3137" s="53"/>
      <c r="M3137" s="53"/>
      <c r="N3137" s="53"/>
      <c r="O3137" s="53"/>
      <c r="P3137" s="53"/>
      <c r="Q3137" s="53"/>
      <c r="R3137" s="53"/>
      <c r="S3137" s="53"/>
      <c r="T3137" s="53"/>
      <c r="U3137" s="53"/>
      <c r="V3137" s="53"/>
      <c r="W3137" s="53"/>
      <c r="X3137" s="53"/>
      <c r="Y3137" s="53"/>
      <c r="Z3137" s="53"/>
      <c r="AA3137" s="53"/>
      <c r="AB3137" s="53"/>
      <c r="AC3137" s="53"/>
      <c r="AD3137" s="53"/>
      <c r="AE3137" s="53"/>
      <c r="AF3137" s="53"/>
      <c r="AG3137" s="53"/>
      <c r="AH3137" s="53"/>
      <c r="AI3137" s="53"/>
      <c r="AJ3137" s="53"/>
      <c r="AK3137" s="53"/>
      <c r="AL3137" s="53"/>
      <c r="AM3137" s="53"/>
      <c r="AN3137" s="53"/>
      <c r="AO3137" s="53"/>
      <c r="AP3137" s="53"/>
      <c r="AQ3137" s="53"/>
      <c r="AR3137" s="53"/>
      <c r="AS3137" s="53"/>
      <c r="AT3137" s="53"/>
      <c r="AU3137" s="53"/>
      <c r="AV3137" s="53"/>
      <c r="AW3137" s="53"/>
      <c r="AX3137" s="53"/>
      <c r="AY3137" s="53"/>
      <c r="AZ3137" s="53"/>
      <c r="BA3137" s="53"/>
      <c r="BB3137" s="53"/>
      <c r="BC3137" s="53"/>
      <c r="BD3137" s="53"/>
      <c r="BE3137" s="53"/>
      <c r="BF3137" s="53"/>
      <c r="BG3137" s="53"/>
      <c r="BH3137" s="53"/>
      <c r="BI3137" s="53"/>
      <c r="BJ3137" s="53"/>
      <c r="BK3137" s="53"/>
      <c r="BL3137" s="53"/>
      <c r="BM3137" s="53"/>
      <c r="BN3137" s="53"/>
      <c r="BO3137" s="53"/>
      <c r="BP3137" s="53"/>
      <c r="BQ3137" s="53"/>
      <c r="BR3137" s="53"/>
      <c r="BS3137" s="53"/>
      <c r="BT3137" s="53"/>
      <c r="BU3137" s="53"/>
      <c r="BV3137" s="53"/>
      <c r="BW3137" s="53"/>
      <c r="BX3137" s="53"/>
      <c r="BY3137" s="53"/>
      <c r="BZ3137" s="53"/>
      <c r="CA3137" s="53"/>
      <c r="CB3137" s="53"/>
      <c r="CC3137" s="53"/>
      <c r="CD3137" s="53"/>
      <c r="CE3137" s="53"/>
      <c r="CF3137" s="53"/>
      <c r="CG3137" s="53"/>
      <c r="CH3137" s="53"/>
      <c r="CI3137" s="53"/>
      <c r="CJ3137" s="53"/>
      <c r="CK3137" s="53"/>
    </row>
    <row r="3138" spans="10:89" x14ac:dyDescent="0.2">
      <c r="J3138" s="53"/>
      <c r="K3138" s="53"/>
      <c r="L3138" s="53"/>
      <c r="M3138" s="53"/>
      <c r="N3138" s="53"/>
      <c r="O3138" s="53"/>
      <c r="P3138" s="53"/>
      <c r="Q3138" s="53"/>
      <c r="R3138" s="53"/>
      <c r="S3138" s="53"/>
      <c r="T3138" s="53"/>
      <c r="U3138" s="53"/>
      <c r="V3138" s="53"/>
      <c r="W3138" s="53"/>
      <c r="X3138" s="53"/>
      <c r="Y3138" s="53"/>
      <c r="Z3138" s="53"/>
      <c r="AA3138" s="53"/>
      <c r="AB3138" s="53"/>
      <c r="AC3138" s="53"/>
      <c r="AD3138" s="53"/>
      <c r="AE3138" s="53"/>
      <c r="AF3138" s="53"/>
      <c r="AG3138" s="53"/>
      <c r="AH3138" s="53"/>
      <c r="AI3138" s="53"/>
      <c r="AJ3138" s="53"/>
      <c r="AK3138" s="53"/>
      <c r="AL3138" s="53"/>
      <c r="AM3138" s="53"/>
      <c r="AN3138" s="53"/>
      <c r="AO3138" s="53"/>
      <c r="AP3138" s="53"/>
      <c r="AQ3138" s="53"/>
      <c r="AR3138" s="53"/>
      <c r="AS3138" s="53"/>
      <c r="AT3138" s="53"/>
      <c r="AU3138" s="53"/>
      <c r="AV3138" s="53"/>
      <c r="AW3138" s="53"/>
      <c r="AX3138" s="53"/>
      <c r="AY3138" s="53"/>
      <c r="AZ3138" s="53"/>
      <c r="BA3138" s="53"/>
      <c r="BB3138" s="53"/>
      <c r="BC3138" s="53"/>
      <c r="BD3138" s="53"/>
      <c r="BE3138" s="53"/>
      <c r="BF3138" s="53"/>
      <c r="BG3138" s="53"/>
      <c r="BH3138" s="53"/>
      <c r="BI3138" s="53"/>
      <c r="BJ3138" s="53"/>
      <c r="BK3138" s="53"/>
      <c r="BL3138" s="53"/>
      <c r="BM3138" s="53"/>
      <c r="BN3138" s="53"/>
      <c r="BO3138" s="53"/>
      <c r="BP3138" s="53"/>
      <c r="BQ3138" s="53"/>
      <c r="BR3138" s="53"/>
      <c r="BS3138" s="53"/>
      <c r="BT3138" s="53"/>
      <c r="BU3138" s="53"/>
      <c r="BV3138" s="53"/>
      <c r="BW3138" s="53"/>
      <c r="BX3138" s="53"/>
      <c r="BY3138" s="53"/>
      <c r="BZ3138" s="53"/>
      <c r="CA3138" s="53"/>
      <c r="CB3138" s="53"/>
      <c r="CC3138" s="53"/>
      <c r="CD3138" s="53"/>
      <c r="CE3138" s="53"/>
      <c r="CF3138" s="53"/>
      <c r="CG3138" s="53"/>
      <c r="CH3138" s="53"/>
      <c r="CI3138" s="53"/>
      <c r="CJ3138" s="53"/>
      <c r="CK3138" s="53"/>
    </row>
    <row r="3139" spans="10:89" x14ac:dyDescent="0.2">
      <c r="J3139" s="53"/>
      <c r="K3139" s="53"/>
      <c r="L3139" s="53"/>
      <c r="M3139" s="53"/>
      <c r="N3139" s="53"/>
      <c r="O3139" s="53"/>
      <c r="P3139" s="53"/>
      <c r="Q3139" s="53"/>
      <c r="R3139" s="53"/>
      <c r="S3139" s="53"/>
      <c r="T3139" s="53"/>
      <c r="U3139" s="53"/>
      <c r="V3139" s="53"/>
      <c r="W3139" s="53"/>
      <c r="X3139" s="53"/>
      <c r="Y3139" s="53"/>
      <c r="Z3139" s="53"/>
      <c r="AA3139" s="53"/>
      <c r="AB3139" s="53"/>
      <c r="AC3139" s="53"/>
      <c r="AD3139" s="53"/>
      <c r="AE3139" s="53"/>
      <c r="AF3139" s="53"/>
      <c r="AG3139" s="53"/>
      <c r="AH3139" s="53"/>
      <c r="AI3139" s="53"/>
      <c r="AJ3139" s="53"/>
      <c r="AK3139" s="53"/>
      <c r="AL3139" s="53"/>
      <c r="AM3139" s="53"/>
      <c r="AN3139" s="53"/>
      <c r="AO3139" s="53"/>
      <c r="AP3139" s="53"/>
      <c r="AQ3139" s="53"/>
      <c r="AR3139" s="53"/>
      <c r="AS3139" s="53"/>
      <c r="AT3139" s="53"/>
      <c r="AU3139" s="53"/>
      <c r="AV3139" s="53"/>
      <c r="AW3139" s="53"/>
      <c r="AX3139" s="53"/>
      <c r="AY3139" s="53"/>
      <c r="AZ3139" s="53"/>
      <c r="BA3139" s="53"/>
      <c r="BB3139" s="53"/>
      <c r="BC3139" s="53"/>
      <c r="BD3139" s="53"/>
      <c r="BE3139" s="53"/>
      <c r="BF3139" s="53"/>
      <c r="BG3139" s="53"/>
      <c r="BH3139" s="53"/>
      <c r="BI3139" s="53"/>
      <c r="BJ3139" s="53"/>
      <c r="BK3139" s="53"/>
      <c r="BL3139" s="53"/>
      <c r="BM3139" s="53"/>
      <c r="BN3139" s="53"/>
      <c r="BO3139" s="53"/>
      <c r="BP3139" s="53"/>
      <c r="BQ3139" s="53"/>
      <c r="BR3139" s="53"/>
      <c r="BS3139" s="53"/>
      <c r="BT3139" s="53"/>
      <c r="BU3139" s="53"/>
      <c r="BV3139" s="53"/>
      <c r="BW3139" s="53"/>
      <c r="BX3139" s="53"/>
      <c r="BY3139" s="53"/>
      <c r="BZ3139" s="53"/>
      <c r="CA3139" s="53"/>
      <c r="CB3139" s="53"/>
      <c r="CC3139" s="53"/>
      <c r="CD3139" s="53"/>
      <c r="CE3139" s="53"/>
      <c r="CF3139" s="53"/>
      <c r="CG3139" s="53"/>
      <c r="CH3139" s="53"/>
      <c r="CI3139" s="53"/>
      <c r="CJ3139" s="53"/>
      <c r="CK3139" s="53"/>
    </row>
    <row r="3140" spans="10:89" x14ac:dyDescent="0.2">
      <c r="J3140" s="53"/>
      <c r="K3140" s="53"/>
      <c r="L3140" s="53"/>
      <c r="M3140" s="53"/>
      <c r="N3140" s="53"/>
      <c r="O3140" s="53"/>
      <c r="P3140" s="53"/>
      <c r="Q3140" s="53"/>
      <c r="R3140" s="53"/>
      <c r="S3140" s="53"/>
      <c r="T3140" s="53"/>
      <c r="U3140" s="53"/>
      <c r="V3140" s="53"/>
      <c r="W3140" s="53"/>
      <c r="X3140" s="53"/>
      <c r="Y3140" s="53"/>
      <c r="Z3140" s="53"/>
      <c r="AA3140" s="53"/>
      <c r="AB3140" s="53"/>
      <c r="AC3140" s="53"/>
      <c r="AD3140" s="53"/>
      <c r="AE3140" s="53"/>
      <c r="AF3140" s="53"/>
      <c r="AG3140" s="53"/>
      <c r="AH3140" s="53"/>
      <c r="AI3140" s="53"/>
      <c r="AJ3140" s="53"/>
      <c r="AK3140" s="53"/>
      <c r="AL3140" s="53"/>
      <c r="AM3140" s="53"/>
      <c r="AN3140" s="53"/>
      <c r="AO3140" s="53"/>
      <c r="AP3140" s="53"/>
      <c r="AQ3140" s="53"/>
      <c r="AR3140" s="53"/>
      <c r="AS3140" s="53"/>
      <c r="AT3140" s="53"/>
      <c r="AU3140" s="53"/>
      <c r="AV3140" s="53"/>
      <c r="AW3140" s="53"/>
      <c r="AX3140" s="53"/>
      <c r="AY3140" s="53"/>
      <c r="AZ3140" s="53"/>
      <c r="BA3140" s="53"/>
      <c r="BB3140" s="53"/>
      <c r="BC3140" s="53"/>
      <c r="BD3140" s="53"/>
      <c r="BE3140" s="53"/>
      <c r="BF3140" s="53"/>
      <c r="BG3140" s="53"/>
      <c r="BH3140" s="53"/>
      <c r="BI3140" s="53"/>
      <c r="BJ3140" s="53"/>
      <c r="BK3140" s="53"/>
      <c r="BL3140" s="53"/>
      <c r="BM3140" s="53"/>
      <c r="BN3140" s="53"/>
      <c r="BO3140" s="53"/>
      <c r="BP3140" s="53"/>
      <c r="BQ3140" s="53"/>
      <c r="BR3140" s="53"/>
      <c r="BS3140" s="53"/>
      <c r="BT3140" s="53"/>
      <c r="BU3140" s="53"/>
      <c r="BV3140" s="53"/>
      <c r="BW3140" s="53"/>
      <c r="BX3140" s="53"/>
      <c r="BY3140" s="53"/>
      <c r="BZ3140" s="53"/>
      <c r="CA3140" s="53"/>
      <c r="CB3140" s="53"/>
      <c r="CC3140" s="53"/>
      <c r="CD3140" s="53"/>
      <c r="CE3140" s="53"/>
      <c r="CF3140" s="53"/>
      <c r="CG3140" s="53"/>
      <c r="CH3140" s="53"/>
      <c r="CI3140" s="53"/>
      <c r="CJ3140" s="53"/>
      <c r="CK3140" s="53"/>
    </row>
    <row r="3141" spans="10:89" x14ac:dyDescent="0.2">
      <c r="J3141" s="53"/>
      <c r="K3141" s="53"/>
      <c r="L3141" s="53"/>
      <c r="M3141" s="53"/>
      <c r="N3141" s="53"/>
      <c r="O3141" s="53"/>
      <c r="P3141" s="53"/>
      <c r="Q3141" s="53"/>
      <c r="R3141" s="53"/>
      <c r="S3141" s="53"/>
      <c r="T3141" s="53"/>
      <c r="U3141" s="53"/>
      <c r="V3141" s="53"/>
      <c r="W3141" s="53"/>
      <c r="X3141" s="53"/>
      <c r="Y3141" s="53"/>
      <c r="Z3141" s="53"/>
      <c r="AA3141" s="53"/>
      <c r="AB3141" s="53"/>
      <c r="AC3141" s="53"/>
      <c r="AD3141" s="53"/>
      <c r="AE3141" s="53"/>
      <c r="AF3141" s="53"/>
      <c r="AG3141" s="53"/>
      <c r="AH3141" s="53"/>
      <c r="AI3141" s="53"/>
      <c r="AJ3141" s="53"/>
      <c r="AK3141" s="53"/>
      <c r="AL3141" s="53"/>
      <c r="AM3141" s="53"/>
      <c r="AN3141" s="53"/>
      <c r="AO3141" s="53"/>
      <c r="AP3141" s="53"/>
      <c r="AQ3141" s="53"/>
      <c r="AR3141" s="53"/>
      <c r="AS3141" s="53"/>
      <c r="AT3141" s="53"/>
      <c r="AU3141" s="53"/>
      <c r="AV3141" s="53"/>
      <c r="AW3141" s="53"/>
      <c r="AX3141" s="53"/>
      <c r="AY3141" s="53"/>
      <c r="AZ3141" s="53"/>
      <c r="BA3141" s="53"/>
      <c r="BB3141" s="53"/>
      <c r="BC3141" s="53"/>
      <c r="BD3141" s="53"/>
      <c r="BE3141" s="53"/>
      <c r="BF3141" s="53"/>
      <c r="BG3141" s="53"/>
      <c r="BH3141" s="53"/>
      <c r="BI3141" s="53"/>
      <c r="BJ3141" s="53"/>
      <c r="BK3141" s="53"/>
      <c r="BL3141" s="53"/>
      <c r="BM3141" s="53"/>
      <c r="BN3141" s="53"/>
      <c r="BO3141" s="53"/>
      <c r="BP3141" s="53"/>
      <c r="BQ3141" s="53"/>
      <c r="BR3141" s="53"/>
      <c r="BS3141" s="53"/>
      <c r="BT3141" s="53"/>
      <c r="BU3141" s="53"/>
      <c r="BV3141" s="53"/>
      <c r="BW3141" s="53"/>
      <c r="BX3141" s="53"/>
      <c r="BY3141" s="53"/>
      <c r="BZ3141" s="53"/>
      <c r="CA3141" s="53"/>
      <c r="CB3141" s="53"/>
      <c r="CC3141" s="53"/>
      <c r="CD3141" s="53"/>
      <c r="CE3141" s="53"/>
      <c r="CF3141" s="53"/>
      <c r="CG3141" s="53"/>
      <c r="CH3141" s="53"/>
      <c r="CI3141" s="53"/>
      <c r="CJ3141" s="53"/>
      <c r="CK3141" s="53"/>
    </row>
    <row r="3142" spans="10:89" x14ac:dyDescent="0.2">
      <c r="J3142" s="53"/>
      <c r="K3142" s="53"/>
      <c r="L3142" s="53"/>
      <c r="M3142" s="53"/>
      <c r="N3142" s="53"/>
      <c r="O3142" s="53"/>
      <c r="P3142" s="53"/>
      <c r="Q3142" s="53"/>
      <c r="R3142" s="53"/>
      <c r="S3142" s="53"/>
      <c r="T3142" s="53"/>
      <c r="U3142" s="53"/>
      <c r="V3142" s="53"/>
      <c r="W3142" s="53"/>
      <c r="X3142" s="53"/>
      <c r="Y3142" s="53"/>
      <c r="Z3142" s="53"/>
      <c r="AA3142" s="53"/>
      <c r="AB3142" s="53"/>
      <c r="AC3142" s="53"/>
      <c r="AD3142" s="53"/>
      <c r="AE3142" s="53"/>
      <c r="AF3142" s="53"/>
      <c r="AG3142" s="53"/>
      <c r="AH3142" s="53"/>
      <c r="AI3142" s="53"/>
      <c r="AJ3142" s="53"/>
      <c r="AK3142" s="53"/>
      <c r="AL3142" s="53"/>
      <c r="AM3142" s="53"/>
      <c r="AN3142" s="53"/>
      <c r="AO3142" s="53"/>
      <c r="AP3142" s="53"/>
      <c r="AQ3142" s="53"/>
      <c r="AR3142" s="53"/>
      <c r="AS3142" s="53"/>
      <c r="AT3142" s="53"/>
      <c r="AU3142" s="53"/>
      <c r="AV3142" s="53"/>
      <c r="AW3142" s="53"/>
      <c r="AX3142" s="53"/>
      <c r="AY3142" s="53"/>
      <c r="AZ3142" s="53"/>
      <c r="BA3142" s="53"/>
      <c r="BB3142" s="53"/>
      <c r="BC3142" s="53"/>
      <c r="BD3142" s="53"/>
      <c r="BE3142" s="53"/>
      <c r="BF3142" s="53"/>
      <c r="BG3142" s="53"/>
      <c r="BH3142" s="53"/>
      <c r="BI3142" s="53"/>
      <c r="BJ3142" s="53"/>
      <c r="BK3142" s="53"/>
      <c r="BL3142" s="53"/>
      <c r="BM3142" s="53"/>
      <c r="BN3142" s="53"/>
      <c r="BO3142" s="53"/>
      <c r="BP3142" s="53"/>
      <c r="BQ3142" s="53"/>
      <c r="BR3142" s="53"/>
      <c r="BS3142" s="53"/>
      <c r="BT3142" s="53"/>
      <c r="BU3142" s="53"/>
      <c r="BV3142" s="53"/>
      <c r="BW3142" s="53"/>
      <c r="BX3142" s="53"/>
      <c r="BY3142" s="53"/>
      <c r="BZ3142" s="53"/>
      <c r="CA3142" s="53"/>
      <c r="CB3142" s="53"/>
      <c r="CC3142" s="53"/>
      <c r="CD3142" s="53"/>
      <c r="CE3142" s="53"/>
      <c r="CF3142" s="53"/>
      <c r="CG3142" s="53"/>
      <c r="CH3142" s="53"/>
      <c r="CI3142" s="53"/>
      <c r="CJ3142" s="53"/>
      <c r="CK3142" s="53"/>
    </row>
    <row r="3143" spans="10:89" x14ac:dyDescent="0.2">
      <c r="J3143" s="53"/>
      <c r="K3143" s="53"/>
      <c r="L3143" s="53"/>
      <c r="M3143" s="53"/>
      <c r="N3143" s="53"/>
      <c r="O3143" s="53"/>
      <c r="P3143" s="53"/>
      <c r="Q3143" s="53"/>
      <c r="R3143" s="53"/>
      <c r="S3143" s="53"/>
      <c r="T3143" s="53"/>
      <c r="U3143" s="53"/>
      <c r="V3143" s="53"/>
      <c r="W3143" s="53"/>
      <c r="X3143" s="53"/>
      <c r="Y3143" s="53"/>
      <c r="Z3143" s="53"/>
      <c r="AA3143" s="53"/>
      <c r="AB3143" s="53"/>
      <c r="AC3143" s="53"/>
      <c r="AD3143" s="53"/>
      <c r="AE3143" s="53"/>
      <c r="AF3143" s="53"/>
      <c r="AG3143" s="53"/>
      <c r="AH3143" s="53"/>
      <c r="AI3143" s="53"/>
      <c r="AJ3143" s="53"/>
      <c r="AK3143" s="53"/>
      <c r="AL3143" s="53"/>
      <c r="AM3143" s="53"/>
      <c r="AN3143" s="53"/>
      <c r="AO3143" s="53"/>
      <c r="AP3143" s="53"/>
      <c r="AQ3143" s="53"/>
      <c r="AR3143" s="53"/>
      <c r="AS3143" s="53"/>
      <c r="AT3143" s="53"/>
      <c r="AU3143" s="53"/>
      <c r="AV3143" s="53"/>
      <c r="AW3143" s="53"/>
      <c r="AX3143" s="53"/>
      <c r="AY3143" s="53"/>
      <c r="AZ3143" s="53"/>
      <c r="BA3143" s="53"/>
      <c r="BB3143" s="53"/>
      <c r="BC3143" s="53"/>
      <c r="BD3143" s="53"/>
      <c r="BE3143" s="53"/>
      <c r="BF3143" s="53"/>
      <c r="BG3143" s="53"/>
      <c r="BH3143" s="53"/>
      <c r="BI3143" s="53"/>
      <c r="BJ3143" s="53"/>
      <c r="BK3143" s="53"/>
      <c r="BL3143" s="53"/>
      <c r="BM3143" s="53"/>
      <c r="BN3143" s="53"/>
      <c r="BO3143" s="53"/>
      <c r="BP3143" s="53"/>
      <c r="BQ3143" s="53"/>
      <c r="BR3143" s="53"/>
      <c r="BS3143" s="53"/>
      <c r="BT3143" s="53"/>
      <c r="BU3143" s="53"/>
      <c r="BV3143" s="53"/>
      <c r="BW3143" s="53"/>
      <c r="BX3143" s="53"/>
      <c r="BY3143" s="53"/>
      <c r="BZ3143" s="53"/>
      <c r="CA3143" s="53"/>
      <c r="CB3143" s="53"/>
      <c r="CC3143" s="53"/>
      <c r="CD3143" s="53"/>
      <c r="CE3143" s="53"/>
      <c r="CF3143" s="53"/>
      <c r="CG3143" s="53"/>
      <c r="CH3143" s="53"/>
      <c r="CI3143" s="53"/>
      <c r="CJ3143" s="53"/>
      <c r="CK3143" s="53"/>
    </row>
    <row r="3144" spans="10:89" x14ac:dyDescent="0.2">
      <c r="J3144" s="53"/>
      <c r="K3144" s="53"/>
      <c r="L3144" s="53"/>
      <c r="M3144" s="53"/>
      <c r="N3144" s="53"/>
      <c r="O3144" s="53"/>
      <c r="P3144" s="53"/>
      <c r="Q3144" s="53"/>
      <c r="R3144" s="53"/>
      <c r="S3144" s="53"/>
      <c r="T3144" s="53"/>
      <c r="U3144" s="53"/>
      <c r="V3144" s="53"/>
      <c r="W3144" s="53"/>
      <c r="X3144" s="53"/>
      <c r="Y3144" s="53"/>
      <c r="Z3144" s="53"/>
      <c r="AA3144" s="53"/>
      <c r="AB3144" s="53"/>
      <c r="AC3144" s="53"/>
      <c r="AD3144" s="53"/>
      <c r="AE3144" s="53"/>
      <c r="AF3144" s="53"/>
      <c r="AG3144" s="53"/>
      <c r="AH3144" s="53"/>
      <c r="AI3144" s="53"/>
      <c r="AJ3144" s="53"/>
      <c r="AK3144" s="53"/>
      <c r="AL3144" s="53"/>
      <c r="AM3144" s="53"/>
      <c r="AN3144" s="53"/>
      <c r="AO3144" s="53"/>
      <c r="AP3144" s="53"/>
      <c r="AQ3144" s="53"/>
      <c r="AR3144" s="53"/>
      <c r="AS3144" s="53"/>
      <c r="AT3144" s="53"/>
      <c r="AU3144" s="53"/>
      <c r="AV3144" s="53"/>
      <c r="AW3144" s="53"/>
      <c r="AX3144" s="53"/>
      <c r="AY3144" s="53"/>
      <c r="AZ3144" s="53"/>
      <c r="BA3144" s="53"/>
      <c r="BB3144" s="53"/>
      <c r="BC3144" s="53"/>
      <c r="BD3144" s="53"/>
      <c r="BE3144" s="53"/>
      <c r="BF3144" s="53"/>
      <c r="BG3144" s="53"/>
      <c r="BH3144" s="53"/>
      <c r="BI3144" s="53"/>
      <c r="BJ3144" s="53"/>
      <c r="BK3144" s="53"/>
      <c r="BL3144" s="53"/>
      <c r="BM3144" s="53"/>
      <c r="BN3144" s="53"/>
      <c r="BO3144" s="53"/>
      <c r="BP3144" s="53"/>
      <c r="BQ3144" s="53"/>
      <c r="BR3144" s="53"/>
      <c r="BS3144" s="53"/>
      <c r="BT3144" s="53"/>
      <c r="BU3144" s="53"/>
      <c r="BV3144" s="53"/>
      <c r="BW3144" s="53"/>
      <c r="BX3144" s="53"/>
      <c r="BY3144" s="53"/>
      <c r="BZ3144" s="53"/>
      <c r="CA3144" s="53"/>
      <c r="CB3144" s="53"/>
      <c r="CC3144" s="53"/>
      <c r="CD3144" s="53"/>
      <c r="CE3144" s="53"/>
      <c r="CF3144" s="53"/>
      <c r="CG3144" s="53"/>
      <c r="CH3144" s="53"/>
      <c r="CI3144" s="53"/>
      <c r="CJ3144" s="53"/>
      <c r="CK3144" s="53"/>
    </row>
    <row r="3145" spans="10:89" x14ac:dyDescent="0.2">
      <c r="J3145" s="53"/>
      <c r="K3145" s="53"/>
      <c r="L3145" s="53"/>
      <c r="M3145" s="53"/>
      <c r="N3145" s="53"/>
      <c r="O3145" s="53"/>
      <c r="P3145" s="53"/>
      <c r="Q3145" s="53"/>
      <c r="R3145" s="53"/>
      <c r="S3145" s="53"/>
      <c r="T3145" s="53"/>
      <c r="U3145" s="53"/>
      <c r="V3145" s="53"/>
      <c r="W3145" s="53"/>
      <c r="X3145" s="53"/>
      <c r="Y3145" s="53"/>
      <c r="Z3145" s="53"/>
      <c r="AA3145" s="53"/>
      <c r="AB3145" s="53"/>
      <c r="AC3145" s="53"/>
      <c r="AD3145" s="53"/>
      <c r="AE3145" s="53"/>
      <c r="AF3145" s="53"/>
      <c r="AG3145" s="53"/>
      <c r="AH3145" s="53"/>
      <c r="AI3145" s="53"/>
      <c r="AJ3145" s="53"/>
      <c r="AK3145" s="53"/>
      <c r="AL3145" s="53"/>
      <c r="AM3145" s="53"/>
      <c r="AN3145" s="53"/>
      <c r="AO3145" s="53"/>
      <c r="AP3145" s="53"/>
      <c r="AQ3145" s="53"/>
      <c r="AR3145" s="53"/>
      <c r="AS3145" s="53"/>
      <c r="AT3145" s="53"/>
      <c r="AU3145" s="53"/>
      <c r="AV3145" s="53"/>
      <c r="AW3145" s="53"/>
      <c r="AX3145" s="53"/>
      <c r="AY3145" s="53"/>
      <c r="AZ3145" s="53"/>
      <c r="BA3145" s="53"/>
      <c r="BB3145" s="53"/>
      <c r="BC3145" s="53"/>
      <c r="BD3145" s="53"/>
      <c r="BE3145" s="53"/>
      <c r="BF3145" s="53"/>
      <c r="BG3145" s="53"/>
      <c r="BH3145" s="53"/>
      <c r="BI3145" s="53"/>
      <c r="BJ3145" s="53"/>
      <c r="BK3145" s="53"/>
      <c r="BL3145" s="53"/>
      <c r="BM3145" s="53"/>
      <c r="BN3145" s="53"/>
      <c r="BO3145" s="53"/>
      <c r="BP3145" s="53"/>
      <c r="BQ3145" s="53"/>
      <c r="BR3145" s="53"/>
      <c r="BS3145" s="53"/>
      <c r="BT3145" s="53"/>
      <c r="BU3145" s="53"/>
      <c r="BV3145" s="53"/>
      <c r="BW3145" s="53"/>
      <c r="BX3145" s="53"/>
      <c r="BY3145" s="53"/>
      <c r="BZ3145" s="53"/>
      <c r="CA3145" s="53"/>
      <c r="CB3145" s="53"/>
      <c r="CC3145" s="53"/>
      <c r="CD3145" s="53"/>
      <c r="CE3145" s="53"/>
      <c r="CF3145" s="53"/>
      <c r="CG3145" s="53"/>
      <c r="CH3145" s="53"/>
      <c r="CI3145" s="53"/>
      <c r="CJ3145" s="53"/>
      <c r="CK3145" s="53"/>
    </row>
    <row r="3146" spans="10:89" x14ac:dyDescent="0.2">
      <c r="J3146" s="53"/>
      <c r="K3146" s="53"/>
      <c r="L3146" s="53"/>
      <c r="M3146" s="53"/>
      <c r="N3146" s="53"/>
      <c r="O3146" s="53"/>
      <c r="P3146" s="53"/>
      <c r="Q3146" s="53"/>
      <c r="R3146" s="53"/>
      <c r="S3146" s="53"/>
      <c r="T3146" s="53"/>
      <c r="U3146" s="53"/>
      <c r="V3146" s="53"/>
      <c r="W3146" s="53"/>
      <c r="X3146" s="53"/>
      <c r="Y3146" s="53"/>
      <c r="Z3146" s="53"/>
      <c r="AA3146" s="53"/>
      <c r="AB3146" s="53"/>
      <c r="AC3146" s="53"/>
      <c r="AD3146" s="53"/>
      <c r="AE3146" s="53"/>
      <c r="AF3146" s="53"/>
      <c r="AG3146" s="53"/>
      <c r="AH3146" s="53"/>
      <c r="AI3146" s="53"/>
      <c r="AJ3146" s="53"/>
      <c r="AK3146" s="53"/>
      <c r="AL3146" s="53"/>
      <c r="AM3146" s="53"/>
      <c r="AN3146" s="53"/>
      <c r="AO3146" s="53"/>
      <c r="AP3146" s="53"/>
      <c r="AQ3146" s="53"/>
      <c r="AR3146" s="53"/>
      <c r="AS3146" s="53"/>
      <c r="AT3146" s="53"/>
      <c r="AU3146" s="53"/>
      <c r="AV3146" s="53"/>
      <c r="AW3146" s="53"/>
      <c r="AX3146" s="53"/>
      <c r="AY3146" s="53"/>
      <c r="AZ3146" s="53"/>
      <c r="BA3146" s="53"/>
      <c r="BB3146" s="53"/>
      <c r="BC3146" s="53"/>
      <c r="BD3146" s="53"/>
      <c r="BE3146" s="53"/>
      <c r="BF3146" s="53"/>
      <c r="BG3146" s="53"/>
      <c r="BH3146" s="53"/>
      <c r="BI3146" s="53"/>
      <c r="BJ3146" s="53"/>
      <c r="BK3146" s="53"/>
      <c r="BL3146" s="53"/>
      <c r="BM3146" s="53"/>
      <c r="BN3146" s="53"/>
      <c r="BO3146" s="53"/>
      <c r="BP3146" s="53"/>
      <c r="BQ3146" s="53"/>
      <c r="BR3146" s="53"/>
      <c r="BS3146" s="53"/>
      <c r="BT3146" s="53"/>
      <c r="BU3146" s="53"/>
      <c r="BV3146" s="53"/>
      <c r="BW3146" s="53"/>
      <c r="BX3146" s="53"/>
      <c r="BY3146" s="53"/>
      <c r="BZ3146" s="53"/>
      <c r="CA3146" s="53"/>
      <c r="CB3146" s="53"/>
      <c r="CC3146" s="53"/>
      <c r="CD3146" s="53"/>
      <c r="CE3146" s="53"/>
      <c r="CF3146" s="53"/>
      <c r="CG3146" s="53"/>
      <c r="CH3146" s="53"/>
      <c r="CI3146" s="53"/>
      <c r="CJ3146" s="53"/>
      <c r="CK3146" s="53"/>
    </row>
    <row r="3147" spans="10:89" x14ac:dyDescent="0.2">
      <c r="J3147" s="53"/>
      <c r="K3147" s="53"/>
      <c r="L3147" s="53"/>
      <c r="M3147" s="53"/>
      <c r="N3147" s="53"/>
      <c r="O3147" s="53"/>
      <c r="P3147" s="53"/>
      <c r="Q3147" s="53"/>
      <c r="R3147" s="53"/>
      <c r="S3147" s="53"/>
      <c r="T3147" s="53"/>
      <c r="U3147" s="53"/>
      <c r="V3147" s="53"/>
      <c r="W3147" s="53"/>
      <c r="X3147" s="53"/>
      <c r="Y3147" s="53"/>
      <c r="Z3147" s="53"/>
      <c r="AA3147" s="53"/>
      <c r="AB3147" s="53"/>
      <c r="AC3147" s="53"/>
      <c r="AD3147" s="53"/>
      <c r="AE3147" s="53"/>
      <c r="AF3147" s="53"/>
      <c r="AG3147" s="53"/>
      <c r="AH3147" s="53"/>
      <c r="AI3147" s="53"/>
      <c r="AJ3147" s="53"/>
      <c r="AK3147" s="53"/>
      <c r="AL3147" s="53"/>
      <c r="AM3147" s="53"/>
      <c r="AN3147" s="53"/>
      <c r="AO3147" s="53"/>
      <c r="AP3147" s="53"/>
      <c r="AQ3147" s="53"/>
      <c r="AR3147" s="53"/>
      <c r="AS3147" s="53"/>
      <c r="AT3147" s="53"/>
      <c r="AU3147" s="53"/>
      <c r="AV3147" s="53"/>
      <c r="AW3147" s="53"/>
      <c r="AX3147" s="53"/>
      <c r="AY3147" s="53"/>
      <c r="AZ3147" s="53"/>
      <c r="BA3147" s="53"/>
      <c r="BB3147" s="53"/>
      <c r="BC3147" s="53"/>
      <c r="BD3147" s="53"/>
      <c r="BE3147" s="53"/>
      <c r="BF3147" s="53"/>
      <c r="BG3147" s="53"/>
      <c r="BH3147" s="53"/>
      <c r="BI3147" s="53"/>
      <c r="BJ3147" s="53"/>
      <c r="BK3147" s="53"/>
      <c r="BL3147" s="53"/>
      <c r="BM3147" s="53"/>
      <c r="BN3147" s="53"/>
      <c r="BO3147" s="53"/>
      <c r="BP3147" s="53"/>
      <c r="BQ3147" s="53"/>
      <c r="BR3147" s="53"/>
      <c r="BS3147" s="53"/>
      <c r="BT3147" s="53"/>
      <c r="BU3147" s="53"/>
      <c r="BV3147" s="53"/>
      <c r="BW3147" s="53"/>
      <c r="BX3147" s="53"/>
      <c r="BY3147" s="53"/>
      <c r="BZ3147" s="53"/>
      <c r="CA3147" s="53"/>
      <c r="CB3147" s="53"/>
      <c r="CC3147" s="53"/>
      <c r="CD3147" s="53"/>
      <c r="CE3147" s="53"/>
      <c r="CF3147" s="53"/>
      <c r="CG3147" s="53"/>
      <c r="CH3147" s="53"/>
      <c r="CI3147" s="53"/>
      <c r="CJ3147" s="53"/>
      <c r="CK3147" s="53"/>
    </row>
    <row r="3148" spans="10:89" x14ac:dyDescent="0.2">
      <c r="J3148" s="53"/>
      <c r="K3148" s="53"/>
      <c r="L3148" s="53"/>
      <c r="M3148" s="53"/>
      <c r="N3148" s="53"/>
      <c r="O3148" s="53"/>
      <c r="P3148" s="53"/>
      <c r="Q3148" s="53"/>
      <c r="R3148" s="53"/>
      <c r="S3148" s="53"/>
      <c r="T3148" s="53"/>
      <c r="U3148" s="53"/>
      <c r="V3148" s="53"/>
      <c r="W3148" s="53"/>
      <c r="X3148" s="53"/>
      <c r="Y3148" s="53"/>
      <c r="Z3148" s="53"/>
      <c r="AA3148" s="53"/>
      <c r="AB3148" s="53"/>
      <c r="AC3148" s="53"/>
      <c r="AD3148" s="53"/>
      <c r="AE3148" s="53"/>
      <c r="AF3148" s="53"/>
      <c r="AG3148" s="53"/>
      <c r="AH3148" s="53"/>
      <c r="AI3148" s="53"/>
      <c r="AJ3148" s="53"/>
      <c r="AK3148" s="53"/>
      <c r="AL3148" s="53"/>
      <c r="AM3148" s="53"/>
      <c r="AN3148" s="53"/>
      <c r="AO3148" s="53"/>
      <c r="AP3148" s="53"/>
      <c r="AQ3148" s="53"/>
      <c r="AR3148" s="53"/>
      <c r="AS3148" s="53"/>
      <c r="AT3148" s="53"/>
      <c r="AU3148" s="53"/>
      <c r="AV3148" s="53"/>
      <c r="AW3148" s="53"/>
      <c r="AX3148" s="53"/>
      <c r="AY3148" s="53"/>
      <c r="AZ3148" s="53"/>
      <c r="BA3148" s="53"/>
      <c r="BB3148" s="53"/>
      <c r="BC3148" s="53"/>
      <c r="BD3148" s="53"/>
      <c r="BE3148" s="53"/>
      <c r="BF3148" s="53"/>
      <c r="BG3148" s="53"/>
      <c r="BH3148" s="53"/>
      <c r="BI3148" s="53"/>
      <c r="BJ3148" s="53"/>
      <c r="BK3148" s="53"/>
      <c r="BL3148" s="53"/>
      <c r="BM3148" s="53"/>
      <c r="BN3148" s="53"/>
      <c r="BO3148" s="53"/>
      <c r="BP3148" s="53"/>
      <c r="BQ3148" s="53"/>
      <c r="BR3148" s="53"/>
      <c r="BS3148" s="53"/>
      <c r="BT3148" s="53"/>
      <c r="BU3148" s="53"/>
      <c r="BV3148" s="53"/>
      <c r="BW3148" s="53"/>
      <c r="BX3148" s="53"/>
      <c r="BY3148" s="53"/>
      <c r="BZ3148" s="53"/>
      <c r="CA3148" s="53"/>
      <c r="CB3148" s="53"/>
      <c r="CC3148" s="53"/>
      <c r="CD3148" s="53"/>
      <c r="CE3148" s="53"/>
      <c r="CF3148" s="53"/>
      <c r="CG3148" s="53"/>
      <c r="CH3148" s="53"/>
      <c r="CI3148" s="53"/>
      <c r="CJ3148" s="53"/>
      <c r="CK3148" s="53"/>
    </row>
    <row r="3149" spans="10:89" x14ac:dyDescent="0.2">
      <c r="J3149" s="53"/>
      <c r="K3149" s="53"/>
      <c r="L3149" s="53"/>
      <c r="M3149" s="53"/>
      <c r="N3149" s="53"/>
      <c r="O3149" s="53"/>
      <c r="P3149" s="53"/>
      <c r="Q3149" s="53"/>
      <c r="R3149" s="53"/>
      <c r="S3149" s="53"/>
      <c r="T3149" s="53"/>
      <c r="U3149" s="53"/>
      <c r="V3149" s="53"/>
      <c r="W3149" s="53"/>
      <c r="X3149" s="53"/>
      <c r="Y3149" s="53"/>
      <c r="Z3149" s="53"/>
      <c r="AA3149" s="53"/>
      <c r="AB3149" s="53"/>
      <c r="AC3149" s="53"/>
      <c r="AD3149" s="53"/>
      <c r="AE3149" s="53"/>
      <c r="AF3149" s="53"/>
      <c r="AG3149" s="53"/>
      <c r="AH3149" s="53"/>
      <c r="AI3149" s="53"/>
      <c r="AJ3149" s="53"/>
      <c r="AK3149" s="53"/>
      <c r="AL3149" s="53"/>
      <c r="AM3149" s="53"/>
      <c r="AN3149" s="53"/>
      <c r="AO3149" s="53"/>
      <c r="AP3149" s="53"/>
      <c r="AQ3149" s="53"/>
      <c r="AR3149" s="53"/>
      <c r="AS3149" s="53"/>
      <c r="AT3149" s="53"/>
      <c r="AU3149" s="53"/>
      <c r="AV3149" s="53"/>
      <c r="AW3149" s="53"/>
      <c r="AX3149" s="53"/>
      <c r="AY3149" s="53"/>
      <c r="AZ3149" s="53"/>
      <c r="BA3149" s="53"/>
      <c r="BB3149" s="53"/>
      <c r="BC3149" s="53"/>
      <c r="BD3149" s="53"/>
      <c r="BE3149" s="53"/>
      <c r="BF3149" s="53"/>
      <c r="BG3149" s="53"/>
      <c r="BH3149" s="53"/>
      <c r="BI3149" s="53"/>
      <c r="BJ3149" s="53"/>
      <c r="BK3149" s="53"/>
      <c r="BL3149" s="53"/>
      <c r="BM3149" s="53"/>
      <c r="BN3149" s="53"/>
      <c r="BO3149" s="53"/>
      <c r="BP3149" s="53"/>
      <c r="BQ3149" s="53"/>
      <c r="BR3149" s="53"/>
      <c r="BS3149" s="53"/>
      <c r="BT3149" s="53"/>
      <c r="BU3149" s="53"/>
      <c r="BV3149" s="53"/>
      <c r="BW3149" s="53"/>
      <c r="BX3149" s="53"/>
      <c r="BY3149" s="53"/>
      <c r="BZ3149" s="53"/>
      <c r="CA3149" s="53"/>
      <c r="CB3149" s="53"/>
      <c r="CC3149" s="53"/>
      <c r="CD3149" s="53"/>
      <c r="CE3149" s="53"/>
      <c r="CF3149" s="53"/>
      <c r="CG3149" s="53"/>
      <c r="CH3149" s="53"/>
      <c r="CI3149" s="53"/>
      <c r="CJ3149" s="53"/>
      <c r="CK3149" s="53"/>
    </row>
    <row r="3150" spans="10:89" x14ac:dyDescent="0.2">
      <c r="J3150" s="53"/>
      <c r="K3150" s="53"/>
      <c r="L3150" s="53"/>
      <c r="M3150" s="53"/>
      <c r="N3150" s="53"/>
      <c r="O3150" s="53"/>
      <c r="P3150" s="53"/>
      <c r="Q3150" s="53"/>
      <c r="R3150" s="53"/>
      <c r="S3150" s="53"/>
      <c r="T3150" s="53"/>
      <c r="U3150" s="53"/>
      <c r="V3150" s="53"/>
      <c r="W3150" s="53"/>
      <c r="X3150" s="53"/>
      <c r="Y3150" s="53"/>
      <c r="Z3150" s="53"/>
      <c r="AA3150" s="53"/>
      <c r="AB3150" s="53"/>
      <c r="AC3150" s="53"/>
      <c r="AD3150" s="53"/>
      <c r="AE3150" s="53"/>
      <c r="AF3150" s="53"/>
      <c r="AG3150" s="53"/>
      <c r="AH3150" s="53"/>
      <c r="AI3150" s="53"/>
      <c r="AJ3150" s="53"/>
      <c r="AK3150" s="53"/>
      <c r="AL3150" s="53"/>
      <c r="AM3150" s="53"/>
      <c r="AN3150" s="53"/>
      <c r="AO3150" s="53"/>
      <c r="AP3150" s="53"/>
      <c r="AQ3150" s="53"/>
      <c r="AR3150" s="53"/>
      <c r="AS3150" s="53"/>
      <c r="AT3150" s="53"/>
      <c r="AU3150" s="53"/>
      <c r="AV3150" s="53"/>
      <c r="AW3150" s="53"/>
      <c r="AX3150" s="53"/>
      <c r="AY3150" s="53"/>
      <c r="AZ3150" s="53"/>
      <c r="BA3150" s="53"/>
      <c r="BB3150" s="53"/>
      <c r="BC3150" s="53"/>
      <c r="BD3150" s="53"/>
      <c r="BE3150" s="53"/>
      <c r="BF3150" s="53"/>
      <c r="BG3150" s="53"/>
      <c r="BH3150" s="53"/>
      <c r="BI3150" s="53"/>
      <c r="BJ3150" s="53"/>
      <c r="BK3150" s="53"/>
      <c r="BL3150" s="53"/>
      <c r="BM3150" s="53"/>
      <c r="BN3150" s="53"/>
      <c r="BO3150" s="53"/>
      <c r="BP3150" s="53"/>
      <c r="BQ3150" s="53"/>
      <c r="BR3150" s="53"/>
      <c r="BS3150" s="53"/>
      <c r="BT3150" s="53"/>
      <c r="BU3150" s="53"/>
      <c r="BV3150" s="53"/>
      <c r="BW3150" s="53"/>
      <c r="BX3150" s="53"/>
      <c r="BY3150" s="53"/>
      <c r="BZ3150" s="53"/>
      <c r="CA3150" s="53"/>
      <c r="CB3150" s="53"/>
      <c r="CC3150" s="53"/>
      <c r="CD3150" s="53"/>
      <c r="CE3150" s="53"/>
      <c r="CF3150" s="53"/>
      <c r="CG3150" s="53"/>
      <c r="CH3150" s="53"/>
      <c r="CI3150" s="53"/>
      <c r="CJ3150" s="53"/>
      <c r="CK3150" s="53"/>
    </row>
    <row r="3151" spans="10:89" x14ac:dyDescent="0.2">
      <c r="J3151" s="53"/>
      <c r="K3151" s="53"/>
      <c r="L3151" s="53"/>
      <c r="M3151" s="53"/>
      <c r="N3151" s="53"/>
      <c r="O3151" s="53"/>
      <c r="P3151" s="53"/>
      <c r="Q3151" s="53"/>
      <c r="R3151" s="53"/>
      <c r="S3151" s="53"/>
      <c r="T3151" s="53"/>
      <c r="U3151" s="53"/>
      <c r="V3151" s="53"/>
      <c r="W3151" s="53"/>
      <c r="X3151" s="53"/>
      <c r="Y3151" s="53"/>
      <c r="Z3151" s="53"/>
      <c r="AA3151" s="53"/>
      <c r="AB3151" s="53"/>
      <c r="AC3151" s="53"/>
      <c r="AD3151" s="53"/>
      <c r="AE3151" s="53"/>
      <c r="AF3151" s="53"/>
      <c r="AG3151" s="53"/>
      <c r="AH3151" s="53"/>
      <c r="AI3151" s="53"/>
      <c r="AJ3151" s="53"/>
      <c r="AK3151" s="53"/>
      <c r="AL3151" s="53"/>
      <c r="AM3151" s="53"/>
      <c r="AN3151" s="53"/>
      <c r="AO3151" s="53"/>
      <c r="AP3151" s="53"/>
      <c r="AQ3151" s="53"/>
      <c r="AR3151" s="53"/>
      <c r="AS3151" s="53"/>
      <c r="AT3151" s="53"/>
      <c r="AU3151" s="53"/>
      <c r="AV3151" s="53"/>
      <c r="AW3151" s="53"/>
      <c r="AX3151" s="53"/>
      <c r="AY3151" s="53"/>
      <c r="AZ3151" s="53"/>
      <c r="BA3151" s="53"/>
      <c r="BB3151" s="53"/>
      <c r="BC3151" s="53"/>
      <c r="BD3151" s="53"/>
      <c r="BE3151" s="53"/>
      <c r="BF3151" s="53"/>
      <c r="BG3151" s="53"/>
      <c r="BH3151" s="53"/>
      <c r="BI3151" s="53"/>
      <c r="BJ3151" s="53"/>
      <c r="BK3151" s="53"/>
      <c r="BL3151" s="53"/>
      <c r="BM3151" s="53"/>
      <c r="BN3151" s="53"/>
      <c r="BO3151" s="53"/>
      <c r="BP3151" s="53"/>
      <c r="BQ3151" s="53"/>
      <c r="BR3151" s="53"/>
      <c r="BS3151" s="53"/>
      <c r="BT3151" s="53"/>
      <c r="BU3151" s="53"/>
      <c r="BV3151" s="53"/>
      <c r="BW3151" s="53"/>
      <c r="BX3151" s="53"/>
      <c r="BY3151" s="53"/>
      <c r="BZ3151" s="53"/>
      <c r="CA3151" s="53"/>
      <c r="CB3151" s="53"/>
      <c r="CC3151" s="53"/>
      <c r="CD3151" s="53"/>
      <c r="CE3151" s="53"/>
      <c r="CF3151" s="53"/>
      <c r="CG3151" s="53"/>
      <c r="CH3151" s="53"/>
      <c r="CI3151" s="53"/>
      <c r="CJ3151" s="53"/>
      <c r="CK3151" s="53"/>
    </row>
    <row r="3152" spans="10:89" x14ac:dyDescent="0.2">
      <c r="J3152" s="53"/>
      <c r="K3152" s="53"/>
      <c r="L3152" s="53"/>
      <c r="M3152" s="53"/>
      <c r="N3152" s="53"/>
      <c r="O3152" s="53"/>
      <c r="P3152" s="53"/>
      <c r="Q3152" s="53"/>
      <c r="R3152" s="53"/>
      <c r="S3152" s="53"/>
      <c r="T3152" s="53"/>
      <c r="U3152" s="53"/>
      <c r="V3152" s="53"/>
      <c r="W3152" s="53"/>
      <c r="X3152" s="53"/>
      <c r="Y3152" s="53"/>
      <c r="Z3152" s="53"/>
      <c r="AA3152" s="53"/>
      <c r="AB3152" s="53"/>
      <c r="AC3152" s="53"/>
      <c r="AD3152" s="53"/>
      <c r="AE3152" s="53"/>
      <c r="AF3152" s="53"/>
      <c r="AG3152" s="53"/>
      <c r="AH3152" s="53"/>
      <c r="AI3152" s="53"/>
      <c r="AJ3152" s="53"/>
      <c r="AK3152" s="53"/>
      <c r="AL3152" s="53"/>
      <c r="AM3152" s="53"/>
      <c r="AN3152" s="53"/>
      <c r="AO3152" s="53"/>
      <c r="AP3152" s="53"/>
      <c r="AQ3152" s="53"/>
      <c r="AR3152" s="53"/>
      <c r="AS3152" s="53"/>
      <c r="AT3152" s="53"/>
      <c r="AU3152" s="53"/>
      <c r="AV3152" s="53"/>
      <c r="AW3152" s="53"/>
      <c r="AX3152" s="53"/>
      <c r="AY3152" s="53"/>
      <c r="AZ3152" s="53"/>
      <c r="BA3152" s="53"/>
      <c r="BB3152" s="53"/>
      <c r="BC3152" s="53"/>
      <c r="BD3152" s="53"/>
      <c r="BE3152" s="53"/>
      <c r="BF3152" s="53"/>
      <c r="BG3152" s="53"/>
      <c r="BH3152" s="53"/>
      <c r="BI3152" s="53"/>
      <c r="BJ3152" s="53"/>
      <c r="BK3152" s="53"/>
      <c r="BL3152" s="53"/>
      <c r="BM3152" s="53"/>
      <c r="BN3152" s="53"/>
      <c r="BO3152" s="53"/>
      <c r="BP3152" s="53"/>
      <c r="BQ3152" s="53"/>
      <c r="BR3152" s="53"/>
      <c r="BS3152" s="53"/>
      <c r="BT3152" s="53"/>
      <c r="BU3152" s="53"/>
      <c r="BV3152" s="53"/>
      <c r="BW3152" s="53"/>
      <c r="BX3152" s="53"/>
      <c r="BY3152" s="53"/>
      <c r="BZ3152" s="53"/>
      <c r="CA3152" s="53"/>
      <c r="CB3152" s="53"/>
      <c r="CC3152" s="53"/>
      <c r="CD3152" s="53"/>
      <c r="CE3152" s="53"/>
      <c r="CF3152" s="53"/>
      <c r="CG3152" s="53"/>
      <c r="CH3152" s="53"/>
      <c r="CI3152" s="53"/>
      <c r="CJ3152" s="53"/>
      <c r="CK3152" s="53"/>
    </row>
    <row r="3153" spans="10:89" x14ac:dyDescent="0.2">
      <c r="J3153" s="53"/>
      <c r="K3153" s="53"/>
      <c r="L3153" s="53"/>
      <c r="M3153" s="53"/>
      <c r="N3153" s="53"/>
      <c r="O3153" s="53"/>
      <c r="P3153" s="53"/>
      <c r="Q3153" s="53"/>
      <c r="R3153" s="53"/>
      <c r="S3153" s="53"/>
      <c r="T3153" s="53"/>
      <c r="U3153" s="53"/>
      <c r="V3153" s="53"/>
      <c r="W3153" s="53"/>
      <c r="X3153" s="53"/>
      <c r="Y3153" s="53"/>
      <c r="Z3153" s="53"/>
      <c r="AA3153" s="53"/>
      <c r="AB3153" s="53"/>
      <c r="AC3153" s="53"/>
      <c r="AD3153" s="53"/>
      <c r="AE3153" s="53"/>
      <c r="AF3153" s="53"/>
      <c r="AG3153" s="53"/>
      <c r="AH3153" s="53"/>
      <c r="AI3153" s="53"/>
      <c r="AJ3153" s="53"/>
      <c r="AK3153" s="53"/>
      <c r="AL3153" s="53"/>
      <c r="AM3153" s="53"/>
      <c r="AN3153" s="53"/>
      <c r="AO3153" s="53"/>
      <c r="AP3153" s="53"/>
      <c r="AQ3153" s="53"/>
      <c r="AR3153" s="53"/>
      <c r="AS3153" s="53"/>
      <c r="AT3153" s="53"/>
      <c r="AU3153" s="53"/>
      <c r="AV3153" s="53"/>
      <c r="AW3153" s="53"/>
      <c r="AX3153" s="53"/>
      <c r="AY3153" s="53"/>
      <c r="AZ3153" s="53"/>
      <c r="BA3153" s="53"/>
      <c r="BB3153" s="53"/>
      <c r="BC3153" s="53"/>
      <c r="BD3153" s="53"/>
      <c r="BE3153" s="53"/>
      <c r="BF3153" s="53"/>
      <c r="BG3153" s="53"/>
      <c r="BH3153" s="53"/>
      <c r="BI3153" s="53"/>
      <c r="BJ3153" s="53"/>
      <c r="BK3153" s="53"/>
      <c r="BL3153" s="53"/>
      <c r="BM3153" s="53"/>
      <c r="BN3153" s="53"/>
      <c r="BO3153" s="53"/>
      <c r="BP3153" s="53"/>
      <c r="BQ3153" s="53"/>
      <c r="BR3153" s="53"/>
      <c r="BS3153" s="53"/>
      <c r="BT3153" s="53"/>
      <c r="BU3153" s="53"/>
      <c r="BV3153" s="53"/>
      <c r="BW3153" s="53"/>
      <c r="BX3153" s="53"/>
      <c r="BY3153" s="53"/>
      <c r="BZ3153" s="53"/>
      <c r="CA3153" s="53"/>
      <c r="CB3153" s="53"/>
      <c r="CC3153" s="53"/>
      <c r="CD3153" s="53"/>
      <c r="CE3153" s="53"/>
      <c r="CF3153" s="53"/>
      <c r="CG3153" s="53"/>
      <c r="CH3153" s="53"/>
      <c r="CI3153" s="53"/>
      <c r="CJ3153" s="53"/>
      <c r="CK3153" s="53"/>
    </row>
    <row r="3154" spans="10:89" x14ac:dyDescent="0.2">
      <c r="J3154" s="53"/>
      <c r="K3154" s="53"/>
      <c r="L3154" s="53"/>
      <c r="M3154" s="53"/>
      <c r="N3154" s="53"/>
      <c r="O3154" s="53"/>
      <c r="P3154" s="53"/>
      <c r="Q3154" s="53"/>
      <c r="R3154" s="53"/>
      <c r="S3154" s="53"/>
      <c r="T3154" s="53"/>
      <c r="U3154" s="53"/>
      <c r="V3154" s="53"/>
      <c r="W3154" s="53"/>
      <c r="X3154" s="53"/>
      <c r="Y3154" s="53"/>
      <c r="Z3154" s="53"/>
      <c r="AA3154" s="53"/>
      <c r="AB3154" s="53"/>
      <c r="AC3154" s="53"/>
      <c r="AD3154" s="53"/>
      <c r="AE3154" s="53"/>
      <c r="AF3154" s="53"/>
      <c r="AG3154" s="53"/>
      <c r="AH3154" s="53"/>
      <c r="AI3154" s="53"/>
      <c r="AJ3154" s="53"/>
      <c r="AK3154" s="53"/>
      <c r="AL3154" s="53"/>
      <c r="AM3154" s="53"/>
      <c r="AN3154" s="53"/>
      <c r="AO3154" s="53"/>
      <c r="AP3154" s="53"/>
      <c r="AQ3154" s="53"/>
      <c r="AR3154" s="53"/>
      <c r="AS3154" s="53"/>
      <c r="AT3154" s="53"/>
      <c r="AU3154" s="53"/>
      <c r="AV3154" s="53"/>
      <c r="AW3154" s="53"/>
      <c r="AX3154" s="53"/>
      <c r="AY3154" s="53"/>
      <c r="AZ3154" s="53"/>
      <c r="BA3154" s="53"/>
      <c r="BB3154" s="53"/>
      <c r="BC3154" s="53"/>
      <c r="BD3154" s="53"/>
      <c r="BE3154" s="53"/>
      <c r="BF3154" s="53"/>
      <c r="BG3154" s="53"/>
      <c r="BH3154" s="53"/>
      <c r="BI3154" s="53"/>
      <c r="BJ3154" s="53"/>
      <c r="BK3154" s="53"/>
      <c r="BL3154" s="53"/>
      <c r="BM3154" s="53"/>
      <c r="BN3154" s="53"/>
      <c r="BO3154" s="53"/>
      <c r="BP3154" s="53"/>
      <c r="BQ3154" s="53"/>
      <c r="BR3154" s="53"/>
      <c r="BS3154" s="53"/>
      <c r="BT3154" s="53"/>
      <c r="BU3154" s="53"/>
      <c r="BV3154" s="53"/>
      <c r="BW3154" s="53"/>
      <c r="BX3154" s="53"/>
      <c r="BY3154" s="53"/>
      <c r="BZ3154" s="53"/>
      <c r="CA3154" s="53"/>
      <c r="CB3154" s="53"/>
      <c r="CC3154" s="53"/>
      <c r="CD3154" s="53"/>
      <c r="CE3154" s="53"/>
      <c r="CF3154" s="53"/>
      <c r="CG3154" s="53"/>
      <c r="CH3154" s="53"/>
      <c r="CI3154" s="53"/>
      <c r="CJ3154" s="53"/>
      <c r="CK3154" s="53"/>
    </row>
    <row r="3155" spans="10:89" x14ac:dyDescent="0.2">
      <c r="J3155" s="53"/>
      <c r="K3155" s="53"/>
      <c r="L3155" s="53"/>
      <c r="M3155" s="53"/>
      <c r="N3155" s="53"/>
      <c r="O3155" s="53"/>
      <c r="P3155" s="53"/>
      <c r="Q3155" s="53"/>
      <c r="R3155" s="53"/>
      <c r="S3155" s="53"/>
      <c r="T3155" s="53"/>
      <c r="U3155" s="53"/>
      <c r="V3155" s="53"/>
      <c r="W3155" s="53"/>
      <c r="X3155" s="53"/>
      <c r="Y3155" s="53"/>
      <c r="Z3155" s="53"/>
      <c r="AA3155" s="53"/>
      <c r="AB3155" s="53"/>
      <c r="AC3155" s="53"/>
      <c r="AD3155" s="53"/>
      <c r="AE3155" s="53"/>
      <c r="AF3155" s="53"/>
      <c r="AG3155" s="53"/>
      <c r="AH3155" s="53"/>
      <c r="AI3155" s="53"/>
      <c r="AJ3155" s="53"/>
      <c r="AK3155" s="53"/>
      <c r="AL3155" s="53"/>
      <c r="AM3155" s="53"/>
      <c r="AN3155" s="53"/>
      <c r="AO3155" s="53"/>
      <c r="AP3155" s="53"/>
      <c r="AQ3155" s="53"/>
      <c r="AR3155" s="53"/>
      <c r="AS3155" s="53"/>
      <c r="AT3155" s="53"/>
      <c r="AU3155" s="53"/>
      <c r="AV3155" s="53"/>
      <c r="AW3155" s="53"/>
      <c r="AX3155" s="53"/>
      <c r="AY3155" s="53"/>
      <c r="AZ3155" s="53"/>
      <c r="BA3155" s="53"/>
      <c r="BB3155" s="53"/>
      <c r="BC3155" s="53"/>
      <c r="BD3155" s="53"/>
      <c r="BE3155" s="53"/>
      <c r="BF3155" s="53"/>
      <c r="BG3155" s="53"/>
      <c r="BH3155" s="53"/>
      <c r="BI3155" s="53"/>
      <c r="BJ3155" s="53"/>
      <c r="BK3155" s="53"/>
      <c r="BL3155" s="53"/>
      <c r="BM3155" s="53"/>
      <c r="BN3155" s="53"/>
      <c r="BO3155" s="53"/>
      <c r="BP3155" s="53"/>
      <c r="BQ3155" s="53"/>
      <c r="BR3155" s="53"/>
      <c r="BS3155" s="53"/>
      <c r="BT3155" s="53"/>
      <c r="BU3155" s="53"/>
      <c r="BV3155" s="53"/>
      <c r="BW3155" s="53"/>
      <c r="BX3155" s="53"/>
      <c r="BY3155" s="53"/>
      <c r="BZ3155" s="53"/>
      <c r="CA3155" s="53"/>
      <c r="CB3155" s="53"/>
      <c r="CC3155" s="53"/>
      <c r="CD3155" s="53"/>
      <c r="CE3155" s="53"/>
      <c r="CF3155" s="53"/>
      <c r="CG3155" s="53"/>
      <c r="CH3155" s="53"/>
      <c r="CI3155" s="53"/>
      <c r="CJ3155" s="53"/>
      <c r="CK3155" s="53"/>
    </row>
    <row r="3156" spans="10:89" x14ac:dyDescent="0.2">
      <c r="J3156" s="53"/>
      <c r="K3156" s="53"/>
      <c r="L3156" s="53"/>
      <c r="M3156" s="53"/>
      <c r="N3156" s="53"/>
      <c r="O3156" s="53"/>
      <c r="P3156" s="53"/>
      <c r="Q3156" s="53"/>
      <c r="R3156" s="53"/>
      <c r="S3156" s="53"/>
      <c r="T3156" s="53"/>
      <c r="U3156" s="53"/>
      <c r="V3156" s="53"/>
      <c r="W3156" s="53"/>
      <c r="X3156" s="53"/>
      <c r="Y3156" s="53"/>
      <c r="Z3156" s="53"/>
      <c r="AA3156" s="53"/>
      <c r="AB3156" s="53"/>
      <c r="AC3156" s="53"/>
      <c r="AD3156" s="53"/>
      <c r="AE3156" s="53"/>
      <c r="AF3156" s="53"/>
      <c r="AG3156" s="53"/>
      <c r="AH3156" s="53"/>
      <c r="AI3156" s="53"/>
      <c r="AJ3156" s="53"/>
      <c r="AK3156" s="53"/>
      <c r="AL3156" s="53"/>
      <c r="AM3156" s="53"/>
      <c r="AN3156" s="53"/>
      <c r="AO3156" s="53"/>
      <c r="AP3156" s="53"/>
      <c r="AQ3156" s="53"/>
      <c r="AR3156" s="53"/>
      <c r="AS3156" s="53"/>
      <c r="AT3156" s="53"/>
      <c r="AU3156" s="53"/>
      <c r="AV3156" s="53"/>
      <c r="AW3156" s="53"/>
      <c r="AX3156" s="53"/>
      <c r="AY3156" s="53"/>
      <c r="AZ3156" s="53"/>
      <c r="BA3156" s="53"/>
      <c r="BB3156" s="53"/>
      <c r="BC3156" s="53"/>
      <c r="BD3156" s="53"/>
      <c r="BE3156" s="53"/>
      <c r="BF3156" s="53"/>
      <c r="BG3156" s="53"/>
      <c r="BH3156" s="53"/>
      <c r="BI3156" s="53"/>
      <c r="BJ3156" s="53"/>
      <c r="BK3156" s="53"/>
      <c r="BL3156" s="53"/>
      <c r="BM3156" s="53"/>
      <c r="BN3156" s="53"/>
      <c r="BO3156" s="53"/>
      <c r="BP3156" s="53"/>
      <c r="BQ3156" s="53"/>
      <c r="BR3156" s="53"/>
      <c r="BS3156" s="53"/>
      <c r="BT3156" s="53"/>
      <c r="BU3156" s="53"/>
      <c r="BV3156" s="53"/>
      <c r="BW3156" s="53"/>
      <c r="BX3156" s="53"/>
      <c r="BY3156" s="53"/>
      <c r="BZ3156" s="53"/>
      <c r="CA3156" s="53"/>
      <c r="CB3156" s="53"/>
      <c r="CC3156" s="53"/>
      <c r="CD3156" s="53"/>
      <c r="CE3156" s="53"/>
      <c r="CF3156" s="53"/>
      <c r="CG3156" s="53"/>
      <c r="CH3156" s="53"/>
      <c r="CI3156" s="53"/>
      <c r="CJ3156" s="53"/>
      <c r="CK3156" s="53"/>
    </row>
    <row r="3157" spans="10:89" x14ac:dyDescent="0.2">
      <c r="J3157" s="53"/>
      <c r="K3157" s="53"/>
      <c r="L3157" s="53"/>
      <c r="M3157" s="53"/>
      <c r="N3157" s="53"/>
      <c r="O3157" s="53"/>
      <c r="P3157" s="53"/>
      <c r="Q3157" s="53"/>
      <c r="R3157" s="53"/>
      <c r="S3157" s="53"/>
      <c r="T3157" s="53"/>
      <c r="U3157" s="53"/>
      <c r="V3157" s="53"/>
      <c r="W3157" s="53"/>
      <c r="X3157" s="53"/>
      <c r="Y3157" s="53"/>
      <c r="Z3157" s="53"/>
      <c r="AA3157" s="53"/>
      <c r="AB3157" s="53"/>
      <c r="AC3157" s="53"/>
      <c r="AD3157" s="53"/>
      <c r="AE3157" s="53"/>
      <c r="AF3157" s="53"/>
      <c r="AG3157" s="53"/>
      <c r="AH3157" s="53"/>
      <c r="AI3157" s="53"/>
      <c r="AJ3157" s="53"/>
      <c r="AK3157" s="53"/>
      <c r="AL3157" s="53"/>
      <c r="AM3157" s="53"/>
      <c r="AN3157" s="53"/>
      <c r="AO3157" s="53"/>
      <c r="AP3157" s="53"/>
      <c r="AQ3157" s="53"/>
      <c r="AR3157" s="53"/>
      <c r="AS3157" s="53"/>
      <c r="AT3157" s="53"/>
      <c r="AU3157" s="53"/>
      <c r="AV3157" s="53"/>
      <c r="AW3157" s="53"/>
      <c r="AX3157" s="53"/>
      <c r="AY3157" s="53"/>
      <c r="AZ3157" s="53"/>
      <c r="BA3157" s="53"/>
      <c r="BB3157" s="53"/>
      <c r="BC3157" s="53"/>
      <c r="BD3157" s="53"/>
      <c r="BE3157" s="53"/>
      <c r="BF3157" s="53"/>
      <c r="BG3157" s="53"/>
      <c r="BH3157" s="53"/>
      <c r="BI3157" s="53"/>
      <c r="BJ3157" s="53"/>
      <c r="BK3157" s="53"/>
      <c r="BL3157" s="53"/>
      <c r="BM3157" s="53"/>
      <c r="BN3157" s="53"/>
      <c r="BO3157" s="53"/>
      <c r="BP3157" s="53"/>
      <c r="BQ3157" s="53"/>
      <c r="BR3157" s="53"/>
      <c r="BS3157" s="53"/>
      <c r="BT3157" s="53"/>
      <c r="BU3157" s="53"/>
      <c r="BV3157" s="53"/>
      <c r="BW3157" s="53"/>
      <c r="BX3157" s="53"/>
      <c r="BY3157" s="53"/>
      <c r="BZ3157" s="53"/>
      <c r="CA3157" s="53"/>
      <c r="CB3157" s="53"/>
      <c r="CC3157" s="53"/>
      <c r="CD3157" s="53"/>
      <c r="CE3157" s="53"/>
      <c r="CF3157" s="53"/>
      <c r="CG3157" s="53"/>
      <c r="CH3157" s="53"/>
      <c r="CI3157" s="53"/>
      <c r="CJ3157" s="53"/>
      <c r="CK3157" s="53"/>
    </row>
    <row r="3158" spans="10:89" x14ac:dyDescent="0.2">
      <c r="J3158" s="53"/>
      <c r="K3158" s="53"/>
      <c r="L3158" s="53"/>
      <c r="M3158" s="53"/>
      <c r="N3158" s="53"/>
      <c r="O3158" s="53"/>
      <c r="P3158" s="53"/>
      <c r="Q3158" s="53"/>
      <c r="R3158" s="53"/>
      <c r="S3158" s="53"/>
      <c r="T3158" s="53"/>
      <c r="U3158" s="53"/>
      <c r="V3158" s="53"/>
      <c r="W3158" s="53"/>
      <c r="X3158" s="53"/>
      <c r="Y3158" s="53"/>
      <c r="Z3158" s="53"/>
      <c r="AA3158" s="53"/>
      <c r="AB3158" s="53"/>
      <c r="AC3158" s="53"/>
      <c r="AD3158" s="53"/>
      <c r="AE3158" s="53"/>
      <c r="AF3158" s="53"/>
      <c r="AG3158" s="53"/>
      <c r="AH3158" s="53"/>
      <c r="AI3158" s="53"/>
      <c r="AJ3158" s="53"/>
      <c r="AK3158" s="53"/>
      <c r="AL3158" s="53"/>
      <c r="AM3158" s="53"/>
      <c r="AN3158" s="53"/>
      <c r="AO3158" s="53"/>
      <c r="AP3158" s="53"/>
      <c r="AQ3158" s="53"/>
      <c r="AR3158" s="53"/>
      <c r="AS3158" s="53"/>
      <c r="AT3158" s="53"/>
      <c r="AU3158" s="53"/>
      <c r="AV3158" s="53"/>
      <c r="AW3158" s="53"/>
      <c r="AX3158" s="53"/>
      <c r="AY3158" s="53"/>
      <c r="AZ3158" s="53"/>
      <c r="BA3158" s="53"/>
      <c r="BB3158" s="53"/>
      <c r="BC3158" s="53"/>
      <c r="BD3158" s="53"/>
      <c r="BE3158" s="53"/>
      <c r="BF3158" s="53"/>
      <c r="BG3158" s="53"/>
      <c r="BH3158" s="53"/>
      <c r="BI3158" s="53"/>
      <c r="BJ3158" s="53"/>
      <c r="BK3158" s="53"/>
      <c r="BL3158" s="53"/>
      <c r="BM3158" s="53"/>
      <c r="BN3158" s="53"/>
      <c r="BO3158" s="53"/>
      <c r="BP3158" s="53"/>
      <c r="BQ3158" s="53"/>
      <c r="BR3158" s="53"/>
      <c r="BS3158" s="53"/>
      <c r="BT3158" s="53"/>
      <c r="BU3158" s="53"/>
      <c r="BV3158" s="53"/>
      <c r="BW3158" s="53"/>
      <c r="BX3158" s="53"/>
      <c r="BY3158" s="53"/>
      <c r="BZ3158" s="53"/>
      <c r="CA3158" s="53"/>
      <c r="CB3158" s="53"/>
      <c r="CC3158" s="53"/>
      <c r="CD3158" s="53"/>
      <c r="CE3158" s="53"/>
      <c r="CF3158" s="53"/>
      <c r="CG3158" s="53"/>
      <c r="CH3158" s="53"/>
      <c r="CI3158" s="53"/>
      <c r="CJ3158" s="53"/>
      <c r="CK3158" s="53"/>
    </row>
    <row r="3159" spans="10:89" x14ac:dyDescent="0.2">
      <c r="J3159" s="53"/>
      <c r="K3159" s="53"/>
      <c r="L3159" s="53"/>
      <c r="M3159" s="53"/>
      <c r="N3159" s="53"/>
      <c r="O3159" s="53"/>
      <c r="P3159" s="53"/>
      <c r="Q3159" s="53"/>
      <c r="R3159" s="53"/>
      <c r="S3159" s="53"/>
      <c r="T3159" s="53"/>
      <c r="U3159" s="53"/>
      <c r="V3159" s="53"/>
      <c r="W3159" s="53"/>
      <c r="X3159" s="53"/>
      <c r="Y3159" s="53"/>
      <c r="Z3159" s="53"/>
      <c r="AA3159" s="53"/>
      <c r="AB3159" s="53"/>
      <c r="AC3159" s="53"/>
      <c r="AD3159" s="53"/>
      <c r="AE3159" s="53"/>
      <c r="AF3159" s="53"/>
      <c r="AG3159" s="53"/>
      <c r="AH3159" s="53"/>
      <c r="AI3159" s="53"/>
      <c r="AJ3159" s="53"/>
      <c r="AK3159" s="53"/>
      <c r="AL3159" s="53"/>
      <c r="AM3159" s="53"/>
      <c r="AN3159" s="53"/>
      <c r="AO3159" s="53"/>
      <c r="AP3159" s="53"/>
      <c r="AQ3159" s="53"/>
      <c r="AR3159" s="53"/>
      <c r="AS3159" s="53"/>
      <c r="AT3159" s="53"/>
      <c r="AU3159" s="53"/>
      <c r="AV3159" s="53"/>
      <c r="AW3159" s="53"/>
      <c r="AX3159" s="53"/>
      <c r="AY3159" s="53"/>
      <c r="AZ3159" s="53"/>
      <c r="BA3159" s="53"/>
      <c r="BB3159" s="53"/>
      <c r="BC3159" s="53"/>
      <c r="BD3159" s="53"/>
      <c r="BE3159" s="53"/>
      <c r="BF3159" s="53"/>
      <c r="BG3159" s="53"/>
      <c r="BH3159" s="53"/>
      <c r="BI3159" s="53"/>
      <c r="BJ3159" s="53"/>
      <c r="BK3159" s="53"/>
      <c r="BL3159" s="53"/>
      <c r="BM3159" s="53"/>
      <c r="BN3159" s="53"/>
      <c r="BO3159" s="53"/>
      <c r="BP3159" s="53"/>
      <c r="BQ3159" s="53"/>
      <c r="BR3159" s="53"/>
      <c r="BS3159" s="53"/>
      <c r="BT3159" s="53"/>
      <c r="BU3159" s="53"/>
      <c r="BV3159" s="53"/>
      <c r="BW3159" s="53"/>
      <c r="BX3159" s="53"/>
      <c r="BY3159" s="53"/>
      <c r="BZ3159" s="53"/>
      <c r="CA3159" s="53"/>
      <c r="CB3159" s="53"/>
      <c r="CC3159" s="53"/>
      <c r="CD3159" s="53"/>
      <c r="CE3159" s="53"/>
      <c r="CF3159" s="53"/>
      <c r="CG3159" s="53"/>
      <c r="CH3159" s="53"/>
      <c r="CI3159" s="53"/>
      <c r="CJ3159" s="53"/>
      <c r="CK3159" s="53"/>
    </row>
    <row r="3160" spans="10:89" x14ac:dyDescent="0.2">
      <c r="J3160" s="53"/>
      <c r="K3160" s="53"/>
      <c r="L3160" s="53"/>
      <c r="M3160" s="53"/>
      <c r="N3160" s="53"/>
      <c r="O3160" s="53"/>
      <c r="P3160" s="53"/>
      <c r="Q3160" s="53"/>
      <c r="R3160" s="53"/>
      <c r="S3160" s="53"/>
      <c r="T3160" s="53"/>
      <c r="U3160" s="53"/>
      <c r="V3160" s="53"/>
      <c r="W3160" s="53"/>
      <c r="X3160" s="53"/>
      <c r="Y3160" s="53"/>
      <c r="Z3160" s="53"/>
      <c r="AA3160" s="53"/>
      <c r="AB3160" s="53"/>
      <c r="AC3160" s="53"/>
      <c r="AD3160" s="53"/>
      <c r="AE3160" s="53"/>
      <c r="AF3160" s="53"/>
      <c r="AG3160" s="53"/>
      <c r="AH3160" s="53"/>
      <c r="AI3160" s="53"/>
      <c r="AJ3160" s="53"/>
      <c r="AK3160" s="53"/>
      <c r="AL3160" s="53"/>
      <c r="AM3160" s="53"/>
      <c r="AN3160" s="53"/>
      <c r="AO3160" s="53"/>
      <c r="AP3160" s="53"/>
      <c r="AQ3160" s="53"/>
      <c r="AR3160" s="53"/>
      <c r="AS3160" s="53"/>
      <c r="AT3160" s="53"/>
      <c r="AU3160" s="53"/>
      <c r="AV3160" s="53"/>
      <c r="AW3160" s="53"/>
      <c r="AX3160" s="53"/>
      <c r="AY3160" s="53"/>
      <c r="AZ3160" s="53"/>
      <c r="BA3160" s="53"/>
      <c r="BB3160" s="53"/>
      <c r="BC3160" s="53"/>
      <c r="BD3160" s="53"/>
      <c r="BE3160" s="53"/>
      <c r="BF3160" s="53"/>
      <c r="BG3160" s="53"/>
      <c r="BH3160" s="53"/>
      <c r="BI3160" s="53"/>
      <c r="BJ3160" s="53"/>
      <c r="BK3160" s="53"/>
      <c r="BL3160" s="53"/>
      <c r="BM3160" s="53"/>
      <c r="BN3160" s="53"/>
      <c r="BO3160" s="53"/>
      <c r="BP3160" s="53"/>
      <c r="BQ3160" s="53"/>
      <c r="BR3160" s="53"/>
      <c r="BS3160" s="53"/>
      <c r="BT3160" s="53"/>
      <c r="BU3160" s="53"/>
      <c r="BV3160" s="53"/>
      <c r="BW3160" s="53"/>
      <c r="BX3160" s="53"/>
      <c r="BY3160" s="53"/>
      <c r="BZ3160" s="53"/>
      <c r="CA3160" s="53"/>
      <c r="CB3160" s="53"/>
      <c r="CC3160" s="53"/>
      <c r="CD3160" s="53"/>
      <c r="CE3160" s="53"/>
      <c r="CF3160" s="53"/>
      <c r="CG3160" s="53"/>
      <c r="CH3160" s="53"/>
      <c r="CI3160" s="53"/>
      <c r="CJ3160" s="53"/>
      <c r="CK3160" s="53"/>
    </row>
    <row r="3161" spans="10:89" x14ac:dyDescent="0.2">
      <c r="J3161" s="53"/>
      <c r="K3161" s="53"/>
      <c r="L3161" s="53"/>
      <c r="M3161" s="53"/>
      <c r="N3161" s="53"/>
      <c r="O3161" s="53"/>
      <c r="P3161" s="53"/>
      <c r="Q3161" s="53"/>
      <c r="R3161" s="53"/>
      <c r="S3161" s="53"/>
      <c r="T3161" s="53"/>
      <c r="U3161" s="53"/>
      <c r="V3161" s="53"/>
      <c r="W3161" s="53"/>
      <c r="X3161" s="53"/>
      <c r="Y3161" s="53"/>
      <c r="Z3161" s="53"/>
      <c r="AA3161" s="53"/>
      <c r="AB3161" s="53"/>
      <c r="AC3161" s="53"/>
      <c r="AD3161" s="53"/>
      <c r="AE3161" s="53"/>
      <c r="AF3161" s="53"/>
      <c r="AG3161" s="53"/>
      <c r="AH3161" s="53"/>
      <c r="AI3161" s="53"/>
      <c r="AJ3161" s="53"/>
      <c r="AK3161" s="53"/>
      <c r="AL3161" s="53"/>
      <c r="AM3161" s="53"/>
      <c r="AN3161" s="53"/>
      <c r="AO3161" s="53"/>
      <c r="AP3161" s="53"/>
      <c r="AQ3161" s="53"/>
      <c r="AR3161" s="53"/>
      <c r="AS3161" s="53"/>
      <c r="AT3161" s="53"/>
      <c r="AU3161" s="53"/>
      <c r="AV3161" s="53"/>
      <c r="AW3161" s="53"/>
      <c r="AX3161" s="53"/>
      <c r="AY3161" s="53"/>
      <c r="AZ3161" s="53"/>
      <c r="BA3161" s="53"/>
      <c r="BB3161" s="53"/>
      <c r="BC3161" s="53"/>
      <c r="BD3161" s="53"/>
      <c r="BE3161" s="53"/>
      <c r="BF3161" s="53"/>
      <c r="BG3161" s="53"/>
      <c r="BH3161" s="53"/>
      <c r="BI3161" s="53"/>
      <c r="BJ3161" s="53"/>
      <c r="BK3161" s="53"/>
      <c r="BL3161" s="53"/>
      <c r="BM3161" s="53"/>
      <c r="BN3161" s="53"/>
      <c r="BO3161" s="53"/>
      <c r="BP3161" s="53"/>
      <c r="BQ3161" s="53"/>
      <c r="BR3161" s="53"/>
      <c r="BS3161" s="53"/>
      <c r="BT3161" s="53"/>
      <c r="BU3161" s="53"/>
      <c r="BV3161" s="53"/>
      <c r="BW3161" s="53"/>
      <c r="BX3161" s="53"/>
      <c r="BY3161" s="53"/>
      <c r="BZ3161" s="53"/>
      <c r="CA3161" s="53"/>
      <c r="CB3161" s="53"/>
      <c r="CC3161" s="53"/>
      <c r="CD3161" s="53"/>
      <c r="CE3161" s="53"/>
      <c r="CF3161" s="53"/>
      <c r="CG3161" s="53"/>
      <c r="CH3161" s="53"/>
      <c r="CI3161" s="53"/>
      <c r="CJ3161" s="53"/>
      <c r="CK3161" s="53"/>
    </row>
    <row r="3162" spans="10:89" x14ac:dyDescent="0.2">
      <c r="J3162" s="53"/>
      <c r="K3162" s="53"/>
      <c r="L3162" s="53"/>
      <c r="M3162" s="53"/>
      <c r="N3162" s="53"/>
      <c r="O3162" s="53"/>
      <c r="P3162" s="53"/>
      <c r="Q3162" s="53"/>
      <c r="R3162" s="53"/>
      <c r="S3162" s="53"/>
      <c r="T3162" s="53"/>
      <c r="U3162" s="53"/>
      <c r="V3162" s="53"/>
      <c r="W3162" s="53"/>
      <c r="X3162" s="53"/>
      <c r="Y3162" s="53"/>
      <c r="Z3162" s="53"/>
      <c r="AA3162" s="53"/>
      <c r="AB3162" s="53"/>
      <c r="AC3162" s="53"/>
      <c r="AD3162" s="53"/>
      <c r="AE3162" s="53"/>
      <c r="AF3162" s="53"/>
      <c r="AG3162" s="53"/>
      <c r="AH3162" s="53"/>
      <c r="AI3162" s="53"/>
      <c r="AJ3162" s="53"/>
      <c r="AK3162" s="53"/>
      <c r="AL3162" s="53"/>
      <c r="AM3162" s="53"/>
      <c r="AN3162" s="53"/>
      <c r="AO3162" s="53"/>
      <c r="AP3162" s="53"/>
      <c r="AQ3162" s="53"/>
      <c r="AR3162" s="53"/>
      <c r="AS3162" s="53"/>
      <c r="AT3162" s="53"/>
      <c r="AU3162" s="53"/>
      <c r="AV3162" s="53"/>
      <c r="AW3162" s="53"/>
      <c r="AX3162" s="53"/>
      <c r="AY3162" s="53"/>
      <c r="AZ3162" s="53"/>
      <c r="BA3162" s="53"/>
      <c r="BB3162" s="53"/>
      <c r="BC3162" s="53"/>
      <c r="BD3162" s="53"/>
      <c r="BE3162" s="53"/>
      <c r="BF3162" s="53"/>
      <c r="BG3162" s="53"/>
      <c r="BH3162" s="53"/>
      <c r="BI3162" s="53"/>
      <c r="BJ3162" s="53"/>
      <c r="BK3162" s="53"/>
      <c r="BL3162" s="53"/>
      <c r="BM3162" s="53"/>
      <c r="BN3162" s="53"/>
      <c r="BO3162" s="53"/>
      <c r="BP3162" s="53"/>
      <c r="BQ3162" s="53"/>
      <c r="BR3162" s="53"/>
      <c r="BS3162" s="53"/>
      <c r="BT3162" s="53"/>
      <c r="BU3162" s="53"/>
      <c r="BV3162" s="53"/>
      <c r="BW3162" s="53"/>
      <c r="BX3162" s="53"/>
      <c r="BY3162" s="53"/>
      <c r="BZ3162" s="53"/>
      <c r="CA3162" s="53"/>
      <c r="CB3162" s="53"/>
      <c r="CC3162" s="53"/>
      <c r="CD3162" s="53"/>
      <c r="CE3162" s="53"/>
      <c r="CF3162" s="53"/>
      <c r="CG3162" s="53"/>
      <c r="CH3162" s="53"/>
      <c r="CI3162" s="53"/>
      <c r="CJ3162" s="53"/>
      <c r="CK3162" s="53"/>
    </row>
    <row r="3163" spans="10:89" x14ac:dyDescent="0.2">
      <c r="J3163" s="53"/>
      <c r="K3163" s="53"/>
      <c r="L3163" s="53"/>
      <c r="M3163" s="53"/>
      <c r="N3163" s="53"/>
      <c r="O3163" s="53"/>
      <c r="P3163" s="53"/>
      <c r="Q3163" s="53"/>
      <c r="R3163" s="53"/>
      <c r="S3163" s="53"/>
      <c r="T3163" s="53"/>
      <c r="U3163" s="53"/>
      <c r="V3163" s="53"/>
      <c r="W3163" s="53"/>
      <c r="X3163" s="53"/>
      <c r="Y3163" s="53"/>
      <c r="Z3163" s="53"/>
      <c r="AA3163" s="53"/>
      <c r="AB3163" s="53"/>
      <c r="AC3163" s="53"/>
      <c r="AD3163" s="53"/>
      <c r="AE3163" s="53"/>
      <c r="AF3163" s="53"/>
      <c r="AG3163" s="53"/>
      <c r="AH3163" s="53"/>
      <c r="AI3163" s="53"/>
      <c r="AJ3163" s="53"/>
      <c r="AK3163" s="53"/>
      <c r="AL3163" s="53"/>
      <c r="AM3163" s="53"/>
      <c r="AN3163" s="53"/>
      <c r="AO3163" s="53"/>
      <c r="AP3163" s="53"/>
      <c r="AQ3163" s="53"/>
      <c r="AR3163" s="53"/>
      <c r="AS3163" s="53"/>
      <c r="AT3163" s="53"/>
      <c r="AU3163" s="53"/>
      <c r="AV3163" s="53"/>
      <c r="AW3163" s="53"/>
      <c r="AX3163" s="53"/>
      <c r="AY3163" s="53"/>
      <c r="AZ3163" s="53"/>
      <c r="BA3163" s="53"/>
      <c r="BB3163" s="53"/>
      <c r="BC3163" s="53"/>
      <c r="BD3163" s="53"/>
      <c r="BE3163" s="53"/>
      <c r="BF3163" s="53"/>
      <c r="BG3163" s="53"/>
      <c r="BH3163" s="53"/>
      <c r="BI3163" s="53"/>
      <c r="BJ3163" s="53"/>
      <c r="BK3163" s="53"/>
      <c r="BL3163" s="53"/>
      <c r="BM3163" s="53"/>
      <c r="BN3163" s="53"/>
      <c r="BO3163" s="53"/>
      <c r="BP3163" s="53"/>
      <c r="BQ3163" s="53"/>
      <c r="BR3163" s="53"/>
      <c r="BS3163" s="53"/>
      <c r="BT3163" s="53"/>
      <c r="BU3163" s="53"/>
      <c r="BV3163" s="53"/>
      <c r="BW3163" s="53"/>
      <c r="BX3163" s="53"/>
      <c r="BY3163" s="53"/>
      <c r="BZ3163" s="53"/>
      <c r="CA3163" s="53"/>
      <c r="CB3163" s="53"/>
      <c r="CC3163" s="53"/>
      <c r="CD3163" s="53"/>
      <c r="CE3163" s="53"/>
      <c r="CF3163" s="53"/>
      <c r="CG3163" s="53"/>
      <c r="CH3163" s="53"/>
      <c r="CI3163" s="53"/>
      <c r="CJ3163" s="53"/>
      <c r="CK3163" s="53"/>
    </row>
    <row r="3164" spans="10:89" x14ac:dyDescent="0.2">
      <c r="J3164" s="53"/>
      <c r="K3164" s="53"/>
      <c r="L3164" s="53"/>
      <c r="M3164" s="53"/>
      <c r="N3164" s="53"/>
      <c r="O3164" s="53"/>
      <c r="P3164" s="53"/>
      <c r="Q3164" s="53"/>
      <c r="R3164" s="53"/>
      <c r="S3164" s="53"/>
      <c r="T3164" s="53"/>
      <c r="U3164" s="53"/>
      <c r="V3164" s="53"/>
      <c r="W3164" s="53"/>
      <c r="X3164" s="53"/>
      <c r="Y3164" s="53"/>
      <c r="Z3164" s="53"/>
      <c r="AA3164" s="53"/>
      <c r="AB3164" s="53"/>
      <c r="AC3164" s="53"/>
      <c r="AD3164" s="53"/>
      <c r="AE3164" s="53"/>
      <c r="AF3164" s="53"/>
      <c r="AG3164" s="53"/>
      <c r="AH3164" s="53"/>
      <c r="AI3164" s="53"/>
      <c r="AJ3164" s="53"/>
      <c r="AK3164" s="53"/>
      <c r="AL3164" s="53"/>
      <c r="AM3164" s="53"/>
      <c r="AN3164" s="53"/>
      <c r="AO3164" s="53"/>
      <c r="AP3164" s="53"/>
      <c r="AQ3164" s="53"/>
      <c r="AR3164" s="53"/>
      <c r="AS3164" s="53"/>
      <c r="AT3164" s="53"/>
      <c r="AU3164" s="53"/>
      <c r="AV3164" s="53"/>
      <c r="AW3164" s="53"/>
      <c r="AX3164" s="53"/>
      <c r="AY3164" s="53"/>
      <c r="AZ3164" s="53"/>
      <c r="BA3164" s="53"/>
      <c r="BB3164" s="53"/>
      <c r="BC3164" s="53"/>
      <c r="BD3164" s="53"/>
      <c r="BE3164" s="53"/>
      <c r="BF3164" s="53"/>
      <c r="BG3164" s="53"/>
      <c r="BH3164" s="53"/>
      <c r="BI3164" s="53"/>
      <c r="BJ3164" s="53"/>
      <c r="BK3164" s="53"/>
      <c r="BL3164" s="53"/>
      <c r="BM3164" s="53"/>
      <c r="BN3164" s="53"/>
      <c r="BO3164" s="53"/>
      <c r="BP3164" s="53"/>
      <c r="BQ3164" s="53"/>
      <c r="BR3164" s="53"/>
      <c r="BS3164" s="53"/>
      <c r="BT3164" s="53"/>
      <c r="BU3164" s="53"/>
      <c r="BV3164" s="53"/>
      <c r="BW3164" s="53"/>
      <c r="BX3164" s="53"/>
      <c r="BY3164" s="53"/>
      <c r="BZ3164" s="53"/>
      <c r="CA3164" s="53"/>
      <c r="CB3164" s="53"/>
      <c r="CC3164" s="53"/>
      <c r="CD3164" s="53"/>
      <c r="CE3164" s="53"/>
      <c r="CF3164" s="53"/>
      <c r="CG3164" s="53"/>
      <c r="CH3164" s="53"/>
      <c r="CI3164" s="53"/>
      <c r="CJ3164" s="53"/>
      <c r="CK3164" s="53"/>
    </row>
    <row r="3165" spans="10:89" x14ac:dyDescent="0.2">
      <c r="J3165" s="53"/>
      <c r="K3165" s="53"/>
      <c r="L3165" s="53"/>
      <c r="M3165" s="53"/>
      <c r="N3165" s="53"/>
      <c r="O3165" s="53"/>
      <c r="P3165" s="53"/>
      <c r="Q3165" s="53"/>
      <c r="R3165" s="53"/>
      <c r="S3165" s="53"/>
      <c r="T3165" s="53"/>
      <c r="U3165" s="53"/>
      <c r="V3165" s="53"/>
      <c r="W3165" s="53"/>
      <c r="X3165" s="53"/>
      <c r="Y3165" s="53"/>
      <c r="Z3165" s="53"/>
      <c r="AA3165" s="53"/>
      <c r="AB3165" s="53"/>
      <c r="AC3165" s="53"/>
      <c r="AD3165" s="53"/>
      <c r="AE3165" s="53"/>
      <c r="AF3165" s="53"/>
      <c r="AG3165" s="53"/>
      <c r="AH3165" s="53"/>
      <c r="AI3165" s="53"/>
      <c r="AJ3165" s="53"/>
      <c r="AK3165" s="53"/>
      <c r="AL3165" s="53"/>
      <c r="AM3165" s="53"/>
      <c r="AN3165" s="53"/>
      <c r="AO3165" s="53"/>
      <c r="AP3165" s="53"/>
      <c r="AQ3165" s="53"/>
      <c r="AR3165" s="53"/>
      <c r="AS3165" s="53"/>
      <c r="AT3165" s="53"/>
      <c r="AU3165" s="53"/>
      <c r="AV3165" s="53"/>
      <c r="AW3165" s="53"/>
      <c r="AX3165" s="53"/>
      <c r="AY3165" s="53"/>
      <c r="AZ3165" s="53"/>
      <c r="BA3165" s="53"/>
      <c r="BB3165" s="53"/>
      <c r="BC3165" s="53"/>
      <c r="BD3165" s="53"/>
      <c r="BE3165" s="53"/>
      <c r="BF3165" s="53"/>
      <c r="BG3165" s="53"/>
      <c r="BH3165" s="53"/>
      <c r="BI3165" s="53"/>
      <c r="BJ3165" s="53"/>
      <c r="BK3165" s="53"/>
      <c r="BL3165" s="53"/>
      <c r="BM3165" s="53"/>
      <c r="BN3165" s="53"/>
      <c r="BO3165" s="53"/>
      <c r="BP3165" s="53"/>
      <c r="BQ3165" s="53"/>
      <c r="BR3165" s="53"/>
      <c r="BS3165" s="53"/>
      <c r="BT3165" s="53"/>
      <c r="BU3165" s="53"/>
      <c r="BV3165" s="53"/>
      <c r="BW3165" s="53"/>
      <c r="BX3165" s="53"/>
      <c r="BY3165" s="53"/>
      <c r="BZ3165" s="53"/>
      <c r="CA3165" s="53"/>
      <c r="CB3165" s="53"/>
      <c r="CC3165" s="53"/>
      <c r="CD3165" s="53"/>
      <c r="CE3165" s="53"/>
      <c r="CF3165" s="53"/>
      <c r="CG3165" s="53"/>
      <c r="CH3165" s="53"/>
      <c r="CI3165" s="53"/>
      <c r="CJ3165" s="53"/>
      <c r="CK3165" s="53"/>
    </row>
    <row r="3166" spans="10:89" x14ac:dyDescent="0.2">
      <c r="J3166" s="53"/>
      <c r="K3166" s="53"/>
      <c r="L3166" s="53"/>
      <c r="M3166" s="53"/>
      <c r="N3166" s="53"/>
      <c r="O3166" s="53"/>
      <c r="P3166" s="53"/>
      <c r="Q3166" s="53"/>
      <c r="R3166" s="53"/>
      <c r="S3166" s="53"/>
      <c r="T3166" s="53"/>
      <c r="U3166" s="53"/>
      <c r="V3166" s="53"/>
      <c r="W3166" s="53"/>
      <c r="X3166" s="53"/>
      <c r="Y3166" s="53"/>
      <c r="Z3166" s="53"/>
      <c r="AA3166" s="53"/>
      <c r="AB3166" s="53"/>
      <c r="AC3166" s="53"/>
      <c r="AD3166" s="53"/>
      <c r="AE3166" s="53"/>
      <c r="AF3166" s="53"/>
      <c r="AG3166" s="53"/>
      <c r="AH3166" s="53"/>
      <c r="AI3166" s="53"/>
      <c r="AJ3166" s="53"/>
      <c r="AK3166" s="53"/>
      <c r="AL3166" s="53"/>
      <c r="AM3166" s="53"/>
      <c r="AN3166" s="53"/>
      <c r="AO3166" s="53"/>
      <c r="AP3166" s="53"/>
      <c r="AQ3166" s="53"/>
      <c r="AR3166" s="53"/>
      <c r="AS3166" s="53"/>
      <c r="AT3166" s="53"/>
      <c r="AU3166" s="53"/>
      <c r="AV3166" s="53"/>
      <c r="AW3166" s="53"/>
      <c r="AX3166" s="53"/>
      <c r="AY3166" s="53"/>
      <c r="AZ3166" s="53"/>
      <c r="BA3166" s="53"/>
      <c r="BB3166" s="53"/>
      <c r="BC3166" s="53"/>
      <c r="BD3166" s="53"/>
      <c r="BE3166" s="53"/>
      <c r="BF3166" s="53"/>
      <c r="BG3166" s="53"/>
      <c r="BH3166" s="53"/>
      <c r="BI3166" s="53"/>
      <c r="BJ3166" s="53"/>
      <c r="BK3166" s="53"/>
      <c r="BL3166" s="53"/>
      <c r="BM3166" s="53"/>
      <c r="BN3166" s="53"/>
      <c r="BO3166" s="53"/>
      <c r="BP3166" s="53"/>
      <c r="BQ3166" s="53"/>
      <c r="BR3166" s="53"/>
      <c r="BS3166" s="53"/>
      <c r="BT3166" s="53"/>
      <c r="BU3166" s="53"/>
      <c r="BV3166" s="53"/>
      <c r="BW3166" s="53"/>
      <c r="BX3166" s="53"/>
      <c r="BY3166" s="53"/>
      <c r="BZ3166" s="53"/>
      <c r="CA3166" s="53"/>
      <c r="CB3166" s="53"/>
      <c r="CC3166" s="53"/>
      <c r="CD3166" s="53"/>
      <c r="CE3166" s="53"/>
      <c r="CF3166" s="53"/>
      <c r="CG3166" s="53"/>
      <c r="CH3166" s="53"/>
      <c r="CI3166" s="53"/>
      <c r="CJ3166" s="53"/>
      <c r="CK3166" s="53"/>
    </row>
    <row r="3167" spans="10:89" x14ac:dyDescent="0.2">
      <c r="J3167" s="53"/>
      <c r="K3167" s="53"/>
      <c r="L3167" s="53"/>
      <c r="M3167" s="53"/>
      <c r="N3167" s="53"/>
      <c r="O3167" s="53"/>
      <c r="P3167" s="53"/>
      <c r="Q3167" s="53"/>
      <c r="R3167" s="53"/>
      <c r="S3167" s="53"/>
      <c r="T3167" s="53"/>
      <c r="U3167" s="53"/>
      <c r="V3167" s="53"/>
      <c r="W3167" s="53"/>
      <c r="X3167" s="53"/>
      <c r="Y3167" s="53"/>
      <c r="Z3167" s="53"/>
      <c r="AA3167" s="53"/>
      <c r="AB3167" s="53"/>
      <c r="AC3167" s="53"/>
      <c r="AD3167" s="53"/>
      <c r="AE3167" s="53"/>
      <c r="AF3167" s="53"/>
      <c r="AG3167" s="53"/>
      <c r="AH3167" s="53"/>
      <c r="AI3167" s="53"/>
      <c r="AJ3167" s="53"/>
      <c r="AK3167" s="53"/>
      <c r="AL3167" s="53"/>
      <c r="AM3167" s="53"/>
      <c r="AN3167" s="53"/>
      <c r="AO3167" s="53"/>
      <c r="AP3167" s="53"/>
      <c r="AQ3167" s="53"/>
      <c r="AR3167" s="53"/>
      <c r="AS3167" s="53"/>
      <c r="AT3167" s="53"/>
      <c r="AU3167" s="53"/>
      <c r="AV3167" s="53"/>
      <c r="AW3167" s="53"/>
      <c r="AX3167" s="53"/>
      <c r="AY3167" s="53"/>
      <c r="AZ3167" s="53"/>
      <c r="BA3167" s="53"/>
      <c r="BB3167" s="53"/>
      <c r="BC3167" s="53"/>
      <c r="BD3167" s="53"/>
      <c r="BE3167" s="53"/>
      <c r="BF3167" s="53"/>
      <c r="BG3167" s="53"/>
      <c r="BH3167" s="53"/>
      <c r="BI3167" s="53"/>
      <c r="BJ3167" s="53"/>
      <c r="BK3167" s="53"/>
      <c r="BL3167" s="53"/>
      <c r="BM3167" s="53"/>
      <c r="BN3167" s="53"/>
      <c r="BO3167" s="53"/>
      <c r="BP3167" s="53"/>
      <c r="BQ3167" s="53"/>
      <c r="BR3167" s="53"/>
      <c r="BS3167" s="53"/>
      <c r="BT3167" s="53"/>
      <c r="BU3167" s="53"/>
      <c r="BV3167" s="53"/>
      <c r="BW3167" s="53"/>
      <c r="BX3167" s="53"/>
      <c r="BY3167" s="53"/>
      <c r="BZ3167" s="53"/>
      <c r="CA3167" s="53"/>
      <c r="CB3167" s="53"/>
      <c r="CC3167" s="53"/>
      <c r="CD3167" s="53"/>
      <c r="CE3167" s="53"/>
      <c r="CF3167" s="53"/>
      <c r="CG3167" s="53"/>
      <c r="CH3167" s="53"/>
      <c r="CI3167" s="53"/>
      <c r="CJ3167" s="53"/>
      <c r="CK3167" s="53"/>
    </row>
    <row r="3168" spans="10:89" x14ac:dyDescent="0.2">
      <c r="J3168" s="53"/>
      <c r="K3168" s="53"/>
      <c r="L3168" s="53"/>
      <c r="M3168" s="53"/>
      <c r="N3168" s="53"/>
      <c r="O3168" s="53"/>
      <c r="P3168" s="53"/>
      <c r="Q3168" s="53"/>
      <c r="R3168" s="53"/>
      <c r="S3168" s="53"/>
      <c r="T3168" s="53"/>
      <c r="U3168" s="53"/>
      <c r="V3168" s="53"/>
      <c r="W3168" s="53"/>
      <c r="X3168" s="53"/>
      <c r="Y3168" s="53"/>
      <c r="Z3168" s="53"/>
      <c r="AA3168" s="53"/>
      <c r="AB3168" s="53"/>
      <c r="AC3168" s="53"/>
      <c r="AD3168" s="53"/>
      <c r="AE3168" s="53"/>
      <c r="AF3168" s="53"/>
      <c r="AG3168" s="53"/>
      <c r="AH3168" s="53"/>
      <c r="AI3168" s="53"/>
      <c r="AJ3168" s="53"/>
      <c r="AK3168" s="53"/>
      <c r="AL3168" s="53"/>
      <c r="AM3168" s="53"/>
      <c r="AN3168" s="53"/>
      <c r="AO3168" s="53"/>
      <c r="AP3168" s="53"/>
      <c r="AQ3168" s="53"/>
      <c r="AR3168" s="53"/>
      <c r="AS3168" s="53"/>
      <c r="AT3168" s="53"/>
      <c r="AU3168" s="53"/>
      <c r="AV3168" s="53"/>
      <c r="AW3168" s="53"/>
      <c r="AX3168" s="53"/>
      <c r="AY3168" s="53"/>
      <c r="AZ3168" s="53"/>
      <c r="BA3168" s="53"/>
      <c r="BB3168" s="53"/>
      <c r="BC3168" s="53"/>
      <c r="BD3168" s="53"/>
      <c r="BE3168" s="53"/>
      <c r="BF3168" s="53"/>
      <c r="BG3168" s="53"/>
      <c r="BH3168" s="53"/>
      <c r="BI3168" s="53"/>
      <c r="BJ3168" s="53"/>
      <c r="BK3168" s="53"/>
      <c r="BL3168" s="53"/>
      <c r="BM3168" s="53"/>
      <c r="BN3168" s="53"/>
      <c r="BO3168" s="53"/>
      <c r="BP3168" s="53"/>
      <c r="BQ3168" s="53"/>
      <c r="BR3168" s="53"/>
      <c r="BS3168" s="53"/>
      <c r="BT3168" s="53"/>
      <c r="BU3168" s="53"/>
      <c r="BV3168" s="53"/>
      <c r="BW3168" s="53"/>
      <c r="BX3168" s="53"/>
      <c r="BY3168" s="53"/>
      <c r="BZ3168" s="53"/>
      <c r="CA3168" s="53"/>
      <c r="CB3168" s="53"/>
      <c r="CC3168" s="53"/>
      <c r="CD3168" s="53"/>
      <c r="CE3168" s="53"/>
      <c r="CF3168" s="53"/>
      <c r="CG3168" s="53"/>
      <c r="CH3168" s="53"/>
      <c r="CI3168" s="53"/>
      <c r="CJ3168" s="53"/>
      <c r="CK3168" s="53"/>
    </row>
    <row r="3169" spans="10:89" x14ac:dyDescent="0.2">
      <c r="J3169" s="53"/>
      <c r="K3169" s="53"/>
      <c r="L3169" s="53"/>
      <c r="M3169" s="53"/>
      <c r="N3169" s="53"/>
      <c r="O3169" s="53"/>
      <c r="P3169" s="53"/>
      <c r="Q3169" s="53"/>
      <c r="R3169" s="53"/>
      <c r="S3169" s="53"/>
      <c r="T3169" s="53"/>
      <c r="U3169" s="53"/>
      <c r="V3169" s="53"/>
      <c r="W3169" s="53"/>
      <c r="X3169" s="53"/>
      <c r="Y3169" s="53"/>
      <c r="Z3169" s="53"/>
      <c r="AA3169" s="53"/>
      <c r="AB3169" s="53"/>
      <c r="AC3169" s="53"/>
      <c r="AD3169" s="53"/>
      <c r="AE3169" s="53"/>
      <c r="AF3169" s="53"/>
      <c r="AG3169" s="53"/>
      <c r="AH3169" s="53"/>
      <c r="AI3169" s="53"/>
      <c r="AJ3169" s="53"/>
      <c r="AK3169" s="53"/>
      <c r="AL3169" s="53"/>
      <c r="AM3169" s="53"/>
      <c r="AN3169" s="53"/>
      <c r="AO3169" s="53"/>
      <c r="AP3169" s="53"/>
      <c r="AQ3169" s="53"/>
      <c r="AR3169" s="53"/>
      <c r="AS3169" s="53"/>
      <c r="AT3169" s="53"/>
      <c r="AU3169" s="53"/>
      <c r="AV3169" s="53"/>
      <c r="AW3169" s="53"/>
      <c r="AX3169" s="53"/>
      <c r="AY3169" s="53"/>
      <c r="AZ3169" s="53"/>
      <c r="BA3169" s="53"/>
      <c r="BB3169" s="53"/>
      <c r="BC3169" s="53"/>
      <c r="BD3169" s="53"/>
      <c r="BE3169" s="53"/>
      <c r="BF3169" s="53"/>
      <c r="BG3169" s="53"/>
      <c r="BH3169" s="53"/>
      <c r="BI3169" s="53"/>
      <c r="BJ3169" s="53"/>
      <c r="BK3169" s="53"/>
      <c r="BL3169" s="53"/>
      <c r="BM3169" s="53"/>
      <c r="BN3169" s="53"/>
      <c r="BO3169" s="53"/>
      <c r="BP3169" s="53"/>
      <c r="BQ3169" s="53"/>
      <c r="BR3169" s="53"/>
      <c r="BS3169" s="53"/>
      <c r="BT3169" s="53"/>
      <c r="BU3169" s="53"/>
      <c r="BV3169" s="53"/>
      <c r="BW3169" s="53"/>
      <c r="BX3169" s="53"/>
      <c r="BY3169" s="53"/>
      <c r="BZ3169" s="53"/>
      <c r="CA3169" s="53"/>
      <c r="CB3169" s="53"/>
      <c r="CC3169" s="53"/>
      <c r="CD3169" s="53"/>
      <c r="CE3169" s="53"/>
      <c r="CF3169" s="53"/>
      <c r="CG3169" s="53"/>
      <c r="CH3169" s="53"/>
      <c r="CI3169" s="53"/>
      <c r="CJ3169" s="53"/>
      <c r="CK3169" s="53"/>
    </row>
    <row r="3170" spans="10:89" x14ac:dyDescent="0.2">
      <c r="J3170" s="53"/>
      <c r="K3170" s="53"/>
      <c r="L3170" s="53"/>
      <c r="M3170" s="53"/>
      <c r="N3170" s="53"/>
      <c r="O3170" s="53"/>
      <c r="P3170" s="53"/>
      <c r="Q3170" s="53"/>
      <c r="R3170" s="53"/>
      <c r="S3170" s="53"/>
      <c r="T3170" s="53"/>
      <c r="U3170" s="53"/>
      <c r="V3170" s="53"/>
      <c r="W3170" s="53"/>
      <c r="X3170" s="53"/>
      <c r="Y3170" s="53"/>
      <c r="Z3170" s="53"/>
      <c r="AA3170" s="53"/>
      <c r="AB3170" s="53"/>
      <c r="AC3170" s="53"/>
      <c r="AD3170" s="53"/>
      <c r="AE3170" s="53"/>
      <c r="AF3170" s="53"/>
      <c r="AG3170" s="53"/>
      <c r="AH3170" s="53"/>
      <c r="AI3170" s="53"/>
      <c r="AJ3170" s="53"/>
      <c r="AK3170" s="53"/>
      <c r="AL3170" s="53"/>
      <c r="AM3170" s="53"/>
      <c r="AN3170" s="53"/>
      <c r="AO3170" s="53"/>
      <c r="AP3170" s="53"/>
      <c r="AQ3170" s="53"/>
      <c r="AR3170" s="53"/>
      <c r="AS3170" s="53"/>
      <c r="AT3170" s="53"/>
      <c r="AU3170" s="53"/>
      <c r="AV3170" s="53"/>
      <c r="AW3170" s="53"/>
      <c r="AX3170" s="53"/>
      <c r="AY3170" s="53"/>
      <c r="AZ3170" s="53"/>
      <c r="BA3170" s="53"/>
      <c r="BB3170" s="53"/>
      <c r="BC3170" s="53"/>
      <c r="BD3170" s="53"/>
      <c r="BE3170" s="53"/>
      <c r="BF3170" s="53"/>
      <c r="BG3170" s="53"/>
      <c r="BH3170" s="53"/>
      <c r="BI3170" s="53"/>
      <c r="BJ3170" s="53"/>
      <c r="BK3170" s="53"/>
      <c r="BL3170" s="53"/>
      <c r="BM3170" s="53"/>
      <c r="BN3170" s="53"/>
      <c r="BO3170" s="53"/>
      <c r="BP3170" s="53"/>
      <c r="BQ3170" s="53"/>
      <c r="BR3170" s="53"/>
      <c r="BS3170" s="53"/>
      <c r="BT3170" s="53"/>
      <c r="BU3170" s="53"/>
      <c r="BV3170" s="53"/>
      <c r="BW3170" s="53"/>
      <c r="BX3170" s="53"/>
      <c r="BY3170" s="53"/>
      <c r="BZ3170" s="53"/>
      <c r="CA3170" s="53"/>
      <c r="CB3170" s="53"/>
      <c r="CC3170" s="53"/>
      <c r="CD3170" s="53"/>
      <c r="CE3170" s="53"/>
      <c r="CF3170" s="53"/>
      <c r="CG3170" s="53"/>
      <c r="CH3170" s="53"/>
      <c r="CI3170" s="53"/>
      <c r="CJ3170" s="53"/>
      <c r="CK3170" s="53"/>
    </row>
    <row r="3171" spans="10:89" x14ac:dyDescent="0.2">
      <c r="J3171" s="53"/>
      <c r="K3171" s="53"/>
      <c r="L3171" s="53"/>
      <c r="M3171" s="53"/>
      <c r="N3171" s="53"/>
      <c r="O3171" s="53"/>
      <c r="P3171" s="53"/>
      <c r="Q3171" s="53"/>
      <c r="R3171" s="53"/>
      <c r="S3171" s="53"/>
      <c r="T3171" s="53"/>
      <c r="U3171" s="53"/>
      <c r="V3171" s="53"/>
      <c r="W3171" s="53"/>
      <c r="X3171" s="53"/>
      <c r="Y3171" s="53"/>
      <c r="Z3171" s="53"/>
      <c r="AA3171" s="53"/>
      <c r="AB3171" s="53"/>
      <c r="AC3171" s="53"/>
      <c r="AD3171" s="53"/>
      <c r="AE3171" s="53"/>
      <c r="AF3171" s="53"/>
      <c r="AG3171" s="53"/>
      <c r="AH3171" s="53"/>
      <c r="AI3171" s="53"/>
      <c r="AJ3171" s="53"/>
      <c r="AK3171" s="53"/>
      <c r="AL3171" s="53"/>
      <c r="AM3171" s="53"/>
      <c r="AN3171" s="53"/>
      <c r="AO3171" s="53"/>
      <c r="AP3171" s="53"/>
      <c r="AQ3171" s="53"/>
      <c r="AR3171" s="53"/>
      <c r="AS3171" s="53"/>
      <c r="AT3171" s="53"/>
      <c r="AU3171" s="53"/>
      <c r="AV3171" s="53"/>
      <c r="AW3171" s="53"/>
      <c r="AX3171" s="53"/>
      <c r="AY3171" s="53"/>
      <c r="AZ3171" s="53"/>
      <c r="BA3171" s="53"/>
      <c r="BB3171" s="53"/>
      <c r="BC3171" s="53"/>
      <c r="BD3171" s="53"/>
      <c r="BE3171" s="53"/>
      <c r="BF3171" s="53"/>
      <c r="BG3171" s="53"/>
      <c r="BH3171" s="53"/>
      <c r="BI3171" s="53"/>
      <c r="BJ3171" s="53"/>
      <c r="BK3171" s="53"/>
      <c r="BL3171" s="53"/>
      <c r="BM3171" s="53"/>
      <c r="BN3171" s="53"/>
      <c r="BO3171" s="53"/>
      <c r="BP3171" s="53"/>
      <c r="BQ3171" s="53"/>
      <c r="BR3171" s="53"/>
      <c r="BS3171" s="53"/>
      <c r="BT3171" s="53"/>
      <c r="BU3171" s="53"/>
      <c r="BV3171" s="53"/>
      <c r="BW3171" s="53"/>
      <c r="BX3171" s="53"/>
      <c r="BY3171" s="53"/>
      <c r="BZ3171" s="53"/>
      <c r="CA3171" s="53"/>
      <c r="CB3171" s="53"/>
      <c r="CC3171" s="53"/>
      <c r="CD3171" s="53"/>
      <c r="CE3171" s="53"/>
      <c r="CF3171" s="53"/>
      <c r="CG3171" s="53"/>
      <c r="CH3171" s="53"/>
      <c r="CI3171" s="53"/>
      <c r="CJ3171" s="53"/>
      <c r="CK3171" s="53"/>
    </row>
    <row r="3172" spans="10:89" x14ac:dyDescent="0.2">
      <c r="J3172" s="53"/>
      <c r="K3172" s="53"/>
      <c r="L3172" s="53"/>
      <c r="M3172" s="53"/>
      <c r="N3172" s="53"/>
      <c r="O3172" s="53"/>
      <c r="P3172" s="53"/>
      <c r="Q3172" s="53"/>
      <c r="R3172" s="53"/>
      <c r="S3172" s="53"/>
      <c r="T3172" s="53"/>
      <c r="U3172" s="53"/>
      <c r="V3172" s="53"/>
      <c r="W3172" s="53"/>
      <c r="X3172" s="53"/>
      <c r="Y3172" s="53"/>
      <c r="Z3172" s="53"/>
      <c r="AA3172" s="53"/>
      <c r="AB3172" s="53"/>
      <c r="AC3172" s="53"/>
      <c r="AD3172" s="53"/>
      <c r="AE3172" s="53"/>
      <c r="AF3172" s="53"/>
      <c r="AG3172" s="53"/>
      <c r="AH3172" s="53"/>
      <c r="AI3172" s="53"/>
      <c r="AJ3172" s="53"/>
      <c r="AK3172" s="53"/>
      <c r="AL3172" s="53"/>
      <c r="AM3172" s="53"/>
      <c r="AN3172" s="53"/>
      <c r="AO3172" s="53"/>
      <c r="AP3172" s="53"/>
      <c r="AQ3172" s="53"/>
      <c r="AR3172" s="53"/>
      <c r="AS3172" s="53"/>
      <c r="AT3172" s="53"/>
      <c r="AU3172" s="53"/>
      <c r="AV3172" s="53"/>
      <c r="AW3172" s="53"/>
      <c r="AX3172" s="53"/>
      <c r="AY3172" s="53"/>
      <c r="AZ3172" s="53"/>
      <c r="BA3172" s="53"/>
      <c r="BB3172" s="53"/>
      <c r="BC3172" s="53"/>
      <c r="BD3172" s="53"/>
      <c r="BE3172" s="53"/>
      <c r="BF3172" s="53"/>
      <c r="BG3172" s="53"/>
      <c r="BH3172" s="53"/>
      <c r="BI3172" s="53"/>
      <c r="BJ3172" s="53"/>
      <c r="BK3172" s="53"/>
      <c r="BL3172" s="53"/>
      <c r="BM3172" s="53"/>
      <c r="BN3172" s="53"/>
      <c r="BO3172" s="53"/>
      <c r="BP3172" s="53"/>
      <c r="BQ3172" s="53"/>
      <c r="BR3172" s="53"/>
      <c r="BS3172" s="53"/>
      <c r="BT3172" s="53"/>
      <c r="BU3172" s="53"/>
      <c r="BV3172" s="53"/>
      <c r="BW3172" s="53"/>
      <c r="BX3172" s="53"/>
      <c r="BY3172" s="53"/>
      <c r="BZ3172" s="53"/>
      <c r="CA3172" s="53"/>
      <c r="CB3172" s="53"/>
      <c r="CC3172" s="53"/>
      <c r="CD3172" s="53"/>
      <c r="CE3172" s="53"/>
      <c r="CF3172" s="53"/>
      <c r="CG3172" s="53"/>
      <c r="CH3172" s="53"/>
      <c r="CI3172" s="53"/>
      <c r="CJ3172" s="53"/>
      <c r="CK3172" s="53"/>
    </row>
    <row r="3173" spans="10:89" x14ac:dyDescent="0.2">
      <c r="J3173" s="53"/>
      <c r="K3173" s="53"/>
      <c r="L3173" s="53"/>
      <c r="M3173" s="53"/>
      <c r="N3173" s="53"/>
      <c r="O3173" s="53"/>
      <c r="P3173" s="53"/>
      <c r="Q3173" s="53"/>
      <c r="R3173" s="53"/>
      <c r="S3173" s="53"/>
      <c r="T3173" s="53"/>
      <c r="U3173" s="53"/>
      <c r="V3173" s="53"/>
      <c r="W3173" s="53"/>
      <c r="X3173" s="53"/>
      <c r="Y3173" s="53"/>
      <c r="Z3173" s="53"/>
      <c r="AA3173" s="53"/>
      <c r="AB3173" s="53"/>
      <c r="AC3173" s="53"/>
      <c r="AD3173" s="53"/>
      <c r="AE3173" s="53"/>
      <c r="AF3173" s="53"/>
      <c r="AG3173" s="53"/>
      <c r="AH3173" s="53"/>
      <c r="AI3173" s="53"/>
      <c r="AJ3173" s="53"/>
      <c r="AK3173" s="53"/>
      <c r="AL3173" s="53"/>
      <c r="AM3173" s="53"/>
      <c r="AN3173" s="53"/>
      <c r="AO3173" s="53"/>
      <c r="AP3173" s="53"/>
      <c r="AQ3173" s="53"/>
      <c r="AR3173" s="53"/>
      <c r="AS3173" s="53"/>
      <c r="AT3173" s="53"/>
      <c r="AU3173" s="53"/>
      <c r="AV3173" s="53"/>
      <c r="AW3173" s="53"/>
      <c r="AX3173" s="53"/>
      <c r="AY3173" s="53"/>
      <c r="AZ3173" s="53"/>
      <c r="BA3173" s="53"/>
      <c r="BB3173" s="53"/>
      <c r="BC3173" s="53"/>
      <c r="BD3173" s="53"/>
      <c r="BE3173" s="53"/>
      <c r="BF3173" s="53"/>
      <c r="BG3173" s="53"/>
      <c r="BH3173" s="53"/>
      <c r="BI3173" s="53"/>
      <c r="BJ3173" s="53"/>
      <c r="BK3173" s="53"/>
      <c r="BL3173" s="53"/>
      <c r="BM3173" s="53"/>
      <c r="BN3173" s="53"/>
      <c r="BO3173" s="53"/>
      <c r="BP3173" s="53"/>
      <c r="BQ3173" s="53"/>
      <c r="BR3173" s="53"/>
      <c r="BS3173" s="53"/>
      <c r="BT3173" s="53"/>
      <c r="BU3173" s="53"/>
      <c r="BV3173" s="53"/>
      <c r="BW3173" s="53"/>
      <c r="BX3173" s="53"/>
      <c r="BY3173" s="53"/>
      <c r="BZ3173" s="53"/>
      <c r="CA3173" s="53"/>
      <c r="CB3173" s="53"/>
      <c r="CC3173" s="53"/>
      <c r="CD3173" s="53"/>
      <c r="CE3173" s="53"/>
      <c r="CF3173" s="53"/>
      <c r="CG3173" s="53"/>
      <c r="CH3173" s="53"/>
      <c r="CI3173" s="53"/>
      <c r="CJ3173" s="53"/>
      <c r="CK3173" s="53"/>
    </row>
    <row r="3174" spans="10:89" x14ac:dyDescent="0.2">
      <c r="J3174" s="53"/>
      <c r="K3174" s="53"/>
      <c r="L3174" s="53"/>
      <c r="M3174" s="53"/>
      <c r="N3174" s="53"/>
      <c r="O3174" s="53"/>
      <c r="P3174" s="53"/>
      <c r="Q3174" s="53"/>
      <c r="R3174" s="53"/>
      <c r="S3174" s="53"/>
      <c r="T3174" s="53"/>
      <c r="U3174" s="53"/>
      <c r="V3174" s="53"/>
      <c r="W3174" s="53"/>
      <c r="X3174" s="53"/>
      <c r="Y3174" s="53"/>
      <c r="Z3174" s="53"/>
      <c r="AA3174" s="53"/>
      <c r="AB3174" s="53"/>
      <c r="AC3174" s="53"/>
      <c r="AD3174" s="53"/>
      <c r="AE3174" s="53"/>
      <c r="AF3174" s="53"/>
      <c r="AG3174" s="53"/>
      <c r="AH3174" s="53"/>
      <c r="AI3174" s="53"/>
      <c r="AJ3174" s="53"/>
      <c r="AK3174" s="53"/>
      <c r="AL3174" s="53"/>
      <c r="AM3174" s="53"/>
      <c r="AN3174" s="53"/>
      <c r="AO3174" s="53"/>
      <c r="AP3174" s="53"/>
      <c r="AQ3174" s="53"/>
      <c r="AR3174" s="53"/>
      <c r="AS3174" s="53"/>
      <c r="AT3174" s="53"/>
      <c r="AU3174" s="53"/>
      <c r="AV3174" s="53"/>
      <c r="AW3174" s="53"/>
      <c r="AX3174" s="53"/>
      <c r="AY3174" s="53"/>
      <c r="AZ3174" s="53"/>
      <c r="BA3174" s="53"/>
      <c r="BB3174" s="53"/>
      <c r="BC3174" s="53"/>
      <c r="BD3174" s="53"/>
      <c r="BE3174" s="53"/>
      <c r="BF3174" s="53"/>
      <c r="BG3174" s="53"/>
      <c r="BH3174" s="53"/>
      <c r="BI3174" s="53"/>
      <c r="BJ3174" s="53"/>
      <c r="BK3174" s="53"/>
      <c r="BL3174" s="53"/>
      <c r="BM3174" s="53"/>
      <c r="BN3174" s="53"/>
      <c r="BO3174" s="53"/>
      <c r="BP3174" s="53"/>
      <c r="BQ3174" s="53"/>
      <c r="BR3174" s="53"/>
      <c r="BS3174" s="53"/>
      <c r="BT3174" s="53"/>
      <c r="BU3174" s="53"/>
      <c r="BV3174" s="53"/>
      <c r="BW3174" s="53"/>
      <c r="BX3174" s="53"/>
      <c r="BY3174" s="53"/>
      <c r="BZ3174" s="53"/>
      <c r="CA3174" s="53"/>
      <c r="CB3174" s="53"/>
      <c r="CC3174" s="53"/>
      <c r="CD3174" s="53"/>
      <c r="CE3174" s="53"/>
      <c r="CF3174" s="53"/>
      <c r="CG3174" s="53"/>
      <c r="CH3174" s="53"/>
      <c r="CI3174" s="53"/>
      <c r="CJ3174" s="53"/>
      <c r="CK3174" s="53"/>
    </row>
    <row r="3175" spans="10:89" x14ac:dyDescent="0.2">
      <c r="J3175" s="53"/>
      <c r="K3175" s="53"/>
      <c r="L3175" s="53"/>
      <c r="M3175" s="53"/>
      <c r="N3175" s="53"/>
      <c r="O3175" s="53"/>
      <c r="P3175" s="53"/>
      <c r="Q3175" s="53"/>
      <c r="R3175" s="53"/>
      <c r="S3175" s="53"/>
      <c r="T3175" s="53"/>
      <c r="U3175" s="53"/>
      <c r="V3175" s="53"/>
      <c r="W3175" s="53"/>
      <c r="X3175" s="53"/>
      <c r="Y3175" s="53"/>
      <c r="Z3175" s="53"/>
      <c r="AA3175" s="53"/>
      <c r="AB3175" s="53"/>
      <c r="AC3175" s="53"/>
      <c r="AD3175" s="53"/>
      <c r="AE3175" s="53"/>
      <c r="AF3175" s="53"/>
      <c r="AG3175" s="53"/>
      <c r="AH3175" s="53"/>
      <c r="AI3175" s="53"/>
      <c r="AJ3175" s="53"/>
      <c r="AK3175" s="53"/>
      <c r="AL3175" s="53"/>
      <c r="AM3175" s="53"/>
      <c r="AN3175" s="53"/>
      <c r="AO3175" s="53"/>
      <c r="AP3175" s="53"/>
      <c r="AQ3175" s="53"/>
      <c r="AR3175" s="53"/>
      <c r="AS3175" s="53"/>
      <c r="AT3175" s="53"/>
      <c r="AU3175" s="53"/>
      <c r="AV3175" s="53"/>
      <c r="AW3175" s="53"/>
      <c r="AX3175" s="53"/>
      <c r="AY3175" s="53"/>
      <c r="AZ3175" s="53"/>
      <c r="BA3175" s="53"/>
      <c r="BB3175" s="53"/>
      <c r="BC3175" s="53"/>
      <c r="BD3175" s="53"/>
      <c r="BE3175" s="53"/>
      <c r="BF3175" s="53"/>
      <c r="BG3175" s="53"/>
      <c r="BH3175" s="53"/>
      <c r="BI3175" s="53"/>
      <c r="BJ3175" s="53"/>
      <c r="BK3175" s="53"/>
      <c r="BL3175" s="53"/>
      <c r="BM3175" s="53"/>
      <c r="BN3175" s="53"/>
      <c r="BO3175" s="53"/>
      <c r="BP3175" s="53"/>
      <c r="BQ3175" s="53"/>
      <c r="BR3175" s="53"/>
      <c r="BS3175" s="53"/>
      <c r="BT3175" s="53"/>
      <c r="BU3175" s="53"/>
      <c r="BV3175" s="53"/>
      <c r="BW3175" s="53"/>
      <c r="BX3175" s="53"/>
      <c r="BY3175" s="53"/>
      <c r="BZ3175" s="53"/>
      <c r="CA3175" s="53"/>
      <c r="CB3175" s="53"/>
      <c r="CC3175" s="53"/>
      <c r="CD3175" s="53"/>
      <c r="CE3175" s="53"/>
      <c r="CF3175" s="53"/>
      <c r="CG3175" s="53"/>
      <c r="CH3175" s="53"/>
      <c r="CI3175" s="53"/>
      <c r="CJ3175" s="53"/>
      <c r="CK3175" s="53"/>
    </row>
    <row r="3176" spans="10:89" x14ac:dyDescent="0.2">
      <c r="J3176" s="53"/>
      <c r="K3176" s="53"/>
      <c r="L3176" s="53"/>
      <c r="M3176" s="53"/>
      <c r="N3176" s="53"/>
      <c r="O3176" s="53"/>
      <c r="P3176" s="53"/>
      <c r="Q3176" s="53"/>
      <c r="R3176" s="53"/>
      <c r="S3176" s="53"/>
      <c r="T3176" s="53"/>
      <c r="U3176" s="53"/>
      <c r="V3176" s="53"/>
      <c r="W3176" s="53"/>
      <c r="X3176" s="53"/>
      <c r="Y3176" s="53"/>
      <c r="Z3176" s="53"/>
      <c r="AA3176" s="53"/>
      <c r="AB3176" s="53"/>
      <c r="AC3176" s="53"/>
      <c r="AD3176" s="53"/>
      <c r="AE3176" s="53"/>
      <c r="AF3176" s="53"/>
      <c r="AG3176" s="53"/>
      <c r="AH3176" s="53"/>
      <c r="AI3176" s="53"/>
      <c r="AJ3176" s="53"/>
      <c r="AK3176" s="53"/>
      <c r="AL3176" s="53"/>
      <c r="AM3176" s="53"/>
      <c r="AN3176" s="53"/>
      <c r="AO3176" s="53"/>
      <c r="AP3176" s="53"/>
      <c r="AQ3176" s="53"/>
      <c r="AR3176" s="53"/>
      <c r="AS3176" s="53"/>
      <c r="AT3176" s="53"/>
      <c r="AU3176" s="53"/>
      <c r="AV3176" s="53"/>
      <c r="AW3176" s="53"/>
      <c r="AX3176" s="53"/>
      <c r="AY3176" s="53"/>
      <c r="AZ3176" s="53"/>
      <c r="BA3176" s="53"/>
      <c r="BB3176" s="53"/>
      <c r="BC3176" s="53"/>
      <c r="BD3176" s="53"/>
      <c r="BE3176" s="53"/>
      <c r="BF3176" s="53"/>
      <c r="BG3176" s="53"/>
      <c r="BH3176" s="53"/>
      <c r="BI3176" s="53"/>
      <c r="BJ3176" s="53"/>
      <c r="BK3176" s="53"/>
      <c r="BL3176" s="53"/>
      <c r="BM3176" s="53"/>
      <c r="BN3176" s="53"/>
      <c r="BO3176" s="53"/>
      <c r="BP3176" s="53"/>
      <c r="BQ3176" s="53"/>
      <c r="BR3176" s="53"/>
      <c r="BS3176" s="53"/>
      <c r="BT3176" s="53"/>
      <c r="BU3176" s="53"/>
      <c r="BV3176" s="53"/>
      <c r="BW3176" s="53"/>
      <c r="BX3176" s="53"/>
      <c r="BY3176" s="53"/>
      <c r="BZ3176" s="53"/>
      <c r="CA3176" s="53"/>
      <c r="CB3176" s="53"/>
      <c r="CC3176" s="53"/>
      <c r="CD3176" s="53"/>
      <c r="CE3176" s="53"/>
      <c r="CF3176" s="53"/>
      <c r="CG3176" s="53"/>
      <c r="CH3176" s="53"/>
      <c r="CI3176" s="53"/>
      <c r="CJ3176" s="53"/>
      <c r="CK3176" s="53"/>
    </row>
    <row r="3177" spans="10:89" x14ac:dyDescent="0.2">
      <c r="J3177" s="53"/>
      <c r="K3177" s="53"/>
      <c r="L3177" s="53"/>
      <c r="M3177" s="53"/>
      <c r="N3177" s="53"/>
      <c r="O3177" s="53"/>
      <c r="P3177" s="53"/>
      <c r="Q3177" s="53"/>
      <c r="R3177" s="53"/>
      <c r="S3177" s="53"/>
      <c r="T3177" s="53"/>
      <c r="U3177" s="53"/>
      <c r="V3177" s="53"/>
      <c r="W3177" s="53"/>
      <c r="X3177" s="53"/>
      <c r="Y3177" s="53"/>
      <c r="Z3177" s="53"/>
      <c r="AA3177" s="53"/>
      <c r="AB3177" s="53"/>
      <c r="AC3177" s="53"/>
      <c r="AD3177" s="53"/>
      <c r="AE3177" s="53"/>
      <c r="AF3177" s="53"/>
      <c r="AG3177" s="53"/>
      <c r="AH3177" s="53"/>
      <c r="AI3177" s="53"/>
      <c r="AJ3177" s="53"/>
      <c r="AK3177" s="53"/>
      <c r="AL3177" s="53"/>
      <c r="AM3177" s="53"/>
      <c r="AN3177" s="53"/>
      <c r="AO3177" s="53"/>
      <c r="AP3177" s="53"/>
      <c r="AQ3177" s="53"/>
      <c r="AR3177" s="53"/>
      <c r="AS3177" s="53"/>
      <c r="AT3177" s="53"/>
      <c r="AU3177" s="53"/>
      <c r="AV3177" s="53"/>
      <c r="AW3177" s="53"/>
      <c r="AX3177" s="53"/>
      <c r="AY3177" s="53"/>
      <c r="AZ3177" s="53"/>
      <c r="BA3177" s="53"/>
      <c r="BB3177" s="53"/>
      <c r="BC3177" s="53"/>
      <c r="BD3177" s="53"/>
      <c r="BE3177" s="53"/>
      <c r="BF3177" s="53"/>
      <c r="BG3177" s="53"/>
      <c r="BH3177" s="53"/>
      <c r="BI3177" s="53"/>
      <c r="BJ3177" s="53"/>
      <c r="BK3177" s="53"/>
      <c r="BL3177" s="53"/>
      <c r="BM3177" s="53"/>
      <c r="BN3177" s="53"/>
      <c r="BO3177" s="53"/>
      <c r="BP3177" s="53"/>
      <c r="BQ3177" s="53"/>
      <c r="BR3177" s="53"/>
      <c r="BS3177" s="53"/>
      <c r="BT3177" s="53"/>
      <c r="BU3177" s="53"/>
      <c r="BV3177" s="53"/>
      <c r="BW3177" s="53"/>
      <c r="BX3177" s="53"/>
      <c r="BY3177" s="53"/>
      <c r="BZ3177" s="53"/>
      <c r="CA3177" s="53"/>
      <c r="CB3177" s="53"/>
      <c r="CC3177" s="53"/>
      <c r="CD3177" s="53"/>
      <c r="CE3177" s="53"/>
      <c r="CF3177" s="53"/>
      <c r="CG3177" s="53"/>
      <c r="CH3177" s="53"/>
      <c r="CI3177" s="53"/>
      <c r="CJ3177" s="53"/>
      <c r="CK3177" s="53"/>
    </row>
    <row r="3178" spans="10:89" x14ac:dyDescent="0.2">
      <c r="J3178" s="53"/>
      <c r="K3178" s="53"/>
      <c r="L3178" s="53"/>
      <c r="M3178" s="53"/>
      <c r="N3178" s="53"/>
      <c r="O3178" s="53"/>
      <c r="P3178" s="53"/>
      <c r="Q3178" s="53"/>
      <c r="R3178" s="53"/>
      <c r="S3178" s="53"/>
      <c r="T3178" s="53"/>
      <c r="U3178" s="53"/>
      <c r="V3178" s="53"/>
      <c r="W3178" s="53"/>
      <c r="X3178" s="53"/>
      <c r="Y3178" s="53"/>
      <c r="Z3178" s="53"/>
      <c r="AA3178" s="53"/>
      <c r="AB3178" s="53"/>
      <c r="AC3178" s="53"/>
      <c r="AD3178" s="53"/>
      <c r="AE3178" s="53"/>
      <c r="AF3178" s="53"/>
      <c r="AG3178" s="53"/>
      <c r="AH3178" s="53"/>
      <c r="AI3178" s="53"/>
      <c r="AJ3178" s="53"/>
      <c r="AK3178" s="53"/>
      <c r="AL3178" s="53"/>
      <c r="AM3178" s="53"/>
      <c r="AN3178" s="53"/>
      <c r="AO3178" s="53"/>
      <c r="AP3178" s="53"/>
      <c r="AQ3178" s="53"/>
      <c r="AR3178" s="53"/>
      <c r="AS3178" s="53"/>
      <c r="AT3178" s="53"/>
      <c r="AU3178" s="53"/>
      <c r="AV3178" s="53"/>
      <c r="AW3178" s="53"/>
      <c r="AX3178" s="53"/>
      <c r="AY3178" s="53"/>
      <c r="AZ3178" s="53"/>
      <c r="BA3178" s="53"/>
      <c r="BB3178" s="53"/>
      <c r="BC3178" s="53"/>
      <c r="BD3178" s="53"/>
      <c r="BE3178" s="53"/>
      <c r="BF3178" s="53"/>
      <c r="BG3178" s="53"/>
      <c r="BH3178" s="53"/>
      <c r="BI3178" s="53"/>
      <c r="BJ3178" s="53"/>
      <c r="BK3178" s="53"/>
      <c r="BL3178" s="53"/>
      <c r="BM3178" s="53"/>
      <c r="BN3178" s="53"/>
      <c r="BO3178" s="53"/>
      <c r="BP3178" s="53"/>
      <c r="BQ3178" s="53"/>
      <c r="BR3178" s="53"/>
      <c r="BS3178" s="53"/>
      <c r="BT3178" s="53"/>
      <c r="BU3178" s="53"/>
      <c r="BV3178" s="53"/>
      <c r="BW3178" s="53"/>
      <c r="BX3178" s="53"/>
      <c r="BY3178" s="53"/>
      <c r="BZ3178" s="53"/>
      <c r="CA3178" s="53"/>
      <c r="CB3178" s="53"/>
      <c r="CC3178" s="53"/>
      <c r="CD3178" s="53"/>
      <c r="CE3178" s="53"/>
      <c r="CF3178" s="53"/>
      <c r="CG3178" s="53"/>
      <c r="CH3178" s="53"/>
      <c r="CI3178" s="53"/>
      <c r="CJ3178" s="53"/>
      <c r="CK3178" s="53"/>
    </row>
    <row r="3179" spans="10:89" x14ac:dyDescent="0.2">
      <c r="J3179" s="53"/>
      <c r="K3179" s="53"/>
      <c r="L3179" s="53"/>
      <c r="M3179" s="53"/>
      <c r="N3179" s="53"/>
      <c r="O3179" s="53"/>
      <c r="P3179" s="53"/>
      <c r="Q3179" s="53"/>
      <c r="R3179" s="53"/>
      <c r="S3179" s="53"/>
      <c r="T3179" s="53"/>
      <c r="U3179" s="53"/>
      <c r="V3179" s="53"/>
      <c r="W3179" s="53"/>
      <c r="X3179" s="53"/>
      <c r="Y3179" s="53"/>
      <c r="Z3179" s="53"/>
      <c r="AA3179" s="53"/>
      <c r="AB3179" s="53"/>
      <c r="AC3179" s="53"/>
      <c r="AD3179" s="53"/>
      <c r="AE3179" s="53"/>
      <c r="AF3179" s="53"/>
      <c r="AG3179" s="53"/>
      <c r="AH3179" s="53"/>
      <c r="AI3179" s="53"/>
      <c r="AJ3179" s="53"/>
      <c r="AK3179" s="53"/>
      <c r="AL3179" s="53"/>
      <c r="AM3179" s="53"/>
      <c r="AN3179" s="53"/>
      <c r="AO3179" s="53"/>
      <c r="AP3179" s="53"/>
      <c r="AQ3179" s="53"/>
      <c r="AR3179" s="53"/>
      <c r="AS3179" s="53"/>
      <c r="AT3179" s="53"/>
      <c r="AU3179" s="53"/>
      <c r="AV3179" s="53"/>
      <c r="AW3179" s="53"/>
      <c r="AX3179" s="53"/>
      <c r="AY3179" s="53"/>
      <c r="AZ3179" s="53"/>
      <c r="BA3179" s="53"/>
      <c r="BB3179" s="53"/>
      <c r="BC3179" s="53"/>
      <c r="BD3179" s="53"/>
      <c r="BE3179" s="53"/>
      <c r="BF3179" s="53"/>
      <c r="BG3179" s="53"/>
      <c r="BH3179" s="53"/>
      <c r="BI3179" s="53"/>
      <c r="BJ3179" s="53"/>
      <c r="BK3179" s="53"/>
      <c r="BL3179" s="53"/>
      <c r="BM3179" s="53"/>
      <c r="BN3179" s="53"/>
      <c r="BO3179" s="53"/>
      <c r="BP3179" s="53"/>
      <c r="BQ3179" s="53"/>
      <c r="BR3179" s="53"/>
      <c r="BS3179" s="53"/>
      <c r="BT3179" s="53"/>
      <c r="BU3179" s="53"/>
      <c r="BV3179" s="53"/>
      <c r="BW3179" s="53"/>
      <c r="BX3179" s="53"/>
      <c r="BY3179" s="53"/>
      <c r="BZ3179" s="53"/>
      <c r="CA3179" s="53"/>
      <c r="CB3179" s="53"/>
      <c r="CC3179" s="53"/>
      <c r="CD3179" s="53"/>
      <c r="CE3179" s="53"/>
      <c r="CF3179" s="53"/>
      <c r="CG3179" s="53"/>
      <c r="CH3179" s="53"/>
      <c r="CI3179" s="53"/>
      <c r="CJ3179" s="53"/>
      <c r="CK3179" s="53"/>
    </row>
    <row r="3180" spans="10:89" x14ac:dyDescent="0.2">
      <c r="J3180" s="53"/>
      <c r="K3180" s="53"/>
      <c r="L3180" s="53"/>
      <c r="M3180" s="53"/>
      <c r="N3180" s="53"/>
      <c r="O3180" s="53"/>
      <c r="P3180" s="53"/>
      <c r="Q3180" s="53"/>
      <c r="R3180" s="53"/>
      <c r="S3180" s="53"/>
      <c r="T3180" s="53"/>
      <c r="U3180" s="53"/>
      <c r="V3180" s="53"/>
      <c r="W3180" s="53"/>
      <c r="X3180" s="53"/>
      <c r="Y3180" s="53"/>
      <c r="Z3180" s="53"/>
      <c r="AA3180" s="53"/>
      <c r="AB3180" s="53"/>
      <c r="AC3180" s="53"/>
      <c r="AD3180" s="53"/>
      <c r="AE3180" s="53"/>
      <c r="AF3180" s="53"/>
      <c r="AG3180" s="53"/>
      <c r="AH3180" s="53"/>
      <c r="AI3180" s="53"/>
      <c r="AJ3180" s="53"/>
      <c r="AK3180" s="53"/>
      <c r="AL3180" s="53"/>
      <c r="AM3180" s="53"/>
      <c r="AN3180" s="53"/>
      <c r="AO3180" s="53"/>
      <c r="AP3180" s="53"/>
      <c r="AQ3180" s="53"/>
      <c r="AR3180" s="53"/>
      <c r="AS3180" s="53"/>
      <c r="AT3180" s="53"/>
      <c r="AU3180" s="53"/>
      <c r="AV3180" s="53"/>
      <c r="AW3180" s="53"/>
      <c r="AX3180" s="53"/>
      <c r="AY3180" s="53"/>
      <c r="AZ3180" s="53"/>
      <c r="BA3180" s="53"/>
      <c r="BB3180" s="53"/>
      <c r="BC3180" s="53"/>
      <c r="BD3180" s="53"/>
      <c r="BE3180" s="53"/>
      <c r="BF3180" s="53"/>
      <c r="BG3180" s="53"/>
      <c r="BH3180" s="53"/>
      <c r="BI3180" s="53"/>
      <c r="BJ3180" s="53"/>
      <c r="BK3180" s="53"/>
      <c r="BL3180" s="53"/>
      <c r="BM3180" s="53"/>
      <c r="BN3180" s="53"/>
      <c r="BO3180" s="53"/>
      <c r="BP3180" s="53"/>
      <c r="BQ3180" s="53"/>
      <c r="BR3180" s="53"/>
      <c r="BS3180" s="53"/>
      <c r="BT3180" s="53"/>
      <c r="BU3180" s="53"/>
      <c r="BV3180" s="53"/>
      <c r="BW3180" s="53"/>
      <c r="BX3180" s="53"/>
      <c r="BY3180" s="53"/>
      <c r="BZ3180" s="53"/>
      <c r="CA3180" s="53"/>
      <c r="CB3180" s="53"/>
      <c r="CC3180" s="53"/>
      <c r="CD3180" s="53"/>
      <c r="CE3180" s="53"/>
      <c r="CF3180" s="53"/>
      <c r="CG3180" s="53"/>
      <c r="CH3180" s="53"/>
      <c r="CI3180" s="53"/>
      <c r="CJ3180" s="53"/>
      <c r="CK3180" s="53"/>
    </row>
    <row r="3181" spans="10:89" x14ac:dyDescent="0.2">
      <c r="J3181" s="53"/>
      <c r="K3181" s="53"/>
      <c r="L3181" s="53"/>
      <c r="M3181" s="53"/>
      <c r="N3181" s="53"/>
      <c r="O3181" s="53"/>
      <c r="P3181" s="53"/>
      <c r="Q3181" s="53"/>
      <c r="R3181" s="53"/>
      <c r="S3181" s="53"/>
      <c r="T3181" s="53"/>
      <c r="U3181" s="53"/>
      <c r="V3181" s="53"/>
      <c r="W3181" s="53"/>
      <c r="X3181" s="53"/>
      <c r="Y3181" s="53"/>
      <c r="Z3181" s="53"/>
      <c r="AA3181" s="53"/>
      <c r="AB3181" s="53"/>
      <c r="AC3181" s="53"/>
      <c r="AD3181" s="53"/>
      <c r="AE3181" s="53"/>
      <c r="AF3181" s="53"/>
      <c r="AG3181" s="53"/>
      <c r="AH3181" s="53"/>
      <c r="AI3181" s="53"/>
      <c r="AJ3181" s="53"/>
      <c r="AK3181" s="53"/>
      <c r="AL3181" s="53"/>
      <c r="AM3181" s="53"/>
      <c r="AN3181" s="53"/>
      <c r="AO3181" s="53"/>
      <c r="AP3181" s="53"/>
      <c r="AQ3181" s="53"/>
      <c r="AR3181" s="53"/>
      <c r="AS3181" s="53"/>
      <c r="AT3181" s="53"/>
      <c r="AU3181" s="53"/>
      <c r="AV3181" s="53"/>
      <c r="AW3181" s="53"/>
      <c r="AX3181" s="53"/>
      <c r="AY3181" s="53"/>
      <c r="AZ3181" s="53"/>
      <c r="BA3181" s="53"/>
      <c r="BB3181" s="53"/>
      <c r="BC3181" s="53"/>
      <c r="BD3181" s="53"/>
      <c r="BE3181" s="53"/>
      <c r="BF3181" s="53"/>
      <c r="BG3181" s="53"/>
      <c r="BH3181" s="53"/>
      <c r="BI3181" s="53"/>
      <c r="BJ3181" s="53"/>
      <c r="BK3181" s="53"/>
      <c r="BL3181" s="53"/>
      <c r="BM3181" s="53"/>
      <c r="BN3181" s="53"/>
      <c r="BO3181" s="53"/>
      <c r="BP3181" s="53"/>
      <c r="BQ3181" s="53"/>
      <c r="BR3181" s="53"/>
      <c r="BS3181" s="53"/>
      <c r="BT3181" s="53"/>
      <c r="BU3181" s="53"/>
      <c r="BV3181" s="53"/>
      <c r="BW3181" s="53"/>
      <c r="BX3181" s="53"/>
      <c r="BY3181" s="53"/>
      <c r="BZ3181" s="53"/>
      <c r="CA3181" s="53"/>
      <c r="CB3181" s="53"/>
      <c r="CC3181" s="53"/>
      <c r="CD3181" s="53"/>
      <c r="CE3181" s="53"/>
      <c r="CF3181" s="53"/>
      <c r="CG3181" s="53"/>
      <c r="CH3181" s="53"/>
      <c r="CI3181" s="53"/>
      <c r="CJ3181" s="53"/>
      <c r="CK3181" s="53"/>
    </row>
    <row r="3182" spans="10:89" x14ac:dyDescent="0.2">
      <c r="J3182" s="53"/>
      <c r="K3182" s="53"/>
      <c r="L3182" s="53"/>
      <c r="M3182" s="53"/>
      <c r="N3182" s="53"/>
      <c r="O3182" s="53"/>
      <c r="P3182" s="53"/>
      <c r="Q3182" s="53"/>
      <c r="R3182" s="53"/>
      <c r="S3182" s="53"/>
      <c r="T3182" s="53"/>
      <c r="U3182" s="53"/>
      <c r="V3182" s="53"/>
      <c r="W3182" s="53"/>
      <c r="X3182" s="53"/>
      <c r="Y3182" s="53"/>
      <c r="Z3182" s="53"/>
      <c r="AA3182" s="53"/>
      <c r="AB3182" s="53"/>
      <c r="AC3182" s="53"/>
      <c r="AD3182" s="53"/>
      <c r="AE3182" s="53"/>
      <c r="AF3182" s="53"/>
      <c r="AG3182" s="53"/>
      <c r="AH3182" s="53"/>
      <c r="AI3182" s="53"/>
      <c r="AJ3182" s="53"/>
      <c r="AK3182" s="53"/>
      <c r="AL3182" s="53"/>
      <c r="AM3182" s="53"/>
      <c r="AN3182" s="53"/>
      <c r="AO3182" s="53"/>
      <c r="AP3182" s="53"/>
      <c r="AQ3182" s="53"/>
      <c r="AR3182" s="53"/>
      <c r="AS3182" s="53"/>
      <c r="AT3182" s="53"/>
      <c r="AU3182" s="53"/>
      <c r="AV3182" s="53"/>
      <c r="AW3182" s="53"/>
      <c r="AX3182" s="53"/>
      <c r="AY3182" s="53"/>
      <c r="AZ3182" s="53"/>
      <c r="BA3182" s="53"/>
      <c r="BB3182" s="53"/>
      <c r="BC3182" s="53"/>
      <c r="BD3182" s="53"/>
      <c r="BE3182" s="53"/>
      <c r="BF3182" s="53"/>
      <c r="BG3182" s="53"/>
      <c r="BH3182" s="53"/>
      <c r="BI3182" s="53"/>
      <c r="BJ3182" s="53"/>
      <c r="BK3182" s="53"/>
      <c r="BL3182" s="53"/>
      <c r="BM3182" s="53"/>
      <c r="BN3182" s="53"/>
      <c r="BO3182" s="53"/>
      <c r="BP3182" s="53"/>
      <c r="BQ3182" s="53"/>
      <c r="BR3182" s="53"/>
      <c r="BS3182" s="53"/>
      <c r="BT3182" s="53"/>
      <c r="BU3182" s="53"/>
      <c r="BV3182" s="53"/>
      <c r="BW3182" s="53"/>
      <c r="BX3182" s="53"/>
      <c r="BY3182" s="53"/>
      <c r="BZ3182" s="53"/>
      <c r="CA3182" s="53"/>
      <c r="CB3182" s="53"/>
      <c r="CC3182" s="53"/>
      <c r="CD3182" s="53"/>
      <c r="CE3182" s="53"/>
      <c r="CF3182" s="53"/>
      <c r="CG3182" s="53"/>
      <c r="CH3182" s="53"/>
      <c r="CI3182" s="53"/>
      <c r="CJ3182" s="53"/>
      <c r="CK3182" s="53"/>
    </row>
    <row r="3183" spans="10:89" x14ac:dyDescent="0.2">
      <c r="J3183" s="53"/>
      <c r="K3183" s="53"/>
      <c r="L3183" s="53"/>
      <c r="M3183" s="53"/>
      <c r="N3183" s="53"/>
      <c r="O3183" s="53"/>
      <c r="P3183" s="53"/>
      <c r="Q3183" s="53"/>
      <c r="R3183" s="53"/>
      <c r="S3183" s="53"/>
      <c r="T3183" s="53"/>
      <c r="U3183" s="53"/>
      <c r="V3183" s="53"/>
      <c r="W3183" s="53"/>
      <c r="X3183" s="53"/>
      <c r="Y3183" s="53"/>
      <c r="Z3183" s="53"/>
      <c r="AA3183" s="53"/>
      <c r="AB3183" s="53"/>
      <c r="AC3183" s="53"/>
      <c r="AD3183" s="53"/>
      <c r="AE3183" s="53"/>
      <c r="AF3183" s="53"/>
      <c r="AG3183" s="53"/>
      <c r="AH3183" s="53"/>
      <c r="AI3183" s="53"/>
      <c r="AJ3183" s="53"/>
      <c r="AK3183" s="53"/>
      <c r="AL3183" s="53"/>
      <c r="AM3183" s="53"/>
      <c r="AN3183" s="53"/>
      <c r="AO3183" s="53"/>
      <c r="AP3183" s="53"/>
      <c r="AQ3183" s="53"/>
      <c r="AR3183" s="53"/>
      <c r="AS3183" s="53"/>
      <c r="AT3183" s="53"/>
      <c r="AU3183" s="53"/>
      <c r="AV3183" s="53"/>
      <c r="AW3183" s="53"/>
      <c r="AX3183" s="53"/>
      <c r="AY3183" s="53"/>
      <c r="AZ3183" s="53"/>
      <c r="BA3183" s="53"/>
      <c r="BB3183" s="53"/>
      <c r="BC3183" s="53"/>
      <c r="BD3183" s="53"/>
      <c r="BE3183" s="53"/>
      <c r="BF3183" s="53"/>
      <c r="BG3183" s="53"/>
      <c r="BH3183" s="53"/>
      <c r="BI3183" s="53"/>
      <c r="BJ3183" s="53"/>
      <c r="BK3183" s="53"/>
      <c r="BL3183" s="53"/>
      <c r="BM3183" s="53"/>
      <c r="BN3183" s="53"/>
      <c r="BO3183" s="53"/>
      <c r="BP3183" s="53"/>
      <c r="BQ3183" s="53"/>
      <c r="BR3183" s="53"/>
      <c r="BS3183" s="53"/>
      <c r="BT3183" s="53"/>
      <c r="BU3183" s="53"/>
      <c r="BV3183" s="53"/>
      <c r="BW3183" s="53"/>
      <c r="BX3183" s="53"/>
      <c r="BY3183" s="53"/>
      <c r="BZ3183" s="53"/>
      <c r="CA3183" s="53"/>
      <c r="CB3183" s="53"/>
      <c r="CC3183" s="53"/>
      <c r="CD3183" s="53"/>
      <c r="CE3183" s="53"/>
      <c r="CF3183" s="53"/>
      <c r="CG3183" s="53"/>
      <c r="CH3183" s="53"/>
      <c r="CI3183" s="53"/>
      <c r="CJ3183" s="53"/>
      <c r="CK3183" s="53"/>
    </row>
    <row r="3184" spans="10:89" x14ac:dyDescent="0.2">
      <c r="J3184" s="53"/>
      <c r="K3184" s="53"/>
      <c r="L3184" s="53"/>
      <c r="M3184" s="53"/>
      <c r="N3184" s="53"/>
      <c r="O3184" s="53"/>
      <c r="P3184" s="53"/>
      <c r="Q3184" s="53"/>
      <c r="R3184" s="53"/>
      <c r="S3184" s="53"/>
      <c r="T3184" s="53"/>
      <c r="U3184" s="53"/>
      <c r="V3184" s="53"/>
      <c r="W3184" s="53"/>
      <c r="X3184" s="53"/>
      <c r="Y3184" s="53"/>
      <c r="Z3184" s="53"/>
      <c r="AA3184" s="53"/>
      <c r="AB3184" s="53"/>
      <c r="AC3184" s="53"/>
      <c r="AD3184" s="53"/>
      <c r="AE3184" s="53"/>
      <c r="AF3184" s="53"/>
      <c r="AG3184" s="53"/>
      <c r="AH3184" s="53"/>
      <c r="AI3184" s="53"/>
      <c r="AJ3184" s="53"/>
      <c r="AK3184" s="53"/>
      <c r="AL3184" s="53"/>
      <c r="AM3184" s="53"/>
      <c r="AN3184" s="53"/>
      <c r="AO3184" s="53"/>
      <c r="AP3184" s="53"/>
      <c r="AQ3184" s="53"/>
      <c r="AR3184" s="53"/>
      <c r="AS3184" s="53"/>
      <c r="AT3184" s="53"/>
      <c r="AU3184" s="53"/>
      <c r="AV3184" s="53"/>
      <c r="AW3184" s="53"/>
      <c r="AX3184" s="53"/>
      <c r="AY3184" s="53"/>
      <c r="AZ3184" s="53"/>
      <c r="BA3184" s="53"/>
      <c r="BB3184" s="53"/>
      <c r="BC3184" s="53"/>
      <c r="BD3184" s="53"/>
      <c r="BE3184" s="53"/>
      <c r="BF3184" s="53"/>
      <c r="BG3184" s="53"/>
      <c r="BH3184" s="53"/>
      <c r="BI3184" s="53"/>
      <c r="BJ3184" s="53"/>
      <c r="BK3184" s="53"/>
      <c r="BL3184" s="53"/>
      <c r="BM3184" s="53"/>
      <c r="BN3184" s="53"/>
      <c r="BO3184" s="53"/>
      <c r="BP3184" s="53"/>
      <c r="BQ3184" s="53"/>
      <c r="BR3184" s="53"/>
      <c r="BS3184" s="53"/>
      <c r="BT3184" s="53"/>
      <c r="BU3184" s="53"/>
      <c r="BV3184" s="53"/>
      <c r="BW3184" s="53"/>
      <c r="BX3184" s="53"/>
      <c r="BY3184" s="53"/>
      <c r="BZ3184" s="53"/>
      <c r="CA3184" s="53"/>
      <c r="CB3184" s="53"/>
      <c r="CC3184" s="53"/>
      <c r="CD3184" s="53"/>
      <c r="CE3184" s="53"/>
      <c r="CF3184" s="53"/>
      <c r="CG3184" s="53"/>
      <c r="CH3184" s="53"/>
      <c r="CI3184" s="53"/>
      <c r="CJ3184" s="53"/>
      <c r="CK3184" s="53"/>
    </row>
    <row r="3185" spans="10:89" x14ac:dyDescent="0.2">
      <c r="J3185" s="53"/>
      <c r="K3185" s="53"/>
      <c r="L3185" s="53"/>
      <c r="M3185" s="53"/>
      <c r="N3185" s="53"/>
      <c r="O3185" s="53"/>
      <c r="P3185" s="53"/>
      <c r="Q3185" s="53"/>
      <c r="R3185" s="53"/>
      <c r="S3185" s="53"/>
      <c r="T3185" s="53"/>
      <c r="U3185" s="53"/>
      <c r="V3185" s="53"/>
      <c r="W3185" s="53"/>
      <c r="X3185" s="53"/>
      <c r="Y3185" s="53"/>
      <c r="Z3185" s="53"/>
      <c r="AA3185" s="53"/>
      <c r="AB3185" s="53"/>
      <c r="AC3185" s="53"/>
      <c r="AD3185" s="53"/>
      <c r="AE3185" s="53"/>
      <c r="AF3185" s="53"/>
      <c r="AG3185" s="53"/>
      <c r="AH3185" s="53"/>
      <c r="AI3185" s="53"/>
      <c r="AJ3185" s="53"/>
      <c r="AK3185" s="53"/>
      <c r="AL3185" s="53"/>
      <c r="AM3185" s="53"/>
      <c r="AN3185" s="53"/>
      <c r="AO3185" s="53"/>
      <c r="AP3185" s="53"/>
      <c r="AQ3185" s="53"/>
      <c r="AR3185" s="53"/>
      <c r="AS3185" s="53"/>
      <c r="AT3185" s="53"/>
      <c r="AU3185" s="53"/>
      <c r="AV3185" s="53"/>
      <c r="AW3185" s="53"/>
      <c r="AX3185" s="53"/>
      <c r="AY3185" s="53"/>
      <c r="AZ3185" s="53"/>
      <c r="BA3185" s="53"/>
      <c r="BB3185" s="53"/>
      <c r="BC3185" s="53"/>
      <c r="BD3185" s="53"/>
      <c r="BE3185" s="53"/>
      <c r="BF3185" s="53"/>
      <c r="BG3185" s="53"/>
      <c r="BH3185" s="53"/>
      <c r="BI3185" s="53"/>
      <c r="BJ3185" s="53"/>
      <c r="BK3185" s="53"/>
      <c r="BL3185" s="53"/>
      <c r="BM3185" s="53"/>
      <c r="BN3185" s="53"/>
      <c r="BO3185" s="53"/>
      <c r="BP3185" s="53"/>
      <c r="BQ3185" s="53"/>
      <c r="BR3185" s="53"/>
      <c r="BS3185" s="53"/>
      <c r="BT3185" s="53"/>
      <c r="BU3185" s="53"/>
      <c r="BV3185" s="53"/>
      <c r="BW3185" s="53"/>
      <c r="BX3185" s="53"/>
      <c r="BY3185" s="53"/>
      <c r="BZ3185" s="53"/>
      <c r="CA3185" s="53"/>
      <c r="CB3185" s="53"/>
      <c r="CC3185" s="53"/>
      <c r="CD3185" s="53"/>
      <c r="CE3185" s="53"/>
      <c r="CF3185" s="53"/>
      <c r="CG3185" s="53"/>
      <c r="CH3185" s="53"/>
      <c r="CI3185" s="53"/>
      <c r="CJ3185" s="53"/>
      <c r="CK3185" s="53"/>
    </row>
    <row r="3186" spans="10:89" x14ac:dyDescent="0.2">
      <c r="J3186" s="53"/>
      <c r="K3186" s="53"/>
      <c r="L3186" s="53"/>
      <c r="M3186" s="53"/>
      <c r="N3186" s="53"/>
      <c r="O3186" s="53"/>
      <c r="P3186" s="53"/>
      <c r="Q3186" s="53"/>
      <c r="R3186" s="53"/>
      <c r="S3186" s="53"/>
      <c r="T3186" s="53"/>
      <c r="U3186" s="53"/>
      <c r="V3186" s="53"/>
      <c r="W3186" s="53"/>
      <c r="X3186" s="53"/>
      <c r="Y3186" s="53"/>
      <c r="Z3186" s="53"/>
      <c r="AA3186" s="53"/>
      <c r="AB3186" s="53"/>
      <c r="AC3186" s="53"/>
      <c r="AD3186" s="53"/>
      <c r="AE3186" s="53"/>
      <c r="AF3186" s="53"/>
      <c r="AG3186" s="53"/>
      <c r="AH3186" s="53"/>
      <c r="AI3186" s="53"/>
      <c r="AJ3186" s="53"/>
      <c r="AK3186" s="53"/>
      <c r="AL3186" s="53"/>
      <c r="AM3186" s="53"/>
      <c r="AN3186" s="53"/>
      <c r="AO3186" s="53"/>
      <c r="AP3186" s="53"/>
      <c r="AQ3186" s="53"/>
      <c r="AR3186" s="53"/>
      <c r="AS3186" s="53"/>
      <c r="AT3186" s="53"/>
      <c r="AU3186" s="53"/>
      <c r="AV3186" s="53"/>
      <c r="AW3186" s="53"/>
      <c r="AX3186" s="53"/>
      <c r="AY3186" s="53"/>
      <c r="AZ3186" s="53"/>
      <c r="BA3186" s="53"/>
      <c r="BB3186" s="53"/>
      <c r="BC3186" s="53"/>
      <c r="BD3186" s="53"/>
      <c r="BE3186" s="53"/>
      <c r="BF3186" s="53"/>
      <c r="BG3186" s="53"/>
      <c r="BH3186" s="53"/>
      <c r="BI3186" s="53"/>
      <c r="BJ3186" s="53"/>
      <c r="BK3186" s="53"/>
      <c r="BL3186" s="53"/>
      <c r="BM3186" s="53"/>
      <c r="BN3186" s="53"/>
      <c r="BO3186" s="53"/>
      <c r="BP3186" s="53"/>
      <c r="BQ3186" s="53"/>
      <c r="BR3186" s="53"/>
      <c r="BS3186" s="53"/>
      <c r="BT3186" s="53"/>
      <c r="BU3186" s="53"/>
      <c r="BV3186" s="53"/>
      <c r="BW3186" s="53"/>
      <c r="BX3186" s="53"/>
      <c r="BY3186" s="53"/>
      <c r="BZ3186" s="53"/>
      <c r="CA3186" s="53"/>
      <c r="CB3186" s="53"/>
      <c r="CC3186" s="53"/>
      <c r="CD3186" s="53"/>
      <c r="CE3186" s="53"/>
      <c r="CF3186" s="53"/>
      <c r="CG3186" s="53"/>
      <c r="CH3186" s="53"/>
      <c r="CI3186" s="53"/>
      <c r="CJ3186" s="53"/>
      <c r="CK3186" s="53"/>
    </row>
    <row r="3187" spans="10:89" x14ac:dyDescent="0.2">
      <c r="J3187" s="53"/>
      <c r="K3187" s="53"/>
      <c r="L3187" s="53"/>
      <c r="M3187" s="53"/>
      <c r="N3187" s="53"/>
      <c r="O3187" s="53"/>
      <c r="P3187" s="53"/>
      <c r="Q3187" s="53"/>
      <c r="R3187" s="53"/>
      <c r="S3187" s="53"/>
      <c r="T3187" s="53"/>
      <c r="U3187" s="53"/>
      <c r="V3187" s="53"/>
      <c r="W3187" s="53"/>
      <c r="X3187" s="53"/>
      <c r="Y3187" s="53"/>
      <c r="Z3187" s="53"/>
      <c r="AA3187" s="53"/>
      <c r="AB3187" s="53"/>
      <c r="AC3187" s="53"/>
      <c r="AD3187" s="53"/>
      <c r="AE3187" s="53"/>
      <c r="AF3187" s="53"/>
      <c r="AG3187" s="53"/>
      <c r="AH3187" s="53"/>
      <c r="AI3187" s="53"/>
      <c r="AJ3187" s="53"/>
      <c r="AK3187" s="53"/>
      <c r="AL3187" s="53"/>
      <c r="AM3187" s="53"/>
      <c r="AN3187" s="53"/>
      <c r="AO3187" s="53"/>
      <c r="AP3187" s="53"/>
      <c r="AQ3187" s="53"/>
      <c r="AR3187" s="53"/>
      <c r="AS3187" s="53"/>
      <c r="AT3187" s="53"/>
      <c r="AU3187" s="53"/>
      <c r="AV3187" s="53"/>
      <c r="AW3187" s="53"/>
      <c r="AX3187" s="53"/>
      <c r="AY3187" s="53"/>
      <c r="AZ3187" s="53"/>
      <c r="BA3187" s="53"/>
      <c r="BB3187" s="53"/>
      <c r="BC3187" s="53"/>
      <c r="BD3187" s="53"/>
      <c r="BE3187" s="53"/>
      <c r="BF3187" s="53"/>
      <c r="BG3187" s="53"/>
      <c r="BH3187" s="53"/>
      <c r="BI3187" s="53"/>
      <c r="BJ3187" s="53"/>
      <c r="BK3187" s="53"/>
      <c r="BL3187" s="53"/>
      <c r="BM3187" s="53"/>
      <c r="BN3187" s="53"/>
      <c r="BO3187" s="53"/>
      <c r="BP3187" s="53"/>
      <c r="BQ3187" s="53"/>
      <c r="BR3187" s="53"/>
      <c r="BS3187" s="53"/>
      <c r="BT3187" s="53"/>
      <c r="BU3187" s="53"/>
      <c r="BV3187" s="53"/>
      <c r="BW3187" s="53"/>
      <c r="BX3187" s="53"/>
      <c r="BY3187" s="53"/>
      <c r="BZ3187" s="53"/>
      <c r="CA3187" s="53"/>
      <c r="CB3187" s="53"/>
      <c r="CC3187" s="53"/>
      <c r="CD3187" s="53"/>
      <c r="CE3187" s="53"/>
      <c r="CF3187" s="53"/>
      <c r="CG3187" s="53"/>
      <c r="CH3187" s="53"/>
      <c r="CI3187" s="53"/>
      <c r="CJ3187" s="53"/>
      <c r="CK3187" s="53"/>
    </row>
    <row r="3188" spans="10:89" x14ac:dyDescent="0.2">
      <c r="J3188" s="53"/>
      <c r="K3188" s="53"/>
      <c r="L3188" s="53"/>
      <c r="M3188" s="53"/>
      <c r="N3188" s="53"/>
      <c r="O3188" s="53"/>
      <c r="P3188" s="53"/>
      <c r="Q3188" s="53"/>
      <c r="R3188" s="53"/>
      <c r="S3188" s="53"/>
      <c r="T3188" s="53"/>
      <c r="U3188" s="53"/>
      <c r="V3188" s="53"/>
      <c r="W3188" s="53"/>
      <c r="X3188" s="53"/>
      <c r="Y3188" s="53"/>
      <c r="Z3188" s="53"/>
      <c r="AA3188" s="53"/>
      <c r="AB3188" s="53"/>
      <c r="AC3188" s="53"/>
      <c r="AD3188" s="53"/>
      <c r="AE3188" s="53"/>
      <c r="AF3188" s="53"/>
      <c r="AG3188" s="53"/>
      <c r="AH3188" s="53"/>
      <c r="AI3188" s="53"/>
      <c r="AJ3188" s="53"/>
      <c r="AK3188" s="53"/>
      <c r="AL3188" s="53"/>
      <c r="AM3188" s="53"/>
      <c r="AN3188" s="53"/>
      <c r="AO3188" s="53"/>
      <c r="AP3188" s="53"/>
      <c r="AQ3188" s="53"/>
      <c r="AR3188" s="53"/>
      <c r="AS3188" s="53"/>
      <c r="AT3188" s="53"/>
      <c r="AU3188" s="53"/>
      <c r="AV3188" s="53"/>
      <c r="AW3188" s="53"/>
      <c r="AX3188" s="53"/>
      <c r="AY3188" s="53"/>
      <c r="AZ3188" s="53"/>
      <c r="BA3188" s="53"/>
      <c r="BB3188" s="53"/>
      <c r="BC3188" s="53"/>
      <c r="BD3188" s="53"/>
      <c r="BE3188" s="53"/>
      <c r="BF3188" s="53"/>
      <c r="BG3188" s="53"/>
      <c r="BH3188" s="53"/>
      <c r="BI3188" s="53"/>
      <c r="BJ3188" s="53"/>
      <c r="BK3188" s="53"/>
      <c r="BL3188" s="53"/>
      <c r="BM3188" s="53"/>
      <c r="BN3188" s="53"/>
      <c r="BO3188" s="53"/>
      <c r="BP3188" s="53"/>
      <c r="BQ3188" s="53"/>
      <c r="BR3188" s="53"/>
      <c r="BS3188" s="53"/>
      <c r="BT3188" s="53"/>
      <c r="BU3188" s="53"/>
      <c r="BV3188" s="53"/>
      <c r="BW3188" s="53"/>
      <c r="BX3188" s="53"/>
      <c r="BY3188" s="53"/>
      <c r="BZ3188" s="53"/>
      <c r="CA3188" s="53"/>
      <c r="CB3188" s="53"/>
      <c r="CC3188" s="53"/>
      <c r="CD3188" s="53"/>
      <c r="CE3188" s="53"/>
      <c r="CF3188" s="53"/>
      <c r="CG3188" s="53"/>
      <c r="CH3188" s="53"/>
      <c r="CI3188" s="53"/>
      <c r="CJ3188" s="53"/>
      <c r="CK3188" s="53"/>
    </row>
    <row r="3189" spans="10:89" x14ac:dyDescent="0.2">
      <c r="J3189" s="53"/>
      <c r="K3189" s="53"/>
      <c r="L3189" s="53"/>
      <c r="M3189" s="53"/>
      <c r="N3189" s="53"/>
      <c r="O3189" s="53"/>
      <c r="P3189" s="53"/>
      <c r="Q3189" s="53"/>
      <c r="R3189" s="53"/>
      <c r="S3189" s="53"/>
      <c r="T3189" s="53"/>
      <c r="U3189" s="53"/>
      <c r="V3189" s="53"/>
      <c r="W3189" s="53"/>
      <c r="X3189" s="53"/>
      <c r="Y3189" s="53"/>
      <c r="Z3189" s="53"/>
      <c r="AA3189" s="53"/>
      <c r="AB3189" s="53"/>
      <c r="AC3189" s="53"/>
      <c r="AD3189" s="53"/>
      <c r="AE3189" s="53"/>
      <c r="AF3189" s="53"/>
      <c r="AG3189" s="53"/>
      <c r="AH3189" s="53"/>
      <c r="AI3189" s="53"/>
      <c r="AJ3189" s="53"/>
      <c r="AK3189" s="53"/>
      <c r="AL3189" s="53"/>
      <c r="AM3189" s="53"/>
      <c r="AN3189" s="53"/>
      <c r="AO3189" s="53"/>
      <c r="AP3189" s="53"/>
      <c r="AQ3189" s="53"/>
      <c r="AR3189" s="53"/>
      <c r="AS3189" s="53"/>
      <c r="AT3189" s="53"/>
      <c r="AU3189" s="53"/>
      <c r="AV3189" s="53"/>
      <c r="AW3189" s="53"/>
      <c r="AX3189" s="53"/>
      <c r="AY3189" s="53"/>
      <c r="AZ3189" s="53"/>
      <c r="BA3189" s="53"/>
      <c r="BB3189" s="53"/>
      <c r="BC3189" s="53"/>
      <c r="BD3189" s="53"/>
      <c r="BE3189" s="53"/>
      <c r="BF3189" s="53"/>
      <c r="BG3189" s="53"/>
      <c r="BH3189" s="53"/>
      <c r="BI3189" s="53"/>
      <c r="BJ3189" s="53"/>
      <c r="BK3189" s="53"/>
      <c r="BL3189" s="53"/>
      <c r="BM3189" s="53"/>
      <c r="BN3189" s="53"/>
      <c r="BO3189" s="53"/>
      <c r="BP3189" s="53"/>
      <c r="BQ3189" s="53"/>
      <c r="BR3189" s="53"/>
      <c r="BS3189" s="53"/>
      <c r="BT3189" s="53"/>
      <c r="BU3189" s="53"/>
      <c r="BV3189" s="53"/>
      <c r="BW3189" s="53"/>
      <c r="BX3189" s="53"/>
      <c r="BY3189" s="53"/>
      <c r="BZ3189" s="53"/>
      <c r="CA3189" s="53"/>
      <c r="CB3189" s="53"/>
      <c r="CC3189" s="53"/>
      <c r="CD3189" s="53"/>
      <c r="CE3189" s="53"/>
      <c r="CF3189" s="53"/>
      <c r="CG3189" s="53"/>
      <c r="CH3189" s="53"/>
      <c r="CI3189" s="53"/>
      <c r="CJ3189" s="53"/>
      <c r="CK3189" s="53"/>
    </row>
    <row r="3190" spans="10:89" x14ac:dyDescent="0.2">
      <c r="J3190" s="53"/>
      <c r="K3190" s="53"/>
      <c r="L3190" s="53"/>
      <c r="M3190" s="53"/>
      <c r="N3190" s="53"/>
      <c r="O3190" s="53"/>
      <c r="P3190" s="53"/>
      <c r="Q3190" s="53"/>
      <c r="R3190" s="53"/>
      <c r="S3190" s="53"/>
      <c r="T3190" s="53"/>
      <c r="U3190" s="53"/>
      <c r="V3190" s="53"/>
      <c r="W3190" s="53"/>
      <c r="X3190" s="53"/>
      <c r="Y3190" s="53"/>
      <c r="Z3190" s="53"/>
      <c r="AA3190" s="53"/>
      <c r="AB3190" s="53"/>
      <c r="AC3190" s="53"/>
      <c r="AD3190" s="53"/>
      <c r="AE3190" s="53"/>
      <c r="AF3190" s="53"/>
      <c r="AG3190" s="53"/>
      <c r="AH3190" s="53"/>
      <c r="AI3190" s="53"/>
      <c r="AJ3190" s="53"/>
      <c r="AK3190" s="53"/>
      <c r="AL3190" s="53"/>
      <c r="AM3190" s="53"/>
      <c r="AN3190" s="53"/>
      <c r="AO3190" s="53"/>
      <c r="AP3190" s="53"/>
      <c r="AQ3190" s="53"/>
      <c r="AR3190" s="53"/>
      <c r="AS3190" s="53"/>
      <c r="AT3190" s="53"/>
      <c r="AU3190" s="53"/>
      <c r="AV3190" s="53"/>
      <c r="AW3190" s="53"/>
      <c r="AX3190" s="53"/>
      <c r="AY3190" s="53"/>
      <c r="AZ3190" s="53"/>
      <c r="BA3190" s="53"/>
      <c r="BB3190" s="53"/>
      <c r="BC3190" s="53"/>
      <c r="BD3190" s="53"/>
      <c r="BE3190" s="53"/>
      <c r="BF3190" s="53"/>
      <c r="BG3190" s="53"/>
      <c r="BH3190" s="53"/>
      <c r="BI3190" s="53"/>
      <c r="BJ3190" s="53"/>
      <c r="BK3190" s="53"/>
      <c r="BL3190" s="53"/>
      <c r="BM3190" s="53"/>
      <c r="BN3190" s="53"/>
      <c r="BO3190" s="53"/>
      <c r="BP3190" s="53"/>
      <c r="BQ3190" s="53"/>
      <c r="BR3190" s="53"/>
      <c r="BS3190" s="53"/>
      <c r="BT3190" s="53"/>
      <c r="BU3190" s="53"/>
      <c r="BV3190" s="53"/>
      <c r="BW3190" s="53"/>
      <c r="BX3190" s="53"/>
      <c r="BY3190" s="53"/>
      <c r="BZ3190" s="53"/>
      <c r="CA3190" s="53"/>
      <c r="CB3190" s="53"/>
      <c r="CC3190" s="53"/>
      <c r="CD3190" s="53"/>
      <c r="CE3190" s="53"/>
      <c r="CF3190" s="53"/>
      <c r="CG3190" s="53"/>
      <c r="CH3190" s="53"/>
      <c r="CI3190" s="53"/>
      <c r="CJ3190" s="53"/>
      <c r="CK3190" s="53"/>
    </row>
    <row r="3191" spans="10:89" x14ac:dyDescent="0.2">
      <c r="J3191" s="53"/>
      <c r="K3191" s="53"/>
      <c r="L3191" s="53"/>
      <c r="M3191" s="53"/>
      <c r="N3191" s="53"/>
      <c r="O3191" s="53"/>
      <c r="P3191" s="53"/>
      <c r="Q3191" s="53"/>
      <c r="R3191" s="53"/>
      <c r="S3191" s="53"/>
      <c r="T3191" s="53"/>
      <c r="U3191" s="53"/>
      <c r="V3191" s="53"/>
      <c r="W3191" s="53"/>
      <c r="X3191" s="53"/>
      <c r="Y3191" s="53"/>
      <c r="Z3191" s="53"/>
      <c r="AA3191" s="53"/>
      <c r="AB3191" s="53"/>
      <c r="AC3191" s="53"/>
      <c r="AD3191" s="53"/>
      <c r="AE3191" s="53"/>
      <c r="AF3191" s="53"/>
      <c r="AG3191" s="53"/>
      <c r="AH3191" s="53"/>
      <c r="AI3191" s="53"/>
      <c r="AJ3191" s="53"/>
      <c r="AK3191" s="53"/>
      <c r="AL3191" s="53"/>
      <c r="AM3191" s="53"/>
      <c r="AN3191" s="53"/>
      <c r="AO3191" s="53"/>
      <c r="AP3191" s="53"/>
      <c r="AQ3191" s="53"/>
      <c r="AR3191" s="53"/>
      <c r="AS3191" s="53"/>
      <c r="AT3191" s="53"/>
      <c r="AU3191" s="53"/>
      <c r="AV3191" s="53"/>
      <c r="AW3191" s="53"/>
      <c r="AX3191" s="53"/>
      <c r="AY3191" s="53"/>
      <c r="AZ3191" s="53"/>
      <c r="BA3191" s="53"/>
      <c r="BB3191" s="53"/>
      <c r="BC3191" s="53"/>
      <c r="BD3191" s="53"/>
      <c r="BE3191" s="53"/>
      <c r="BF3191" s="53"/>
      <c r="BG3191" s="53"/>
      <c r="BH3191" s="53"/>
      <c r="BI3191" s="53"/>
      <c r="BJ3191" s="53"/>
      <c r="BK3191" s="53"/>
      <c r="BL3191" s="53"/>
      <c r="BM3191" s="53"/>
      <c r="BN3191" s="53"/>
      <c r="BO3191" s="53"/>
      <c r="BP3191" s="53"/>
      <c r="BQ3191" s="53"/>
      <c r="BR3191" s="53"/>
      <c r="BS3191" s="53"/>
      <c r="BT3191" s="53"/>
      <c r="BU3191" s="53"/>
      <c r="BV3191" s="53"/>
      <c r="BW3191" s="53"/>
      <c r="BX3191" s="53"/>
      <c r="BY3191" s="53"/>
      <c r="BZ3191" s="53"/>
      <c r="CA3191" s="53"/>
      <c r="CB3191" s="53"/>
      <c r="CC3191" s="53"/>
      <c r="CD3191" s="53"/>
      <c r="CE3191" s="53"/>
      <c r="CF3191" s="53"/>
      <c r="CG3191" s="53"/>
      <c r="CH3191" s="53"/>
      <c r="CI3191" s="53"/>
      <c r="CJ3191" s="53"/>
      <c r="CK3191" s="53"/>
    </row>
    <row r="3192" spans="10:89" x14ac:dyDescent="0.2">
      <c r="J3192" s="53"/>
      <c r="K3192" s="53"/>
      <c r="L3192" s="53"/>
      <c r="M3192" s="53"/>
      <c r="N3192" s="53"/>
      <c r="O3192" s="53"/>
      <c r="P3192" s="53"/>
      <c r="Q3192" s="53"/>
      <c r="R3192" s="53"/>
      <c r="S3192" s="53"/>
      <c r="T3192" s="53"/>
      <c r="U3192" s="53"/>
      <c r="V3192" s="53"/>
      <c r="W3192" s="53"/>
      <c r="X3192" s="53"/>
      <c r="Y3192" s="53"/>
      <c r="Z3192" s="53"/>
      <c r="AA3192" s="53"/>
      <c r="AB3192" s="53"/>
      <c r="AC3192" s="53"/>
      <c r="AD3192" s="53"/>
      <c r="AE3192" s="53"/>
      <c r="AF3192" s="53"/>
      <c r="AG3192" s="53"/>
      <c r="AH3192" s="53"/>
      <c r="AI3192" s="53"/>
      <c r="AJ3192" s="53"/>
      <c r="AK3192" s="53"/>
      <c r="AL3192" s="53"/>
      <c r="AM3192" s="53"/>
      <c r="AN3192" s="53"/>
      <c r="AO3192" s="53"/>
      <c r="AP3192" s="53"/>
      <c r="AQ3192" s="53"/>
      <c r="AR3192" s="53"/>
      <c r="AS3192" s="53"/>
      <c r="AT3192" s="53"/>
      <c r="AU3192" s="53"/>
      <c r="AV3192" s="53"/>
      <c r="AW3192" s="53"/>
      <c r="AX3192" s="53"/>
      <c r="AY3192" s="53"/>
      <c r="AZ3192" s="53"/>
      <c r="BA3192" s="53"/>
      <c r="BB3192" s="53"/>
      <c r="BC3192" s="53"/>
      <c r="BD3192" s="53"/>
      <c r="BE3192" s="53"/>
      <c r="BF3192" s="53"/>
      <c r="BG3192" s="53"/>
      <c r="BH3192" s="53"/>
      <c r="BI3192" s="53"/>
      <c r="BJ3192" s="53"/>
      <c r="BK3192" s="53"/>
      <c r="BL3192" s="53"/>
      <c r="BM3192" s="53"/>
      <c r="BN3192" s="53"/>
      <c r="BO3192" s="53"/>
      <c r="BP3192" s="53"/>
      <c r="BQ3192" s="53"/>
      <c r="BR3192" s="53"/>
      <c r="BS3192" s="53"/>
      <c r="BT3192" s="53"/>
      <c r="BU3192" s="53"/>
      <c r="BV3192" s="53"/>
      <c r="BW3192" s="53"/>
      <c r="BX3192" s="53"/>
      <c r="BY3192" s="53"/>
      <c r="BZ3192" s="53"/>
      <c r="CA3192" s="53"/>
      <c r="CB3192" s="53"/>
      <c r="CC3192" s="53"/>
      <c r="CD3192" s="53"/>
      <c r="CE3192" s="53"/>
      <c r="CF3192" s="53"/>
      <c r="CG3192" s="53"/>
      <c r="CH3192" s="53"/>
      <c r="CI3192" s="53"/>
      <c r="CJ3192" s="53"/>
      <c r="CK3192" s="53"/>
    </row>
    <row r="3193" spans="10:89" x14ac:dyDescent="0.2">
      <c r="J3193" s="53"/>
      <c r="K3193" s="53"/>
      <c r="L3193" s="53"/>
      <c r="M3193" s="53"/>
      <c r="N3193" s="53"/>
      <c r="O3193" s="53"/>
      <c r="P3193" s="53"/>
      <c r="Q3193" s="53"/>
      <c r="R3193" s="53"/>
      <c r="S3193" s="53"/>
      <c r="T3193" s="53"/>
      <c r="U3193" s="53"/>
      <c r="V3193" s="53"/>
      <c r="W3193" s="53"/>
      <c r="X3193" s="53"/>
      <c r="Y3193" s="53"/>
      <c r="Z3193" s="53"/>
      <c r="AA3193" s="53"/>
      <c r="AB3193" s="53"/>
      <c r="AC3193" s="53"/>
      <c r="AD3193" s="53"/>
      <c r="AE3193" s="53"/>
      <c r="AF3193" s="53"/>
      <c r="AG3193" s="53"/>
      <c r="AH3193" s="53"/>
      <c r="AI3193" s="53"/>
      <c r="AJ3193" s="53"/>
      <c r="AK3193" s="53"/>
      <c r="AL3193" s="53"/>
      <c r="AM3193" s="53"/>
      <c r="AN3193" s="53"/>
      <c r="AO3193" s="53"/>
      <c r="AP3193" s="53"/>
      <c r="AQ3193" s="53"/>
      <c r="AR3193" s="53"/>
      <c r="AS3193" s="53"/>
      <c r="AT3193" s="53"/>
      <c r="AU3193" s="53"/>
      <c r="AV3193" s="53"/>
      <c r="AW3193" s="53"/>
      <c r="AX3193" s="53"/>
      <c r="AY3193" s="53"/>
      <c r="AZ3193" s="53"/>
      <c r="BA3193" s="53"/>
      <c r="BB3193" s="53"/>
      <c r="BC3193" s="53"/>
      <c r="BD3193" s="53"/>
      <c r="BE3193" s="53"/>
      <c r="BF3193" s="53"/>
      <c r="BG3193" s="53"/>
      <c r="BH3193" s="53"/>
      <c r="BI3193" s="53"/>
      <c r="BJ3193" s="53"/>
      <c r="BK3193" s="53"/>
      <c r="BL3193" s="53"/>
      <c r="BM3193" s="53"/>
      <c r="BN3193" s="53"/>
      <c r="BO3193" s="53"/>
      <c r="BP3193" s="53"/>
      <c r="BQ3193" s="53"/>
      <c r="BR3193" s="53"/>
      <c r="BS3193" s="53"/>
      <c r="BT3193" s="53"/>
      <c r="BU3193" s="53"/>
      <c r="BV3193" s="53"/>
      <c r="BW3193" s="53"/>
      <c r="BX3193" s="53"/>
      <c r="BY3193" s="53"/>
      <c r="BZ3193" s="53"/>
      <c r="CA3193" s="53"/>
      <c r="CB3193" s="53"/>
      <c r="CC3193" s="53"/>
      <c r="CD3193" s="53"/>
      <c r="CE3193" s="53"/>
      <c r="CF3193" s="53"/>
      <c r="CG3193" s="53"/>
      <c r="CH3193" s="53"/>
      <c r="CI3193" s="53"/>
      <c r="CJ3193" s="53"/>
      <c r="CK3193" s="53"/>
    </row>
    <row r="3194" spans="10:89" x14ac:dyDescent="0.2">
      <c r="J3194" s="53"/>
      <c r="K3194" s="53"/>
      <c r="L3194" s="53"/>
      <c r="M3194" s="53"/>
      <c r="N3194" s="53"/>
      <c r="O3194" s="53"/>
      <c r="P3194" s="53"/>
      <c r="Q3194" s="53"/>
      <c r="R3194" s="53"/>
      <c r="S3194" s="53"/>
      <c r="T3194" s="53"/>
      <c r="U3194" s="53"/>
      <c r="V3194" s="53"/>
      <c r="W3194" s="53"/>
      <c r="X3194" s="53"/>
      <c r="Y3194" s="53"/>
      <c r="Z3194" s="53"/>
      <c r="AA3194" s="53"/>
      <c r="AB3194" s="53"/>
      <c r="AC3194" s="53"/>
      <c r="AD3194" s="53"/>
      <c r="AE3194" s="53"/>
      <c r="AF3194" s="53"/>
      <c r="AG3194" s="53"/>
      <c r="AH3194" s="53"/>
      <c r="AI3194" s="53"/>
      <c r="AJ3194" s="53"/>
      <c r="AK3194" s="53"/>
      <c r="AL3194" s="53"/>
      <c r="AM3194" s="53"/>
      <c r="AN3194" s="53"/>
      <c r="AO3194" s="53"/>
      <c r="AP3194" s="53"/>
      <c r="AQ3194" s="53"/>
      <c r="AR3194" s="53"/>
      <c r="AS3194" s="53"/>
      <c r="AT3194" s="53"/>
      <c r="AU3194" s="53"/>
      <c r="AV3194" s="53"/>
      <c r="AW3194" s="53"/>
      <c r="AX3194" s="53"/>
      <c r="AY3194" s="53"/>
      <c r="AZ3194" s="53"/>
      <c r="BA3194" s="53"/>
      <c r="BB3194" s="53"/>
      <c r="BC3194" s="53"/>
      <c r="BD3194" s="53"/>
      <c r="BE3194" s="53"/>
      <c r="BF3194" s="53"/>
      <c r="BG3194" s="53"/>
      <c r="BH3194" s="53"/>
      <c r="BI3194" s="53"/>
      <c r="BJ3194" s="53"/>
      <c r="BK3194" s="53"/>
      <c r="BL3194" s="53"/>
      <c r="BM3194" s="53"/>
      <c r="BN3194" s="53"/>
      <c r="BO3194" s="53"/>
      <c r="BP3194" s="53"/>
      <c r="BQ3194" s="53"/>
      <c r="BR3194" s="53"/>
      <c r="BS3194" s="53"/>
      <c r="BT3194" s="53"/>
      <c r="BU3194" s="53"/>
      <c r="BV3194" s="53"/>
      <c r="BW3194" s="53"/>
      <c r="BX3194" s="53"/>
      <c r="BY3194" s="53"/>
      <c r="BZ3194" s="53"/>
      <c r="CA3194" s="53"/>
      <c r="CB3194" s="53"/>
      <c r="CC3194" s="53"/>
      <c r="CD3194" s="53"/>
      <c r="CE3194" s="53"/>
      <c r="CF3194" s="53"/>
      <c r="CG3194" s="53"/>
      <c r="CH3194" s="53"/>
      <c r="CI3194" s="53"/>
      <c r="CJ3194" s="53"/>
      <c r="CK3194" s="53"/>
    </row>
    <row r="3195" spans="10:89" x14ac:dyDescent="0.2">
      <c r="J3195" s="53"/>
      <c r="K3195" s="53"/>
      <c r="L3195" s="53"/>
      <c r="M3195" s="53"/>
      <c r="N3195" s="53"/>
      <c r="O3195" s="53"/>
      <c r="P3195" s="53"/>
      <c r="Q3195" s="53"/>
      <c r="R3195" s="53"/>
      <c r="S3195" s="53"/>
      <c r="T3195" s="53"/>
      <c r="U3195" s="53"/>
      <c r="V3195" s="53"/>
      <c r="W3195" s="53"/>
      <c r="X3195" s="53"/>
      <c r="Y3195" s="53"/>
      <c r="Z3195" s="53"/>
      <c r="AA3195" s="53"/>
      <c r="AB3195" s="53"/>
      <c r="AC3195" s="53"/>
      <c r="AD3195" s="53"/>
      <c r="AE3195" s="53"/>
      <c r="AF3195" s="53"/>
      <c r="AG3195" s="53"/>
      <c r="AH3195" s="53"/>
      <c r="AI3195" s="53"/>
      <c r="AJ3195" s="53"/>
      <c r="AK3195" s="53"/>
      <c r="AL3195" s="53"/>
      <c r="AM3195" s="53"/>
      <c r="AN3195" s="53"/>
      <c r="AO3195" s="53"/>
      <c r="AP3195" s="53"/>
      <c r="AQ3195" s="53"/>
      <c r="AR3195" s="53"/>
      <c r="AS3195" s="53"/>
      <c r="AT3195" s="53"/>
      <c r="AU3195" s="53"/>
      <c r="AV3195" s="53"/>
      <c r="AW3195" s="53"/>
      <c r="AX3195" s="53"/>
      <c r="AY3195" s="53"/>
      <c r="AZ3195" s="53"/>
      <c r="BA3195" s="53"/>
      <c r="BB3195" s="53"/>
      <c r="BC3195" s="53"/>
      <c r="BD3195" s="53"/>
      <c r="BE3195" s="53"/>
      <c r="BF3195" s="53"/>
      <c r="BG3195" s="53"/>
      <c r="BH3195" s="53"/>
      <c r="BI3195" s="53"/>
      <c r="BJ3195" s="53"/>
      <c r="BK3195" s="53"/>
      <c r="BL3195" s="53"/>
      <c r="BM3195" s="53"/>
      <c r="BN3195" s="53"/>
      <c r="BO3195" s="53"/>
      <c r="BP3195" s="53"/>
      <c r="BQ3195" s="53"/>
      <c r="BR3195" s="53"/>
      <c r="BS3195" s="53"/>
      <c r="BT3195" s="53"/>
      <c r="BU3195" s="53"/>
      <c r="BV3195" s="53"/>
      <c r="BW3195" s="53"/>
      <c r="BX3195" s="53"/>
      <c r="BY3195" s="53"/>
      <c r="BZ3195" s="53"/>
      <c r="CA3195" s="53"/>
      <c r="CB3195" s="53"/>
      <c r="CC3195" s="53"/>
      <c r="CD3195" s="53"/>
      <c r="CE3195" s="53"/>
      <c r="CF3195" s="53"/>
      <c r="CG3195" s="53"/>
      <c r="CH3195" s="53"/>
      <c r="CI3195" s="53"/>
      <c r="CJ3195" s="53"/>
      <c r="CK3195" s="53"/>
    </row>
    <row r="3196" spans="10:89" x14ac:dyDescent="0.2">
      <c r="J3196" s="53"/>
      <c r="K3196" s="53"/>
      <c r="L3196" s="53"/>
      <c r="M3196" s="53"/>
      <c r="N3196" s="53"/>
      <c r="O3196" s="53"/>
      <c r="P3196" s="53"/>
      <c r="Q3196" s="53"/>
      <c r="R3196" s="53"/>
      <c r="S3196" s="53"/>
      <c r="T3196" s="53"/>
      <c r="U3196" s="53"/>
      <c r="V3196" s="53"/>
      <c r="W3196" s="53"/>
      <c r="X3196" s="53"/>
      <c r="Y3196" s="53"/>
      <c r="Z3196" s="53"/>
      <c r="AA3196" s="53"/>
      <c r="AB3196" s="53"/>
      <c r="AC3196" s="53"/>
      <c r="AD3196" s="53"/>
      <c r="AE3196" s="53"/>
      <c r="AF3196" s="53"/>
      <c r="AG3196" s="53"/>
      <c r="AH3196" s="53"/>
      <c r="AI3196" s="53"/>
      <c r="AJ3196" s="53"/>
      <c r="AK3196" s="53"/>
      <c r="AL3196" s="53"/>
      <c r="AM3196" s="53"/>
      <c r="AN3196" s="53"/>
      <c r="AO3196" s="53"/>
      <c r="AP3196" s="53"/>
      <c r="AQ3196" s="53"/>
      <c r="AR3196" s="53"/>
      <c r="AS3196" s="53"/>
      <c r="AT3196" s="53"/>
      <c r="AU3196" s="53"/>
      <c r="AV3196" s="53"/>
      <c r="AW3196" s="53"/>
      <c r="AX3196" s="53"/>
      <c r="AY3196" s="53"/>
      <c r="AZ3196" s="53"/>
      <c r="BA3196" s="53"/>
      <c r="BB3196" s="53"/>
      <c r="BC3196" s="53"/>
      <c r="BD3196" s="53"/>
      <c r="BE3196" s="53"/>
      <c r="BF3196" s="53"/>
      <c r="BG3196" s="53"/>
      <c r="BH3196" s="53"/>
      <c r="BI3196" s="53"/>
      <c r="BJ3196" s="53"/>
      <c r="BK3196" s="53"/>
      <c r="BL3196" s="53"/>
      <c r="BM3196" s="53"/>
      <c r="BN3196" s="53"/>
      <c r="BO3196" s="53"/>
      <c r="BP3196" s="53"/>
      <c r="BQ3196" s="53"/>
      <c r="BR3196" s="53"/>
      <c r="BS3196" s="53"/>
      <c r="BT3196" s="53"/>
      <c r="BU3196" s="53"/>
      <c r="BV3196" s="53"/>
      <c r="BW3196" s="53"/>
      <c r="BX3196" s="53"/>
      <c r="BY3196" s="53"/>
      <c r="BZ3196" s="53"/>
      <c r="CA3196" s="53"/>
      <c r="CB3196" s="53"/>
      <c r="CC3196" s="53"/>
      <c r="CD3196" s="53"/>
      <c r="CE3196" s="53"/>
      <c r="CF3196" s="53"/>
      <c r="CG3196" s="53"/>
      <c r="CH3196" s="53"/>
      <c r="CI3196" s="53"/>
      <c r="CJ3196" s="53"/>
      <c r="CK3196" s="53"/>
    </row>
    <row r="3197" spans="10:89" x14ac:dyDescent="0.2">
      <c r="J3197" s="53"/>
      <c r="K3197" s="53"/>
      <c r="L3197" s="53"/>
      <c r="M3197" s="53"/>
      <c r="N3197" s="53"/>
      <c r="O3197" s="53"/>
      <c r="P3197" s="53"/>
      <c r="Q3197" s="53"/>
      <c r="R3197" s="53"/>
      <c r="S3197" s="53"/>
      <c r="T3197" s="53"/>
      <c r="U3197" s="53"/>
      <c r="V3197" s="53"/>
      <c r="W3197" s="53"/>
      <c r="X3197" s="53"/>
      <c r="Y3197" s="53"/>
      <c r="Z3197" s="53"/>
      <c r="AA3197" s="53"/>
      <c r="AB3197" s="53"/>
      <c r="AC3197" s="53"/>
      <c r="AD3197" s="53"/>
      <c r="AE3197" s="53"/>
      <c r="AF3197" s="53"/>
      <c r="AG3197" s="53"/>
      <c r="AH3197" s="53"/>
      <c r="AI3197" s="53"/>
      <c r="AJ3197" s="53"/>
      <c r="AK3197" s="53"/>
      <c r="AL3197" s="53"/>
      <c r="AM3197" s="53"/>
      <c r="AN3197" s="53"/>
      <c r="AO3197" s="53"/>
      <c r="AP3197" s="53"/>
      <c r="AQ3197" s="53"/>
      <c r="AR3197" s="53"/>
      <c r="AS3197" s="53"/>
      <c r="AT3197" s="53"/>
      <c r="AU3197" s="53"/>
      <c r="AV3197" s="53"/>
      <c r="AW3197" s="53"/>
      <c r="AX3197" s="53"/>
      <c r="AY3197" s="53"/>
      <c r="AZ3197" s="53"/>
      <c r="BA3197" s="53"/>
      <c r="BB3197" s="53"/>
      <c r="BC3197" s="53"/>
      <c r="BD3197" s="53"/>
      <c r="BE3197" s="53"/>
      <c r="BF3197" s="53"/>
      <c r="BG3197" s="53"/>
      <c r="BH3197" s="53"/>
      <c r="BI3197" s="53"/>
      <c r="BJ3197" s="53"/>
      <c r="BK3197" s="53"/>
      <c r="BL3197" s="53"/>
      <c r="BM3197" s="53"/>
      <c r="BN3197" s="53"/>
      <c r="BO3197" s="53"/>
      <c r="BP3197" s="53"/>
      <c r="BQ3197" s="53"/>
      <c r="BR3197" s="53"/>
      <c r="BS3197" s="53"/>
      <c r="BT3197" s="53"/>
      <c r="BU3197" s="53"/>
      <c r="BV3197" s="53"/>
      <c r="BW3197" s="53"/>
      <c r="BX3197" s="53"/>
      <c r="BY3197" s="53"/>
      <c r="BZ3197" s="53"/>
      <c r="CA3197" s="53"/>
      <c r="CB3197" s="53"/>
      <c r="CC3197" s="53"/>
      <c r="CD3197" s="53"/>
      <c r="CE3197" s="53"/>
      <c r="CF3197" s="53"/>
      <c r="CG3197" s="53"/>
      <c r="CH3197" s="53"/>
      <c r="CI3197" s="53"/>
      <c r="CJ3197" s="53"/>
      <c r="CK3197" s="53"/>
    </row>
    <row r="3198" spans="10:89" x14ac:dyDescent="0.2">
      <c r="J3198" s="53"/>
      <c r="K3198" s="53"/>
      <c r="L3198" s="53"/>
      <c r="M3198" s="53"/>
      <c r="N3198" s="53"/>
      <c r="O3198" s="53"/>
      <c r="P3198" s="53"/>
      <c r="Q3198" s="53"/>
      <c r="R3198" s="53"/>
      <c r="S3198" s="53"/>
      <c r="T3198" s="53"/>
      <c r="U3198" s="53"/>
      <c r="V3198" s="53"/>
      <c r="W3198" s="53"/>
      <c r="X3198" s="53"/>
      <c r="Y3198" s="53"/>
      <c r="Z3198" s="53"/>
      <c r="AA3198" s="53"/>
      <c r="AB3198" s="53"/>
      <c r="AC3198" s="53"/>
      <c r="AD3198" s="53"/>
      <c r="AE3198" s="53"/>
      <c r="AF3198" s="53"/>
      <c r="AG3198" s="53"/>
      <c r="AH3198" s="53"/>
      <c r="AI3198" s="53"/>
      <c r="AJ3198" s="53"/>
      <c r="AK3198" s="53"/>
      <c r="AL3198" s="53"/>
      <c r="AM3198" s="53"/>
      <c r="AN3198" s="53"/>
      <c r="AO3198" s="53"/>
      <c r="AP3198" s="53"/>
      <c r="AQ3198" s="53"/>
      <c r="AR3198" s="53"/>
      <c r="AS3198" s="53"/>
      <c r="AT3198" s="53"/>
      <c r="AU3198" s="53"/>
      <c r="AV3198" s="53"/>
      <c r="AW3198" s="53"/>
      <c r="AX3198" s="53"/>
      <c r="AY3198" s="53"/>
      <c r="AZ3198" s="53"/>
      <c r="BA3198" s="53"/>
      <c r="BB3198" s="53"/>
      <c r="BC3198" s="53"/>
      <c r="BD3198" s="53"/>
      <c r="BE3198" s="53"/>
      <c r="BF3198" s="53"/>
      <c r="BG3198" s="53"/>
      <c r="BH3198" s="53"/>
      <c r="BI3198" s="53"/>
      <c r="BJ3198" s="53"/>
      <c r="BK3198" s="53"/>
      <c r="BL3198" s="53"/>
      <c r="BM3198" s="53"/>
      <c r="BN3198" s="53"/>
      <c r="BO3198" s="53"/>
      <c r="BP3198" s="53"/>
      <c r="BQ3198" s="53"/>
      <c r="BR3198" s="53"/>
      <c r="BS3198" s="53"/>
      <c r="BT3198" s="53"/>
      <c r="BU3198" s="53"/>
      <c r="BV3198" s="53"/>
      <c r="BW3198" s="53"/>
      <c r="BX3198" s="53"/>
      <c r="BY3198" s="53"/>
      <c r="BZ3198" s="53"/>
      <c r="CA3198" s="53"/>
      <c r="CB3198" s="53"/>
      <c r="CC3198" s="53"/>
      <c r="CD3198" s="53"/>
      <c r="CE3198" s="53"/>
      <c r="CF3198" s="53"/>
      <c r="CG3198" s="53"/>
      <c r="CH3198" s="53"/>
      <c r="CI3198" s="53"/>
      <c r="CJ3198" s="53"/>
      <c r="CK3198" s="53"/>
    </row>
    <row r="3199" spans="10:89" x14ac:dyDescent="0.2">
      <c r="J3199" s="53"/>
      <c r="K3199" s="53"/>
      <c r="L3199" s="53"/>
      <c r="M3199" s="53"/>
      <c r="N3199" s="53"/>
      <c r="O3199" s="53"/>
      <c r="P3199" s="53"/>
      <c r="Q3199" s="53"/>
      <c r="R3199" s="53"/>
      <c r="S3199" s="53"/>
      <c r="T3199" s="53"/>
      <c r="U3199" s="53"/>
      <c r="V3199" s="53"/>
      <c r="W3199" s="53"/>
      <c r="X3199" s="53"/>
      <c r="Y3199" s="53"/>
      <c r="Z3199" s="53"/>
      <c r="AA3199" s="53"/>
      <c r="AB3199" s="53"/>
      <c r="AC3199" s="53"/>
      <c r="AD3199" s="53"/>
      <c r="AE3199" s="53"/>
      <c r="AF3199" s="53"/>
      <c r="AG3199" s="53"/>
      <c r="AH3199" s="53"/>
      <c r="AI3199" s="53"/>
      <c r="AJ3199" s="53"/>
      <c r="AK3199" s="53"/>
      <c r="AL3199" s="53"/>
      <c r="AM3199" s="53"/>
      <c r="AN3199" s="53"/>
      <c r="AO3199" s="53"/>
      <c r="AP3199" s="53"/>
      <c r="AQ3199" s="53"/>
      <c r="AR3199" s="53"/>
      <c r="AS3199" s="53"/>
      <c r="AT3199" s="53"/>
      <c r="AU3199" s="53"/>
      <c r="AV3199" s="53"/>
      <c r="AW3199" s="53"/>
      <c r="AX3199" s="53"/>
      <c r="AY3199" s="53"/>
      <c r="AZ3199" s="53"/>
      <c r="BA3199" s="53"/>
      <c r="BB3199" s="53"/>
      <c r="BC3199" s="53"/>
      <c r="BD3199" s="53"/>
      <c r="BE3199" s="53"/>
      <c r="BF3199" s="53"/>
      <c r="BG3199" s="53"/>
      <c r="BH3199" s="53"/>
      <c r="BI3199" s="53"/>
      <c r="BJ3199" s="53"/>
      <c r="BK3199" s="53"/>
      <c r="BL3199" s="53"/>
      <c r="BM3199" s="53"/>
      <c r="BN3199" s="53"/>
      <c r="BO3199" s="53"/>
      <c r="BP3199" s="53"/>
      <c r="BQ3199" s="53"/>
      <c r="BR3199" s="53"/>
      <c r="BS3199" s="53"/>
      <c r="BT3199" s="53"/>
      <c r="BU3199" s="53"/>
      <c r="BV3199" s="53"/>
      <c r="BW3199" s="53"/>
      <c r="BX3199" s="53"/>
      <c r="BY3199" s="53"/>
      <c r="BZ3199" s="53"/>
      <c r="CA3199" s="53"/>
      <c r="CB3199" s="53"/>
      <c r="CC3199" s="53"/>
      <c r="CD3199" s="53"/>
      <c r="CE3199" s="53"/>
      <c r="CF3199" s="53"/>
      <c r="CG3199" s="53"/>
      <c r="CH3199" s="53"/>
      <c r="CI3199" s="53"/>
      <c r="CJ3199" s="53"/>
      <c r="CK3199" s="53"/>
    </row>
    <row r="3200" spans="10:89" x14ac:dyDescent="0.2">
      <c r="J3200" s="53"/>
      <c r="K3200" s="53"/>
      <c r="L3200" s="53"/>
      <c r="M3200" s="53"/>
      <c r="N3200" s="53"/>
      <c r="O3200" s="53"/>
      <c r="P3200" s="53"/>
      <c r="Q3200" s="53"/>
      <c r="R3200" s="53"/>
      <c r="S3200" s="53"/>
      <c r="T3200" s="53"/>
      <c r="U3200" s="53"/>
      <c r="V3200" s="53"/>
      <c r="W3200" s="53"/>
      <c r="X3200" s="53"/>
      <c r="Y3200" s="53"/>
      <c r="Z3200" s="53"/>
      <c r="AA3200" s="53"/>
      <c r="AB3200" s="53"/>
      <c r="AC3200" s="53"/>
      <c r="AD3200" s="53"/>
      <c r="AE3200" s="53"/>
      <c r="AF3200" s="53"/>
      <c r="AG3200" s="53"/>
      <c r="AH3200" s="53"/>
      <c r="AI3200" s="53"/>
      <c r="AJ3200" s="53"/>
      <c r="AK3200" s="53"/>
      <c r="AL3200" s="53"/>
      <c r="AM3200" s="53"/>
      <c r="AN3200" s="53"/>
      <c r="AO3200" s="53"/>
      <c r="AP3200" s="53"/>
      <c r="AQ3200" s="53"/>
      <c r="AR3200" s="53"/>
      <c r="AS3200" s="53"/>
      <c r="AT3200" s="53"/>
      <c r="AU3200" s="53"/>
      <c r="AV3200" s="53"/>
      <c r="AW3200" s="53"/>
      <c r="AX3200" s="53"/>
      <c r="AY3200" s="53"/>
      <c r="AZ3200" s="53"/>
      <c r="BA3200" s="53"/>
      <c r="BB3200" s="53"/>
      <c r="BC3200" s="53"/>
      <c r="BD3200" s="53"/>
      <c r="BE3200" s="53"/>
      <c r="BF3200" s="53"/>
      <c r="BG3200" s="53"/>
      <c r="BH3200" s="53"/>
      <c r="BI3200" s="53"/>
      <c r="BJ3200" s="53"/>
      <c r="BK3200" s="53"/>
      <c r="BL3200" s="53"/>
      <c r="BM3200" s="53"/>
      <c r="BN3200" s="53"/>
      <c r="BO3200" s="53"/>
      <c r="BP3200" s="53"/>
      <c r="BQ3200" s="53"/>
      <c r="BR3200" s="53"/>
      <c r="BS3200" s="53"/>
      <c r="BT3200" s="53"/>
      <c r="BU3200" s="53"/>
      <c r="BV3200" s="53"/>
      <c r="BW3200" s="53"/>
      <c r="BX3200" s="53"/>
      <c r="BY3200" s="53"/>
      <c r="BZ3200" s="53"/>
      <c r="CA3200" s="53"/>
      <c r="CB3200" s="53"/>
      <c r="CC3200" s="53"/>
      <c r="CD3200" s="53"/>
      <c r="CE3200" s="53"/>
      <c r="CF3200" s="53"/>
      <c r="CG3200" s="53"/>
      <c r="CH3200" s="53"/>
      <c r="CI3200" s="53"/>
      <c r="CJ3200" s="53"/>
      <c r="CK3200" s="53"/>
    </row>
    <row r="3201" spans="10:89" x14ac:dyDescent="0.2">
      <c r="J3201" s="53"/>
      <c r="K3201" s="53"/>
      <c r="L3201" s="53"/>
      <c r="M3201" s="53"/>
      <c r="N3201" s="53"/>
      <c r="O3201" s="53"/>
      <c r="P3201" s="53"/>
      <c r="Q3201" s="53"/>
      <c r="R3201" s="53"/>
      <c r="S3201" s="53"/>
      <c r="T3201" s="53"/>
      <c r="U3201" s="53"/>
      <c r="V3201" s="53"/>
      <c r="W3201" s="53"/>
      <c r="X3201" s="53"/>
      <c r="Y3201" s="53"/>
      <c r="Z3201" s="53"/>
      <c r="AA3201" s="53"/>
      <c r="AB3201" s="53"/>
      <c r="AC3201" s="53"/>
      <c r="AD3201" s="53"/>
      <c r="AE3201" s="53"/>
      <c r="AF3201" s="53"/>
      <c r="AG3201" s="53"/>
      <c r="AH3201" s="53"/>
      <c r="AI3201" s="53"/>
      <c r="AJ3201" s="53"/>
      <c r="AK3201" s="53"/>
      <c r="AL3201" s="53"/>
      <c r="AM3201" s="53"/>
      <c r="AN3201" s="53"/>
      <c r="AO3201" s="53"/>
      <c r="AP3201" s="53"/>
      <c r="AQ3201" s="53"/>
      <c r="AR3201" s="53"/>
      <c r="AS3201" s="53"/>
      <c r="AT3201" s="53"/>
      <c r="AU3201" s="53"/>
      <c r="AV3201" s="53"/>
      <c r="AW3201" s="53"/>
      <c r="AX3201" s="53"/>
      <c r="AY3201" s="53"/>
      <c r="AZ3201" s="53"/>
      <c r="BA3201" s="53"/>
      <c r="BB3201" s="53"/>
      <c r="BC3201" s="53"/>
      <c r="BD3201" s="53"/>
      <c r="BE3201" s="53"/>
      <c r="BF3201" s="53"/>
      <c r="BG3201" s="53"/>
      <c r="BH3201" s="53"/>
      <c r="BI3201" s="53"/>
      <c r="BJ3201" s="53"/>
      <c r="BK3201" s="53"/>
      <c r="BL3201" s="53"/>
      <c r="BM3201" s="53"/>
      <c r="BN3201" s="53"/>
      <c r="BO3201" s="53"/>
      <c r="BP3201" s="53"/>
      <c r="BQ3201" s="53"/>
      <c r="BR3201" s="53"/>
      <c r="BS3201" s="53"/>
      <c r="BT3201" s="53"/>
      <c r="BU3201" s="53"/>
      <c r="BV3201" s="53"/>
      <c r="BW3201" s="53"/>
      <c r="BX3201" s="53"/>
      <c r="BY3201" s="53"/>
      <c r="BZ3201" s="53"/>
      <c r="CA3201" s="53"/>
      <c r="CB3201" s="53"/>
      <c r="CC3201" s="53"/>
      <c r="CD3201" s="53"/>
      <c r="CE3201" s="53"/>
      <c r="CF3201" s="53"/>
      <c r="CG3201" s="53"/>
      <c r="CH3201" s="53"/>
      <c r="CI3201" s="53"/>
      <c r="CJ3201" s="53"/>
      <c r="CK3201" s="53"/>
    </row>
    <row r="3202" spans="10:89" x14ac:dyDescent="0.2">
      <c r="J3202" s="53"/>
      <c r="K3202" s="53"/>
      <c r="L3202" s="53"/>
      <c r="M3202" s="53"/>
      <c r="N3202" s="53"/>
      <c r="O3202" s="53"/>
      <c r="P3202" s="53"/>
      <c r="Q3202" s="53"/>
      <c r="R3202" s="53"/>
      <c r="S3202" s="53"/>
      <c r="T3202" s="53"/>
      <c r="U3202" s="53"/>
      <c r="V3202" s="53"/>
      <c r="W3202" s="53"/>
      <c r="X3202" s="53"/>
      <c r="Y3202" s="53"/>
      <c r="Z3202" s="53"/>
      <c r="AA3202" s="53"/>
      <c r="AB3202" s="53"/>
      <c r="AC3202" s="53"/>
      <c r="AD3202" s="53"/>
      <c r="AE3202" s="53"/>
      <c r="AF3202" s="53"/>
      <c r="AG3202" s="53"/>
      <c r="AH3202" s="53"/>
      <c r="AI3202" s="53"/>
      <c r="AJ3202" s="53"/>
      <c r="AK3202" s="53"/>
      <c r="AL3202" s="53"/>
      <c r="AM3202" s="53"/>
      <c r="AN3202" s="53"/>
      <c r="AO3202" s="53"/>
      <c r="AP3202" s="53"/>
      <c r="AQ3202" s="53"/>
      <c r="AR3202" s="53"/>
      <c r="AS3202" s="53"/>
      <c r="AT3202" s="53"/>
      <c r="AU3202" s="53"/>
      <c r="AV3202" s="53"/>
      <c r="AW3202" s="53"/>
      <c r="AX3202" s="53"/>
      <c r="AY3202" s="53"/>
      <c r="AZ3202" s="53"/>
      <c r="BA3202" s="53"/>
      <c r="BB3202" s="53"/>
      <c r="BC3202" s="53"/>
      <c r="BD3202" s="53"/>
      <c r="BE3202" s="53"/>
      <c r="BF3202" s="53"/>
      <c r="BG3202" s="53"/>
      <c r="BH3202" s="53"/>
      <c r="BI3202" s="53"/>
      <c r="BJ3202" s="53"/>
      <c r="BK3202" s="53"/>
      <c r="BL3202" s="53"/>
      <c r="BM3202" s="53"/>
      <c r="BN3202" s="53"/>
      <c r="BO3202" s="53"/>
      <c r="BP3202" s="53"/>
      <c r="BQ3202" s="53"/>
      <c r="BR3202" s="53"/>
      <c r="BS3202" s="53"/>
      <c r="BT3202" s="53"/>
      <c r="BU3202" s="53"/>
      <c r="BV3202" s="53"/>
      <c r="BW3202" s="53"/>
      <c r="BX3202" s="53"/>
      <c r="BY3202" s="53"/>
      <c r="BZ3202" s="53"/>
      <c r="CA3202" s="53"/>
      <c r="CB3202" s="53"/>
      <c r="CC3202" s="53"/>
      <c r="CD3202" s="53"/>
      <c r="CE3202" s="53"/>
      <c r="CF3202" s="53"/>
      <c r="CG3202" s="53"/>
      <c r="CH3202" s="53"/>
      <c r="CI3202" s="53"/>
      <c r="CJ3202" s="53"/>
      <c r="CK3202" s="53"/>
    </row>
    <row r="3203" spans="10:89" x14ac:dyDescent="0.2">
      <c r="J3203" s="53"/>
      <c r="K3203" s="53"/>
      <c r="L3203" s="53"/>
      <c r="M3203" s="53"/>
      <c r="N3203" s="53"/>
      <c r="O3203" s="53"/>
      <c r="P3203" s="53"/>
      <c r="Q3203" s="53"/>
      <c r="R3203" s="53"/>
      <c r="S3203" s="53"/>
      <c r="T3203" s="53"/>
      <c r="U3203" s="53"/>
      <c r="V3203" s="53"/>
      <c r="W3203" s="53"/>
      <c r="X3203" s="53"/>
      <c r="Y3203" s="53"/>
      <c r="Z3203" s="53"/>
      <c r="AA3203" s="53"/>
      <c r="AB3203" s="53"/>
      <c r="AC3203" s="53"/>
      <c r="AD3203" s="53"/>
      <c r="AE3203" s="53"/>
      <c r="AF3203" s="53"/>
      <c r="AG3203" s="53"/>
      <c r="AH3203" s="53"/>
      <c r="AI3203" s="53"/>
      <c r="AJ3203" s="53"/>
      <c r="AK3203" s="53"/>
      <c r="AL3203" s="53"/>
      <c r="AM3203" s="53"/>
      <c r="AN3203" s="53"/>
      <c r="AO3203" s="53"/>
      <c r="AP3203" s="53"/>
      <c r="AQ3203" s="53"/>
      <c r="AR3203" s="53"/>
      <c r="AS3203" s="53"/>
      <c r="AT3203" s="53"/>
      <c r="AU3203" s="53"/>
      <c r="AV3203" s="53"/>
      <c r="AW3203" s="53"/>
      <c r="AX3203" s="53"/>
      <c r="AY3203" s="53"/>
      <c r="AZ3203" s="53"/>
      <c r="BA3203" s="53"/>
      <c r="BB3203" s="53"/>
      <c r="BC3203" s="53"/>
      <c r="BD3203" s="53"/>
      <c r="BE3203" s="53"/>
      <c r="BF3203" s="53"/>
      <c r="BG3203" s="53"/>
      <c r="BH3203" s="53"/>
      <c r="BI3203" s="53"/>
      <c r="BJ3203" s="53"/>
      <c r="BK3203" s="53"/>
      <c r="BL3203" s="53"/>
      <c r="BM3203" s="53"/>
      <c r="BN3203" s="53"/>
      <c r="BO3203" s="53"/>
      <c r="BP3203" s="53"/>
      <c r="BQ3203" s="53"/>
      <c r="BR3203" s="53"/>
      <c r="BS3203" s="53"/>
      <c r="BT3203" s="53"/>
      <c r="BU3203" s="53"/>
      <c r="BV3203" s="53"/>
      <c r="BW3203" s="53"/>
      <c r="BX3203" s="53"/>
      <c r="BY3203" s="53"/>
      <c r="BZ3203" s="53"/>
      <c r="CA3203" s="53"/>
      <c r="CB3203" s="53"/>
      <c r="CC3203" s="53"/>
      <c r="CD3203" s="53"/>
      <c r="CE3203" s="53"/>
      <c r="CF3203" s="53"/>
      <c r="CG3203" s="53"/>
      <c r="CH3203" s="53"/>
      <c r="CI3203" s="53"/>
      <c r="CJ3203" s="53"/>
      <c r="CK3203" s="53"/>
    </row>
    <row r="3204" spans="10:89" x14ac:dyDescent="0.2">
      <c r="J3204" s="53"/>
      <c r="K3204" s="53"/>
      <c r="L3204" s="53"/>
      <c r="M3204" s="53"/>
      <c r="N3204" s="53"/>
      <c r="O3204" s="53"/>
      <c r="P3204" s="53"/>
      <c r="Q3204" s="53"/>
      <c r="R3204" s="53"/>
      <c r="S3204" s="53"/>
      <c r="T3204" s="53"/>
      <c r="U3204" s="53"/>
      <c r="V3204" s="53"/>
      <c r="W3204" s="53"/>
      <c r="X3204" s="53"/>
      <c r="Y3204" s="53"/>
      <c r="Z3204" s="53"/>
      <c r="AA3204" s="53"/>
      <c r="AB3204" s="53"/>
      <c r="AC3204" s="53"/>
      <c r="AD3204" s="53"/>
      <c r="AE3204" s="53"/>
      <c r="AF3204" s="53"/>
      <c r="AG3204" s="53"/>
      <c r="AH3204" s="53"/>
      <c r="AI3204" s="53"/>
      <c r="AJ3204" s="53"/>
      <c r="AK3204" s="53"/>
      <c r="AL3204" s="53"/>
      <c r="AM3204" s="53"/>
      <c r="AN3204" s="53"/>
      <c r="AO3204" s="53"/>
      <c r="AP3204" s="53"/>
      <c r="AQ3204" s="53"/>
      <c r="AR3204" s="53"/>
      <c r="AS3204" s="53"/>
      <c r="AT3204" s="53"/>
      <c r="AU3204" s="53"/>
      <c r="AV3204" s="53"/>
      <c r="AW3204" s="53"/>
      <c r="AX3204" s="53"/>
      <c r="AY3204" s="53"/>
      <c r="AZ3204" s="53"/>
      <c r="BA3204" s="53"/>
      <c r="BB3204" s="53"/>
      <c r="BC3204" s="53"/>
      <c r="BD3204" s="53"/>
      <c r="BE3204" s="53"/>
      <c r="BF3204" s="53"/>
      <c r="BG3204" s="53"/>
      <c r="BH3204" s="53"/>
      <c r="BI3204" s="53"/>
      <c r="BJ3204" s="53"/>
      <c r="BK3204" s="53"/>
      <c r="BL3204" s="53"/>
      <c r="BM3204" s="53"/>
      <c r="BN3204" s="53"/>
      <c r="BO3204" s="53"/>
      <c r="BP3204" s="53"/>
      <c r="BQ3204" s="53"/>
      <c r="BR3204" s="53"/>
      <c r="BS3204" s="53"/>
      <c r="BT3204" s="53"/>
      <c r="BU3204" s="53"/>
      <c r="BV3204" s="53"/>
      <c r="BW3204" s="53"/>
      <c r="BX3204" s="53"/>
      <c r="BY3204" s="53"/>
      <c r="BZ3204" s="53"/>
      <c r="CA3204" s="53"/>
      <c r="CB3204" s="53"/>
      <c r="CC3204" s="53"/>
      <c r="CD3204" s="53"/>
      <c r="CE3204" s="53"/>
      <c r="CF3204" s="53"/>
      <c r="CG3204" s="53"/>
      <c r="CH3204" s="53"/>
      <c r="CI3204" s="53"/>
      <c r="CJ3204" s="53"/>
      <c r="CK3204" s="53"/>
    </row>
    <row r="3205" spans="10:89" x14ac:dyDescent="0.2">
      <c r="J3205" s="53"/>
      <c r="K3205" s="53"/>
      <c r="L3205" s="53"/>
      <c r="M3205" s="53"/>
      <c r="N3205" s="53"/>
      <c r="O3205" s="53"/>
      <c r="P3205" s="53"/>
      <c r="Q3205" s="53"/>
      <c r="R3205" s="53"/>
      <c r="S3205" s="53"/>
      <c r="T3205" s="53"/>
      <c r="U3205" s="53"/>
      <c r="V3205" s="53"/>
      <c r="W3205" s="53"/>
      <c r="X3205" s="53"/>
      <c r="Y3205" s="53"/>
      <c r="Z3205" s="53"/>
      <c r="AA3205" s="53"/>
      <c r="AB3205" s="53"/>
      <c r="AC3205" s="53"/>
      <c r="AD3205" s="53"/>
      <c r="AE3205" s="53"/>
      <c r="AF3205" s="53"/>
      <c r="AG3205" s="53"/>
      <c r="AH3205" s="53"/>
      <c r="AI3205" s="53"/>
      <c r="AJ3205" s="53"/>
      <c r="AK3205" s="53"/>
      <c r="AL3205" s="53"/>
      <c r="AM3205" s="53"/>
      <c r="AN3205" s="53"/>
      <c r="AO3205" s="53"/>
      <c r="AP3205" s="53"/>
      <c r="AQ3205" s="53"/>
      <c r="AR3205" s="53"/>
      <c r="AS3205" s="53"/>
      <c r="AT3205" s="53"/>
      <c r="AU3205" s="53"/>
      <c r="AV3205" s="53"/>
      <c r="AW3205" s="53"/>
      <c r="AX3205" s="53"/>
      <c r="AY3205" s="53"/>
      <c r="AZ3205" s="53"/>
      <c r="BA3205" s="53"/>
      <c r="BB3205" s="53"/>
      <c r="BC3205" s="53"/>
      <c r="BD3205" s="53"/>
      <c r="BE3205" s="53"/>
      <c r="BF3205" s="53"/>
      <c r="BG3205" s="53"/>
      <c r="BH3205" s="53"/>
      <c r="BI3205" s="53"/>
      <c r="BJ3205" s="53"/>
      <c r="BK3205" s="53"/>
      <c r="BL3205" s="53"/>
      <c r="BM3205" s="53"/>
      <c r="BN3205" s="53"/>
      <c r="BO3205" s="53"/>
      <c r="BP3205" s="53"/>
      <c r="BQ3205" s="53"/>
      <c r="BR3205" s="53"/>
      <c r="BS3205" s="53"/>
      <c r="BT3205" s="53"/>
      <c r="BU3205" s="53"/>
      <c r="BV3205" s="53"/>
      <c r="BW3205" s="53"/>
      <c r="BX3205" s="53"/>
      <c r="BY3205" s="53"/>
      <c r="BZ3205" s="53"/>
      <c r="CA3205" s="53"/>
      <c r="CB3205" s="53"/>
      <c r="CC3205" s="53"/>
      <c r="CD3205" s="53"/>
      <c r="CE3205" s="53"/>
      <c r="CF3205" s="53"/>
      <c r="CG3205" s="53"/>
      <c r="CH3205" s="53"/>
      <c r="CI3205" s="53"/>
      <c r="CJ3205" s="53"/>
      <c r="CK3205" s="53"/>
    </row>
    <row r="3206" spans="10:89" x14ac:dyDescent="0.2">
      <c r="J3206" s="53"/>
      <c r="K3206" s="53"/>
      <c r="L3206" s="53"/>
      <c r="M3206" s="53"/>
      <c r="N3206" s="53"/>
      <c r="O3206" s="53"/>
      <c r="P3206" s="53"/>
      <c r="Q3206" s="53"/>
      <c r="R3206" s="53"/>
      <c r="S3206" s="53"/>
      <c r="T3206" s="53"/>
      <c r="U3206" s="53"/>
      <c r="V3206" s="53"/>
      <c r="W3206" s="53"/>
      <c r="X3206" s="53"/>
      <c r="Y3206" s="53"/>
      <c r="Z3206" s="53"/>
      <c r="AA3206" s="53"/>
      <c r="AB3206" s="53"/>
      <c r="AC3206" s="53"/>
      <c r="AD3206" s="53"/>
      <c r="AE3206" s="53"/>
      <c r="AF3206" s="53"/>
      <c r="AG3206" s="53"/>
      <c r="AH3206" s="53"/>
      <c r="AI3206" s="53"/>
      <c r="AJ3206" s="53"/>
      <c r="AK3206" s="53"/>
      <c r="AL3206" s="53"/>
      <c r="AM3206" s="53"/>
      <c r="AN3206" s="53"/>
      <c r="AO3206" s="53"/>
      <c r="AP3206" s="53"/>
      <c r="AQ3206" s="53"/>
      <c r="AR3206" s="53"/>
      <c r="AS3206" s="53"/>
      <c r="AT3206" s="53"/>
      <c r="AU3206" s="53"/>
      <c r="AV3206" s="53"/>
      <c r="AW3206" s="53"/>
      <c r="AX3206" s="53"/>
      <c r="AY3206" s="53"/>
      <c r="AZ3206" s="53"/>
      <c r="BA3206" s="53"/>
      <c r="BB3206" s="53"/>
      <c r="BC3206" s="53"/>
      <c r="BD3206" s="53"/>
      <c r="BE3206" s="53"/>
      <c r="BF3206" s="53"/>
      <c r="BG3206" s="53"/>
      <c r="BH3206" s="53"/>
      <c r="BI3206" s="53"/>
      <c r="BJ3206" s="53"/>
      <c r="BK3206" s="53"/>
      <c r="BL3206" s="53"/>
      <c r="BM3206" s="53"/>
      <c r="BN3206" s="53"/>
      <c r="BO3206" s="53"/>
      <c r="BP3206" s="53"/>
      <c r="BQ3206" s="53"/>
      <c r="BR3206" s="53"/>
      <c r="BS3206" s="53"/>
      <c r="BT3206" s="53"/>
      <c r="BU3206" s="53"/>
      <c r="BV3206" s="53"/>
      <c r="BW3206" s="53"/>
      <c r="BX3206" s="53"/>
      <c r="BY3206" s="53"/>
      <c r="BZ3206" s="53"/>
      <c r="CA3206" s="53"/>
      <c r="CB3206" s="53"/>
      <c r="CC3206" s="53"/>
      <c r="CD3206" s="53"/>
      <c r="CE3206" s="53"/>
      <c r="CF3206" s="53"/>
      <c r="CG3206" s="53"/>
      <c r="CH3206" s="53"/>
      <c r="CI3206" s="53"/>
      <c r="CJ3206" s="53"/>
      <c r="CK3206" s="53"/>
    </row>
    <row r="3207" spans="10:89" x14ac:dyDescent="0.2">
      <c r="J3207" s="53"/>
      <c r="K3207" s="53"/>
      <c r="L3207" s="53"/>
      <c r="M3207" s="53"/>
      <c r="N3207" s="53"/>
      <c r="O3207" s="53"/>
      <c r="P3207" s="53"/>
      <c r="Q3207" s="53"/>
      <c r="R3207" s="53"/>
      <c r="S3207" s="53"/>
      <c r="T3207" s="53"/>
      <c r="U3207" s="53"/>
      <c r="V3207" s="53"/>
      <c r="W3207" s="53"/>
      <c r="X3207" s="53"/>
      <c r="Y3207" s="53"/>
      <c r="Z3207" s="53"/>
      <c r="AA3207" s="53"/>
      <c r="AB3207" s="53"/>
      <c r="AC3207" s="53"/>
      <c r="AD3207" s="53"/>
      <c r="AE3207" s="53"/>
      <c r="AF3207" s="53"/>
      <c r="AG3207" s="53"/>
      <c r="AH3207" s="53"/>
      <c r="AI3207" s="53"/>
      <c r="AJ3207" s="53"/>
      <c r="AK3207" s="53"/>
      <c r="AL3207" s="53"/>
      <c r="AM3207" s="53"/>
      <c r="AN3207" s="53"/>
      <c r="AO3207" s="53"/>
      <c r="AP3207" s="53"/>
      <c r="AQ3207" s="53"/>
      <c r="AR3207" s="53"/>
      <c r="AS3207" s="53"/>
      <c r="AT3207" s="53"/>
      <c r="AU3207" s="53"/>
      <c r="AV3207" s="53"/>
      <c r="AW3207" s="53"/>
      <c r="AX3207" s="53"/>
      <c r="AY3207" s="53"/>
      <c r="AZ3207" s="53"/>
      <c r="BA3207" s="53"/>
      <c r="BB3207" s="53"/>
      <c r="BC3207" s="53"/>
      <c r="BD3207" s="53"/>
      <c r="BE3207" s="53"/>
      <c r="BF3207" s="53"/>
      <c r="BG3207" s="53"/>
      <c r="BH3207" s="53"/>
      <c r="BI3207" s="53"/>
      <c r="BJ3207" s="53"/>
      <c r="BK3207" s="53"/>
      <c r="BL3207" s="53"/>
      <c r="BM3207" s="53"/>
      <c r="BN3207" s="53"/>
      <c r="BO3207" s="53"/>
      <c r="BP3207" s="53"/>
      <c r="BQ3207" s="53"/>
      <c r="BR3207" s="53"/>
      <c r="BS3207" s="53"/>
      <c r="BT3207" s="53"/>
      <c r="BU3207" s="53"/>
      <c r="BV3207" s="53"/>
      <c r="BW3207" s="53"/>
      <c r="BX3207" s="53"/>
      <c r="BY3207" s="53"/>
      <c r="BZ3207" s="53"/>
      <c r="CA3207" s="53"/>
      <c r="CB3207" s="53"/>
      <c r="CC3207" s="53"/>
      <c r="CD3207" s="53"/>
      <c r="CE3207" s="53"/>
      <c r="CF3207" s="53"/>
      <c r="CG3207" s="53"/>
      <c r="CH3207" s="53"/>
      <c r="CI3207" s="53"/>
      <c r="CJ3207" s="53"/>
      <c r="CK3207" s="53"/>
    </row>
    <row r="3208" spans="10:89" x14ac:dyDescent="0.2">
      <c r="J3208" s="53"/>
      <c r="K3208" s="53"/>
      <c r="L3208" s="53"/>
      <c r="M3208" s="53"/>
      <c r="N3208" s="53"/>
      <c r="O3208" s="53"/>
      <c r="P3208" s="53"/>
      <c r="Q3208" s="53"/>
      <c r="R3208" s="53"/>
      <c r="S3208" s="53"/>
      <c r="T3208" s="53"/>
      <c r="U3208" s="53"/>
      <c r="V3208" s="53"/>
      <c r="W3208" s="53"/>
      <c r="X3208" s="53"/>
      <c r="Y3208" s="53"/>
      <c r="Z3208" s="53"/>
      <c r="AA3208" s="53"/>
      <c r="AB3208" s="53"/>
      <c r="AC3208" s="53"/>
      <c r="AD3208" s="53"/>
      <c r="AE3208" s="53"/>
      <c r="AF3208" s="53"/>
      <c r="AG3208" s="53"/>
      <c r="AH3208" s="53"/>
      <c r="AI3208" s="53"/>
      <c r="AJ3208" s="53"/>
      <c r="AK3208" s="53"/>
      <c r="AL3208" s="53"/>
      <c r="AM3208" s="53"/>
      <c r="AN3208" s="53"/>
      <c r="AO3208" s="53"/>
      <c r="AP3208" s="53"/>
      <c r="AQ3208" s="53"/>
      <c r="AR3208" s="53"/>
      <c r="AS3208" s="53"/>
      <c r="AT3208" s="53"/>
      <c r="AU3208" s="53"/>
      <c r="AV3208" s="53"/>
      <c r="AW3208" s="53"/>
      <c r="AX3208" s="53"/>
      <c r="AY3208" s="53"/>
      <c r="AZ3208" s="53"/>
      <c r="BA3208" s="53"/>
      <c r="BB3208" s="53"/>
      <c r="BC3208" s="53"/>
      <c r="BD3208" s="53"/>
      <c r="BE3208" s="53"/>
      <c r="BF3208" s="53"/>
      <c r="BG3208" s="53"/>
      <c r="BH3208" s="53"/>
      <c r="BI3208" s="53"/>
      <c r="BJ3208" s="53"/>
      <c r="BK3208" s="53"/>
      <c r="BL3208" s="53"/>
      <c r="BM3208" s="53"/>
      <c r="BN3208" s="53"/>
      <c r="BO3208" s="53"/>
      <c r="BP3208" s="53"/>
      <c r="BQ3208" s="53"/>
      <c r="BR3208" s="53"/>
      <c r="BS3208" s="53"/>
      <c r="BT3208" s="53"/>
      <c r="BU3208" s="53"/>
      <c r="BV3208" s="53"/>
      <c r="BW3208" s="53"/>
      <c r="BX3208" s="53"/>
      <c r="BY3208" s="53"/>
      <c r="BZ3208" s="53"/>
      <c r="CA3208" s="53"/>
      <c r="CB3208" s="53"/>
      <c r="CC3208" s="53"/>
      <c r="CD3208" s="53"/>
      <c r="CE3208" s="53"/>
      <c r="CF3208" s="53"/>
      <c r="CG3208" s="53"/>
      <c r="CH3208" s="53"/>
      <c r="CI3208" s="53"/>
      <c r="CJ3208" s="53"/>
      <c r="CK3208" s="53"/>
    </row>
    <row r="3209" spans="10:89" x14ac:dyDescent="0.2">
      <c r="J3209" s="53"/>
      <c r="K3209" s="53"/>
      <c r="L3209" s="53"/>
      <c r="M3209" s="53"/>
      <c r="N3209" s="53"/>
      <c r="O3209" s="53"/>
      <c r="P3209" s="53"/>
      <c r="Q3209" s="53"/>
      <c r="R3209" s="53"/>
      <c r="S3209" s="53"/>
      <c r="T3209" s="53"/>
      <c r="U3209" s="53"/>
      <c r="V3209" s="53"/>
      <c r="W3209" s="53"/>
      <c r="X3209" s="53"/>
      <c r="Y3209" s="53"/>
      <c r="Z3209" s="53"/>
      <c r="AA3209" s="53"/>
      <c r="AB3209" s="53"/>
      <c r="AC3209" s="53"/>
      <c r="AD3209" s="53"/>
      <c r="AE3209" s="53"/>
      <c r="AF3209" s="53"/>
      <c r="AG3209" s="53"/>
      <c r="AH3209" s="53"/>
      <c r="AI3209" s="53"/>
      <c r="AJ3209" s="53"/>
      <c r="AK3209" s="53"/>
      <c r="AL3209" s="53"/>
      <c r="AM3209" s="53"/>
      <c r="AN3209" s="53"/>
      <c r="AO3209" s="53"/>
      <c r="AP3209" s="53"/>
      <c r="AQ3209" s="53"/>
      <c r="AR3209" s="53"/>
      <c r="AS3209" s="53"/>
      <c r="AT3209" s="53"/>
      <c r="AU3209" s="53"/>
      <c r="AV3209" s="53"/>
      <c r="AW3209" s="53"/>
      <c r="AX3209" s="53"/>
      <c r="AY3209" s="53"/>
      <c r="AZ3209" s="53"/>
      <c r="BA3209" s="53"/>
      <c r="BB3209" s="53"/>
      <c r="BC3209" s="53"/>
      <c r="BD3209" s="53"/>
      <c r="BE3209" s="53"/>
      <c r="BF3209" s="53"/>
      <c r="BG3209" s="53"/>
      <c r="BH3209" s="53"/>
      <c r="BI3209" s="53"/>
      <c r="BJ3209" s="53"/>
      <c r="BK3209" s="53"/>
      <c r="BL3209" s="53"/>
      <c r="BM3209" s="53"/>
      <c r="BN3209" s="53"/>
      <c r="BO3209" s="53"/>
      <c r="BP3209" s="53"/>
      <c r="BQ3209" s="53"/>
      <c r="BR3209" s="53"/>
      <c r="BS3209" s="53"/>
      <c r="BT3209" s="53"/>
      <c r="BU3209" s="53"/>
      <c r="BV3209" s="53"/>
      <c r="BW3209" s="53"/>
      <c r="BX3209" s="53"/>
      <c r="BY3209" s="53"/>
      <c r="BZ3209" s="53"/>
      <c r="CA3209" s="53"/>
      <c r="CB3209" s="53"/>
      <c r="CC3209" s="53"/>
      <c r="CD3209" s="53"/>
      <c r="CE3209" s="53"/>
      <c r="CF3209" s="53"/>
      <c r="CG3209" s="53"/>
      <c r="CH3209" s="53"/>
      <c r="CI3209" s="53"/>
      <c r="CJ3209" s="53"/>
      <c r="CK3209" s="53"/>
    </row>
    <row r="3210" spans="10:89" x14ac:dyDescent="0.2">
      <c r="J3210" s="53"/>
      <c r="K3210" s="53"/>
      <c r="L3210" s="53"/>
      <c r="M3210" s="53"/>
      <c r="N3210" s="53"/>
      <c r="O3210" s="53"/>
      <c r="P3210" s="53"/>
      <c r="Q3210" s="53"/>
      <c r="R3210" s="53"/>
      <c r="S3210" s="53"/>
      <c r="T3210" s="53"/>
      <c r="U3210" s="53"/>
      <c r="V3210" s="53"/>
      <c r="W3210" s="53"/>
      <c r="X3210" s="53"/>
      <c r="Y3210" s="53"/>
      <c r="Z3210" s="53"/>
      <c r="AA3210" s="53"/>
      <c r="AB3210" s="53"/>
      <c r="AC3210" s="53"/>
      <c r="AD3210" s="53"/>
      <c r="AE3210" s="53"/>
      <c r="AF3210" s="53"/>
      <c r="AG3210" s="53"/>
      <c r="AH3210" s="53"/>
      <c r="AI3210" s="53"/>
      <c r="AJ3210" s="53"/>
      <c r="AK3210" s="53"/>
      <c r="AL3210" s="53"/>
      <c r="AM3210" s="53"/>
      <c r="AN3210" s="53"/>
      <c r="AO3210" s="53"/>
      <c r="AP3210" s="53"/>
      <c r="AQ3210" s="53"/>
      <c r="AR3210" s="53"/>
      <c r="AS3210" s="53"/>
      <c r="AT3210" s="53"/>
      <c r="AU3210" s="53"/>
      <c r="AV3210" s="53"/>
      <c r="AW3210" s="53"/>
      <c r="AX3210" s="53"/>
      <c r="AY3210" s="53"/>
      <c r="AZ3210" s="53"/>
      <c r="BA3210" s="53"/>
      <c r="BB3210" s="53"/>
      <c r="BC3210" s="53"/>
      <c r="BD3210" s="53"/>
      <c r="BE3210" s="53"/>
      <c r="BF3210" s="53"/>
      <c r="BG3210" s="53"/>
      <c r="BH3210" s="53"/>
      <c r="BI3210" s="53"/>
      <c r="BJ3210" s="53"/>
      <c r="BK3210" s="53"/>
      <c r="BL3210" s="53"/>
      <c r="BM3210" s="53"/>
      <c r="BN3210" s="53"/>
      <c r="BO3210" s="53"/>
      <c r="BP3210" s="53"/>
      <c r="BQ3210" s="53"/>
      <c r="BR3210" s="53"/>
      <c r="BS3210" s="53"/>
      <c r="BT3210" s="53"/>
      <c r="BU3210" s="53"/>
      <c r="BV3210" s="53"/>
      <c r="BW3210" s="53"/>
      <c r="BX3210" s="53"/>
      <c r="BY3210" s="53"/>
      <c r="BZ3210" s="53"/>
      <c r="CA3210" s="53"/>
      <c r="CB3210" s="53"/>
      <c r="CC3210" s="53"/>
      <c r="CD3210" s="53"/>
      <c r="CE3210" s="53"/>
      <c r="CF3210" s="53"/>
      <c r="CG3210" s="53"/>
      <c r="CH3210" s="53"/>
      <c r="CI3210" s="53"/>
      <c r="CJ3210" s="53"/>
      <c r="CK3210" s="53"/>
    </row>
    <row r="3211" spans="10:89" x14ac:dyDescent="0.2">
      <c r="J3211" s="53"/>
      <c r="K3211" s="53"/>
      <c r="L3211" s="53"/>
      <c r="M3211" s="53"/>
      <c r="N3211" s="53"/>
      <c r="O3211" s="53"/>
      <c r="P3211" s="53"/>
      <c r="Q3211" s="53"/>
      <c r="R3211" s="53"/>
      <c r="S3211" s="53"/>
      <c r="T3211" s="53"/>
      <c r="U3211" s="53"/>
      <c r="V3211" s="53"/>
      <c r="W3211" s="53"/>
      <c r="X3211" s="53"/>
      <c r="Y3211" s="53"/>
      <c r="Z3211" s="53"/>
      <c r="AA3211" s="53"/>
      <c r="AB3211" s="53"/>
      <c r="AC3211" s="53"/>
      <c r="AD3211" s="53"/>
      <c r="AE3211" s="53"/>
      <c r="AF3211" s="53"/>
      <c r="AG3211" s="53"/>
      <c r="AH3211" s="53"/>
      <c r="AI3211" s="53"/>
      <c r="AJ3211" s="53"/>
      <c r="AK3211" s="53"/>
      <c r="AL3211" s="53"/>
      <c r="AM3211" s="53"/>
      <c r="AN3211" s="53"/>
      <c r="AO3211" s="53"/>
      <c r="AP3211" s="53"/>
      <c r="AQ3211" s="53"/>
      <c r="AR3211" s="53"/>
      <c r="AS3211" s="53"/>
      <c r="AT3211" s="53"/>
      <c r="AU3211" s="53"/>
      <c r="AV3211" s="53"/>
      <c r="AW3211" s="53"/>
      <c r="AX3211" s="53"/>
      <c r="AY3211" s="53"/>
      <c r="AZ3211" s="53"/>
      <c r="BA3211" s="53"/>
      <c r="BB3211" s="53"/>
      <c r="BC3211" s="53"/>
      <c r="BD3211" s="53"/>
      <c r="BE3211" s="53"/>
      <c r="BF3211" s="53"/>
      <c r="BG3211" s="53"/>
      <c r="BH3211" s="53"/>
      <c r="BI3211" s="53"/>
      <c r="BJ3211" s="53"/>
      <c r="BK3211" s="53"/>
      <c r="BL3211" s="53"/>
      <c r="BM3211" s="53"/>
      <c r="BN3211" s="53"/>
      <c r="BO3211" s="53"/>
      <c r="BP3211" s="53"/>
      <c r="BQ3211" s="53"/>
      <c r="BR3211" s="53"/>
      <c r="BS3211" s="53"/>
      <c r="BT3211" s="53"/>
      <c r="BU3211" s="53"/>
      <c r="BV3211" s="53"/>
      <c r="BW3211" s="53"/>
      <c r="BX3211" s="53"/>
      <c r="BY3211" s="53"/>
      <c r="BZ3211" s="53"/>
      <c r="CA3211" s="53"/>
      <c r="CB3211" s="53"/>
      <c r="CC3211" s="53"/>
      <c r="CD3211" s="53"/>
      <c r="CE3211" s="53"/>
      <c r="CF3211" s="53"/>
      <c r="CG3211" s="53"/>
      <c r="CH3211" s="53"/>
      <c r="CI3211" s="53"/>
      <c r="CJ3211" s="53"/>
      <c r="CK3211" s="53"/>
    </row>
    <row r="3212" spans="10:89" x14ac:dyDescent="0.2">
      <c r="J3212" s="53"/>
      <c r="K3212" s="53"/>
      <c r="L3212" s="53"/>
      <c r="M3212" s="53"/>
      <c r="N3212" s="53"/>
      <c r="O3212" s="53"/>
      <c r="P3212" s="53"/>
      <c r="Q3212" s="53"/>
      <c r="R3212" s="53"/>
      <c r="S3212" s="53"/>
      <c r="T3212" s="53"/>
      <c r="U3212" s="53"/>
      <c r="V3212" s="53"/>
      <c r="W3212" s="53"/>
      <c r="X3212" s="53"/>
      <c r="Y3212" s="53"/>
      <c r="Z3212" s="53"/>
      <c r="AA3212" s="53"/>
      <c r="AB3212" s="53"/>
      <c r="AC3212" s="53"/>
      <c r="AD3212" s="53"/>
      <c r="AE3212" s="53"/>
      <c r="AF3212" s="53"/>
      <c r="AG3212" s="53"/>
      <c r="AH3212" s="53"/>
      <c r="AI3212" s="53"/>
      <c r="AJ3212" s="53"/>
      <c r="AK3212" s="53"/>
      <c r="AL3212" s="53"/>
      <c r="AM3212" s="53"/>
      <c r="AN3212" s="53"/>
      <c r="AO3212" s="53"/>
      <c r="AP3212" s="53"/>
      <c r="AQ3212" s="53"/>
      <c r="AR3212" s="53"/>
      <c r="AS3212" s="53"/>
      <c r="AT3212" s="53"/>
      <c r="AU3212" s="53"/>
      <c r="AV3212" s="53"/>
      <c r="AW3212" s="53"/>
      <c r="AX3212" s="53"/>
      <c r="AY3212" s="53"/>
      <c r="AZ3212" s="53"/>
      <c r="BA3212" s="53"/>
      <c r="BB3212" s="53"/>
      <c r="BC3212" s="53"/>
      <c r="BD3212" s="53"/>
      <c r="BE3212" s="53"/>
      <c r="BF3212" s="53"/>
      <c r="BG3212" s="53"/>
      <c r="BH3212" s="53"/>
      <c r="BI3212" s="53"/>
      <c r="BJ3212" s="53"/>
      <c r="BK3212" s="53"/>
      <c r="BL3212" s="53"/>
      <c r="BM3212" s="53"/>
      <c r="BN3212" s="53"/>
      <c r="BO3212" s="53"/>
      <c r="BP3212" s="53"/>
      <c r="BQ3212" s="53"/>
      <c r="BR3212" s="53"/>
      <c r="BS3212" s="53"/>
      <c r="BT3212" s="53"/>
      <c r="BU3212" s="53"/>
      <c r="BV3212" s="53"/>
      <c r="BW3212" s="53"/>
      <c r="BX3212" s="53"/>
      <c r="BY3212" s="53"/>
      <c r="BZ3212" s="53"/>
      <c r="CA3212" s="53"/>
      <c r="CB3212" s="53"/>
      <c r="CC3212" s="53"/>
      <c r="CD3212" s="53"/>
      <c r="CE3212" s="53"/>
      <c r="CF3212" s="53"/>
      <c r="CG3212" s="53"/>
      <c r="CH3212" s="53"/>
      <c r="CI3212" s="53"/>
      <c r="CJ3212" s="53"/>
      <c r="CK3212" s="53"/>
    </row>
    <row r="3213" spans="10:89" x14ac:dyDescent="0.2">
      <c r="J3213" s="53"/>
      <c r="K3213" s="53"/>
      <c r="L3213" s="53"/>
      <c r="M3213" s="53"/>
      <c r="N3213" s="53"/>
      <c r="O3213" s="53"/>
      <c r="P3213" s="53"/>
      <c r="Q3213" s="53"/>
      <c r="R3213" s="53"/>
      <c r="S3213" s="53"/>
      <c r="T3213" s="53"/>
      <c r="U3213" s="53"/>
      <c r="V3213" s="53"/>
      <c r="W3213" s="53"/>
      <c r="X3213" s="53"/>
      <c r="Y3213" s="53"/>
      <c r="Z3213" s="53"/>
      <c r="AA3213" s="53"/>
      <c r="AB3213" s="53"/>
      <c r="AC3213" s="53"/>
      <c r="AD3213" s="53"/>
      <c r="AE3213" s="53"/>
      <c r="AF3213" s="53"/>
      <c r="AG3213" s="53"/>
      <c r="AH3213" s="53"/>
      <c r="AI3213" s="53"/>
      <c r="AJ3213" s="53"/>
      <c r="AK3213" s="53"/>
      <c r="AL3213" s="53"/>
      <c r="AM3213" s="53"/>
      <c r="AN3213" s="53"/>
      <c r="AO3213" s="53"/>
      <c r="AP3213" s="53"/>
      <c r="AQ3213" s="53"/>
      <c r="AR3213" s="53"/>
      <c r="AS3213" s="53"/>
      <c r="AT3213" s="53"/>
      <c r="AU3213" s="53"/>
      <c r="AV3213" s="53"/>
      <c r="AW3213" s="53"/>
      <c r="AX3213" s="53"/>
      <c r="AY3213" s="53"/>
      <c r="AZ3213" s="53"/>
      <c r="BA3213" s="53"/>
      <c r="BB3213" s="53"/>
      <c r="BC3213" s="53"/>
      <c r="BD3213" s="53"/>
      <c r="BE3213" s="53"/>
      <c r="BF3213" s="53"/>
      <c r="BG3213" s="53"/>
      <c r="BH3213" s="53"/>
      <c r="BI3213" s="53"/>
      <c r="BJ3213" s="53"/>
      <c r="BK3213" s="53"/>
      <c r="BL3213" s="53"/>
      <c r="BM3213" s="53"/>
      <c r="BN3213" s="53"/>
      <c r="BO3213" s="53"/>
      <c r="BP3213" s="53"/>
      <c r="BQ3213" s="53"/>
      <c r="BR3213" s="53"/>
      <c r="BS3213" s="53"/>
      <c r="BT3213" s="53"/>
      <c r="BU3213" s="53"/>
      <c r="BV3213" s="53"/>
      <c r="BW3213" s="53"/>
      <c r="BX3213" s="53"/>
      <c r="BY3213" s="53"/>
      <c r="BZ3213" s="53"/>
      <c r="CA3213" s="53"/>
      <c r="CB3213" s="53"/>
      <c r="CC3213" s="53"/>
      <c r="CD3213" s="53"/>
      <c r="CE3213" s="53"/>
      <c r="CF3213" s="53"/>
      <c r="CG3213" s="53"/>
      <c r="CH3213" s="53"/>
      <c r="CI3213" s="53"/>
      <c r="CJ3213" s="53"/>
      <c r="CK3213" s="53"/>
    </row>
    <row r="3214" spans="10:89" x14ac:dyDescent="0.2">
      <c r="J3214" s="53"/>
      <c r="K3214" s="53"/>
      <c r="L3214" s="53"/>
      <c r="M3214" s="53"/>
      <c r="N3214" s="53"/>
      <c r="O3214" s="53"/>
      <c r="P3214" s="53"/>
      <c r="Q3214" s="53"/>
      <c r="R3214" s="53"/>
      <c r="S3214" s="53"/>
      <c r="T3214" s="53"/>
      <c r="U3214" s="53"/>
      <c r="V3214" s="53"/>
      <c r="W3214" s="53"/>
      <c r="X3214" s="53"/>
      <c r="Y3214" s="53"/>
      <c r="Z3214" s="53"/>
      <c r="AA3214" s="53"/>
      <c r="AB3214" s="53"/>
      <c r="AC3214" s="53"/>
      <c r="AD3214" s="53"/>
      <c r="AE3214" s="53"/>
      <c r="AF3214" s="53"/>
      <c r="AG3214" s="53"/>
      <c r="AH3214" s="53"/>
      <c r="AI3214" s="53"/>
      <c r="AJ3214" s="53"/>
      <c r="AK3214" s="53"/>
      <c r="AL3214" s="53"/>
      <c r="AM3214" s="53"/>
      <c r="AN3214" s="53"/>
      <c r="AO3214" s="53"/>
      <c r="AP3214" s="53"/>
      <c r="AQ3214" s="53"/>
      <c r="AR3214" s="53"/>
      <c r="AS3214" s="53"/>
      <c r="AT3214" s="53"/>
      <c r="AU3214" s="53"/>
      <c r="AV3214" s="53"/>
      <c r="AW3214" s="53"/>
      <c r="AX3214" s="53"/>
      <c r="AY3214" s="53"/>
      <c r="AZ3214" s="53"/>
      <c r="BA3214" s="53"/>
      <c r="BB3214" s="53"/>
      <c r="BC3214" s="53"/>
      <c r="BD3214" s="53"/>
      <c r="BE3214" s="53"/>
      <c r="BF3214" s="53"/>
      <c r="BG3214" s="53"/>
      <c r="BH3214" s="53"/>
      <c r="BI3214" s="53"/>
      <c r="BJ3214" s="53"/>
      <c r="BK3214" s="53"/>
      <c r="BL3214" s="53"/>
      <c r="BM3214" s="53"/>
      <c r="BN3214" s="53"/>
      <c r="BO3214" s="53"/>
      <c r="BP3214" s="53"/>
      <c r="BQ3214" s="53"/>
      <c r="BR3214" s="53"/>
      <c r="BS3214" s="53"/>
      <c r="BT3214" s="53"/>
      <c r="BU3214" s="53"/>
      <c r="BV3214" s="53"/>
      <c r="BW3214" s="53"/>
      <c r="BX3214" s="53"/>
      <c r="BY3214" s="53"/>
      <c r="BZ3214" s="53"/>
      <c r="CA3214" s="53"/>
      <c r="CB3214" s="53"/>
      <c r="CC3214" s="53"/>
      <c r="CD3214" s="53"/>
      <c r="CE3214" s="53"/>
      <c r="CF3214" s="53"/>
      <c r="CG3214" s="53"/>
      <c r="CH3214" s="53"/>
      <c r="CI3214" s="53"/>
      <c r="CJ3214" s="53"/>
      <c r="CK3214" s="53"/>
    </row>
    <row r="3215" spans="10:89" x14ac:dyDescent="0.2">
      <c r="J3215" s="53"/>
      <c r="K3215" s="53"/>
      <c r="L3215" s="53"/>
      <c r="M3215" s="53"/>
      <c r="N3215" s="53"/>
      <c r="O3215" s="53"/>
      <c r="P3215" s="53"/>
      <c r="Q3215" s="53"/>
      <c r="R3215" s="53"/>
      <c r="S3215" s="53"/>
      <c r="T3215" s="53"/>
      <c r="U3215" s="53"/>
      <c r="V3215" s="53"/>
      <c r="W3215" s="53"/>
      <c r="X3215" s="53"/>
      <c r="Y3215" s="53"/>
      <c r="Z3215" s="53"/>
      <c r="AA3215" s="53"/>
      <c r="AB3215" s="53"/>
      <c r="AC3215" s="53"/>
      <c r="AD3215" s="53"/>
      <c r="AE3215" s="53"/>
      <c r="AF3215" s="53"/>
      <c r="AG3215" s="53"/>
      <c r="AH3215" s="53"/>
      <c r="AI3215" s="53"/>
      <c r="AJ3215" s="53"/>
      <c r="AK3215" s="53"/>
      <c r="AL3215" s="53"/>
      <c r="AM3215" s="53"/>
      <c r="AN3215" s="53"/>
      <c r="AO3215" s="53"/>
      <c r="AP3215" s="53"/>
      <c r="AQ3215" s="53"/>
      <c r="AR3215" s="53"/>
      <c r="AS3215" s="53"/>
      <c r="AT3215" s="53"/>
      <c r="AU3215" s="53"/>
      <c r="AV3215" s="53"/>
      <c r="AW3215" s="53"/>
      <c r="AX3215" s="53"/>
      <c r="AY3215" s="53"/>
      <c r="AZ3215" s="53"/>
      <c r="BA3215" s="53"/>
      <c r="BB3215" s="53"/>
      <c r="BC3215" s="53"/>
      <c r="BD3215" s="53"/>
      <c r="BE3215" s="53"/>
      <c r="BF3215" s="53"/>
      <c r="BG3215" s="53"/>
      <c r="BH3215" s="53"/>
      <c r="BI3215" s="53"/>
      <c r="BJ3215" s="53"/>
      <c r="BK3215" s="53"/>
      <c r="BL3215" s="53"/>
      <c r="BM3215" s="53"/>
      <c r="BN3215" s="53"/>
      <c r="BO3215" s="53"/>
      <c r="BP3215" s="53"/>
      <c r="BQ3215" s="53"/>
      <c r="BR3215" s="53"/>
      <c r="BS3215" s="53"/>
      <c r="BT3215" s="53"/>
      <c r="BU3215" s="53"/>
      <c r="BV3215" s="53"/>
      <c r="BW3215" s="53"/>
      <c r="BX3215" s="53"/>
      <c r="BY3215" s="53"/>
      <c r="BZ3215" s="53"/>
      <c r="CA3215" s="53"/>
      <c r="CB3215" s="53"/>
      <c r="CC3215" s="53"/>
      <c r="CD3215" s="53"/>
      <c r="CE3215" s="53"/>
      <c r="CF3215" s="53"/>
      <c r="CG3215" s="53"/>
      <c r="CH3215" s="53"/>
      <c r="CI3215" s="53"/>
      <c r="CJ3215" s="53"/>
      <c r="CK3215" s="53"/>
    </row>
    <row r="3216" spans="10:89" x14ac:dyDescent="0.2">
      <c r="J3216" s="53"/>
      <c r="K3216" s="53"/>
      <c r="L3216" s="53"/>
      <c r="M3216" s="53"/>
      <c r="N3216" s="53"/>
      <c r="O3216" s="53"/>
      <c r="P3216" s="53"/>
      <c r="Q3216" s="53"/>
      <c r="R3216" s="53"/>
      <c r="S3216" s="53"/>
      <c r="T3216" s="53"/>
      <c r="U3216" s="53"/>
      <c r="V3216" s="53"/>
      <c r="W3216" s="53"/>
      <c r="X3216" s="53"/>
      <c r="Y3216" s="53"/>
      <c r="Z3216" s="53"/>
      <c r="AA3216" s="53"/>
      <c r="AB3216" s="53"/>
      <c r="AC3216" s="53"/>
      <c r="AD3216" s="53"/>
      <c r="AE3216" s="53"/>
      <c r="AF3216" s="53"/>
      <c r="AG3216" s="53"/>
      <c r="AH3216" s="53"/>
      <c r="AI3216" s="53"/>
      <c r="AJ3216" s="53"/>
      <c r="AK3216" s="53"/>
      <c r="AL3216" s="53"/>
      <c r="AM3216" s="53"/>
      <c r="AN3216" s="53"/>
      <c r="AO3216" s="53"/>
      <c r="AP3216" s="53"/>
      <c r="AQ3216" s="53"/>
      <c r="AR3216" s="53"/>
      <c r="AS3216" s="53"/>
      <c r="AT3216" s="53"/>
      <c r="AU3216" s="53"/>
      <c r="AV3216" s="53"/>
      <c r="AW3216" s="53"/>
      <c r="AX3216" s="53"/>
      <c r="AY3216" s="53"/>
      <c r="AZ3216" s="53"/>
      <c r="BA3216" s="53"/>
      <c r="BB3216" s="53"/>
      <c r="BC3216" s="53"/>
      <c r="BD3216" s="53"/>
      <c r="BE3216" s="53"/>
      <c r="BF3216" s="53"/>
      <c r="BG3216" s="53"/>
      <c r="BH3216" s="53"/>
      <c r="BI3216" s="53"/>
      <c r="BJ3216" s="53"/>
      <c r="BK3216" s="53"/>
      <c r="BL3216" s="53"/>
      <c r="BM3216" s="53"/>
      <c r="BN3216" s="53"/>
      <c r="BO3216" s="53"/>
      <c r="BP3216" s="53"/>
      <c r="BQ3216" s="53"/>
      <c r="BR3216" s="53"/>
      <c r="BS3216" s="53"/>
      <c r="BT3216" s="53"/>
      <c r="BU3216" s="53"/>
      <c r="BV3216" s="53"/>
      <c r="BW3216" s="53"/>
      <c r="BX3216" s="53"/>
      <c r="BY3216" s="53"/>
      <c r="BZ3216" s="53"/>
      <c r="CA3216" s="53"/>
      <c r="CB3216" s="53"/>
      <c r="CC3216" s="53"/>
      <c r="CD3216" s="53"/>
      <c r="CE3216" s="53"/>
      <c r="CF3216" s="53"/>
      <c r="CG3216" s="53"/>
      <c r="CH3216" s="53"/>
      <c r="CI3216" s="53"/>
      <c r="CJ3216" s="53"/>
      <c r="CK3216" s="53"/>
    </row>
    <row r="3217" spans="10:89" x14ac:dyDescent="0.2">
      <c r="J3217" s="53"/>
      <c r="K3217" s="53"/>
      <c r="L3217" s="53"/>
      <c r="M3217" s="53"/>
      <c r="N3217" s="53"/>
      <c r="O3217" s="53"/>
      <c r="P3217" s="53"/>
      <c r="Q3217" s="53"/>
      <c r="R3217" s="53"/>
      <c r="S3217" s="53"/>
      <c r="T3217" s="53"/>
      <c r="U3217" s="53"/>
      <c r="V3217" s="53"/>
      <c r="W3217" s="53"/>
      <c r="X3217" s="53"/>
      <c r="Y3217" s="53"/>
      <c r="Z3217" s="53"/>
      <c r="AA3217" s="53"/>
      <c r="AB3217" s="53"/>
      <c r="AC3217" s="53"/>
      <c r="AD3217" s="53"/>
      <c r="AE3217" s="53"/>
      <c r="AF3217" s="53"/>
      <c r="AG3217" s="53"/>
      <c r="AH3217" s="53"/>
      <c r="AI3217" s="53"/>
      <c r="AJ3217" s="53"/>
      <c r="AK3217" s="53"/>
      <c r="AL3217" s="53"/>
      <c r="AM3217" s="53"/>
      <c r="AN3217" s="53"/>
      <c r="AO3217" s="53"/>
      <c r="AP3217" s="53"/>
      <c r="AQ3217" s="53"/>
      <c r="AR3217" s="53"/>
      <c r="AS3217" s="53"/>
      <c r="AT3217" s="53"/>
      <c r="AU3217" s="53"/>
      <c r="AV3217" s="53"/>
      <c r="AW3217" s="53"/>
      <c r="AX3217" s="53"/>
      <c r="AY3217" s="53"/>
      <c r="AZ3217" s="53"/>
      <c r="BA3217" s="53"/>
      <c r="BB3217" s="53"/>
      <c r="BC3217" s="53"/>
      <c r="BD3217" s="53"/>
      <c r="BE3217" s="53"/>
      <c r="BF3217" s="53"/>
      <c r="BG3217" s="53"/>
      <c r="BH3217" s="53"/>
      <c r="BI3217" s="53"/>
      <c r="BJ3217" s="53"/>
      <c r="BK3217" s="53"/>
      <c r="BL3217" s="53"/>
      <c r="BM3217" s="53"/>
      <c r="BN3217" s="53"/>
      <c r="BO3217" s="53"/>
      <c r="BP3217" s="53"/>
      <c r="BQ3217" s="53"/>
      <c r="BR3217" s="53"/>
      <c r="BS3217" s="53"/>
      <c r="BT3217" s="53"/>
      <c r="BU3217" s="53"/>
      <c r="BV3217" s="53"/>
      <c r="BW3217" s="53"/>
      <c r="BX3217" s="53"/>
      <c r="BY3217" s="53"/>
      <c r="BZ3217" s="53"/>
      <c r="CA3217" s="53"/>
      <c r="CB3217" s="53"/>
      <c r="CC3217" s="53"/>
      <c r="CD3217" s="53"/>
      <c r="CE3217" s="53"/>
      <c r="CF3217" s="53"/>
      <c r="CG3217" s="53"/>
      <c r="CH3217" s="53"/>
      <c r="CI3217" s="53"/>
      <c r="CJ3217" s="53"/>
      <c r="CK3217" s="53"/>
    </row>
    <row r="3218" spans="10:89" x14ac:dyDescent="0.2">
      <c r="J3218" s="53"/>
      <c r="K3218" s="53"/>
      <c r="L3218" s="53"/>
      <c r="M3218" s="53"/>
      <c r="N3218" s="53"/>
      <c r="O3218" s="53"/>
      <c r="P3218" s="53"/>
      <c r="Q3218" s="53"/>
      <c r="R3218" s="53"/>
      <c r="S3218" s="53"/>
      <c r="T3218" s="53"/>
      <c r="U3218" s="53"/>
      <c r="V3218" s="53"/>
      <c r="W3218" s="53"/>
      <c r="X3218" s="53"/>
      <c r="Y3218" s="53"/>
      <c r="Z3218" s="53"/>
      <c r="AA3218" s="53"/>
      <c r="AB3218" s="53"/>
      <c r="AC3218" s="53"/>
      <c r="AD3218" s="53"/>
      <c r="AE3218" s="53"/>
      <c r="AF3218" s="53"/>
      <c r="AG3218" s="53"/>
      <c r="AH3218" s="53"/>
      <c r="AI3218" s="53"/>
      <c r="AJ3218" s="53"/>
      <c r="AK3218" s="53"/>
      <c r="AL3218" s="53"/>
      <c r="AM3218" s="53"/>
      <c r="AN3218" s="53"/>
      <c r="AO3218" s="53"/>
      <c r="AP3218" s="53"/>
      <c r="AQ3218" s="53"/>
      <c r="AR3218" s="53"/>
      <c r="AS3218" s="53"/>
      <c r="AT3218" s="53"/>
      <c r="AU3218" s="53"/>
      <c r="AV3218" s="53"/>
      <c r="AW3218" s="53"/>
      <c r="AX3218" s="53"/>
      <c r="AY3218" s="53"/>
      <c r="AZ3218" s="53"/>
      <c r="BA3218" s="53"/>
      <c r="BB3218" s="53"/>
      <c r="BC3218" s="53"/>
      <c r="BD3218" s="53"/>
      <c r="BE3218" s="53"/>
      <c r="BF3218" s="53"/>
      <c r="BG3218" s="53"/>
      <c r="BH3218" s="53"/>
      <c r="BI3218" s="53"/>
      <c r="BJ3218" s="53"/>
      <c r="BK3218" s="53"/>
      <c r="BL3218" s="53"/>
      <c r="BM3218" s="53"/>
      <c r="BN3218" s="53"/>
      <c r="BO3218" s="53"/>
      <c r="BP3218" s="53"/>
      <c r="BQ3218" s="53"/>
      <c r="BR3218" s="53"/>
      <c r="BS3218" s="53"/>
      <c r="BT3218" s="53"/>
      <c r="BU3218" s="53"/>
      <c r="BV3218" s="53"/>
      <c r="BW3218" s="53"/>
      <c r="BX3218" s="53"/>
      <c r="BY3218" s="53"/>
      <c r="BZ3218" s="53"/>
      <c r="CA3218" s="53"/>
      <c r="CB3218" s="53"/>
      <c r="CC3218" s="53"/>
      <c r="CD3218" s="53"/>
      <c r="CE3218" s="53"/>
      <c r="CF3218" s="53"/>
      <c r="CG3218" s="53"/>
      <c r="CH3218" s="53"/>
      <c r="CI3218" s="53"/>
      <c r="CJ3218" s="53"/>
      <c r="CK3218" s="53"/>
    </row>
    <row r="3219" spans="10:89" x14ac:dyDescent="0.2">
      <c r="J3219" s="53"/>
      <c r="K3219" s="53"/>
      <c r="L3219" s="53"/>
      <c r="M3219" s="53"/>
      <c r="N3219" s="53"/>
      <c r="O3219" s="53"/>
      <c r="P3219" s="53"/>
      <c r="Q3219" s="53"/>
      <c r="R3219" s="53"/>
      <c r="S3219" s="53"/>
      <c r="T3219" s="53"/>
      <c r="U3219" s="53"/>
      <c r="V3219" s="53"/>
      <c r="W3219" s="53"/>
      <c r="X3219" s="53"/>
      <c r="Y3219" s="53"/>
      <c r="Z3219" s="53"/>
      <c r="AA3219" s="53"/>
      <c r="AB3219" s="53"/>
      <c r="AC3219" s="53"/>
      <c r="AD3219" s="53"/>
      <c r="AE3219" s="53"/>
      <c r="AF3219" s="53"/>
      <c r="AG3219" s="53"/>
      <c r="AH3219" s="53"/>
      <c r="AI3219" s="53"/>
      <c r="AJ3219" s="53"/>
      <c r="AK3219" s="53"/>
      <c r="AL3219" s="53"/>
      <c r="AM3219" s="53"/>
      <c r="AN3219" s="53"/>
      <c r="AO3219" s="53"/>
      <c r="AP3219" s="53"/>
      <c r="AQ3219" s="53"/>
      <c r="AR3219" s="53"/>
      <c r="AS3219" s="53"/>
      <c r="AT3219" s="53"/>
      <c r="AU3219" s="53"/>
      <c r="AV3219" s="53"/>
      <c r="AW3219" s="53"/>
      <c r="AX3219" s="53"/>
      <c r="AY3219" s="53"/>
      <c r="AZ3219" s="53"/>
      <c r="BA3219" s="53"/>
      <c r="BB3219" s="53"/>
      <c r="BC3219" s="53"/>
      <c r="BD3219" s="53"/>
      <c r="BE3219" s="53"/>
      <c r="BF3219" s="53"/>
      <c r="BG3219" s="53"/>
      <c r="BH3219" s="53"/>
      <c r="BI3219" s="53"/>
      <c r="BJ3219" s="53"/>
      <c r="BK3219" s="53"/>
      <c r="BL3219" s="53"/>
      <c r="BM3219" s="53"/>
      <c r="BN3219" s="53"/>
      <c r="BO3219" s="53"/>
      <c r="BP3219" s="53"/>
      <c r="BQ3219" s="53"/>
      <c r="BR3219" s="53"/>
      <c r="BS3219" s="53"/>
      <c r="BT3219" s="53"/>
      <c r="BU3219" s="53"/>
      <c r="BV3219" s="53"/>
      <c r="BW3219" s="53"/>
      <c r="BX3219" s="53"/>
      <c r="BY3219" s="53"/>
      <c r="BZ3219" s="53"/>
      <c r="CA3219" s="53"/>
      <c r="CB3219" s="53"/>
      <c r="CC3219" s="53"/>
      <c r="CD3219" s="53"/>
      <c r="CE3219" s="53"/>
      <c r="CF3219" s="53"/>
      <c r="CG3219" s="53"/>
      <c r="CH3219" s="53"/>
      <c r="CI3219" s="53"/>
      <c r="CJ3219" s="53"/>
      <c r="CK3219" s="53"/>
    </row>
    <row r="3220" spans="10:89" x14ac:dyDescent="0.2">
      <c r="J3220" s="53"/>
      <c r="K3220" s="53"/>
      <c r="L3220" s="53"/>
      <c r="M3220" s="53"/>
      <c r="N3220" s="53"/>
      <c r="O3220" s="53"/>
      <c r="P3220" s="53"/>
      <c r="Q3220" s="53"/>
      <c r="R3220" s="53"/>
      <c r="S3220" s="53"/>
      <c r="T3220" s="53"/>
      <c r="U3220" s="53"/>
      <c r="V3220" s="53"/>
      <c r="W3220" s="53"/>
      <c r="X3220" s="53"/>
      <c r="Y3220" s="53"/>
      <c r="Z3220" s="53"/>
      <c r="AA3220" s="53"/>
      <c r="AB3220" s="53"/>
      <c r="AC3220" s="53"/>
      <c r="AD3220" s="53"/>
      <c r="AE3220" s="53"/>
      <c r="AF3220" s="53"/>
      <c r="AG3220" s="53"/>
      <c r="AH3220" s="53"/>
      <c r="AI3220" s="53"/>
      <c r="AJ3220" s="53"/>
      <c r="AK3220" s="53"/>
      <c r="AL3220" s="53"/>
      <c r="AM3220" s="53"/>
      <c r="AN3220" s="53"/>
      <c r="AO3220" s="53"/>
      <c r="AP3220" s="53"/>
      <c r="AQ3220" s="53"/>
      <c r="AR3220" s="53"/>
      <c r="AS3220" s="53"/>
      <c r="AT3220" s="53"/>
      <c r="AU3220" s="53"/>
      <c r="AV3220" s="53"/>
      <c r="AW3220" s="53"/>
      <c r="AX3220" s="53"/>
      <c r="AY3220" s="53"/>
      <c r="AZ3220" s="53"/>
      <c r="BA3220" s="53"/>
      <c r="BB3220" s="53"/>
      <c r="BC3220" s="53"/>
      <c r="BD3220" s="53"/>
      <c r="BE3220" s="53"/>
      <c r="BF3220" s="53"/>
      <c r="BG3220" s="53"/>
      <c r="BH3220" s="53"/>
      <c r="BI3220" s="53"/>
      <c r="BJ3220" s="53"/>
      <c r="BK3220" s="53"/>
      <c r="BL3220" s="53"/>
      <c r="BM3220" s="53"/>
      <c r="BN3220" s="53"/>
      <c r="BO3220" s="53"/>
      <c r="BP3220" s="53"/>
      <c r="BQ3220" s="53"/>
      <c r="BR3220" s="53"/>
      <c r="BS3220" s="53"/>
      <c r="BT3220" s="53"/>
      <c r="BU3220" s="53"/>
      <c r="BV3220" s="53"/>
      <c r="BW3220" s="53"/>
      <c r="BX3220" s="53"/>
      <c r="BY3220" s="53"/>
      <c r="BZ3220" s="53"/>
      <c r="CA3220" s="53"/>
      <c r="CB3220" s="53"/>
      <c r="CC3220" s="53"/>
      <c r="CD3220" s="53"/>
      <c r="CE3220" s="53"/>
      <c r="CF3220" s="53"/>
      <c r="CG3220" s="53"/>
      <c r="CH3220" s="53"/>
      <c r="CI3220" s="53"/>
      <c r="CJ3220" s="53"/>
      <c r="CK3220" s="53"/>
    </row>
    <row r="3221" spans="10:89" x14ac:dyDescent="0.2">
      <c r="J3221" s="53"/>
      <c r="K3221" s="53"/>
      <c r="L3221" s="53"/>
      <c r="M3221" s="53"/>
      <c r="N3221" s="53"/>
      <c r="O3221" s="53"/>
      <c r="P3221" s="53"/>
      <c r="Q3221" s="53"/>
      <c r="R3221" s="53"/>
      <c r="S3221" s="53"/>
      <c r="T3221" s="53"/>
      <c r="U3221" s="53"/>
      <c r="V3221" s="53"/>
      <c r="W3221" s="53"/>
      <c r="X3221" s="53"/>
      <c r="Y3221" s="53"/>
      <c r="Z3221" s="53"/>
      <c r="AA3221" s="53"/>
      <c r="AB3221" s="53"/>
      <c r="AC3221" s="53"/>
      <c r="AD3221" s="53"/>
      <c r="AE3221" s="53"/>
      <c r="AF3221" s="53"/>
      <c r="AG3221" s="53"/>
      <c r="AH3221" s="53"/>
      <c r="AI3221" s="53"/>
      <c r="AJ3221" s="53"/>
      <c r="AK3221" s="53"/>
      <c r="AL3221" s="53"/>
      <c r="AM3221" s="53"/>
      <c r="AN3221" s="53"/>
      <c r="AO3221" s="53"/>
      <c r="AP3221" s="53"/>
      <c r="AQ3221" s="53"/>
      <c r="AR3221" s="53"/>
      <c r="AS3221" s="53"/>
      <c r="AT3221" s="53"/>
      <c r="AU3221" s="53"/>
      <c r="AV3221" s="53"/>
      <c r="AW3221" s="53"/>
      <c r="AX3221" s="53"/>
      <c r="AY3221" s="53"/>
      <c r="AZ3221" s="53"/>
      <c r="BA3221" s="53"/>
      <c r="BB3221" s="53"/>
      <c r="BC3221" s="53"/>
      <c r="BD3221" s="53"/>
      <c r="BE3221" s="53"/>
      <c r="BF3221" s="53"/>
      <c r="BG3221" s="53"/>
      <c r="BH3221" s="53"/>
      <c r="BI3221" s="53"/>
      <c r="BJ3221" s="53"/>
      <c r="BK3221" s="53"/>
      <c r="BL3221" s="53"/>
      <c r="BM3221" s="53"/>
      <c r="BN3221" s="53"/>
      <c r="BO3221" s="53"/>
      <c r="BP3221" s="53"/>
      <c r="BQ3221" s="53"/>
      <c r="BR3221" s="53"/>
      <c r="BS3221" s="53"/>
      <c r="BT3221" s="53"/>
      <c r="BU3221" s="53"/>
      <c r="BV3221" s="53"/>
      <c r="BW3221" s="53"/>
      <c r="BX3221" s="53"/>
      <c r="BY3221" s="53"/>
      <c r="BZ3221" s="53"/>
      <c r="CA3221" s="53"/>
      <c r="CB3221" s="53"/>
      <c r="CC3221" s="53"/>
      <c r="CD3221" s="53"/>
      <c r="CE3221" s="53"/>
      <c r="CF3221" s="53"/>
      <c r="CG3221" s="53"/>
      <c r="CH3221" s="53"/>
      <c r="CI3221" s="53"/>
      <c r="CJ3221" s="53"/>
      <c r="CK3221" s="53"/>
    </row>
    <row r="3222" spans="10:89" x14ac:dyDescent="0.2">
      <c r="J3222" s="53"/>
      <c r="K3222" s="53"/>
      <c r="L3222" s="53"/>
      <c r="M3222" s="53"/>
      <c r="N3222" s="53"/>
      <c r="O3222" s="53"/>
      <c r="P3222" s="53"/>
      <c r="Q3222" s="53"/>
      <c r="R3222" s="53"/>
      <c r="S3222" s="53"/>
      <c r="T3222" s="53"/>
      <c r="U3222" s="53"/>
      <c r="V3222" s="53"/>
      <c r="W3222" s="53"/>
      <c r="X3222" s="53"/>
      <c r="Y3222" s="53"/>
      <c r="Z3222" s="53"/>
      <c r="AA3222" s="53"/>
      <c r="AB3222" s="53"/>
      <c r="AC3222" s="53"/>
      <c r="AD3222" s="53"/>
      <c r="AE3222" s="53"/>
      <c r="AF3222" s="53"/>
      <c r="AG3222" s="53"/>
      <c r="AH3222" s="53"/>
      <c r="AI3222" s="53"/>
      <c r="AJ3222" s="53"/>
      <c r="AK3222" s="53"/>
      <c r="AL3222" s="53"/>
      <c r="AM3222" s="53"/>
      <c r="AN3222" s="53"/>
      <c r="AO3222" s="53"/>
      <c r="AP3222" s="53"/>
      <c r="AQ3222" s="53"/>
      <c r="AR3222" s="53"/>
      <c r="AS3222" s="53"/>
      <c r="AT3222" s="53"/>
      <c r="AU3222" s="53"/>
      <c r="AV3222" s="53"/>
      <c r="AW3222" s="53"/>
      <c r="AX3222" s="53"/>
      <c r="AY3222" s="53"/>
      <c r="AZ3222" s="53"/>
      <c r="BA3222" s="53"/>
      <c r="BB3222" s="53"/>
      <c r="BC3222" s="53"/>
      <c r="BD3222" s="53"/>
      <c r="BE3222" s="53"/>
      <c r="BF3222" s="53"/>
      <c r="BG3222" s="53"/>
      <c r="BH3222" s="53"/>
      <c r="BI3222" s="53"/>
      <c r="BJ3222" s="53"/>
      <c r="BK3222" s="53"/>
      <c r="BL3222" s="53"/>
      <c r="BM3222" s="53"/>
      <c r="BN3222" s="53"/>
      <c r="BO3222" s="53"/>
      <c r="BP3222" s="53"/>
      <c r="BQ3222" s="53"/>
      <c r="BR3222" s="53"/>
      <c r="BS3222" s="53"/>
      <c r="BT3222" s="53"/>
      <c r="BU3222" s="53"/>
      <c r="BV3222" s="53"/>
      <c r="BW3222" s="53"/>
      <c r="BX3222" s="53"/>
      <c r="BY3222" s="53"/>
      <c r="BZ3222" s="53"/>
      <c r="CA3222" s="53"/>
      <c r="CB3222" s="53"/>
      <c r="CC3222" s="53"/>
      <c r="CD3222" s="53"/>
      <c r="CE3222" s="53"/>
      <c r="CF3222" s="53"/>
      <c r="CG3222" s="53"/>
      <c r="CH3222" s="53"/>
      <c r="CI3222" s="53"/>
      <c r="CJ3222" s="53"/>
      <c r="CK3222" s="53"/>
    </row>
    <row r="3223" spans="10:89" x14ac:dyDescent="0.2">
      <c r="J3223" s="53"/>
      <c r="K3223" s="53"/>
      <c r="L3223" s="53"/>
      <c r="M3223" s="53"/>
      <c r="N3223" s="53"/>
      <c r="O3223" s="53"/>
      <c r="P3223" s="53"/>
      <c r="Q3223" s="53"/>
      <c r="R3223" s="53"/>
      <c r="S3223" s="53"/>
      <c r="T3223" s="53"/>
      <c r="U3223" s="53"/>
      <c r="V3223" s="53"/>
      <c r="W3223" s="53"/>
      <c r="X3223" s="53"/>
      <c r="Y3223" s="53"/>
      <c r="Z3223" s="53"/>
      <c r="AA3223" s="53"/>
      <c r="AB3223" s="53"/>
      <c r="AC3223" s="53"/>
      <c r="AD3223" s="53"/>
      <c r="AE3223" s="53"/>
      <c r="AF3223" s="53"/>
      <c r="AG3223" s="53"/>
      <c r="AH3223" s="53"/>
      <c r="AI3223" s="53"/>
      <c r="AJ3223" s="53"/>
      <c r="AK3223" s="53"/>
      <c r="AL3223" s="53"/>
      <c r="AM3223" s="53"/>
      <c r="AN3223" s="53"/>
      <c r="AO3223" s="53"/>
      <c r="AP3223" s="53"/>
      <c r="AQ3223" s="53"/>
      <c r="AR3223" s="53"/>
      <c r="AS3223" s="53"/>
      <c r="AT3223" s="53"/>
      <c r="AU3223" s="53"/>
      <c r="AV3223" s="53"/>
      <c r="AW3223" s="53"/>
      <c r="AX3223" s="53"/>
      <c r="AY3223" s="53"/>
      <c r="AZ3223" s="53"/>
      <c r="BA3223" s="53"/>
      <c r="BB3223" s="53"/>
      <c r="BC3223" s="53"/>
      <c r="BD3223" s="53"/>
      <c r="BE3223" s="53"/>
      <c r="BF3223" s="53"/>
      <c r="BG3223" s="53"/>
      <c r="BH3223" s="53"/>
      <c r="BI3223" s="53"/>
      <c r="BJ3223" s="53"/>
      <c r="BK3223" s="53"/>
      <c r="BL3223" s="53"/>
      <c r="BM3223" s="53"/>
      <c r="BN3223" s="53"/>
      <c r="BO3223" s="53"/>
      <c r="BP3223" s="53"/>
      <c r="BQ3223" s="53"/>
      <c r="BR3223" s="53"/>
      <c r="BS3223" s="53"/>
      <c r="BT3223" s="53"/>
      <c r="BU3223" s="53"/>
      <c r="BV3223" s="53"/>
      <c r="BW3223" s="53"/>
      <c r="BX3223" s="53"/>
      <c r="BY3223" s="53"/>
      <c r="BZ3223" s="53"/>
      <c r="CA3223" s="53"/>
      <c r="CB3223" s="53"/>
      <c r="CC3223" s="53"/>
      <c r="CD3223" s="53"/>
      <c r="CE3223" s="53"/>
      <c r="CF3223" s="53"/>
      <c r="CG3223" s="53"/>
      <c r="CH3223" s="53"/>
      <c r="CI3223" s="53"/>
      <c r="CJ3223" s="53"/>
      <c r="CK3223" s="53"/>
    </row>
    <row r="3224" spans="10:89" x14ac:dyDescent="0.2">
      <c r="J3224" s="53"/>
      <c r="K3224" s="53"/>
      <c r="L3224" s="53"/>
      <c r="M3224" s="53"/>
      <c r="N3224" s="53"/>
      <c r="O3224" s="53"/>
      <c r="P3224" s="53"/>
      <c r="Q3224" s="53"/>
      <c r="R3224" s="53"/>
      <c r="S3224" s="53"/>
      <c r="T3224" s="53"/>
      <c r="U3224" s="53"/>
      <c r="V3224" s="53"/>
      <c r="W3224" s="53"/>
      <c r="X3224" s="53"/>
      <c r="Y3224" s="53"/>
      <c r="Z3224" s="53"/>
      <c r="AA3224" s="53"/>
      <c r="AB3224" s="53"/>
      <c r="AC3224" s="53"/>
      <c r="AD3224" s="53"/>
      <c r="AE3224" s="53"/>
      <c r="AF3224" s="53"/>
      <c r="AG3224" s="53"/>
      <c r="AH3224" s="53"/>
      <c r="AI3224" s="53"/>
      <c r="AJ3224" s="53"/>
      <c r="AK3224" s="53"/>
      <c r="AL3224" s="53"/>
      <c r="AM3224" s="53"/>
      <c r="AN3224" s="53"/>
      <c r="AO3224" s="53"/>
      <c r="AP3224" s="53"/>
      <c r="AQ3224" s="53"/>
      <c r="AR3224" s="53"/>
      <c r="AS3224" s="53"/>
      <c r="AT3224" s="53"/>
      <c r="AU3224" s="53"/>
      <c r="AV3224" s="53"/>
      <c r="AW3224" s="53"/>
      <c r="AX3224" s="53"/>
      <c r="AY3224" s="53"/>
      <c r="AZ3224" s="53"/>
      <c r="BA3224" s="53"/>
      <c r="BB3224" s="53"/>
      <c r="BC3224" s="53"/>
      <c r="BD3224" s="53"/>
      <c r="BE3224" s="53"/>
      <c r="BF3224" s="53"/>
      <c r="BG3224" s="53"/>
      <c r="BH3224" s="53"/>
      <c r="BI3224" s="53"/>
      <c r="BJ3224" s="53"/>
      <c r="BK3224" s="53"/>
      <c r="BL3224" s="53"/>
      <c r="BM3224" s="53"/>
      <c r="BN3224" s="53"/>
      <c r="BO3224" s="53"/>
      <c r="BP3224" s="53"/>
      <c r="BQ3224" s="53"/>
      <c r="BR3224" s="53"/>
      <c r="BS3224" s="53"/>
      <c r="BT3224" s="53"/>
      <c r="BU3224" s="53"/>
      <c r="BV3224" s="53"/>
      <c r="BW3224" s="53"/>
      <c r="BX3224" s="53"/>
      <c r="BY3224" s="53"/>
      <c r="BZ3224" s="53"/>
      <c r="CA3224" s="53"/>
      <c r="CB3224" s="53"/>
      <c r="CC3224" s="53"/>
      <c r="CD3224" s="53"/>
      <c r="CE3224" s="53"/>
      <c r="CF3224" s="53"/>
      <c r="CG3224" s="53"/>
      <c r="CH3224" s="53"/>
      <c r="CI3224" s="53"/>
      <c r="CJ3224" s="53"/>
      <c r="CK3224" s="53"/>
    </row>
    <row r="3225" spans="10:89" x14ac:dyDescent="0.2">
      <c r="J3225" s="53"/>
      <c r="K3225" s="53"/>
      <c r="L3225" s="53"/>
      <c r="M3225" s="53"/>
      <c r="N3225" s="53"/>
      <c r="O3225" s="53"/>
      <c r="P3225" s="53"/>
      <c r="Q3225" s="53"/>
      <c r="R3225" s="53"/>
      <c r="S3225" s="53"/>
      <c r="T3225" s="53"/>
      <c r="U3225" s="53"/>
      <c r="V3225" s="53"/>
      <c r="W3225" s="53"/>
      <c r="X3225" s="53"/>
      <c r="Y3225" s="53"/>
      <c r="Z3225" s="53"/>
      <c r="AA3225" s="53"/>
      <c r="AB3225" s="53"/>
      <c r="AC3225" s="53"/>
      <c r="AD3225" s="53"/>
      <c r="AE3225" s="53"/>
      <c r="AF3225" s="53"/>
      <c r="AG3225" s="53"/>
      <c r="AH3225" s="53"/>
      <c r="AI3225" s="53"/>
      <c r="AJ3225" s="53"/>
      <c r="AK3225" s="53"/>
      <c r="AL3225" s="53"/>
      <c r="AM3225" s="53"/>
      <c r="AN3225" s="53"/>
      <c r="AO3225" s="53"/>
      <c r="AP3225" s="53"/>
      <c r="AQ3225" s="53"/>
      <c r="AR3225" s="53"/>
      <c r="AS3225" s="53"/>
      <c r="AT3225" s="53"/>
      <c r="AU3225" s="53"/>
      <c r="AV3225" s="53"/>
      <c r="AW3225" s="53"/>
      <c r="AX3225" s="53"/>
      <c r="AY3225" s="53"/>
      <c r="AZ3225" s="53"/>
      <c r="BA3225" s="53"/>
      <c r="BB3225" s="53"/>
      <c r="BC3225" s="53"/>
      <c r="BD3225" s="53"/>
      <c r="BE3225" s="53"/>
      <c r="BF3225" s="53"/>
      <c r="BG3225" s="53"/>
      <c r="BH3225" s="53"/>
      <c r="BI3225" s="53"/>
      <c r="BJ3225" s="53"/>
      <c r="BK3225" s="53"/>
      <c r="BL3225" s="53"/>
      <c r="BM3225" s="53"/>
      <c r="BN3225" s="53"/>
      <c r="BO3225" s="53"/>
      <c r="BP3225" s="53"/>
      <c r="BQ3225" s="53"/>
      <c r="BR3225" s="53"/>
      <c r="BS3225" s="53"/>
      <c r="BT3225" s="53"/>
      <c r="BU3225" s="53"/>
      <c r="BV3225" s="53"/>
      <c r="BW3225" s="53"/>
      <c r="BX3225" s="53"/>
      <c r="BY3225" s="53"/>
      <c r="BZ3225" s="53"/>
      <c r="CA3225" s="53"/>
      <c r="CB3225" s="53"/>
      <c r="CC3225" s="53"/>
      <c r="CD3225" s="53"/>
      <c r="CE3225" s="53"/>
      <c r="CF3225" s="53"/>
      <c r="CG3225" s="53"/>
      <c r="CH3225" s="53"/>
      <c r="CI3225" s="53"/>
      <c r="CJ3225" s="53"/>
      <c r="CK3225" s="53"/>
    </row>
    <row r="3226" spans="10:89" x14ac:dyDescent="0.2">
      <c r="J3226" s="53"/>
      <c r="K3226" s="53"/>
      <c r="L3226" s="53"/>
      <c r="M3226" s="53"/>
      <c r="N3226" s="53"/>
      <c r="O3226" s="53"/>
      <c r="P3226" s="53"/>
      <c r="Q3226" s="53"/>
      <c r="R3226" s="53"/>
      <c r="S3226" s="53"/>
      <c r="T3226" s="53"/>
      <c r="U3226" s="53"/>
      <c r="V3226" s="53"/>
      <c r="W3226" s="53"/>
      <c r="X3226" s="53"/>
      <c r="Y3226" s="53"/>
      <c r="Z3226" s="53"/>
      <c r="AA3226" s="53"/>
      <c r="AB3226" s="53"/>
      <c r="AC3226" s="53"/>
      <c r="AD3226" s="53"/>
      <c r="AE3226" s="53"/>
      <c r="AF3226" s="53"/>
      <c r="AG3226" s="53"/>
      <c r="AH3226" s="53"/>
      <c r="AI3226" s="53"/>
      <c r="AJ3226" s="53"/>
      <c r="AK3226" s="53"/>
      <c r="AL3226" s="53"/>
      <c r="AM3226" s="53"/>
      <c r="AN3226" s="53"/>
      <c r="AO3226" s="53"/>
      <c r="AP3226" s="53"/>
      <c r="AQ3226" s="53"/>
      <c r="AR3226" s="53"/>
      <c r="AS3226" s="53"/>
      <c r="AT3226" s="53"/>
      <c r="AU3226" s="53"/>
      <c r="AV3226" s="53"/>
      <c r="AW3226" s="53"/>
      <c r="AX3226" s="53"/>
      <c r="AY3226" s="53"/>
      <c r="AZ3226" s="53"/>
      <c r="BA3226" s="53"/>
      <c r="BB3226" s="53"/>
      <c r="BC3226" s="53"/>
      <c r="BD3226" s="53"/>
      <c r="BE3226" s="53"/>
      <c r="BF3226" s="53"/>
      <c r="BG3226" s="53"/>
      <c r="BH3226" s="53"/>
      <c r="BI3226" s="53"/>
      <c r="BJ3226" s="53"/>
      <c r="BK3226" s="53"/>
      <c r="BL3226" s="53"/>
      <c r="BM3226" s="53"/>
      <c r="BN3226" s="53"/>
      <c r="BO3226" s="53"/>
      <c r="BP3226" s="53"/>
      <c r="BQ3226" s="53"/>
      <c r="BR3226" s="53"/>
      <c r="BS3226" s="53"/>
      <c r="BT3226" s="53"/>
      <c r="BU3226" s="53"/>
      <c r="BV3226" s="53"/>
      <c r="BW3226" s="53"/>
      <c r="BX3226" s="53"/>
      <c r="BY3226" s="53"/>
      <c r="BZ3226" s="53"/>
      <c r="CA3226" s="53"/>
      <c r="CB3226" s="53"/>
      <c r="CC3226" s="53"/>
      <c r="CD3226" s="53"/>
      <c r="CE3226" s="53"/>
      <c r="CF3226" s="53"/>
      <c r="CG3226" s="53"/>
      <c r="CH3226" s="53"/>
      <c r="CI3226" s="53"/>
      <c r="CJ3226" s="53"/>
      <c r="CK3226" s="53"/>
    </row>
    <row r="3227" spans="10:89" x14ac:dyDescent="0.2">
      <c r="J3227" s="53"/>
      <c r="K3227" s="53"/>
      <c r="L3227" s="53"/>
      <c r="M3227" s="53"/>
      <c r="N3227" s="53"/>
      <c r="O3227" s="53"/>
      <c r="P3227" s="53"/>
      <c r="Q3227" s="53"/>
      <c r="R3227" s="53"/>
      <c r="S3227" s="53"/>
      <c r="T3227" s="53"/>
      <c r="U3227" s="53"/>
      <c r="V3227" s="53"/>
      <c r="W3227" s="53"/>
      <c r="X3227" s="53"/>
      <c r="Y3227" s="53"/>
      <c r="Z3227" s="53"/>
      <c r="AA3227" s="53"/>
      <c r="AB3227" s="53"/>
      <c r="AC3227" s="53"/>
      <c r="AD3227" s="53"/>
      <c r="AE3227" s="53"/>
      <c r="AF3227" s="53"/>
      <c r="AG3227" s="53"/>
      <c r="AH3227" s="53"/>
      <c r="AI3227" s="53"/>
      <c r="AJ3227" s="53"/>
      <c r="AK3227" s="53"/>
      <c r="AL3227" s="53"/>
      <c r="AM3227" s="53"/>
      <c r="AN3227" s="53"/>
      <c r="AO3227" s="53"/>
      <c r="AP3227" s="53"/>
      <c r="AQ3227" s="53"/>
      <c r="AR3227" s="53"/>
      <c r="AS3227" s="53"/>
      <c r="AT3227" s="53"/>
      <c r="AU3227" s="53"/>
      <c r="AV3227" s="53"/>
      <c r="AW3227" s="53"/>
      <c r="AX3227" s="53"/>
      <c r="AY3227" s="53"/>
      <c r="AZ3227" s="53"/>
      <c r="BA3227" s="53"/>
      <c r="BB3227" s="53"/>
      <c r="BC3227" s="53"/>
      <c r="BD3227" s="53"/>
      <c r="BE3227" s="53"/>
      <c r="BF3227" s="53"/>
      <c r="BG3227" s="53"/>
      <c r="BH3227" s="53"/>
      <c r="BI3227" s="53"/>
      <c r="BJ3227" s="53"/>
      <c r="BK3227" s="53"/>
      <c r="BL3227" s="53"/>
      <c r="BM3227" s="53"/>
      <c r="BN3227" s="53"/>
      <c r="BO3227" s="53"/>
      <c r="BP3227" s="53"/>
      <c r="BQ3227" s="53"/>
      <c r="BR3227" s="53"/>
      <c r="BS3227" s="53"/>
      <c r="BT3227" s="53"/>
      <c r="BU3227" s="53"/>
      <c r="BV3227" s="53"/>
      <c r="BW3227" s="53"/>
      <c r="BX3227" s="53"/>
      <c r="BY3227" s="53"/>
      <c r="BZ3227" s="53"/>
      <c r="CA3227" s="53"/>
      <c r="CB3227" s="53"/>
      <c r="CC3227" s="53"/>
      <c r="CD3227" s="53"/>
      <c r="CE3227" s="53"/>
      <c r="CF3227" s="53"/>
      <c r="CG3227" s="53"/>
      <c r="CH3227" s="53"/>
      <c r="CI3227" s="53"/>
      <c r="CJ3227" s="53"/>
      <c r="CK3227" s="53"/>
    </row>
    <row r="3228" spans="10:89" x14ac:dyDescent="0.2">
      <c r="J3228" s="53"/>
      <c r="K3228" s="53"/>
      <c r="L3228" s="53"/>
      <c r="M3228" s="53"/>
      <c r="N3228" s="53"/>
      <c r="O3228" s="53"/>
      <c r="P3228" s="53"/>
      <c r="Q3228" s="53"/>
      <c r="R3228" s="53"/>
      <c r="S3228" s="53"/>
      <c r="T3228" s="53"/>
      <c r="U3228" s="53"/>
      <c r="V3228" s="53"/>
      <c r="W3228" s="53"/>
      <c r="X3228" s="53"/>
      <c r="Y3228" s="53"/>
      <c r="Z3228" s="53"/>
      <c r="AA3228" s="53"/>
      <c r="AB3228" s="53"/>
      <c r="AC3228" s="53"/>
      <c r="AD3228" s="53"/>
      <c r="AE3228" s="53"/>
      <c r="AF3228" s="53"/>
      <c r="AG3228" s="53"/>
      <c r="AH3228" s="53"/>
      <c r="AI3228" s="53"/>
      <c r="AJ3228" s="53"/>
      <c r="AK3228" s="53"/>
      <c r="AL3228" s="53"/>
      <c r="AM3228" s="53"/>
      <c r="AN3228" s="53"/>
      <c r="AO3228" s="53"/>
      <c r="AP3228" s="53"/>
      <c r="AQ3228" s="53"/>
      <c r="AR3228" s="53"/>
      <c r="AS3228" s="53"/>
      <c r="AT3228" s="53"/>
      <c r="AU3228" s="53"/>
      <c r="AV3228" s="53"/>
      <c r="AW3228" s="53"/>
      <c r="AX3228" s="53"/>
      <c r="AY3228" s="53"/>
      <c r="AZ3228" s="53"/>
      <c r="BA3228" s="53"/>
      <c r="BB3228" s="53"/>
      <c r="BC3228" s="53"/>
      <c r="BD3228" s="53"/>
      <c r="BE3228" s="53"/>
      <c r="BF3228" s="53"/>
      <c r="BG3228" s="53"/>
      <c r="BH3228" s="53"/>
      <c r="BI3228" s="53"/>
      <c r="BJ3228" s="53"/>
      <c r="BK3228" s="53"/>
      <c r="BL3228" s="53"/>
      <c r="BM3228" s="53"/>
      <c r="BN3228" s="53"/>
      <c r="BO3228" s="53"/>
      <c r="BP3228" s="53"/>
      <c r="BQ3228" s="53"/>
      <c r="BR3228" s="53"/>
      <c r="BS3228" s="53"/>
      <c r="BT3228" s="53"/>
      <c r="BU3228" s="53"/>
      <c r="BV3228" s="53"/>
      <c r="BW3228" s="53"/>
      <c r="BX3228" s="53"/>
      <c r="BY3228" s="53"/>
      <c r="BZ3228" s="53"/>
      <c r="CA3228" s="53"/>
      <c r="CB3228" s="53"/>
      <c r="CC3228" s="53"/>
      <c r="CD3228" s="53"/>
      <c r="CE3228" s="53"/>
      <c r="CF3228" s="53"/>
      <c r="CG3228" s="53"/>
      <c r="CH3228" s="53"/>
      <c r="CI3228" s="53"/>
      <c r="CJ3228" s="53"/>
      <c r="CK3228" s="53"/>
    </row>
    <row r="3229" spans="10:89" x14ac:dyDescent="0.2">
      <c r="J3229" s="53"/>
      <c r="K3229" s="53"/>
      <c r="L3229" s="53"/>
      <c r="M3229" s="53"/>
      <c r="N3229" s="53"/>
      <c r="O3229" s="53"/>
      <c r="P3229" s="53"/>
      <c r="Q3229" s="53"/>
      <c r="R3229" s="53"/>
      <c r="S3229" s="53"/>
      <c r="T3229" s="53"/>
      <c r="U3229" s="53"/>
      <c r="V3229" s="53"/>
      <c r="W3229" s="53"/>
      <c r="X3229" s="53"/>
      <c r="Y3229" s="53"/>
      <c r="Z3229" s="53"/>
      <c r="AA3229" s="53"/>
      <c r="AB3229" s="53"/>
      <c r="AC3229" s="53"/>
      <c r="AD3229" s="53"/>
      <c r="AE3229" s="53"/>
      <c r="AF3229" s="53"/>
      <c r="AG3229" s="53"/>
      <c r="AH3229" s="53"/>
      <c r="AI3229" s="53"/>
      <c r="AJ3229" s="53"/>
      <c r="AK3229" s="53"/>
      <c r="AL3229" s="53"/>
      <c r="AM3229" s="53"/>
      <c r="AN3229" s="53"/>
      <c r="AO3229" s="53"/>
      <c r="AP3229" s="53"/>
      <c r="AQ3229" s="53"/>
      <c r="AR3229" s="53"/>
      <c r="AS3229" s="53"/>
      <c r="AT3229" s="53"/>
      <c r="AU3229" s="53"/>
      <c r="AV3229" s="53"/>
      <c r="AW3229" s="53"/>
      <c r="AX3229" s="53"/>
      <c r="AY3229" s="53"/>
      <c r="AZ3229" s="53"/>
      <c r="BA3229" s="53"/>
      <c r="BB3229" s="53"/>
      <c r="BC3229" s="53"/>
      <c r="BD3229" s="53"/>
      <c r="BE3229" s="53"/>
      <c r="BF3229" s="53"/>
      <c r="BG3229" s="53"/>
      <c r="BH3229" s="53"/>
      <c r="BI3229" s="53"/>
      <c r="BJ3229" s="53"/>
      <c r="BK3229" s="53"/>
      <c r="BL3229" s="53"/>
      <c r="BM3229" s="53"/>
      <c r="BN3229" s="53"/>
      <c r="BO3229" s="53"/>
      <c r="BP3229" s="53"/>
      <c r="BQ3229" s="53"/>
      <c r="BR3229" s="53"/>
      <c r="BS3229" s="53"/>
      <c r="BT3229" s="53"/>
      <c r="BU3229" s="53"/>
      <c r="BV3229" s="53"/>
      <c r="BW3229" s="53"/>
      <c r="BX3229" s="53"/>
      <c r="BY3229" s="53"/>
      <c r="BZ3229" s="53"/>
      <c r="CA3229" s="53"/>
      <c r="CB3229" s="53"/>
      <c r="CC3229" s="53"/>
      <c r="CD3229" s="53"/>
      <c r="CE3229" s="53"/>
      <c r="CF3229" s="53"/>
      <c r="CG3229" s="53"/>
      <c r="CH3229" s="53"/>
      <c r="CI3229" s="53"/>
      <c r="CJ3229" s="53"/>
      <c r="CK3229" s="53"/>
    </row>
    <row r="3230" spans="10:89" x14ac:dyDescent="0.2">
      <c r="J3230" s="53"/>
      <c r="K3230" s="53"/>
      <c r="L3230" s="53"/>
      <c r="M3230" s="53"/>
      <c r="N3230" s="53"/>
      <c r="O3230" s="53"/>
      <c r="P3230" s="53"/>
      <c r="Q3230" s="53"/>
      <c r="R3230" s="53"/>
      <c r="S3230" s="53"/>
      <c r="T3230" s="53"/>
      <c r="U3230" s="53"/>
      <c r="V3230" s="53"/>
      <c r="W3230" s="53"/>
      <c r="X3230" s="53"/>
      <c r="Y3230" s="53"/>
      <c r="Z3230" s="53"/>
      <c r="AA3230" s="53"/>
      <c r="AB3230" s="53"/>
      <c r="AC3230" s="53"/>
      <c r="AD3230" s="53"/>
      <c r="AE3230" s="53"/>
      <c r="AF3230" s="53"/>
      <c r="AG3230" s="53"/>
      <c r="AH3230" s="53"/>
      <c r="AI3230" s="53"/>
      <c r="AJ3230" s="53"/>
      <c r="AK3230" s="53"/>
      <c r="AL3230" s="53"/>
      <c r="AM3230" s="53"/>
      <c r="AN3230" s="53"/>
      <c r="AO3230" s="53"/>
      <c r="AP3230" s="53"/>
      <c r="AQ3230" s="53"/>
      <c r="AR3230" s="53"/>
      <c r="AS3230" s="53"/>
      <c r="AT3230" s="53"/>
      <c r="AU3230" s="53"/>
      <c r="AV3230" s="53"/>
      <c r="AW3230" s="53"/>
      <c r="AX3230" s="53"/>
      <c r="AY3230" s="53"/>
      <c r="AZ3230" s="53"/>
      <c r="BA3230" s="53"/>
      <c r="BB3230" s="53"/>
      <c r="BC3230" s="53"/>
      <c r="BD3230" s="53"/>
      <c r="BE3230" s="53"/>
      <c r="BF3230" s="53"/>
      <c r="BG3230" s="53"/>
      <c r="BH3230" s="53"/>
      <c r="BI3230" s="53"/>
      <c r="BJ3230" s="53"/>
      <c r="BK3230" s="53"/>
      <c r="BL3230" s="53"/>
      <c r="BM3230" s="53"/>
      <c r="BN3230" s="53"/>
      <c r="BO3230" s="53"/>
      <c r="BP3230" s="53"/>
      <c r="BQ3230" s="53"/>
      <c r="BR3230" s="53"/>
      <c r="BS3230" s="53"/>
      <c r="BT3230" s="53"/>
      <c r="BU3230" s="53"/>
      <c r="BV3230" s="53"/>
      <c r="BW3230" s="53"/>
      <c r="BX3230" s="53"/>
      <c r="BY3230" s="53"/>
      <c r="BZ3230" s="53"/>
      <c r="CA3230" s="53"/>
      <c r="CB3230" s="53"/>
      <c r="CC3230" s="53"/>
      <c r="CD3230" s="53"/>
      <c r="CE3230" s="53"/>
      <c r="CF3230" s="53"/>
      <c r="CG3230" s="53"/>
      <c r="CH3230" s="53"/>
      <c r="CI3230" s="53"/>
      <c r="CJ3230" s="53"/>
      <c r="CK3230" s="53"/>
    </row>
    <row r="3231" spans="10:89" x14ac:dyDescent="0.2">
      <c r="J3231" s="53"/>
      <c r="K3231" s="53"/>
      <c r="L3231" s="53"/>
      <c r="M3231" s="53"/>
      <c r="N3231" s="53"/>
      <c r="O3231" s="53"/>
      <c r="P3231" s="53"/>
      <c r="Q3231" s="53"/>
      <c r="R3231" s="53"/>
      <c r="S3231" s="53"/>
      <c r="T3231" s="53"/>
      <c r="U3231" s="53"/>
      <c r="V3231" s="53"/>
      <c r="W3231" s="53"/>
      <c r="X3231" s="53"/>
      <c r="Y3231" s="53"/>
      <c r="Z3231" s="53"/>
      <c r="AA3231" s="53"/>
      <c r="AB3231" s="53"/>
      <c r="AC3231" s="53"/>
      <c r="AD3231" s="53"/>
      <c r="AE3231" s="53"/>
      <c r="AF3231" s="53"/>
      <c r="AG3231" s="53"/>
      <c r="AH3231" s="53"/>
      <c r="AI3231" s="53"/>
      <c r="AJ3231" s="53"/>
      <c r="AK3231" s="53"/>
      <c r="AL3231" s="53"/>
      <c r="AM3231" s="53"/>
      <c r="AN3231" s="53"/>
      <c r="AO3231" s="53"/>
      <c r="AP3231" s="53"/>
      <c r="AQ3231" s="53"/>
      <c r="AR3231" s="53"/>
      <c r="AS3231" s="53"/>
      <c r="AT3231" s="53"/>
      <c r="AU3231" s="53"/>
      <c r="AV3231" s="53"/>
      <c r="AW3231" s="53"/>
      <c r="AX3231" s="53"/>
      <c r="AY3231" s="53"/>
      <c r="AZ3231" s="53"/>
      <c r="BA3231" s="53"/>
      <c r="BB3231" s="53"/>
      <c r="BC3231" s="53"/>
      <c r="BD3231" s="53"/>
      <c r="BE3231" s="53"/>
      <c r="BF3231" s="53"/>
      <c r="BG3231" s="53"/>
      <c r="BH3231" s="53"/>
      <c r="BI3231" s="53"/>
      <c r="BJ3231" s="53"/>
      <c r="BK3231" s="53"/>
      <c r="BL3231" s="53"/>
      <c r="BM3231" s="53"/>
      <c r="BN3231" s="53"/>
      <c r="BO3231" s="53"/>
      <c r="BP3231" s="53"/>
      <c r="BQ3231" s="53"/>
      <c r="BR3231" s="53"/>
      <c r="BS3231" s="53"/>
      <c r="BT3231" s="53"/>
      <c r="BU3231" s="53"/>
      <c r="BV3231" s="53"/>
      <c r="BW3231" s="53"/>
      <c r="BX3231" s="53"/>
      <c r="BY3231" s="53"/>
      <c r="BZ3231" s="53"/>
      <c r="CA3231" s="53"/>
      <c r="CB3231" s="53"/>
      <c r="CC3231" s="53"/>
      <c r="CD3231" s="53"/>
      <c r="CE3231" s="53"/>
      <c r="CF3231" s="53"/>
      <c r="CG3231" s="53"/>
      <c r="CH3231" s="53"/>
      <c r="CI3231" s="53"/>
      <c r="CJ3231" s="53"/>
      <c r="CK3231" s="53"/>
    </row>
    <row r="3232" spans="10:89" x14ac:dyDescent="0.2">
      <c r="J3232" s="53"/>
      <c r="K3232" s="53"/>
      <c r="L3232" s="53"/>
      <c r="M3232" s="53"/>
      <c r="N3232" s="53"/>
      <c r="O3232" s="53"/>
      <c r="P3232" s="53"/>
      <c r="Q3232" s="53"/>
      <c r="R3232" s="53"/>
      <c r="S3232" s="53"/>
      <c r="T3232" s="53"/>
      <c r="U3232" s="53"/>
      <c r="V3232" s="53"/>
      <c r="W3232" s="53"/>
      <c r="X3232" s="53"/>
      <c r="Y3232" s="53"/>
      <c r="Z3232" s="53"/>
      <c r="AA3232" s="53"/>
      <c r="AB3232" s="53"/>
      <c r="AC3232" s="53"/>
      <c r="AD3232" s="53"/>
      <c r="AE3232" s="53"/>
      <c r="AF3232" s="53"/>
      <c r="AG3232" s="53"/>
      <c r="AH3232" s="53"/>
      <c r="AI3232" s="53"/>
      <c r="AJ3232" s="53"/>
      <c r="AK3232" s="53"/>
      <c r="AL3232" s="53"/>
      <c r="AM3232" s="53"/>
      <c r="AN3232" s="53"/>
      <c r="AO3232" s="53"/>
      <c r="AP3232" s="53"/>
      <c r="AQ3232" s="53"/>
      <c r="AR3232" s="53"/>
      <c r="AS3232" s="53"/>
      <c r="AT3232" s="53"/>
      <c r="AU3232" s="53"/>
      <c r="AV3232" s="53"/>
      <c r="AW3232" s="53"/>
      <c r="AX3232" s="53"/>
      <c r="AY3232" s="53"/>
      <c r="AZ3232" s="53"/>
      <c r="BA3232" s="53"/>
      <c r="BB3232" s="53"/>
      <c r="BC3232" s="53"/>
      <c r="BD3232" s="53"/>
      <c r="BE3232" s="53"/>
      <c r="BF3232" s="53"/>
      <c r="BG3232" s="53"/>
      <c r="BH3232" s="53"/>
      <c r="BI3232" s="53"/>
      <c r="BJ3232" s="53"/>
      <c r="BK3232" s="53"/>
      <c r="BL3232" s="53"/>
      <c r="BM3232" s="53"/>
      <c r="BN3232" s="53"/>
      <c r="BO3232" s="53"/>
      <c r="BP3232" s="53"/>
      <c r="BQ3232" s="53"/>
      <c r="BR3232" s="53"/>
      <c r="BS3232" s="53"/>
      <c r="BT3232" s="53"/>
      <c r="BU3232" s="53"/>
      <c r="BV3232" s="53"/>
      <c r="BW3232" s="53"/>
      <c r="BX3232" s="53"/>
      <c r="BY3232" s="53"/>
      <c r="BZ3232" s="53"/>
      <c r="CA3232" s="53"/>
      <c r="CB3232" s="53"/>
      <c r="CC3232" s="53"/>
      <c r="CD3232" s="53"/>
      <c r="CE3232" s="53"/>
      <c r="CF3232" s="53"/>
      <c r="CG3232" s="53"/>
      <c r="CH3232" s="53"/>
      <c r="CI3232" s="53"/>
      <c r="CJ3232" s="53"/>
      <c r="CK3232" s="53"/>
    </row>
    <row r="3233" spans="10:89" x14ac:dyDescent="0.2">
      <c r="J3233" s="53"/>
      <c r="K3233" s="53"/>
      <c r="L3233" s="53"/>
      <c r="M3233" s="53"/>
      <c r="N3233" s="53"/>
      <c r="O3233" s="53"/>
      <c r="P3233" s="53"/>
      <c r="Q3233" s="53"/>
      <c r="R3233" s="53"/>
      <c r="S3233" s="53"/>
      <c r="T3233" s="53"/>
      <c r="U3233" s="53"/>
      <c r="V3233" s="53"/>
      <c r="W3233" s="53"/>
      <c r="X3233" s="53"/>
      <c r="Y3233" s="53"/>
      <c r="Z3233" s="53"/>
      <c r="AA3233" s="53"/>
      <c r="AB3233" s="53"/>
      <c r="AC3233" s="53"/>
      <c r="AD3233" s="53"/>
      <c r="AE3233" s="53"/>
      <c r="AF3233" s="53"/>
      <c r="AG3233" s="53"/>
      <c r="AH3233" s="53"/>
      <c r="AI3233" s="53"/>
      <c r="AJ3233" s="53"/>
      <c r="AK3233" s="53"/>
      <c r="AL3233" s="53"/>
      <c r="AM3233" s="53"/>
      <c r="AN3233" s="53"/>
      <c r="AO3233" s="53"/>
      <c r="AP3233" s="53"/>
      <c r="AQ3233" s="53"/>
      <c r="AR3233" s="53"/>
      <c r="AS3233" s="53"/>
      <c r="AT3233" s="53"/>
      <c r="AU3233" s="53"/>
      <c r="AV3233" s="53"/>
      <c r="AW3233" s="53"/>
      <c r="AX3233" s="53"/>
      <c r="AY3233" s="53"/>
      <c r="AZ3233" s="53"/>
      <c r="BA3233" s="53"/>
      <c r="BB3233" s="53"/>
      <c r="BC3233" s="53"/>
      <c r="BD3233" s="53"/>
      <c r="BE3233" s="53"/>
      <c r="BF3233" s="53"/>
      <c r="BG3233" s="53"/>
      <c r="BH3233" s="53"/>
      <c r="BI3233" s="53"/>
      <c r="BJ3233" s="53"/>
      <c r="BK3233" s="53"/>
      <c r="BL3233" s="53"/>
      <c r="BM3233" s="53"/>
      <c r="BN3233" s="53"/>
      <c r="BO3233" s="53"/>
      <c r="BP3233" s="53"/>
      <c r="BQ3233" s="53"/>
      <c r="BR3233" s="53"/>
      <c r="BS3233" s="53"/>
      <c r="BT3233" s="53"/>
      <c r="BU3233" s="53"/>
      <c r="BV3233" s="53"/>
      <c r="BW3233" s="53"/>
      <c r="BX3233" s="53"/>
      <c r="BY3233" s="53"/>
      <c r="BZ3233" s="53"/>
      <c r="CA3233" s="53"/>
      <c r="CB3233" s="53"/>
      <c r="CC3233" s="53"/>
      <c r="CD3233" s="53"/>
      <c r="CE3233" s="53"/>
      <c r="CF3233" s="53"/>
      <c r="CG3233" s="53"/>
      <c r="CH3233" s="53"/>
      <c r="CI3233" s="53"/>
      <c r="CJ3233" s="53"/>
      <c r="CK3233" s="53"/>
    </row>
    <row r="3234" spans="10:89" x14ac:dyDescent="0.2">
      <c r="J3234" s="53"/>
      <c r="K3234" s="53"/>
      <c r="L3234" s="53"/>
      <c r="M3234" s="53"/>
      <c r="N3234" s="53"/>
      <c r="O3234" s="53"/>
      <c r="P3234" s="53"/>
      <c r="Q3234" s="53"/>
      <c r="R3234" s="53"/>
      <c r="S3234" s="53"/>
      <c r="T3234" s="53"/>
      <c r="U3234" s="53"/>
      <c r="V3234" s="53"/>
      <c r="W3234" s="53"/>
      <c r="X3234" s="53"/>
      <c r="Y3234" s="53"/>
      <c r="Z3234" s="53"/>
      <c r="AA3234" s="53"/>
      <c r="AB3234" s="53"/>
      <c r="AC3234" s="53"/>
      <c r="AD3234" s="53"/>
      <c r="AE3234" s="53"/>
      <c r="AF3234" s="53"/>
      <c r="AG3234" s="53"/>
      <c r="AH3234" s="53"/>
      <c r="AI3234" s="53"/>
      <c r="AJ3234" s="53"/>
      <c r="AK3234" s="53"/>
      <c r="AL3234" s="53"/>
      <c r="AM3234" s="53"/>
      <c r="AN3234" s="53"/>
      <c r="AO3234" s="53"/>
      <c r="AP3234" s="53"/>
      <c r="AQ3234" s="53"/>
      <c r="AR3234" s="53"/>
      <c r="AS3234" s="53"/>
      <c r="AT3234" s="53"/>
      <c r="AU3234" s="53"/>
      <c r="AV3234" s="53"/>
      <c r="AW3234" s="53"/>
      <c r="AX3234" s="53"/>
      <c r="AY3234" s="53"/>
      <c r="AZ3234" s="53"/>
      <c r="BA3234" s="53"/>
      <c r="BB3234" s="53"/>
      <c r="BC3234" s="53"/>
      <c r="BD3234" s="53"/>
      <c r="BE3234" s="53"/>
      <c r="BF3234" s="53"/>
      <c r="BG3234" s="53"/>
      <c r="BH3234" s="53"/>
      <c r="BI3234" s="53"/>
      <c r="BJ3234" s="53"/>
      <c r="BK3234" s="53"/>
      <c r="BL3234" s="53"/>
      <c r="BM3234" s="53"/>
      <c r="BN3234" s="53"/>
      <c r="BO3234" s="53"/>
      <c r="BP3234" s="53"/>
      <c r="BQ3234" s="53"/>
      <c r="BR3234" s="53"/>
      <c r="BS3234" s="53"/>
      <c r="BT3234" s="53"/>
      <c r="BU3234" s="53"/>
      <c r="BV3234" s="53"/>
      <c r="BW3234" s="53"/>
      <c r="BX3234" s="53"/>
      <c r="BY3234" s="53"/>
      <c r="BZ3234" s="53"/>
      <c r="CA3234" s="53"/>
      <c r="CB3234" s="53"/>
      <c r="CC3234" s="53"/>
      <c r="CD3234" s="53"/>
      <c r="CE3234" s="53"/>
      <c r="CF3234" s="53"/>
      <c r="CG3234" s="53"/>
      <c r="CH3234" s="53"/>
      <c r="CI3234" s="53"/>
      <c r="CJ3234" s="53"/>
      <c r="CK3234" s="53"/>
    </row>
    <row r="3235" spans="10:89" x14ac:dyDescent="0.2">
      <c r="J3235" s="53"/>
      <c r="K3235" s="53"/>
      <c r="L3235" s="53"/>
      <c r="M3235" s="53"/>
      <c r="N3235" s="53"/>
      <c r="O3235" s="53"/>
      <c r="P3235" s="53"/>
      <c r="Q3235" s="53"/>
      <c r="R3235" s="53"/>
      <c r="S3235" s="53"/>
      <c r="T3235" s="53"/>
      <c r="U3235" s="53"/>
      <c r="V3235" s="53"/>
      <c r="W3235" s="53"/>
      <c r="X3235" s="53"/>
      <c r="Y3235" s="53"/>
      <c r="Z3235" s="53"/>
      <c r="AA3235" s="53"/>
      <c r="AB3235" s="53"/>
      <c r="AC3235" s="53"/>
      <c r="AD3235" s="53"/>
      <c r="AE3235" s="53"/>
      <c r="AF3235" s="53"/>
      <c r="AG3235" s="53"/>
      <c r="AH3235" s="53"/>
      <c r="AI3235" s="53"/>
      <c r="AJ3235" s="53"/>
      <c r="AK3235" s="53"/>
      <c r="AL3235" s="53"/>
      <c r="AM3235" s="53"/>
      <c r="AN3235" s="53"/>
      <c r="AO3235" s="53"/>
      <c r="AP3235" s="53"/>
      <c r="AQ3235" s="53"/>
      <c r="AR3235" s="53"/>
      <c r="AS3235" s="53"/>
      <c r="AT3235" s="53"/>
      <c r="AU3235" s="53"/>
      <c r="AV3235" s="53"/>
      <c r="AW3235" s="53"/>
      <c r="AX3235" s="53"/>
      <c r="AY3235" s="53"/>
      <c r="AZ3235" s="53"/>
      <c r="BA3235" s="53"/>
      <c r="BB3235" s="53"/>
      <c r="BC3235" s="53"/>
      <c r="BD3235" s="53"/>
      <c r="BE3235" s="53"/>
      <c r="BF3235" s="53"/>
      <c r="BG3235" s="53"/>
      <c r="BH3235" s="53"/>
      <c r="BI3235" s="53"/>
      <c r="BJ3235" s="53"/>
      <c r="BK3235" s="53"/>
      <c r="BL3235" s="53"/>
      <c r="BM3235" s="53"/>
      <c r="BN3235" s="53"/>
      <c r="BO3235" s="53"/>
      <c r="BP3235" s="53"/>
      <c r="BQ3235" s="53"/>
      <c r="BR3235" s="53"/>
      <c r="BS3235" s="53"/>
      <c r="BT3235" s="53"/>
      <c r="BU3235" s="53"/>
      <c r="BV3235" s="53"/>
      <c r="BW3235" s="53"/>
      <c r="BX3235" s="53"/>
      <c r="BY3235" s="53"/>
      <c r="BZ3235" s="53"/>
      <c r="CA3235" s="53"/>
      <c r="CB3235" s="53"/>
      <c r="CC3235" s="53"/>
      <c r="CD3235" s="53"/>
      <c r="CE3235" s="53"/>
      <c r="CF3235" s="53"/>
      <c r="CG3235" s="53"/>
      <c r="CH3235" s="53"/>
      <c r="CI3235" s="53"/>
      <c r="CJ3235" s="53"/>
      <c r="CK3235" s="53"/>
    </row>
    <row r="3236" spans="10:89" x14ac:dyDescent="0.2">
      <c r="J3236" s="53"/>
      <c r="K3236" s="53"/>
      <c r="L3236" s="53"/>
      <c r="M3236" s="53"/>
      <c r="N3236" s="53"/>
      <c r="O3236" s="53"/>
      <c r="P3236" s="53"/>
      <c r="Q3236" s="53"/>
      <c r="R3236" s="53"/>
      <c r="S3236" s="53"/>
      <c r="T3236" s="53"/>
      <c r="U3236" s="53"/>
      <c r="V3236" s="53"/>
      <c r="W3236" s="53"/>
      <c r="X3236" s="53"/>
      <c r="Y3236" s="53"/>
      <c r="Z3236" s="53"/>
      <c r="AA3236" s="53"/>
      <c r="AB3236" s="53"/>
      <c r="AC3236" s="53"/>
      <c r="AD3236" s="53"/>
      <c r="AE3236" s="53"/>
      <c r="AF3236" s="53"/>
      <c r="AG3236" s="53"/>
      <c r="AH3236" s="53"/>
      <c r="AI3236" s="53"/>
      <c r="AJ3236" s="53"/>
      <c r="AK3236" s="53"/>
      <c r="AL3236" s="53"/>
      <c r="AM3236" s="53"/>
      <c r="AN3236" s="53"/>
      <c r="AO3236" s="53"/>
      <c r="AP3236" s="53"/>
      <c r="AQ3236" s="53"/>
      <c r="AR3236" s="53"/>
      <c r="AS3236" s="53"/>
      <c r="AT3236" s="53"/>
      <c r="AU3236" s="53"/>
      <c r="AV3236" s="53"/>
      <c r="AW3236" s="53"/>
      <c r="AX3236" s="53"/>
      <c r="AY3236" s="53"/>
      <c r="AZ3236" s="53"/>
      <c r="BA3236" s="53"/>
      <c r="BB3236" s="53"/>
      <c r="BC3236" s="53"/>
      <c r="BD3236" s="53"/>
      <c r="BE3236" s="53"/>
      <c r="BF3236" s="53"/>
      <c r="BG3236" s="53"/>
      <c r="BH3236" s="53"/>
      <c r="BI3236" s="53"/>
      <c r="BJ3236" s="53"/>
      <c r="BK3236" s="53"/>
      <c r="BL3236" s="53"/>
      <c r="BM3236" s="53"/>
      <c r="BN3236" s="53"/>
      <c r="BO3236" s="53"/>
      <c r="BP3236" s="53"/>
      <c r="BQ3236" s="53"/>
      <c r="BR3236" s="53"/>
      <c r="BS3236" s="53"/>
      <c r="BT3236" s="53"/>
      <c r="BU3236" s="53"/>
      <c r="BV3236" s="53"/>
      <c r="BW3236" s="53"/>
      <c r="BX3236" s="53"/>
      <c r="BY3236" s="53"/>
      <c r="BZ3236" s="53"/>
      <c r="CA3236" s="53"/>
      <c r="CB3236" s="53"/>
      <c r="CC3236" s="53"/>
      <c r="CD3236" s="53"/>
      <c r="CE3236" s="53"/>
      <c r="CF3236" s="53"/>
      <c r="CG3236" s="53"/>
      <c r="CH3236" s="53"/>
      <c r="CI3236" s="53"/>
      <c r="CJ3236" s="53"/>
      <c r="CK3236" s="53"/>
    </row>
    <row r="3237" spans="10:89" x14ac:dyDescent="0.2">
      <c r="J3237" s="53"/>
      <c r="K3237" s="53"/>
      <c r="L3237" s="53"/>
      <c r="M3237" s="53"/>
      <c r="N3237" s="53"/>
      <c r="O3237" s="53"/>
      <c r="P3237" s="53"/>
      <c r="Q3237" s="53"/>
      <c r="R3237" s="53"/>
      <c r="S3237" s="53"/>
      <c r="T3237" s="53"/>
      <c r="U3237" s="53"/>
      <c r="V3237" s="53"/>
      <c r="W3237" s="53"/>
      <c r="X3237" s="53"/>
      <c r="Y3237" s="53"/>
      <c r="Z3237" s="53"/>
      <c r="AA3237" s="53"/>
      <c r="AB3237" s="53"/>
      <c r="AC3237" s="53"/>
      <c r="AD3237" s="53"/>
      <c r="AE3237" s="53"/>
      <c r="AF3237" s="53"/>
      <c r="AG3237" s="53"/>
      <c r="AH3237" s="53"/>
      <c r="AI3237" s="53"/>
      <c r="AJ3237" s="53"/>
      <c r="AK3237" s="53"/>
      <c r="AL3237" s="53"/>
      <c r="AM3237" s="53"/>
      <c r="AN3237" s="53"/>
      <c r="AO3237" s="53"/>
      <c r="AP3237" s="53"/>
      <c r="AQ3237" s="53"/>
      <c r="AR3237" s="53"/>
      <c r="AS3237" s="53"/>
      <c r="AT3237" s="53"/>
      <c r="AU3237" s="53"/>
      <c r="AV3237" s="53"/>
      <c r="AW3237" s="53"/>
      <c r="AX3237" s="53"/>
      <c r="AY3237" s="53"/>
      <c r="AZ3237" s="53"/>
      <c r="BA3237" s="53"/>
      <c r="BB3237" s="53"/>
      <c r="BC3237" s="53"/>
      <c r="BD3237" s="53"/>
      <c r="BE3237" s="53"/>
      <c r="BF3237" s="53"/>
      <c r="BG3237" s="53"/>
      <c r="BH3237" s="53"/>
      <c r="BI3237" s="53"/>
      <c r="BJ3237" s="53"/>
      <c r="BK3237" s="53"/>
      <c r="BL3237" s="53"/>
      <c r="BM3237" s="53"/>
      <c r="BN3237" s="53"/>
      <c r="BO3237" s="53"/>
      <c r="BP3237" s="53"/>
      <c r="BQ3237" s="53"/>
      <c r="BR3237" s="53"/>
      <c r="BS3237" s="53"/>
      <c r="BT3237" s="53"/>
      <c r="BU3237" s="53"/>
      <c r="BV3237" s="53"/>
      <c r="BW3237" s="53"/>
      <c r="BX3237" s="53"/>
      <c r="BY3237" s="53"/>
      <c r="BZ3237" s="53"/>
      <c r="CA3237" s="53"/>
      <c r="CB3237" s="53"/>
      <c r="CC3237" s="53"/>
      <c r="CD3237" s="53"/>
      <c r="CE3237" s="53"/>
      <c r="CF3237" s="53"/>
      <c r="CG3237" s="53"/>
      <c r="CH3237" s="53"/>
      <c r="CI3237" s="53"/>
      <c r="CJ3237" s="53"/>
      <c r="CK3237" s="53"/>
    </row>
    <row r="3238" spans="10:89" x14ac:dyDescent="0.2">
      <c r="J3238" s="53"/>
      <c r="K3238" s="53"/>
      <c r="L3238" s="53"/>
      <c r="M3238" s="53"/>
      <c r="N3238" s="53"/>
      <c r="O3238" s="53"/>
      <c r="P3238" s="53"/>
      <c r="Q3238" s="53"/>
      <c r="R3238" s="53"/>
      <c r="S3238" s="53"/>
      <c r="T3238" s="53"/>
      <c r="U3238" s="53"/>
      <c r="V3238" s="53"/>
      <c r="W3238" s="53"/>
      <c r="X3238" s="53"/>
      <c r="Y3238" s="53"/>
      <c r="Z3238" s="53"/>
      <c r="AA3238" s="53"/>
      <c r="AB3238" s="53"/>
      <c r="AC3238" s="53"/>
      <c r="AD3238" s="53"/>
      <c r="AE3238" s="53"/>
      <c r="AF3238" s="53"/>
      <c r="AG3238" s="53"/>
      <c r="AH3238" s="53"/>
      <c r="AI3238" s="53"/>
      <c r="AJ3238" s="53"/>
      <c r="AK3238" s="53"/>
      <c r="AL3238" s="53"/>
      <c r="AM3238" s="53"/>
      <c r="AN3238" s="53"/>
      <c r="AO3238" s="53"/>
      <c r="AP3238" s="53"/>
      <c r="AQ3238" s="53"/>
      <c r="AR3238" s="53"/>
      <c r="AS3238" s="53"/>
      <c r="AT3238" s="53"/>
      <c r="AU3238" s="53"/>
      <c r="AV3238" s="53"/>
      <c r="AW3238" s="53"/>
      <c r="AX3238" s="53"/>
      <c r="AY3238" s="53"/>
      <c r="AZ3238" s="53"/>
      <c r="BA3238" s="53"/>
      <c r="BB3238" s="53"/>
      <c r="BC3238" s="53"/>
      <c r="BD3238" s="53"/>
      <c r="BE3238" s="53"/>
      <c r="BF3238" s="53"/>
      <c r="BG3238" s="53"/>
      <c r="BH3238" s="53"/>
      <c r="BI3238" s="53"/>
      <c r="BJ3238" s="53"/>
      <c r="BK3238" s="53"/>
      <c r="BL3238" s="53"/>
      <c r="BM3238" s="53"/>
      <c r="BN3238" s="53"/>
      <c r="BO3238" s="53"/>
      <c r="BP3238" s="53"/>
      <c r="BQ3238" s="53"/>
      <c r="BR3238" s="53"/>
      <c r="BS3238" s="53"/>
      <c r="BT3238" s="53"/>
      <c r="BU3238" s="53"/>
      <c r="BV3238" s="53"/>
      <c r="BW3238" s="53"/>
      <c r="BX3238" s="53"/>
      <c r="BY3238" s="53"/>
      <c r="BZ3238" s="53"/>
      <c r="CA3238" s="53"/>
      <c r="CB3238" s="53"/>
      <c r="CC3238" s="53"/>
      <c r="CD3238" s="53"/>
      <c r="CE3238" s="53"/>
      <c r="CF3238" s="53"/>
      <c r="CG3238" s="53"/>
      <c r="CH3238" s="53"/>
      <c r="CI3238" s="53"/>
      <c r="CJ3238" s="53"/>
      <c r="CK3238" s="53"/>
    </row>
    <row r="3239" spans="10:89" x14ac:dyDescent="0.2">
      <c r="J3239" s="53"/>
      <c r="K3239" s="53"/>
      <c r="L3239" s="53"/>
      <c r="M3239" s="53"/>
      <c r="N3239" s="53"/>
      <c r="O3239" s="53"/>
      <c r="P3239" s="53"/>
      <c r="Q3239" s="53"/>
      <c r="R3239" s="53"/>
      <c r="S3239" s="53"/>
      <c r="T3239" s="53"/>
      <c r="U3239" s="53"/>
      <c r="V3239" s="53"/>
      <c r="W3239" s="53"/>
      <c r="X3239" s="53"/>
      <c r="Y3239" s="53"/>
      <c r="Z3239" s="53"/>
      <c r="AA3239" s="53"/>
      <c r="AB3239" s="53"/>
      <c r="AC3239" s="53"/>
      <c r="AD3239" s="53"/>
      <c r="AE3239" s="53"/>
      <c r="AF3239" s="53"/>
      <c r="AG3239" s="53"/>
      <c r="AH3239" s="53"/>
      <c r="AI3239" s="53"/>
      <c r="AJ3239" s="53"/>
      <c r="AK3239" s="53"/>
      <c r="AL3239" s="53"/>
      <c r="AM3239" s="53"/>
      <c r="AN3239" s="53"/>
      <c r="AO3239" s="53"/>
      <c r="AP3239" s="53"/>
      <c r="AQ3239" s="53"/>
      <c r="AR3239" s="53"/>
      <c r="AS3239" s="53"/>
      <c r="AT3239" s="53"/>
      <c r="AU3239" s="53"/>
      <c r="AV3239" s="53"/>
      <c r="AW3239" s="53"/>
      <c r="AX3239" s="53"/>
      <c r="AY3239" s="53"/>
      <c r="AZ3239" s="53"/>
      <c r="BA3239" s="53"/>
      <c r="BB3239" s="53"/>
      <c r="BC3239" s="53"/>
      <c r="BD3239" s="53"/>
      <c r="BE3239" s="53"/>
      <c r="BF3239" s="53"/>
      <c r="BG3239" s="53"/>
      <c r="BH3239" s="53"/>
      <c r="BI3239" s="53"/>
      <c r="BJ3239" s="53"/>
      <c r="BK3239" s="53"/>
      <c r="BL3239" s="53"/>
      <c r="BM3239" s="53"/>
      <c r="BN3239" s="53"/>
      <c r="BO3239" s="53"/>
      <c r="BP3239" s="53"/>
      <c r="BQ3239" s="53"/>
      <c r="BR3239" s="53"/>
      <c r="BS3239" s="53"/>
      <c r="BT3239" s="53"/>
      <c r="BU3239" s="53"/>
      <c r="BV3239" s="53"/>
      <c r="BW3239" s="53"/>
      <c r="BX3239" s="53"/>
      <c r="BY3239" s="53"/>
      <c r="BZ3239" s="53"/>
      <c r="CA3239" s="53"/>
      <c r="CB3239" s="53"/>
      <c r="CC3239" s="53"/>
      <c r="CD3239" s="53"/>
      <c r="CE3239" s="53"/>
      <c r="CF3239" s="53"/>
      <c r="CG3239" s="53"/>
      <c r="CH3239" s="53"/>
      <c r="CI3239" s="53"/>
      <c r="CJ3239" s="53"/>
      <c r="CK3239" s="53"/>
    </row>
    <row r="3240" spans="10:89" x14ac:dyDescent="0.2">
      <c r="J3240" s="53"/>
      <c r="K3240" s="53"/>
      <c r="L3240" s="53"/>
      <c r="M3240" s="53"/>
      <c r="N3240" s="53"/>
      <c r="O3240" s="53"/>
      <c r="P3240" s="53"/>
      <c r="Q3240" s="53"/>
      <c r="R3240" s="53"/>
      <c r="S3240" s="53"/>
      <c r="T3240" s="53"/>
      <c r="U3240" s="53"/>
      <c r="V3240" s="53"/>
      <c r="W3240" s="53"/>
      <c r="X3240" s="53"/>
      <c r="Y3240" s="53"/>
      <c r="Z3240" s="53"/>
      <c r="AA3240" s="53"/>
      <c r="AB3240" s="53"/>
      <c r="AC3240" s="53"/>
      <c r="AD3240" s="53"/>
      <c r="AE3240" s="53"/>
      <c r="AF3240" s="53"/>
      <c r="AG3240" s="53"/>
      <c r="AH3240" s="53"/>
      <c r="AI3240" s="53"/>
      <c r="AJ3240" s="53"/>
      <c r="AK3240" s="53"/>
      <c r="AL3240" s="53"/>
      <c r="AM3240" s="53"/>
      <c r="AN3240" s="53"/>
      <c r="AO3240" s="53"/>
      <c r="AP3240" s="53"/>
      <c r="AQ3240" s="53"/>
      <c r="AR3240" s="53"/>
      <c r="AS3240" s="53"/>
      <c r="AT3240" s="53"/>
      <c r="AU3240" s="53"/>
      <c r="AV3240" s="53"/>
      <c r="AW3240" s="53"/>
      <c r="AX3240" s="53"/>
      <c r="AY3240" s="53"/>
      <c r="AZ3240" s="53"/>
      <c r="BA3240" s="53"/>
      <c r="BB3240" s="53"/>
      <c r="BC3240" s="53"/>
      <c r="BD3240" s="53"/>
      <c r="BE3240" s="53"/>
      <c r="BF3240" s="53"/>
      <c r="BG3240" s="53"/>
      <c r="BH3240" s="53"/>
      <c r="BI3240" s="53"/>
      <c r="BJ3240" s="53"/>
      <c r="BK3240" s="53"/>
      <c r="BL3240" s="53"/>
      <c r="BM3240" s="53"/>
      <c r="BN3240" s="53"/>
      <c r="BO3240" s="53"/>
      <c r="BP3240" s="53"/>
      <c r="BQ3240" s="53"/>
      <c r="BR3240" s="53"/>
      <c r="BS3240" s="53"/>
      <c r="BT3240" s="53"/>
      <c r="BU3240" s="53"/>
      <c r="BV3240" s="53"/>
      <c r="BW3240" s="53"/>
      <c r="BX3240" s="53"/>
      <c r="BY3240" s="53"/>
      <c r="BZ3240" s="53"/>
      <c r="CA3240" s="53"/>
      <c r="CB3240" s="53"/>
      <c r="CC3240" s="53"/>
      <c r="CD3240" s="53"/>
      <c r="CE3240" s="53"/>
      <c r="CF3240" s="53"/>
      <c r="CG3240" s="53"/>
      <c r="CH3240" s="53"/>
      <c r="CI3240" s="53"/>
      <c r="CJ3240" s="53"/>
      <c r="CK3240" s="53"/>
    </row>
    <row r="3241" spans="10:89" x14ac:dyDescent="0.2">
      <c r="J3241" s="53"/>
      <c r="K3241" s="53"/>
      <c r="L3241" s="53"/>
      <c r="M3241" s="53"/>
      <c r="N3241" s="53"/>
      <c r="O3241" s="53"/>
      <c r="P3241" s="53"/>
      <c r="Q3241" s="53"/>
      <c r="R3241" s="53"/>
      <c r="S3241" s="53"/>
      <c r="T3241" s="53"/>
      <c r="U3241" s="53"/>
      <c r="V3241" s="53"/>
      <c r="W3241" s="53"/>
      <c r="X3241" s="53"/>
      <c r="Y3241" s="53"/>
      <c r="Z3241" s="53"/>
      <c r="AA3241" s="53"/>
      <c r="AB3241" s="53"/>
      <c r="AC3241" s="53"/>
      <c r="AD3241" s="53"/>
      <c r="AE3241" s="53"/>
      <c r="AF3241" s="53"/>
      <c r="AG3241" s="53"/>
      <c r="AH3241" s="53"/>
      <c r="AI3241" s="53"/>
      <c r="AJ3241" s="53"/>
      <c r="AK3241" s="53"/>
      <c r="AL3241" s="53"/>
      <c r="AM3241" s="53"/>
      <c r="AN3241" s="53"/>
      <c r="AO3241" s="53"/>
      <c r="AP3241" s="53"/>
      <c r="AQ3241" s="53"/>
      <c r="AR3241" s="53"/>
      <c r="AS3241" s="53"/>
      <c r="AT3241" s="53"/>
      <c r="AU3241" s="53"/>
      <c r="AV3241" s="53"/>
      <c r="AW3241" s="53"/>
      <c r="AX3241" s="53"/>
      <c r="AY3241" s="53"/>
      <c r="AZ3241" s="53"/>
      <c r="BA3241" s="53"/>
      <c r="BB3241" s="53"/>
      <c r="BC3241" s="53"/>
      <c r="BD3241" s="53"/>
      <c r="BE3241" s="53"/>
      <c r="BF3241" s="53"/>
      <c r="BG3241" s="53"/>
      <c r="BH3241" s="53"/>
      <c r="BI3241" s="53"/>
      <c r="BJ3241" s="53"/>
      <c r="BK3241" s="53"/>
      <c r="BL3241" s="53"/>
      <c r="BM3241" s="53"/>
      <c r="BN3241" s="53"/>
      <c r="BO3241" s="53"/>
      <c r="BP3241" s="53"/>
      <c r="BQ3241" s="53"/>
      <c r="BR3241" s="53"/>
      <c r="BS3241" s="53"/>
      <c r="BT3241" s="53"/>
      <c r="BU3241" s="53"/>
      <c r="BV3241" s="53"/>
      <c r="BW3241" s="53"/>
      <c r="BX3241" s="53"/>
      <c r="BY3241" s="53"/>
      <c r="BZ3241" s="53"/>
      <c r="CA3241" s="53"/>
      <c r="CB3241" s="53"/>
      <c r="CC3241" s="53"/>
      <c r="CD3241" s="53"/>
      <c r="CE3241" s="53"/>
      <c r="CF3241" s="53"/>
      <c r="CG3241" s="53"/>
      <c r="CH3241" s="53"/>
      <c r="CI3241" s="53"/>
      <c r="CJ3241" s="53"/>
      <c r="CK3241" s="53"/>
    </row>
    <row r="3242" spans="10:89" x14ac:dyDescent="0.2">
      <c r="J3242" s="53"/>
      <c r="K3242" s="53"/>
      <c r="L3242" s="53"/>
      <c r="M3242" s="53"/>
      <c r="N3242" s="53"/>
      <c r="O3242" s="53"/>
      <c r="P3242" s="53"/>
      <c r="Q3242" s="53"/>
      <c r="R3242" s="53"/>
      <c r="S3242" s="53"/>
      <c r="T3242" s="53"/>
      <c r="U3242" s="53"/>
      <c r="V3242" s="53"/>
      <c r="W3242" s="53"/>
      <c r="X3242" s="53"/>
      <c r="Y3242" s="53"/>
      <c r="Z3242" s="53"/>
      <c r="AA3242" s="53"/>
      <c r="AB3242" s="53"/>
      <c r="AC3242" s="53"/>
      <c r="AD3242" s="53"/>
      <c r="AE3242" s="53"/>
      <c r="AF3242" s="53"/>
      <c r="AG3242" s="53"/>
      <c r="AH3242" s="53"/>
      <c r="AI3242" s="53"/>
      <c r="AJ3242" s="53"/>
      <c r="AK3242" s="53"/>
      <c r="AL3242" s="53"/>
      <c r="AM3242" s="53"/>
      <c r="AN3242" s="53"/>
      <c r="AO3242" s="53"/>
      <c r="AP3242" s="53"/>
      <c r="AQ3242" s="53"/>
      <c r="AR3242" s="53"/>
      <c r="AS3242" s="53"/>
      <c r="AT3242" s="53"/>
      <c r="AU3242" s="53"/>
      <c r="AV3242" s="53"/>
      <c r="AW3242" s="53"/>
      <c r="AX3242" s="53"/>
      <c r="AY3242" s="53"/>
      <c r="AZ3242" s="53"/>
      <c r="BA3242" s="53"/>
      <c r="BB3242" s="53"/>
      <c r="BC3242" s="53"/>
      <c r="BD3242" s="53"/>
      <c r="BE3242" s="53"/>
      <c r="BF3242" s="53"/>
      <c r="BG3242" s="53"/>
      <c r="BH3242" s="53"/>
      <c r="BI3242" s="53"/>
      <c r="BJ3242" s="53"/>
      <c r="BK3242" s="53"/>
      <c r="BL3242" s="53"/>
      <c r="BM3242" s="53"/>
      <c r="BN3242" s="53"/>
      <c r="BO3242" s="53"/>
      <c r="BP3242" s="53"/>
      <c r="BQ3242" s="53"/>
      <c r="BR3242" s="53"/>
      <c r="BS3242" s="53"/>
      <c r="BT3242" s="53"/>
      <c r="BU3242" s="53"/>
      <c r="BV3242" s="53"/>
      <c r="BW3242" s="53"/>
      <c r="BX3242" s="53"/>
      <c r="BY3242" s="53"/>
      <c r="BZ3242" s="53"/>
      <c r="CA3242" s="53"/>
      <c r="CB3242" s="53"/>
      <c r="CC3242" s="53"/>
      <c r="CD3242" s="53"/>
      <c r="CE3242" s="53"/>
      <c r="CF3242" s="53"/>
      <c r="CG3242" s="53"/>
      <c r="CH3242" s="53"/>
      <c r="CI3242" s="53"/>
      <c r="CJ3242" s="53"/>
      <c r="CK3242" s="53"/>
    </row>
    <row r="3243" spans="10:89" x14ac:dyDescent="0.2">
      <c r="J3243" s="53"/>
      <c r="K3243" s="53"/>
      <c r="L3243" s="53"/>
      <c r="M3243" s="53"/>
      <c r="N3243" s="53"/>
      <c r="O3243" s="53"/>
      <c r="P3243" s="53"/>
      <c r="Q3243" s="53"/>
      <c r="R3243" s="53"/>
      <c r="S3243" s="53"/>
      <c r="T3243" s="53"/>
      <c r="U3243" s="53"/>
      <c r="V3243" s="53"/>
      <c r="W3243" s="53"/>
      <c r="X3243" s="53"/>
      <c r="Y3243" s="53"/>
      <c r="Z3243" s="53"/>
      <c r="AA3243" s="53"/>
      <c r="AB3243" s="53"/>
      <c r="AC3243" s="53"/>
      <c r="AD3243" s="53"/>
      <c r="AE3243" s="53"/>
      <c r="AF3243" s="53"/>
      <c r="AG3243" s="53"/>
      <c r="AH3243" s="53"/>
      <c r="AI3243" s="53"/>
      <c r="AJ3243" s="53"/>
      <c r="AK3243" s="53"/>
      <c r="AL3243" s="53"/>
      <c r="AM3243" s="53"/>
      <c r="AN3243" s="53"/>
      <c r="AO3243" s="53"/>
      <c r="AP3243" s="53"/>
      <c r="AQ3243" s="53"/>
      <c r="AR3243" s="53"/>
      <c r="AS3243" s="53"/>
      <c r="AT3243" s="53"/>
      <c r="AU3243" s="53"/>
      <c r="AV3243" s="53"/>
      <c r="AW3243" s="53"/>
      <c r="AX3243" s="53"/>
      <c r="AY3243" s="53"/>
      <c r="AZ3243" s="53"/>
      <c r="BA3243" s="53"/>
      <c r="BB3243" s="53"/>
      <c r="BC3243" s="53"/>
      <c r="BD3243" s="53"/>
      <c r="BE3243" s="53"/>
      <c r="BF3243" s="53"/>
      <c r="BG3243" s="53"/>
      <c r="BH3243" s="53"/>
      <c r="BI3243" s="53"/>
      <c r="BJ3243" s="53"/>
      <c r="BK3243" s="53"/>
      <c r="BL3243" s="53"/>
      <c r="BM3243" s="53"/>
      <c r="BN3243" s="53"/>
      <c r="BO3243" s="53"/>
      <c r="BP3243" s="53"/>
      <c r="BQ3243" s="53"/>
      <c r="BR3243" s="53"/>
      <c r="BS3243" s="53"/>
      <c r="BT3243" s="53"/>
      <c r="BU3243" s="53"/>
      <c r="BV3243" s="53"/>
      <c r="BW3243" s="53"/>
      <c r="BX3243" s="53"/>
      <c r="BY3243" s="53"/>
      <c r="BZ3243" s="53"/>
      <c r="CA3243" s="53"/>
      <c r="CB3243" s="53"/>
      <c r="CC3243" s="53"/>
      <c r="CD3243" s="53"/>
      <c r="CE3243" s="53"/>
      <c r="CF3243" s="53"/>
      <c r="CG3243" s="53"/>
      <c r="CH3243" s="53"/>
      <c r="CI3243" s="53"/>
      <c r="CJ3243" s="53"/>
      <c r="CK3243" s="53"/>
    </row>
    <row r="3244" spans="10:89" x14ac:dyDescent="0.2">
      <c r="J3244" s="53"/>
      <c r="K3244" s="53"/>
      <c r="L3244" s="53"/>
      <c r="M3244" s="53"/>
      <c r="N3244" s="53"/>
      <c r="O3244" s="53"/>
      <c r="P3244" s="53"/>
      <c r="Q3244" s="53"/>
      <c r="R3244" s="53"/>
      <c r="S3244" s="53"/>
      <c r="T3244" s="53"/>
      <c r="U3244" s="53"/>
      <c r="V3244" s="53"/>
      <c r="W3244" s="53"/>
      <c r="X3244" s="53"/>
      <c r="Y3244" s="53"/>
      <c r="Z3244" s="53"/>
      <c r="AA3244" s="53"/>
      <c r="AB3244" s="53"/>
      <c r="AC3244" s="53"/>
      <c r="AD3244" s="53"/>
      <c r="AE3244" s="53"/>
      <c r="AF3244" s="53"/>
      <c r="AG3244" s="53"/>
      <c r="AH3244" s="53"/>
      <c r="AI3244" s="53"/>
      <c r="AJ3244" s="53"/>
      <c r="AK3244" s="53"/>
      <c r="AL3244" s="53"/>
      <c r="AM3244" s="53"/>
      <c r="AN3244" s="53"/>
      <c r="AO3244" s="53"/>
      <c r="AP3244" s="53"/>
      <c r="AQ3244" s="53"/>
      <c r="AR3244" s="53"/>
      <c r="AS3244" s="53"/>
      <c r="AT3244" s="53"/>
      <c r="AU3244" s="53"/>
      <c r="AV3244" s="53"/>
      <c r="AW3244" s="53"/>
      <c r="AX3244" s="53"/>
      <c r="AY3244" s="53"/>
      <c r="AZ3244" s="53"/>
      <c r="BA3244" s="53"/>
      <c r="BB3244" s="53"/>
      <c r="BC3244" s="53"/>
      <c r="BD3244" s="53"/>
      <c r="BE3244" s="53"/>
      <c r="BF3244" s="53"/>
      <c r="BG3244" s="53"/>
      <c r="BH3244" s="53"/>
      <c r="BI3244" s="53"/>
      <c r="BJ3244" s="53"/>
      <c r="BK3244" s="53"/>
      <c r="BL3244" s="53"/>
      <c r="BM3244" s="53"/>
      <c r="BN3244" s="53"/>
      <c r="BO3244" s="53"/>
      <c r="BP3244" s="53"/>
      <c r="BQ3244" s="53"/>
      <c r="BR3244" s="53"/>
      <c r="BS3244" s="53"/>
      <c r="BT3244" s="53"/>
      <c r="BU3244" s="53"/>
      <c r="BV3244" s="53"/>
      <c r="BW3244" s="53"/>
      <c r="BX3244" s="53"/>
      <c r="BY3244" s="53"/>
      <c r="BZ3244" s="53"/>
      <c r="CA3244" s="53"/>
      <c r="CB3244" s="53"/>
      <c r="CC3244" s="53"/>
      <c r="CD3244" s="53"/>
      <c r="CE3244" s="53"/>
      <c r="CF3244" s="53"/>
      <c r="CG3244" s="53"/>
      <c r="CH3244" s="53"/>
      <c r="CI3244" s="53"/>
      <c r="CJ3244" s="53"/>
      <c r="CK3244" s="53"/>
    </row>
    <row r="3245" spans="10:89" x14ac:dyDescent="0.2">
      <c r="J3245" s="53"/>
      <c r="K3245" s="53"/>
      <c r="L3245" s="53"/>
      <c r="M3245" s="53"/>
      <c r="N3245" s="53"/>
      <c r="O3245" s="53"/>
      <c r="P3245" s="53"/>
      <c r="Q3245" s="53"/>
      <c r="R3245" s="53"/>
      <c r="S3245" s="53"/>
      <c r="T3245" s="53"/>
      <c r="U3245" s="53"/>
      <c r="V3245" s="53"/>
      <c r="W3245" s="53"/>
      <c r="X3245" s="53"/>
      <c r="Y3245" s="53"/>
      <c r="Z3245" s="53"/>
      <c r="AA3245" s="53"/>
      <c r="AB3245" s="53"/>
      <c r="AC3245" s="53"/>
      <c r="AD3245" s="53"/>
      <c r="AE3245" s="53"/>
      <c r="AF3245" s="53"/>
      <c r="AG3245" s="53"/>
      <c r="AH3245" s="53"/>
      <c r="AI3245" s="53"/>
      <c r="AJ3245" s="53"/>
      <c r="AK3245" s="53"/>
      <c r="AL3245" s="53"/>
      <c r="AM3245" s="53"/>
      <c r="AN3245" s="53"/>
      <c r="AO3245" s="53"/>
      <c r="AP3245" s="53"/>
      <c r="AQ3245" s="53"/>
      <c r="AR3245" s="53"/>
      <c r="AS3245" s="53"/>
      <c r="AT3245" s="53"/>
      <c r="AU3245" s="53"/>
      <c r="AV3245" s="53"/>
      <c r="AW3245" s="53"/>
      <c r="AX3245" s="53"/>
      <c r="AY3245" s="53"/>
      <c r="AZ3245" s="53"/>
      <c r="BA3245" s="53"/>
      <c r="BB3245" s="53"/>
      <c r="BC3245" s="53"/>
      <c r="BD3245" s="53"/>
      <c r="BE3245" s="53"/>
      <c r="BF3245" s="53"/>
      <c r="BG3245" s="53"/>
      <c r="BH3245" s="53"/>
      <c r="BI3245" s="53"/>
      <c r="BJ3245" s="53"/>
      <c r="BK3245" s="53"/>
      <c r="BL3245" s="53"/>
      <c r="BM3245" s="53"/>
      <c r="BN3245" s="53"/>
      <c r="BO3245" s="53"/>
      <c r="BP3245" s="53"/>
      <c r="BQ3245" s="53"/>
      <c r="BR3245" s="53"/>
      <c r="BS3245" s="53"/>
      <c r="BT3245" s="53"/>
      <c r="BU3245" s="53"/>
      <c r="BV3245" s="53"/>
      <c r="BW3245" s="53"/>
      <c r="BX3245" s="53"/>
      <c r="BY3245" s="53"/>
      <c r="BZ3245" s="53"/>
      <c r="CA3245" s="53"/>
      <c r="CB3245" s="53"/>
      <c r="CC3245" s="53"/>
      <c r="CD3245" s="53"/>
      <c r="CE3245" s="53"/>
      <c r="CF3245" s="53"/>
      <c r="CG3245" s="53"/>
      <c r="CH3245" s="53"/>
      <c r="CI3245" s="53"/>
      <c r="CJ3245" s="53"/>
      <c r="CK3245" s="53"/>
    </row>
    <row r="3246" spans="10:89" x14ac:dyDescent="0.2">
      <c r="J3246" s="53"/>
      <c r="K3246" s="53"/>
      <c r="L3246" s="53"/>
      <c r="M3246" s="53"/>
      <c r="N3246" s="53"/>
      <c r="O3246" s="53"/>
      <c r="P3246" s="53"/>
      <c r="Q3246" s="53"/>
      <c r="R3246" s="53"/>
      <c r="S3246" s="53"/>
      <c r="T3246" s="53"/>
      <c r="U3246" s="53"/>
      <c r="V3246" s="53"/>
      <c r="W3246" s="53"/>
      <c r="X3246" s="53"/>
      <c r="Y3246" s="53"/>
      <c r="Z3246" s="53"/>
      <c r="AA3246" s="53"/>
      <c r="AB3246" s="53"/>
      <c r="AC3246" s="53"/>
      <c r="AD3246" s="53"/>
      <c r="AE3246" s="53"/>
      <c r="AF3246" s="53"/>
      <c r="AG3246" s="53"/>
      <c r="AH3246" s="53"/>
      <c r="AI3246" s="53"/>
      <c r="AJ3246" s="53"/>
      <c r="AK3246" s="53"/>
      <c r="AL3246" s="53"/>
      <c r="AM3246" s="53"/>
      <c r="AN3246" s="53"/>
      <c r="AO3246" s="53"/>
      <c r="AP3246" s="53"/>
      <c r="AQ3246" s="53"/>
      <c r="AR3246" s="53"/>
      <c r="AS3246" s="53"/>
      <c r="AT3246" s="53"/>
      <c r="AU3246" s="53"/>
      <c r="AV3246" s="53"/>
      <c r="AW3246" s="53"/>
      <c r="AX3246" s="53"/>
      <c r="AY3246" s="53"/>
      <c r="AZ3246" s="53"/>
      <c r="BA3246" s="53"/>
      <c r="BB3246" s="53"/>
      <c r="BC3246" s="53"/>
      <c r="BD3246" s="53"/>
      <c r="BE3246" s="53"/>
      <c r="BF3246" s="53"/>
      <c r="BG3246" s="53"/>
      <c r="BH3246" s="53"/>
      <c r="BI3246" s="53"/>
      <c r="BJ3246" s="53"/>
      <c r="BK3246" s="53"/>
      <c r="BL3246" s="53"/>
      <c r="BM3246" s="53"/>
      <c r="BN3246" s="53"/>
      <c r="BO3246" s="53"/>
      <c r="BP3246" s="53"/>
      <c r="BQ3246" s="53"/>
      <c r="BR3246" s="53"/>
      <c r="BS3246" s="53"/>
      <c r="BT3246" s="53"/>
      <c r="BU3246" s="53"/>
      <c r="BV3246" s="53"/>
      <c r="BW3246" s="53"/>
      <c r="BX3246" s="53"/>
      <c r="BY3246" s="53"/>
      <c r="BZ3246" s="53"/>
      <c r="CA3246" s="53"/>
      <c r="CB3246" s="53"/>
      <c r="CC3246" s="53"/>
      <c r="CD3246" s="53"/>
      <c r="CE3246" s="53"/>
      <c r="CF3246" s="53"/>
      <c r="CG3246" s="53"/>
      <c r="CH3246" s="53"/>
      <c r="CI3246" s="53"/>
      <c r="CJ3246" s="53"/>
      <c r="CK3246" s="53"/>
    </row>
    <row r="3247" spans="10:89" x14ac:dyDescent="0.2">
      <c r="J3247" s="53"/>
      <c r="K3247" s="53"/>
      <c r="L3247" s="53"/>
      <c r="M3247" s="53"/>
      <c r="N3247" s="53"/>
      <c r="O3247" s="53"/>
      <c r="P3247" s="53"/>
      <c r="Q3247" s="53"/>
      <c r="R3247" s="53"/>
      <c r="S3247" s="53"/>
      <c r="T3247" s="53"/>
      <c r="U3247" s="53"/>
      <c r="V3247" s="53"/>
      <c r="W3247" s="53"/>
      <c r="X3247" s="53"/>
      <c r="Y3247" s="53"/>
      <c r="Z3247" s="53"/>
      <c r="AA3247" s="53"/>
      <c r="AB3247" s="53"/>
      <c r="AC3247" s="53"/>
      <c r="AD3247" s="53"/>
      <c r="AE3247" s="53"/>
      <c r="AF3247" s="53"/>
      <c r="AG3247" s="53"/>
      <c r="AH3247" s="53"/>
      <c r="AI3247" s="53"/>
      <c r="AJ3247" s="53"/>
      <c r="AK3247" s="53"/>
      <c r="AL3247" s="53"/>
      <c r="AM3247" s="53"/>
      <c r="AN3247" s="53"/>
      <c r="AO3247" s="53"/>
      <c r="AP3247" s="53"/>
      <c r="AQ3247" s="53"/>
      <c r="AR3247" s="53"/>
      <c r="AS3247" s="53"/>
      <c r="AT3247" s="53"/>
      <c r="AU3247" s="53"/>
      <c r="AV3247" s="53"/>
      <c r="AW3247" s="53"/>
      <c r="AX3247" s="53"/>
      <c r="AY3247" s="53"/>
      <c r="AZ3247" s="53"/>
      <c r="BA3247" s="53"/>
      <c r="BB3247" s="53"/>
      <c r="BC3247" s="53"/>
      <c r="BD3247" s="53"/>
      <c r="BE3247" s="53"/>
      <c r="BF3247" s="53"/>
      <c r="BG3247" s="53"/>
      <c r="BH3247" s="53"/>
      <c r="BI3247" s="53"/>
      <c r="BJ3247" s="53"/>
      <c r="BK3247" s="53"/>
      <c r="BL3247" s="53"/>
      <c r="BM3247" s="53"/>
      <c r="BN3247" s="53"/>
      <c r="BO3247" s="53"/>
      <c r="BP3247" s="53"/>
      <c r="BQ3247" s="53"/>
      <c r="BR3247" s="53"/>
      <c r="BS3247" s="53"/>
      <c r="BT3247" s="53"/>
      <c r="BU3247" s="53"/>
      <c r="BV3247" s="53"/>
      <c r="BW3247" s="53"/>
      <c r="BX3247" s="53"/>
      <c r="BY3247" s="53"/>
      <c r="BZ3247" s="53"/>
      <c r="CA3247" s="53"/>
      <c r="CB3247" s="53"/>
      <c r="CC3247" s="53"/>
      <c r="CD3247" s="53"/>
      <c r="CE3247" s="53"/>
      <c r="CF3247" s="53"/>
      <c r="CG3247" s="53"/>
      <c r="CH3247" s="53"/>
      <c r="CI3247" s="53"/>
      <c r="CJ3247" s="53"/>
      <c r="CK3247" s="53"/>
    </row>
    <row r="3248" spans="10:89" x14ac:dyDescent="0.2">
      <c r="J3248" s="53"/>
      <c r="K3248" s="53"/>
      <c r="L3248" s="53"/>
      <c r="M3248" s="53"/>
      <c r="N3248" s="53"/>
      <c r="O3248" s="53"/>
      <c r="P3248" s="53"/>
      <c r="Q3248" s="53"/>
      <c r="R3248" s="53"/>
      <c r="S3248" s="53"/>
      <c r="T3248" s="53"/>
      <c r="U3248" s="53"/>
      <c r="V3248" s="53"/>
      <c r="W3248" s="53"/>
      <c r="X3248" s="53"/>
      <c r="Y3248" s="53"/>
      <c r="Z3248" s="53"/>
      <c r="AA3248" s="53"/>
      <c r="AB3248" s="53"/>
      <c r="AC3248" s="53"/>
      <c r="AD3248" s="53"/>
      <c r="AE3248" s="53"/>
      <c r="AF3248" s="53"/>
      <c r="AG3248" s="53"/>
      <c r="AH3248" s="53"/>
      <c r="AI3248" s="53"/>
      <c r="AJ3248" s="53"/>
      <c r="AK3248" s="53"/>
      <c r="AL3248" s="53"/>
      <c r="AM3248" s="53"/>
      <c r="AN3248" s="53"/>
      <c r="AO3248" s="53"/>
      <c r="AP3248" s="53"/>
      <c r="AQ3248" s="53"/>
      <c r="AR3248" s="53"/>
      <c r="AS3248" s="53"/>
      <c r="AT3248" s="53"/>
      <c r="AU3248" s="53"/>
      <c r="AV3248" s="53"/>
      <c r="AW3248" s="53"/>
      <c r="AX3248" s="53"/>
      <c r="AY3248" s="53"/>
      <c r="AZ3248" s="53"/>
      <c r="BA3248" s="53"/>
      <c r="BB3248" s="53"/>
      <c r="BC3248" s="53"/>
      <c r="BD3248" s="53"/>
      <c r="BE3248" s="53"/>
      <c r="BF3248" s="53"/>
      <c r="BG3248" s="53"/>
      <c r="BH3248" s="53"/>
      <c r="BI3248" s="53"/>
      <c r="BJ3248" s="53"/>
      <c r="BK3248" s="53"/>
      <c r="BL3248" s="53"/>
      <c r="BM3248" s="53"/>
      <c r="BN3248" s="53"/>
      <c r="BO3248" s="53"/>
      <c r="BP3248" s="53"/>
      <c r="BQ3248" s="53"/>
      <c r="BR3248" s="53"/>
      <c r="BS3248" s="53"/>
      <c r="BT3248" s="53"/>
      <c r="BU3248" s="53"/>
      <c r="BV3248" s="53"/>
      <c r="BW3248" s="53"/>
      <c r="BX3248" s="53"/>
      <c r="BY3248" s="53"/>
      <c r="BZ3248" s="53"/>
      <c r="CA3248" s="53"/>
      <c r="CB3248" s="53"/>
      <c r="CC3248" s="53"/>
      <c r="CD3248" s="53"/>
      <c r="CE3248" s="53"/>
      <c r="CF3248" s="53"/>
      <c r="CG3248" s="53"/>
      <c r="CH3248" s="53"/>
      <c r="CI3248" s="53"/>
      <c r="CJ3248" s="53"/>
      <c r="CK3248" s="53"/>
    </row>
    <row r="3249" spans="10:89" x14ac:dyDescent="0.2">
      <c r="J3249" s="53"/>
      <c r="K3249" s="53"/>
      <c r="L3249" s="53"/>
      <c r="M3249" s="53"/>
      <c r="N3249" s="53"/>
      <c r="O3249" s="53"/>
      <c r="P3249" s="53"/>
      <c r="Q3249" s="53"/>
      <c r="R3249" s="53"/>
      <c r="S3249" s="53"/>
      <c r="T3249" s="53"/>
      <c r="U3249" s="53"/>
      <c r="V3249" s="53"/>
      <c r="W3249" s="53"/>
      <c r="X3249" s="53"/>
      <c r="Y3249" s="53"/>
      <c r="Z3249" s="53"/>
      <c r="AA3249" s="53"/>
      <c r="AB3249" s="53"/>
      <c r="AC3249" s="53"/>
      <c r="AD3249" s="53"/>
      <c r="AE3249" s="53"/>
      <c r="AF3249" s="53"/>
      <c r="AG3249" s="53"/>
      <c r="AH3249" s="53"/>
      <c r="AI3249" s="53"/>
      <c r="AJ3249" s="53"/>
      <c r="AK3249" s="53"/>
      <c r="AL3249" s="53"/>
      <c r="AM3249" s="53"/>
      <c r="AN3249" s="53"/>
      <c r="AO3249" s="53"/>
      <c r="AP3249" s="53"/>
      <c r="AQ3249" s="53"/>
      <c r="AR3249" s="53"/>
      <c r="AS3249" s="53"/>
      <c r="AT3249" s="53"/>
      <c r="AU3249" s="53"/>
      <c r="AV3249" s="53"/>
      <c r="AW3249" s="53"/>
      <c r="AX3249" s="53"/>
      <c r="AY3249" s="53"/>
      <c r="AZ3249" s="53"/>
      <c r="BA3249" s="53"/>
      <c r="BB3249" s="53"/>
      <c r="BC3249" s="53"/>
      <c r="BD3249" s="53"/>
      <c r="BE3249" s="53"/>
      <c r="BF3249" s="53"/>
      <c r="BG3249" s="53"/>
      <c r="BH3249" s="53"/>
      <c r="BI3249" s="53"/>
      <c r="BJ3249" s="53"/>
      <c r="BK3249" s="53"/>
      <c r="BL3249" s="53"/>
      <c r="BM3249" s="53"/>
      <c r="BN3249" s="53"/>
      <c r="BO3249" s="53"/>
      <c r="BP3249" s="53"/>
      <c r="BQ3249" s="53"/>
      <c r="BR3249" s="53"/>
      <c r="BS3249" s="53"/>
      <c r="BT3249" s="53"/>
      <c r="BU3249" s="53"/>
      <c r="BV3249" s="53"/>
      <c r="BW3249" s="53"/>
      <c r="BX3249" s="53"/>
      <c r="BY3249" s="53"/>
      <c r="BZ3249" s="53"/>
      <c r="CA3249" s="53"/>
      <c r="CB3249" s="53"/>
      <c r="CC3249" s="53"/>
      <c r="CD3249" s="53"/>
      <c r="CE3249" s="53"/>
      <c r="CF3249" s="53"/>
      <c r="CG3249" s="53"/>
      <c r="CH3249" s="53"/>
      <c r="CI3249" s="53"/>
      <c r="CJ3249" s="53"/>
      <c r="CK3249" s="53"/>
    </row>
    <row r="3250" spans="10:89" x14ac:dyDescent="0.2">
      <c r="J3250" s="53"/>
      <c r="K3250" s="53"/>
      <c r="L3250" s="53"/>
      <c r="M3250" s="53"/>
      <c r="N3250" s="53"/>
      <c r="O3250" s="53"/>
      <c r="P3250" s="53"/>
      <c r="Q3250" s="53"/>
      <c r="R3250" s="53"/>
      <c r="S3250" s="53"/>
      <c r="T3250" s="53"/>
      <c r="U3250" s="53"/>
      <c r="V3250" s="53"/>
      <c r="W3250" s="53"/>
      <c r="X3250" s="53"/>
      <c r="Y3250" s="53"/>
      <c r="Z3250" s="53"/>
      <c r="AA3250" s="53"/>
      <c r="AB3250" s="53"/>
      <c r="AC3250" s="53"/>
      <c r="AD3250" s="53"/>
      <c r="AE3250" s="53"/>
      <c r="AF3250" s="53"/>
      <c r="AG3250" s="53"/>
      <c r="AH3250" s="53"/>
      <c r="AI3250" s="53"/>
      <c r="AJ3250" s="53"/>
      <c r="AK3250" s="53"/>
      <c r="AL3250" s="53"/>
      <c r="AM3250" s="53"/>
      <c r="AN3250" s="53"/>
      <c r="AO3250" s="53"/>
      <c r="AP3250" s="53"/>
      <c r="AQ3250" s="53"/>
      <c r="AR3250" s="53"/>
      <c r="AS3250" s="53"/>
      <c r="AT3250" s="53"/>
      <c r="AU3250" s="53"/>
      <c r="AV3250" s="53"/>
      <c r="AW3250" s="53"/>
      <c r="AX3250" s="53"/>
      <c r="AY3250" s="53"/>
      <c r="AZ3250" s="53"/>
      <c r="BA3250" s="53"/>
      <c r="BB3250" s="53"/>
      <c r="BC3250" s="53"/>
      <c r="BD3250" s="53"/>
      <c r="BE3250" s="53"/>
      <c r="BF3250" s="53"/>
      <c r="BG3250" s="53"/>
      <c r="BH3250" s="53"/>
      <c r="BI3250" s="53"/>
      <c r="BJ3250" s="53"/>
      <c r="BK3250" s="53"/>
      <c r="BL3250" s="53"/>
      <c r="BM3250" s="53"/>
      <c r="BN3250" s="53"/>
      <c r="BO3250" s="53"/>
      <c r="BP3250" s="53"/>
      <c r="BQ3250" s="53"/>
      <c r="BR3250" s="53"/>
      <c r="BS3250" s="53"/>
      <c r="BT3250" s="53"/>
      <c r="BU3250" s="53"/>
      <c r="BV3250" s="53"/>
      <c r="BW3250" s="53"/>
      <c r="BX3250" s="53"/>
      <c r="BY3250" s="53"/>
      <c r="BZ3250" s="53"/>
      <c r="CA3250" s="53"/>
      <c r="CB3250" s="53"/>
      <c r="CC3250" s="53"/>
      <c r="CD3250" s="53"/>
      <c r="CE3250" s="53"/>
      <c r="CF3250" s="53"/>
      <c r="CG3250" s="53"/>
      <c r="CH3250" s="53"/>
      <c r="CI3250" s="53"/>
      <c r="CJ3250" s="53"/>
      <c r="CK3250" s="53"/>
    </row>
    <row r="3251" spans="10:89" x14ac:dyDescent="0.2">
      <c r="J3251" s="53"/>
      <c r="K3251" s="53"/>
      <c r="L3251" s="53"/>
      <c r="M3251" s="53"/>
      <c r="N3251" s="53"/>
      <c r="O3251" s="53"/>
      <c r="P3251" s="53"/>
      <c r="Q3251" s="53"/>
      <c r="R3251" s="53"/>
      <c r="S3251" s="53"/>
      <c r="T3251" s="53"/>
      <c r="U3251" s="53"/>
      <c r="V3251" s="53"/>
      <c r="W3251" s="53"/>
      <c r="X3251" s="53"/>
      <c r="Y3251" s="53"/>
      <c r="Z3251" s="53"/>
      <c r="AA3251" s="53"/>
      <c r="AB3251" s="53"/>
      <c r="AC3251" s="53"/>
      <c r="AD3251" s="53"/>
      <c r="AE3251" s="53"/>
      <c r="AF3251" s="53"/>
      <c r="AG3251" s="53"/>
      <c r="AH3251" s="53"/>
      <c r="AI3251" s="53"/>
      <c r="AJ3251" s="53"/>
      <c r="AK3251" s="53"/>
      <c r="AL3251" s="53"/>
      <c r="AM3251" s="53"/>
      <c r="AN3251" s="53"/>
      <c r="AO3251" s="53"/>
      <c r="AP3251" s="53"/>
      <c r="AQ3251" s="53"/>
      <c r="AR3251" s="53"/>
      <c r="AS3251" s="53"/>
      <c r="AT3251" s="53"/>
      <c r="AU3251" s="53"/>
      <c r="AV3251" s="53"/>
      <c r="AW3251" s="53"/>
      <c r="AX3251" s="53"/>
      <c r="AY3251" s="53"/>
      <c r="AZ3251" s="53"/>
      <c r="BA3251" s="53"/>
      <c r="BB3251" s="53"/>
      <c r="BC3251" s="53"/>
      <c r="BD3251" s="53"/>
      <c r="BE3251" s="53"/>
      <c r="BF3251" s="53"/>
      <c r="BG3251" s="53"/>
      <c r="BH3251" s="53"/>
      <c r="BI3251" s="53"/>
      <c r="BJ3251" s="53"/>
      <c r="BK3251" s="53"/>
      <c r="BL3251" s="53"/>
      <c r="BM3251" s="53"/>
      <c r="BN3251" s="53"/>
      <c r="BO3251" s="53"/>
      <c r="BP3251" s="53"/>
      <c r="BQ3251" s="53"/>
      <c r="BR3251" s="53"/>
      <c r="BS3251" s="53"/>
      <c r="BT3251" s="53"/>
      <c r="BU3251" s="53"/>
      <c r="BV3251" s="53"/>
      <c r="BW3251" s="53"/>
      <c r="BX3251" s="53"/>
      <c r="BY3251" s="53"/>
      <c r="BZ3251" s="53"/>
      <c r="CA3251" s="53"/>
      <c r="CB3251" s="53"/>
      <c r="CC3251" s="53"/>
      <c r="CD3251" s="53"/>
      <c r="CE3251" s="53"/>
      <c r="CF3251" s="53"/>
      <c r="CG3251" s="53"/>
      <c r="CH3251" s="53"/>
      <c r="CI3251" s="53"/>
      <c r="CJ3251" s="53"/>
      <c r="CK3251" s="53"/>
    </row>
    <row r="3252" spans="10:89" x14ac:dyDescent="0.2">
      <c r="J3252" s="53"/>
      <c r="K3252" s="53"/>
      <c r="L3252" s="53"/>
      <c r="M3252" s="53"/>
      <c r="N3252" s="53"/>
      <c r="O3252" s="53"/>
      <c r="P3252" s="53"/>
      <c r="Q3252" s="53"/>
      <c r="R3252" s="53"/>
      <c r="S3252" s="53"/>
      <c r="T3252" s="53"/>
      <c r="U3252" s="53"/>
      <c r="V3252" s="53"/>
      <c r="W3252" s="53"/>
      <c r="X3252" s="53"/>
      <c r="Y3252" s="53"/>
      <c r="Z3252" s="53"/>
      <c r="AA3252" s="53"/>
      <c r="AB3252" s="53"/>
      <c r="AC3252" s="53"/>
      <c r="AD3252" s="53"/>
      <c r="AE3252" s="53"/>
      <c r="AF3252" s="53"/>
      <c r="AG3252" s="53"/>
      <c r="AH3252" s="53"/>
      <c r="AI3252" s="53"/>
      <c r="AJ3252" s="53"/>
      <c r="AK3252" s="53"/>
      <c r="AL3252" s="53"/>
      <c r="AM3252" s="53"/>
      <c r="AN3252" s="53"/>
      <c r="AO3252" s="53"/>
      <c r="AP3252" s="53"/>
      <c r="AQ3252" s="53"/>
      <c r="AR3252" s="53"/>
      <c r="AS3252" s="53"/>
      <c r="AT3252" s="53"/>
      <c r="AU3252" s="53"/>
      <c r="AV3252" s="53"/>
      <c r="AW3252" s="53"/>
      <c r="AX3252" s="53"/>
      <c r="AY3252" s="53"/>
      <c r="AZ3252" s="53"/>
      <c r="BA3252" s="53"/>
      <c r="BB3252" s="53"/>
      <c r="BC3252" s="53"/>
      <c r="BD3252" s="53"/>
      <c r="BE3252" s="53"/>
      <c r="BF3252" s="53"/>
      <c r="BG3252" s="53"/>
      <c r="BH3252" s="53"/>
      <c r="BI3252" s="53"/>
      <c r="BJ3252" s="53"/>
      <c r="BK3252" s="53"/>
      <c r="BL3252" s="53"/>
      <c r="BM3252" s="53"/>
      <c r="BN3252" s="53"/>
      <c r="BO3252" s="53"/>
      <c r="BP3252" s="53"/>
      <c r="BQ3252" s="53"/>
      <c r="BR3252" s="53"/>
      <c r="BS3252" s="53"/>
      <c r="BT3252" s="53"/>
      <c r="BU3252" s="53"/>
      <c r="BV3252" s="53"/>
      <c r="BW3252" s="53"/>
      <c r="BX3252" s="53"/>
      <c r="BY3252" s="53"/>
      <c r="BZ3252" s="53"/>
      <c r="CA3252" s="53"/>
      <c r="CB3252" s="53"/>
      <c r="CC3252" s="53"/>
      <c r="CD3252" s="53"/>
      <c r="CE3252" s="53"/>
      <c r="CF3252" s="53"/>
      <c r="CG3252" s="53"/>
      <c r="CH3252" s="53"/>
      <c r="CI3252" s="53"/>
      <c r="CJ3252" s="53"/>
      <c r="CK3252" s="53"/>
    </row>
    <row r="3253" spans="10:89" x14ac:dyDescent="0.2">
      <c r="J3253" s="53"/>
      <c r="K3253" s="53"/>
      <c r="L3253" s="53"/>
      <c r="M3253" s="53"/>
      <c r="N3253" s="53"/>
      <c r="O3253" s="53"/>
      <c r="P3253" s="53"/>
      <c r="Q3253" s="53"/>
      <c r="R3253" s="53"/>
      <c r="S3253" s="53"/>
      <c r="T3253" s="53"/>
      <c r="U3253" s="53"/>
      <c r="V3253" s="53"/>
      <c r="W3253" s="53"/>
      <c r="X3253" s="53"/>
      <c r="Y3253" s="53"/>
      <c r="Z3253" s="53"/>
      <c r="AA3253" s="53"/>
      <c r="AB3253" s="53"/>
      <c r="AC3253" s="53"/>
      <c r="AD3253" s="53"/>
      <c r="AE3253" s="53"/>
      <c r="AF3253" s="53"/>
      <c r="AG3253" s="53"/>
      <c r="AH3253" s="53"/>
      <c r="AI3253" s="53"/>
      <c r="AJ3253" s="53"/>
      <c r="AK3253" s="53"/>
      <c r="AL3253" s="53"/>
      <c r="AM3253" s="53"/>
      <c r="AN3253" s="53"/>
      <c r="AO3253" s="53"/>
      <c r="AP3253" s="53"/>
      <c r="AQ3253" s="53"/>
      <c r="AR3253" s="53"/>
      <c r="AS3253" s="53"/>
      <c r="AT3253" s="53"/>
      <c r="AU3253" s="53"/>
      <c r="AV3253" s="53"/>
      <c r="AW3253" s="53"/>
      <c r="AX3253" s="53"/>
      <c r="AY3253" s="53"/>
      <c r="AZ3253" s="53"/>
      <c r="BA3253" s="53"/>
      <c r="BB3253" s="53"/>
      <c r="BC3253" s="53"/>
      <c r="BD3253" s="53"/>
      <c r="BE3253" s="53"/>
      <c r="BF3253" s="53"/>
      <c r="BG3253" s="53"/>
      <c r="BH3253" s="53"/>
      <c r="BI3253" s="53"/>
      <c r="BJ3253" s="53"/>
      <c r="BK3253" s="53"/>
      <c r="BL3253" s="53"/>
      <c r="BM3253" s="53"/>
      <c r="BN3253" s="53"/>
      <c r="BO3253" s="53"/>
      <c r="BP3253" s="53"/>
      <c r="BQ3253" s="53"/>
      <c r="BR3253" s="53"/>
      <c r="BS3253" s="53"/>
      <c r="BT3253" s="53"/>
      <c r="BU3253" s="53"/>
      <c r="BV3253" s="53"/>
      <c r="BW3253" s="53"/>
      <c r="BX3253" s="53"/>
      <c r="BY3253" s="53"/>
      <c r="BZ3253" s="53"/>
      <c r="CA3253" s="53"/>
      <c r="CB3253" s="53"/>
      <c r="CC3253" s="53"/>
      <c r="CD3253" s="53"/>
      <c r="CE3253" s="53"/>
      <c r="CF3253" s="53"/>
      <c r="CG3253" s="53"/>
      <c r="CH3253" s="53"/>
      <c r="CI3253" s="53"/>
      <c r="CJ3253" s="53"/>
      <c r="CK3253" s="53"/>
    </row>
    <row r="3254" spans="10:89" x14ac:dyDescent="0.2">
      <c r="J3254" s="53"/>
      <c r="K3254" s="53"/>
      <c r="L3254" s="53"/>
      <c r="M3254" s="53"/>
      <c r="N3254" s="53"/>
      <c r="O3254" s="53"/>
      <c r="P3254" s="53"/>
      <c r="Q3254" s="53"/>
      <c r="R3254" s="53"/>
      <c r="S3254" s="53"/>
      <c r="T3254" s="53"/>
      <c r="U3254" s="53"/>
      <c r="V3254" s="53"/>
      <c r="W3254" s="53"/>
      <c r="X3254" s="53"/>
      <c r="Y3254" s="53"/>
      <c r="Z3254" s="53"/>
      <c r="AA3254" s="53"/>
      <c r="AB3254" s="53"/>
      <c r="AC3254" s="53"/>
      <c r="AD3254" s="53"/>
      <c r="AE3254" s="53"/>
      <c r="AF3254" s="53"/>
      <c r="AG3254" s="53"/>
      <c r="AH3254" s="53"/>
      <c r="AI3254" s="53"/>
      <c r="AJ3254" s="53"/>
      <c r="AK3254" s="53"/>
      <c r="AL3254" s="53"/>
      <c r="AM3254" s="53"/>
      <c r="AN3254" s="53"/>
      <c r="AO3254" s="53"/>
      <c r="AP3254" s="53"/>
      <c r="AQ3254" s="53"/>
      <c r="AR3254" s="53"/>
      <c r="AS3254" s="53"/>
      <c r="AT3254" s="53"/>
      <c r="AU3254" s="53"/>
      <c r="AV3254" s="53"/>
      <c r="AW3254" s="53"/>
      <c r="AX3254" s="53"/>
      <c r="AY3254" s="53"/>
      <c r="AZ3254" s="53"/>
      <c r="BA3254" s="53"/>
      <c r="BB3254" s="53"/>
      <c r="BC3254" s="53"/>
      <c r="BD3254" s="53"/>
      <c r="BE3254" s="53"/>
      <c r="BF3254" s="53"/>
      <c r="BG3254" s="53"/>
      <c r="BH3254" s="53"/>
      <c r="BI3254" s="53"/>
      <c r="BJ3254" s="53"/>
      <c r="BK3254" s="53"/>
      <c r="BL3254" s="53"/>
      <c r="BM3254" s="53"/>
      <c r="BN3254" s="53"/>
      <c r="BO3254" s="53"/>
      <c r="BP3254" s="53"/>
      <c r="BQ3254" s="53"/>
      <c r="BR3254" s="53"/>
      <c r="BS3254" s="53"/>
      <c r="BT3254" s="53"/>
      <c r="BU3254" s="53"/>
      <c r="BV3254" s="53"/>
      <c r="BW3254" s="53"/>
      <c r="BX3254" s="53"/>
      <c r="BY3254" s="53"/>
      <c r="BZ3254" s="53"/>
      <c r="CA3254" s="53"/>
      <c r="CB3254" s="53"/>
      <c r="CC3254" s="53"/>
      <c r="CD3254" s="53"/>
      <c r="CE3254" s="53"/>
      <c r="CF3254" s="53"/>
      <c r="CG3254" s="53"/>
      <c r="CH3254" s="53"/>
      <c r="CI3254" s="53"/>
      <c r="CJ3254" s="53"/>
      <c r="CK3254" s="53"/>
    </row>
    <row r="3255" spans="10:89" x14ac:dyDescent="0.2">
      <c r="J3255" s="53"/>
      <c r="K3255" s="53"/>
      <c r="L3255" s="53"/>
      <c r="M3255" s="53"/>
      <c r="N3255" s="53"/>
      <c r="O3255" s="53"/>
      <c r="P3255" s="53"/>
      <c r="Q3255" s="53"/>
      <c r="R3255" s="53"/>
      <c r="S3255" s="53"/>
      <c r="T3255" s="53"/>
      <c r="U3255" s="53"/>
      <c r="V3255" s="53"/>
      <c r="W3255" s="53"/>
      <c r="X3255" s="53"/>
      <c r="Y3255" s="53"/>
      <c r="Z3255" s="53"/>
      <c r="AA3255" s="53"/>
      <c r="AB3255" s="53"/>
      <c r="AC3255" s="53"/>
      <c r="AD3255" s="53"/>
      <c r="AE3255" s="53"/>
      <c r="AF3255" s="53"/>
      <c r="AG3255" s="53"/>
      <c r="AH3255" s="53"/>
      <c r="AI3255" s="53"/>
      <c r="AJ3255" s="53"/>
      <c r="AK3255" s="53"/>
      <c r="AL3255" s="53"/>
      <c r="AM3255" s="53"/>
      <c r="AN3255" s="53"/>
      <c r="AO3255" s="53"/>
      <c r="AP3255" s="53"/>
      <c r="AQ3255" s="53"/>
      <c r="AR3255" s="53"/>
      <c r="AS3255" s="53"/>
      <c r="AT3255" s="53"/>
      <c r="AU3255" s="53"/>
      <c r="AV3255" s="53"/>
      <c r="AW3255" s="53"/>
      <c r="AX3255" s="53"/>
      <c r="AY3255" s="53"/>
      <c r="AZ3255" s="53"/>
      <c r="BA3255" s="53"/>
      <c r="BB3255" s="53"/>
      <c r="BC3255" s="53"/>
      <c r="BD3255" s="53"/>
      <c r="BE3255" s="53"/>
      <c r="BF3255" s="53"/>
      <c r="BG3255" s="53"/>
      <c r="BH3255" s="53"/>
      <c r="BI3255" s="53"/>
      <c r="BJ3255" s="53"/>
      <c r="BK3255" s="53"/>
      <c r="BL3255" s="53"/>
      <c r="BM3255" s="53"/>
      <c r="BN3255" s="53"/>
      <c r="BO3255" s="53"/>
      <c r="BP3255" s="53"/>
      <c r="BQ3255" s="53"/>
      <c r="BR3255" s="53"/>
      <c r="BS3255" s="53"/>
      <c r="BT3255" s="53"/>
      <c r="BU3255" s="53"/>
      <c r="BV3255" s="53"/>
      <c r="BW3255" s="53"/>
      <c r="BX3255" s="53"/>
      <c r="BY3255" s="53"/>
      <c r="BZ3255" s="53"/>
      <c r="CA3255" s="53"/>
      <c r="CB3255" s="53"/>
      <c r="CC3255" s="53"/>
      <c r="CD3255" s="53"/>
      <c r="CE3255" s="53"/>
      <c r="CF3255" s="53"/>
      <c r="CG3255" s="53"/>
      <c r="CH3255" s="53"/>
      <c r="CI3255" s="53"/>
      <c r="CJ3255" s="53"/>
      <c r="CK3255" s="53"/>
    </row>
    <row r="3256" spans="10:89" x14ac:dyDescent="0.2">
      <c r="J3256" s="53"/>
      <c r="K3256" s="53"/>
      <c r="L3256" s="53"/>
      <c r="M3256" s="53"/>
      <c r="N3256" s="53"/>
      <c r="O3256" s="53"/>
      <c r="P3256" s="53"/>
      <c r="Q3256" s="53"/>
      <c r="R3256" s="53"/>
      <c r="S3256" s="53"/>
      <c r="T3256" s="53"/>
      <c r="U3256" s="53"/>
      <c r="V3256" s="53"/>
      <c r="W3256" s="53"/>
      <c r="X3256" s="53"/>
      <c r="Y3256" s="53"/>
      <c r="Z3256" s="53"/>
      <c r="AA3256" s="53"/>
      <c r="AB3256" s="53"/>
      <c r="AC3256" s="53"/>
      <c r="AD3256" s="53"/>
      <c r="AE3256" s="53"/>
      <c r="AF3256" s="53"/>
      <c r="AG3256" s="53"/>
      <c r="AH3256" s="53"/>
      <c r="AI3256" s="53"/>
      <c r="AJ3256" s="53"/>
      <c r="AK3256" s="53"/>
      <c r="AL3256" s="53"/>
      <c r="AM3256" s="53"/>
      <c r="AN3256" s="53"/>
      <c r="AO3256" s="53"/>
      <c r="AP3256" s="53"/>
      <c r="AQ3256" s="53"/>
      <c r="AR3256" s="53"/>
      <c r="AS3256" s="53"/>
      <c r="AT3256" s="53"/>
      <c r="AU3256" s="53"/>
      <c r="AV3256" s="53"/>
      <c r="AW3256" s="53"/>
      <c r="AX3256" s="53"/>
      <c r="AY3256" s="53"/>
      <c r="AZ3256" s="53"/>
      <c r="BA3256" s="53"/>
      <c r="BB3256" s="53"/>
      <c r="BC3256" s="53"/>
      <c r="BD3256" s="53"/>
      <c r="BE3256" s="53"/>
      <c r="BF3256" s="53"/>
      <c r="BG3256" s="53"/>
      <c r="BH3256" s="53"/>
      <c r="BI3256" s="53"/>
      <c r="BJ3256" s="53"/>
      <c r="BK3256" s="53"/>
      <c r="BL3256" s="53"/>
      <c r="BM3256" s="53"/>
      <c r="BN3256" s="53"/>
      <c r="BO3256" s="53"/>
      <c r="BP3256" s="53"/>
      <c r="BQ3256" s="53"/>
      <c r="BR3256" s="53"/>
      <c r="BS3256" s="53"/>
      <c r="BT3256" s="53"/>
      <c r="BU3256" s="53"/>
      <c r="BV3256" s="53"/>
      <c r="BW3256" s="53"/>
      <c r="BX3256" s="53"/>
      <c r="BY3256" s="53"/>
      <c r="BZ3256" s="53"/>
      <c r="CA3256" s="53"/>
      <c r="CB3256" s="53"/>
      <c r="CC3256" s="53"/>
      <c r="CD3256" s="53"/>
      <c r="CE3256" s="53"/>
      <c r="CF3256" s="53"/>
      <c r="CG3256" s="53"/>
      <c r="CH3256" s="53"/>
      <c r="CI3256" s="53"/>
      <c r="CJ3256" s="53"/>
      <c r="CK3256" s="53"/>
    </row>
    <row r="3257" spans="10:89" x14ac:dyDescent="0.2">
      <c r="J3257" s="53"/>
      <c r="K3257" s="53"/>
      <c r="L3257" s="53"/>
      <c r="M3257" s="53"/>
      <c r="N3257" s="53"/>
      <c r="O3257" s="53"/>
      <c r="P3257" s="53"/>
      <c r="Q3257" s="53"/>
      <c r="R3257" s="53"/>
      <c r="S3257" s="53"/>
      <c r="T3257" s="53"/>
      <c r="U3257" s="53"/>
      <c r="V3257" s="53"/>
      <c r="W3257" s="53"/>
      <c r="X3257" s="53"/>
      <c r="Y3257" s="53"/>
      <c r="Z3257" s="53"/>
      <c r="AA3257" s="53"/>
      <c r="AB3257" s="53"/>
      <c r="AC3257" s="53"/>
      <c r="AD3257" s="53"/>
      <c r="AE3257" s="53"/>
      <c r="AF3257" s="53"/>
      <c r="AG3257" s="53"/>
      <c r="AH3257" s="53"/>
      <c r="AI3257" s="53"/>
      <c r="AJ3257" s="53"/>
      <c r="AK3257" s="53"/>
      <c r="AL3257" s="53"/>
      <c r="AM3257" s="53"/>
      <c r="AN3257" s="53"/>
      <c r="AO3257" s="53"/>
      <c r="AP3257" s="53"/>
      <c r="AQ3257" s="53"/>
      <c r="AR3257" s="53"/>
      <c r="AS3257" s="53"/>
      <c r="AT3257" s="53"/>
      <c r="AU3257" s="53"/>
      <c r="AV3257" s="53"/>
      <c r="AW3257" s="53"/>
      <c r="AX3257" s="53"/>
      <c r="AY3257" s="53"/>
      <c r="AZ3257" s="53"/>
      <c r="BA3257" s="53"/>
      <c r="BB3257" s="53"/>
      <c r="BC3257" s="53"/>
      <c r="BD3257" s="53"/>
      <c r="BE3257" s="53"/>
      <c r="BF3257" s="53"/>
      <c r="BG3257" s="53"/>
      <c r="BH3257" s="53"/>
      <c r="BI3257" s="53"/>
      <c r="BJ3257" s="53"/>
      <c r="BK3257" s="53"/>
      <c r="BL3257" s="53"/>
      <c r="BM3257" s="53"/>
      <c r="BN3257" s="53"/>
      <c r="BO3257" s="53"/>
      <c r="BP3257" s="53"/>
      <c r="BQ3257" s="53"/>
      <c r="BR3257" s="53"/>
      <c r="BS3257" s="53"/>
      <c r="BT3257" s="53"/>
      <c r="BU3257" s="53"/>
      <c r="BV3257" s="53"/>
      <c r="BW3257" s="53"/>
      <c r="BX3257" s="53"/>
      <c r="BY3257" s="53"/>
      <c r="BZ3257" s="53"/>
      <c r="CA3257" s="53"/>
      <c r="CB3257" s="53"/>
      <c r="CC3257" s="53"/>
      <c r="CD3257" s="53"/>
      <c r="CE3257" s="53"/>
      <c r="CF3257" s="53"/>
      <c r="CG3257" s="53"/>
      <c r="CH3257" s="53"/>
      <c r="CI3257" s="53"/>
      <c r="CJ3257" s="53"/>
      <c r="CK3257" s="53"/>
    </row>
    <row r="3258" spans="10:89" x14ac:dyDescent="0.2">
      <c r="J3258" s="53"/>
      <c r="K3258" s="53"/>
      <c r="L3258" s="53"/>
      <c r="M3258" s="53"/>
      <c r="N3258" s="53"/>
      <c r="O3258" s="53"/>
      <c r="P3258" s="53"/>
      <c r="Q3258" s="53"/>
      <c r="R3258" s="53"/>
      <c r="S3258" s="53"/>
      <c r="T3258" s="53"/>
      <c r="U3258" s="53"/>
      <c r="V3258" s="53"/>
      <c r="W3258" s="53"/>
      <c r="X3258" s="53"/>
      <c r="Y3258" s="53"/>
      <c r="Z3258" s="53"/>
      <c r="AA3258" s="53"/>
      <c r="AB3258" s="53"/>
      <c r="AC3258" s="53"/>
      <c r="AD3258" s="53"/>
      <c r="AE3258" s="53"/>
      <c r="AF3258" s="53"/>
      <c r="AG3258" s="53"/>
      <c r="AH3258" s="53"/>
      <c r="AI3258" s="53"/>
      <c r="AJ3258" s="53"/>
      <c r="AK3258" s="53"/>
      <c r="AL3258" s="53"/>
      <c r="AM3258" s="53"/>
      <c r="AN3258" s="53"/>
      <c r="AO3258" s="53"/>
      <c r="AP3258" s="53"/>
      <c r="AQ3258" s="53"/>
      <c r="AR3258" s="53"/>
      <c r="AS3258" s="53"/>
      <c r="AT3258" s="53"/>
      <c r="AU3258" s="53"/>
      <c r="AV3258" s="53"/>
      <c r="AW3258" s="53"/>
      <c r="AX3258" s="53"/>
      <c r="AY3258" s="53"/>
      <c r="AZ3258" s="53"/>
      <c r="BA3258" s="53"/>
      <c r="BB3258" s="53"/>
      <c r="BC3258" s="53"/>
      <c r="BD3258" s="53"/>
      <c r="BE3258" s="53"/>
      <c r="BF3258" s="53"/>
      <c r="BG3258" s="53"/>
      <c r="BH3258" s="53"/>
      <c r="BI3258" s="53"/>
      <c r="BJ3258" s="53"/>
      <c r="BK3258" s="53"/>
      <c r="BL3258" s="53"/>
      <c r="BM3258" s="53"/>
      <c r="BN3258" s="53"/>
      <c r="BO3258" s="53"/>
      <c r="BP3258" s="53"/>
      <c r="BQ3258" s="53"/>
      <c r="BR3258" s="53"/>
      <c r="BS3258" s="53"/>
      <c r="BT3258" s="53"/>
      <c r="BU3258" s="53"/>
      <c r="BV3258" s="53"/>
      <c r="BW3258" s="53"/>
      <c r="BX3258" s="53"/>
      <c r="BY3258" s="53"/>
      <c r="BZ3258" s="53"/>
      <c r="CA3258" s="53"/>
      <c r="CB3258" s="53"/>
      <c r="CC3258" s="53"/>
      <c r="CD3258" s="53"/>
      <c r="CE3258" s="53"/>
      <c r="CF3258" s="53"/>
      <c r="CG3258" s="53"/>
      <c r="CH3258" s="53"/>
      <c r="CI3258" s="53"/>
      <c r="CJ3258" s="53"/>
      <c r="CK3258" s="53"/>
    </row>
    <row r="3259" spans="10:89" x14ac:dyDescent="0.2">
      <c r="J3259" s="53"/>
      <c r="K3259" s="53"/>
      <c r="L3259" s="53"/>
      <c r="M3259" s="53"/>
      <c r="N3259" s="53"/>
      <c r="O3259" s="53"/>
      <c r="P3259" s="53"/>
      <c r="Q3259" s="53"/>
      <c r="R3259" s="53"/>
      <c r="S3259" s="53"/>
      <c r="T3259" s="53"/>
      <c r="U3259" s="53"/>
      <c r="V3259" s="53"/>
      <c r="W3259" s="53"/>
      <c r="X3259" s="53"/>
      <c r="Y3259" s="53"/>
      <c r="Z3259" s="53"/>
      <c r="AA3259" s="53"/>
      <c r="AB3259" s="53"/>
      <c r="AC3259" s="53"/>
      <c r="AD3259" s="53"/>
      <c r="AE3259" s="53"/>
      <c r="AF3259" s="53"/>
      <c r="AG3259" s="53"/>
      <c r="AH3259" s="53"/>
      <c r="AI3259" s="53"/>
      <c r="AJ3259" s="53"/>
      <c r="AK3259" s="53"/>
      <c r="AL3259" s="53"/>
      <c r="AM3259" s="53"/>
      <c r="AN3259" s="53"/>
      <c r="AO3259" s="53"/>
      <c r="AP3259" s="53"/>
      <c r="AQ3259" s="53"/>
      <c r="AR3259" s="53"/>
      <c r="AS3259" s="53"/>
      <c r="AT3259" s="53"/>
      <c r="AU3259" s="53"/>
      <c r="AV3259" s="53"/>
      <c r="AW3259" s="53"/>
      <c r="AX3259" s="53"/>
      <c r="AY3259" s="53"/>
      <c r="AZ3259" s="53"/>
      <c r="BA3259" s="53"/>
      <c r="BB3259" s="53"/>
      <c r="BC3259" s="53"/>
      <c r="BD3259" s="53"/>
      <c r="BE3259" s="53"/>
      <c r="BF3259" s="53"/>
      <c r="BG3259" s="53"/>
      <c r="BH3259" s="53"/>
      <c r="BI3259" s="53"/>
      <c r="BJ3259" s="53"/>
      <c r="BK3259" s="53"/>
      <c r="BL3259" s="53"/>
      <c r="BM3259" s="53"/>
      <c r="BN3259" s="53"/>
      <c r="BO3259" s="53"/>
      <c r="BP3259" s="53"/>
      <c r="BQ3259" s="53"/>
      <c r="BR3259" s="53"/>
      <c r="BS3259" s="53"/>
      <c r="BT3259" s="53"/>
      <c r="BU3259" s="53"/>
      <c r="BV3259" s="53"/>
      <c r="BW3259" s="53"/>
      <c r="BX3259" s="53"/>
      <c r="BY3259" s="53"/>
      <c r="BZ3259" s="53"/>
      <c r="CA3259" s="53"/>
      <c r="CB3259" s="53"/>
      <c r="CC3259" s="53"/>
      <c r="CD3259" s="53"/>
      <c r="CE3259" s="53"/>
      <c r="CF3259" s="53"/>
      <c r="CG3259" s="53"/>
      <c r="CH3259" s="53"/>
      <c r="CI3259" s="53"/>
      <c r="CJ3259" s="53"/>
      <c r="CK3259" s="53"/>
    </row>
    <row r="3260" spans="10:89" x14ac:dyDescent="0.2">
      <c r="J3260" s="53"/>
      <c r="K3260" s="53"/>
      <c r="L3260" s="53"/>
      <c r="M3260" s="53"/>
      <c r="N3260" s="53"/>
      <c r="O3260" s="53"/>
      <c r="P3260" s="53"/>
      <c r="Q3260" s="53"/>
      <c r="R3260" s="53"/>
      <c r="S3260" s="53"/>
      <c r="T3260" s="53"/>
      <c r="U3260" s="53"/>
      <c r="V3260" s="53"/>
      <c r="W3260" s="53"/>
      <c r="X3260" s="53"/>
      <c r="Y3260" s="53"/>
      <c r="Z3260" s="53"/>
      <c r="AA3260" s="53"/>
      <c r="AB3260" s="53"/>
      <c r="AC3260" s="53"/>
      <c r="AD3260" s="53"/>
      <c r="AE3260" s="53"/>
      <c r="AF3260" s="53"/>
      <c r="AG3260" s="53"/>
      <c r="AH3260" s="53"/>
      <c r="AI3260" s="53"/>
      <c r="AJ3260" s="53"/>
      <c r="AK3260" s="53"/>
      <c r="AL3260" s="53"/>
      <c r="AM3260" s="53"/>
      <c r="AN3260" s="53"/>
      <c r="AO3260" s="53"/>
      <c r="AP3260" s="53"/>
      <c r="AQ3260" s="53"/>
      <c r="AR3260" s="53"/>
      <c r="AS3260" s="53"/>
      <c r="AT3260" s="53"/>
      <c r="AU3260" s="53"/>
      <c r="AV3260" s="53"/>
      <c r="AW3260" s="53"/>
      <c r="AX3260" s="53"/>
      <c r="AY3260" s="53"/>
      <c r="AZ3260" s="53"/>
      <c r="BA3260" s="53"/>
      <c r="BB3260" s="53"/>
      <c r="BC3260" s="53"/>
      <c r="BD3260" s="53"/>
      <c r="BE3260" s="53"/>
      <c r="BF3260" s="53"/>
      <c r="BG3260" s="53"/>
      <c r="BH3260" s="53"/>
      <c r="BI3260" s="53"/>
      <c r="BJ3260" s="53"/>
      <c r="BK3260" s="53"/>
      <c r="BL3260" s="53"/>
      <c r="BM3260" s="53"/>
      <c r="BN3260" s="53"/>
      <c r="BO3260" s="53"/>
      <c r="BP3260" s="53"/>
      <c r="BQ3260" s="53"/>
      <c r="BR3260" s="53"/>
      <c r="BS3260" s="53"/>
      <c r="BT3260" s="53"/>
      <c r="BU3260" s="53"/>
      <c r="BV3260" s="53"/>
      <c r="BW3260" s="53"/>
      <c r="BX3260" s="53"/>
      <c r="BY3260" s="53"/>
      <c r="BZ3260" s="53"/>
      <c r="CA3260" s="53"/>
      <c r="CB3260" s="53"/>
      <c r="CC3260" s="53"/>
      <c r="CD3260" s="53"/>
      <c r="CE3260" s="53"/>
      <c r="CF3260" s="53"/>
      <c r="CG3260" s="53"/>
      <c r="CH3260" s="53"/>
      <c r="CI3260" s="53"/>
      <c r="CJ3260" s="53"/>
      <c r="CK3260" s="53"/>
    </row>
    <row r="3261" spans="10:89" x14ac:dyDescent="0.2">
      <c r="J3261" s="53"/>
      <c r="K3261" s="53"/>
      <c r="L3261" s="53"/>
      <c r="M3261" s="53"/>
      <c r="N3261" s="53"/>
      <c r="O3261" s="53"/>
      <c r="P3261" s="53"/>
      <c r="Q3261" s="53"/>
      <c r="R3261" s="53"/>
      <c r="S3261" s="53"/>
      <c r="T3261" s="53"/>
      <c r="U3261" s="53"/>
      <c r="V3261" s="53"/>
      <c r="W3261" s="53"/>
      <c r="X3261" s="53"/>
      <c r="Y3261" s="53"/>
      <c r="Z3261" s="53"/>
      <c r="AA3261" s="53"/>
      <c r="AB3261" s="53"/>
      <c r="AC3261" s="53"/>
      <c r="AD3261" s="53"/>
      <c r="AE3261" s="53"/>
      <c r="AF3261" s="53"/>
      <c r="AG3261" s="53"/>
      <c r="AH3261" s="53"/>
      <c r="AI3261" s="53"/>
      <c r="AJ3261" s="53"/>
      <c r="AK3261" s="53"/>
      <c r="AL3261" s="53"/>
      <c r="AM3261" s="53"/>
      <c r="AN3261" s="53"/>
      <c r="AO3261" s="53"/>
      <c r="AP3261" s="53"/>
      <c r="AQ3261" s="53"/>
      <c r="AR3261" s="53"/>
      <c r="AS3261" s="53"/>
      <c r="AT3261" s="53"/>
      <c r="AU3261" s="53"/>
      <c r="AV3261" s="53"/>
      <c r="AW3261" s="53"/>
      <c r="AX3261" s="53"/>
      <c r="AY3261" s="53"/>
      <c r="AZ3261" s="53"/>
      <c r="BA3261" s="53"/>
      <c r="BB3261" s="53"/>
      <c r="BC3261" s="53"/>
      <c r="BD3261" s="53"/>
      <c r="BE3261" s="53"/>
      <c r="BF3261" s="53"/>
      <c r="BG3261" s="53"/>
      <c r="BH3261" s="53"/>
      <c r="BI3261" s="53"/>
      <c r="BJ3261" s="53"/>
      <c r="BK3261" s="53"/>
      <c r="BL3261" s="53"/>
      <c r="BM3261" s="53"/>
      <c r="BN3261" s="53"/>
      <c r="BO3261" s="53"/>
      <c r="BP3261" s="53"/>
      <c r="BQ3261" s="53"/>
      <c r="BR3261" s="53"/>
      <c r="BS3261" s="53"/>
      <c r="BT3261" s="53"/>
      <c r="BU3261" s="53"/>
      <c r="BV3261" s="53"/>
      <c r="BW3261" s="53"/>
      <c r="BX3261" s="53"/>
      <c r="BY3261" s="53"/>
      <c r="BZ3261" s="53"/>
      <c r="CA3261" s="53"/>
      <c r="CB3261" s="53"/>
      <c r="CC3261" s="53"/>
      <c r="CD3261" s="53"/>
      <c r="CE3261" s="53"/>
      <c r="CF3261" s="53"/>
      <c r="CG3261" s="53"/>
      <c r="CH3261" s="53"/>
      <c r="CI3261" s="53"/>
      <c r="CJ3261" s="53"/>
      <c r="CK3261" s="53"/>
    </row>
    <row r="3262" spans="10:89" x14ac:dyDescent="0.2">
      <c r="J3262" s="53"/>
      <c r="K3262" s="53"/>
      <c r="L3262" s="53"/>
      <c r="M3262" s="53"/>
      <c r="N3262" s="53"/>
      <c r="O3262" s="53"/>
      <c r="P3262" s="53"/>
      <c r="Q3262" s="53"/>
      <c r="R3262" s="53"/>
      <c r="S3262" s="53"/>
      <c r="T3262" s="53"/>
      <c r="U3262" s="53"/>
      <c r="V3262" s="53"/>
      <c r="W3262" s="53"/>
      <c r="X3262" s="53"/>
      <c r="Y3262" s="53"/>
      <c r="Z3262" s="53"/>
      <c r="AA3262" s="53"/>
      <c r="AB3262" s="53"/>
      <c r="AC3262" s="53"/>
      <c r="AD3262" s="53"/>
      <c r="AE3262" s="53"/>
      <c r="AF3262" s="53"/>
      <c r="AG3262" s="53"/>
      <c r="AH3262" s="53"/>
      <c r="AI3262" s="53"/>
      <c r="AJ3262" s="53"/>
      <c r="AK3262" s="53"/>
      <c r="AL3262" s="53"/>
      <c r="AM3262" s="53"/>
      <c r="AN3262" s="53"/>
      <c r="AO3262" s="53"/>
      <c r="AP3262" s="53"/>
      <c r="AQ3262" s="53"/>
      <c r="AR3262" s="53"/>
      <c r="AS3262" s="53"/>
      <c r="AT3262" s="53"/>
      <c r="AU3262" s="53"/>
      <c r="AV3262" s="53"/>
      <c r="AW3262" s="53"/>
      <c r="AX3262" s="53"/>
      <c r="AY3262" s="53"/>
      <c r="AZ3262" s="53"/>
      <c r="BA3262" s="53"/>
      <c r="BB3262" s="53"/>
      <c r="BC3262" s="53"/>
      <c r="BD3262" s="53"/>
      <c r="BE3262" s="53"/>
      <c r="BF3262" s="53"/>
      <c r="BG3262" s="53"/>
      <c r="BH3262" s="53"/>
      <c r="BI3262" s="53"/>
      <c r="BJ3262" s="53"/>
      <c r="BK3262" s="53"/>
      <c r="BL3262" s="53"/>
      <c r="BM3262" s="53"/>
      <c r="BN3262" s="53"/>
      <c r="BO3262" s="53"/>
      <c r="BP3262" s="53"/>
      <c r="BQ3262" s="53"/>
      <c r="BR3262" s="53"/>
      <c r="BS3262" s="53"/>
      <c r="BT3262" s="53"/>
      <c r="BU3262" s="53"/>
      <c r="BV3262" s="53"/>
      <c r="BW3262" s="53"/>
      <c r="BX3262" s="53"/>
      <c r="BY3262" s="53"/>
      <c r="BZ3262" s="53"/>
      <c r="CA3262" s="53"/>
      <c r="CB3262" s="53"/>
      <c r="CC3262" s="53"/>
      <c r="CD3262" s="53"/>
      <c r="CE3262" s="53"/>
      <c r="CF3262" s="53"/>
      <c r="CG3262" s="53"/>
      <c r="CH3262" s="53"/>
      <c r="CI3262" s="53"/>
      <c r="CJ3262" s="53"/>
      <c r="CK3262" s="53"/>
    </row>
    <row r="3263" spans="10:89" x14ac:dyDescent="0.2">
      <c r="J3263" s="53"/>
      <c r="K3263" s="53"/>
      <c r="L3263" s="53"/>
      <c r="M3263" s="53"/>
      <c r="N3263" s="53"/>
      <c r="O3263" s="53"/>
      <c r="P3263" s="53"/>
      <c r="Q3263" s="53"/>
      <c r="R3263" s="53"/>
      <c r="S3263" s="53"/>
      <c r="T3263" s="53"/>
      <c r="U3263" s="53"/>
      <c r="V3263" s="53"/>
      <c r="W3263" s="53"/>
      <c r="X3263" s="53"/>
      <c r="Y3263" s="53"/>
      <c r="Z3263" s="53"/>
      <c r="AA3263" s="53"/>
      <c r="AB3263" s="53"/>
      <c r="AC3263" s="53"/>
      <c r="AD3263" s="53"/>
      <c r="AE3263" s="53"/>
      <c r="AF3263" s="53"/>
      <c r="AG3263" s="53"/>
      <c r="AH3263" s="53"/>
      <c r="AI3263" s="53"/>
      <c r="AJ3263" s="53"/>
      <c r="AK3263" s="53"/>
      <c r="AL3263" s="53"/>
      <c r="AM3263" s="53"/>
      <c r="AN3263" s="53"/>
      <c r="AO3263" s="53"/>
      <c r="AP3263" s="53"/>
      <c r="AQ3263" s="53"/>
      <c r="AR3263" s="53"/>
      <c r="AS3263" s="53"/>
      <c r="AT3263" s="53"/>
      <c r="AU3263" s="53"/>
      <c r="AV3263" s="53"/>
      <c r="AW3263" s="53"/>
      <c r="AX3263" s="53"/>
      <c r="AY3263" s="53"/>
      <c r="AZ3263" s="53"/>
      <c r="BA3263" s="53"/>
      <c r="BB3263" s="53"/>
      <c r="BC3263" s="53"/>
      <c r="BD3263" s="53"/>
      <c r="BE3263" s="53"/>
      <c r="BF3263" s="53"/>
      <c r="BG3263" s="53"/>
      <c r="BH3263" s="53"/>
      <c r="BI3263" s="53"/>
      <c r="BJ3263" s="53"/>
      <c r="BK3263" s="53"/>
      <c r="BL3263" s="53"/>
      <c r="BM3263" s="53"/>
      <c r="BN3263" s="53"/>
      <c r="BO3263" s="53"/>
      <c r="BP3263" s="53"/>
      <c r="BQ3263" s="53"/>
      <c r="BR3263" s="53"/>
      <c r="BS3263" s="53"/>
      <c r="BT3263" s="53"/>
      <c r="BU3263" s="53"/>
      <c r="BV3263" s="53"/>
      <c r="BW3263" s="53"/>
      <c r="BX3263" s="53"/>
      <c r="BY3263" s="53"/>
      <c r="BZ3263" s="53"/>
      <c r="CA3263" s="53"/>
      <c r="CB3263" s="53"/>
      <c r="CC3263" s="53"/>
      <c r="CD3263" s="53"/>
      <c r="CE3263" s="53"/>
      <c r="CF3263" s="53"/>
      <c r="CG3263" s="53"/>
      <c r="CH3263" s="53"/>
      <c r="CI3263" s="53"/>
      <c r="CJ3263" s="53"/>
      <c r="CK3263" s="53"/>
    </row>
    <row r="3264" spans="10:89" x14ac:dyDescent="0.2">
      <c r="J3264" s="53"/>
      <c r="K3264" s="53"/>
      <c r="L3264" s="53"/>
      <c r="M3264" s="53"/>
      <c r="N3264" s="53"/>
      <c r="O3264" s="53"/>
      <c r="P3264" s="53"/>
      <c r="Q3264" s="53"/>
      <c r="R3264" s="53"/>
      <c r="S3264" s="53"/>
      <c r="T3264" s="53"/>
      <c r="U3264" s="53"/>
      <c r="V3264" s="53"/>
      <c r="W3264" s="53"/>
      <c r="X3264" s="53"/>
      <c r="Y3264" s="53"/>
      <c r="Z3264" s="53"/>
      <c r="AA3264" s="53"/>
      <c r="AB3264" s="53"/>
      <c r="AC3264" s="53"/>
      <c r="AD3264" s="53"/>
      <c r="AE3264" s="53"/>
      <c r="AF3264" s="53"/>
      <c r="AG3264" s="53"/>
      <c r="AH3264" s="53"/>
      <c r="AI3264" s="53"/>
      <c r="AJ3264" s="53"/>
      <c r="AK3264" s="53"/>
      <c r="AL3264" s="53"/>
      <c r="AM3264" s="53"/>
      <c r="AN3264" s="53"/>
      <c r="AO3264" s="53"/>
      <c r="AP3264" s="53"/>
      <c r="AQ3264" s="53"/>
      <c r="AR3264" s="53"/>
      <c r="AS3264" s="53"/>
      <c r="AT3264" s="53"/>
      <c r="AU3264" s="53"/>
      <c r="AV3264" s="53"/>
      <c r="AW3264" s="53"/>
      <c r="AX3264" s="53"/>
      <c r="AY3264" s="53"/>
      <c r="AZ3264" s="53"/>
      <c r="BA3264" s="53"/>
      <c r="BB3264" s="53"/>
      <c r="BC3264" s="53"/>
      <c r="BD3264" s="53"/>
      <c r="BE3264" s="53"/>
      <c r="BF3264" s="53"/>
      <c r="BG3264" s="53"/>
      <c r="BH3264" s="53"/>
      <c r="BI3264" s="53"/>
      <c r="BJ3264" s="53"/>
      <c r="BK3264" s="53"/>
      <c r="BL3264" s="53"/>
      <c r="BM3264" s="53"/>
      <c r="BN3264" s="53"/>
      <c r="BO3264" s="53"/>
      <c r="BP3264" s="53"/>
      <c r="BQ3264" s="53"/>
      <c r="BR3264" s="53"/>
      <c r="BS3264" s="53"/>
      <c r="BT3264" s="53"/>
      <c r="BU3264" s="53"/>
      <c r="BV3264" s="53"/>
      <c r="BW3264" s="53"/>
      <c r="BX3264" s="53"/>
      <c r="BY3264" s="53"/>
      <c r="BZ3264" s="53"/>
      <c r="CA3264" s="53"/>
      <c r="CB3264" s="53"/>
      <c r="CC3264" s="53"/>
      <c r="CD3264" s="53"/>
      <c r="CE3264" s="53"/>
      <c r="CF3264" s="53"/>
      <c r="CG3264" s="53"/>
      <c r="CH3264" s="53"/>
      <c r="CI3264" s="53"/>
      <c r="CJ3264" s="53"/>
      <c r="CK3264" s="53"/>
    </row>
    <row r="3265" spans="10:89" x14ac:dyDescent="0.2">
      <c r="J3265" s="53"/>
      <c r="K3265" s="53"/>
      <c r="L3265" s="53"/>
      <c r="M3265" s="53"/>
      <c r="N3265" s="53"/>
      <c r="O3265" s="53"/>
      <c r="P3265" s="53"/>
      <c r="Q3265" s="53"/>
      <c r="R3265" s="53"/>
      <c r="S3265" s="53"/>
      <c r="T3265" s="53"/>
      <c r="U3265" s="53"/>
      <c r="V3265" s="53"/>
      <c r="W3265" s="53"/>
      <c r="X3265" s="53"/>
      <c r="Y3265" s="53"/>
      <c r="Z3265" s="53"/>
      <c r="AA3265" s="53"/>
      <c r="AB3265" s="53"/>
      <c r="AC3265" s="53"/>
      <c r="AD3265" s="53"/>
      <c r="AE3265" s="53"/>
      <c r="AF3265" s="53"/>
      <c r="AG3265" s="53"/>
      <c r="AH3265" s="53"/>
      <c r="AI3265" s="53"/>
      <c r="AJ3265" s="53"/>
      <c r="AK3265" s="53"/>
      <c r="AL3265" s="53"/>
      <c r="AM3265" s="53"/>
      <c r="AN3265" s="53"/>
      <c r="AO3265" s="53"/>
      <c r="AP3265" s="53"/>
      <c r="AQ3265" s="53"/>
      <c r="AR3265" s="53"/>
      <c r="AS3265" s="53"/>
      <c r="AT3265" s="53"/>
      <c r="AU3265" s="53"/>
      <c r="AV3265" s="53"/>
      <c r="AW3265" s="53"/>
      <c r="AX3265" s="53"/>
      <c r="AY3265" s="53"/>
      <c r="AZ3265" s="53"/>
      <c r="BA3265" s="53"/>
      <c r="BB3265" s="53"/>
      <c r="BC3265" s="53"/>
      <c r="BD3265" s="53"/>
      <c r="BE3265" s="53"/>
      <c r="BF3265" s="53"/>
      <c r="BG3265" s="53"/>
      <c r="BH3265" s="53"/>
      <c r="BI3265" s="53"/>
      <c r="BJ3265" s="53"/>
      <c r="BK3265" s="53"/>
      <c r="BL3265" s="53"/>
      <c r="BM3265" s="53"/>
      <c r="BN3265" s="53"/>
      <c r="BO3265" s="53"/>
      <c r="BP3265" s="53"/>
      <c r="BQ3265" s="53"/>
      <c r="BR3265" s="53"/>
      <c r="BS3265" s="53"/>
      <c r="BT3265" s="53"/>
      <c r="BU3265" s="53"/>
      <c r="BV3265" s="53"/>
      <c r="BW3265" s="53"/>
      <c r="BX3265" s="53"/>
      <c r="BY3265" s="53"/>
      <c r="BZ3265" s="53"/>
      <c r="CA3265" s="53"/>
      <c r="CB3265" s="53"/>
      <c r="CC3265" s="53"/>
      <c r="CD3265" s="53"/>
      <c r="CE3265" s="53"/>
      <c r="CF3265" s="53"/>
      <c r="CG3265" s="53"/>
      <c r="CH3265" s="53"/>
      <c r="CI3265" s="53"/>
      <c r="CJ3265" s="53"/>
      <c r="CK3265" s="53"/>
    </row>
    <row r="3266" spans="10:89" x14ac:dyDescent="0.2">
      <c r="J3266" s="53"/>
      <c r="K3266" s="53"/>
      <c r="L3266" s="53"/>
      <c r="M3266" s="53"/>
      <c r="N3266" s="53"/>
      <c r="O3266" s="53"/>
      <c r="P3266" s="53"/>
      <c r="Q3266" s="53"/>
      <c r="R3266" s="53"/>
      <c r="S3266" s="53"/>
      <c r="T3266" s="53"/>
      <c r="U3266" s="53"/>
      <c r="V3266" s="53"/>
      <c r="W3266" s="53"/>
      <c r="X3266" s="53"/>
      <c r="Y3266" s="53"/>
      <c r="Z3266" s="53"/>
      <c r="AA3266" s="53"/>
      <c r="AB3266" s="53"/>
      <c r="AC3266" s="53"/>
      <c r="AD3266" s="53"/>
      <c r="AE3266" s="53"/>
      <c r="AF3266" s="53"/>
      <c r="AG3266" s="53"/>
      <c r="AH3266" s="53"/>
      <c r="AI3266" s="53"/>
      <c r="AJ3266" s="53"/>
      <c r="AK3266" s="53"/>
      <c r="AL3266" s="53"/>
      <c r="AM3266" s="53"/>
      <c r="AN3266" s="53"/>
      <c r="AO3266" s="53"/>
      <c r="AP3266" s="53"/>
      <c r="AQ3266" s="53"/>
      <c r="AR3266" s="53"/>
      <c r="AS3266" s="53"/>
      <c r="AT3266" s="53"/>
      <c r="AU3266" s="53"/>
      <c r="AV3266" s="53"/>
      <c r="AW3266" s="53"/>
      <c r="AX3266" s="53"/>
      <c r="AY3266" s="53"/>
      <c r="AZ3266" s="53"/>
      <c r="BA3266" s="53"/>
      <c r="BB3266" s="53"/>
      <c r="BC3266" s="53"/>
      <c r="BD3266" s="53"/>
      <c r="BE3266" s="53"/>
      <c r="BF3266" s="53"/>
      <c r="BG3266" s="53"/>
      <c r="BH3266" s="53"/>
      <c r="BI3266" s="53"/>
      <c r="BJ3266" s="53"/>
      <c r="BK3266" s="53"/>
      <c r="BL3266" s="53"/>
      <c r="BM3266" s="53"/>
      <c r="BN3266" s="53"/>
      <c r="BO3266" s="53"/>
      <c r="BP3266" s="53"/>
      <c r="BQ3266" s="53"/>
      <c r="BR3266" s="53"/>
      <c r="BS3266" s="53"/>
      <c r="BT3266" s="53"/>
      <c r="BU3266" s="53"/>
      <c r="BV3266" s="53"/>
      <c r="BW3266" s="53"/>
      <c r="BX3266" s="53"/>
      <c r="BY3266" s="53"/>
      <c r="BZ3266" s="53"/>
      <c r="CA3266" s="53"/>
      <c r="CB3266" s="53"/>
      <c r="CC3266" s="53"/>
      <c r="CD3266" s="53"/>
      <c r="CE3266" s="53"/>
      <c r="CF3266" s="53"/>
      <c r="CG3266" s="53"/>
      <c r="CH3266" s="53"/>
      <c r="CI3266" s="53"/>
      <c r="CJ3266" s="53"/>
      <c r="CK3266" s="53"/>
    </row>
    <row r="3267" spans="10:89" x14ac:dyDescent="0.2">
      <c r="J3267" s="53"/>
      <c r="K3267" s="53"/>
      <c r="L3267" s="53"/>
      <c r="M3267" s="53"/>
      <c r="N3267" s="53"/>
      <c r="O3267" s="53"/>
      <c r="P3267" s="53"/>
      <c r="Q3267" s="53"/>
      <c r="R3267" s="53"/>
      <c r="S3267" s="53"/>
      <c r="T3267" s="53"/>
      <c r="U3267" s="53"/>
      <c r="V3267" s="53"/>
      <c r="W3267" s="53"/>
      <c r="X3267" s="53"/>
      <c r="Y3267" s="53"/>
      <c r="Z3267" s="53"/>
      <c r="AA3267" s="53"/>
      <c r="AB3267" s="53"/>
      <c r="AC3267" s="53"/>
      <c r="AD3267" s="53"/>
      <c r="AE3267" s="53"/>
      <c r="AF3267" s="53"/>
      <c r="AG3267" s="53"/>
      <c r="AH3267" s="53"/>
      <c r="AI3267" s="53"/>
      <c r="AJ3267" s="53"/>
      <c r="AK3267" s="53"/>
      <c r="AL3267" s="53"/>
      <c r="AM3267" s="53"/>
      <c r="AN3267" s="53"/>
      <c r="AO3267" s="53"/>
      <c r="AP3267" s="53"/>
      <c r="AQ3267" s="53"/>
      <c r="AR3267" s="53"/>
      <c r="AS3267" s="53"/>
      <c r="AT3267" s="53"/>
      <c r="AU3267" s="53"/>
      <c r="AV3267" s="53"/>
      <c r="AW3267" s="53"/>
      <c r="AX3267" s="53"/>
      <c r="AY3267" s="53"/>
      <c r="AZ3267" s="53"/>
      <c r="BA3267" s="53"/>
      <c r="BB3267" s="53"/>
      <c r="BC3267" s="53"/>
      <c r="BD3267" s="53"/>
      <c r="BE3267" s="53"/>
      <c r="BF3267" s="53"/>
      <c r="BG3267" s="53"/>
      <c r="BH3267" s="53"/>
      <c r="BI3267" s="53"/>
      <c r="BJ3267" s="53"/>
      <c r="BK3267" s="53"/>
      <c r="BL3267" s="53"/>
      <c r="BM3267" s="53"/>
      <c r="BN3267" s="53"/>
      <c r="BO3267" s="53"/>
      <c r="BP3267" s="53"/>
      <c r="BQ3267" s="53"/>
      <c r="BR3267" s="53"/>
      <c r="BS3267" s="53"/>
      <c r="BT3267" s="53"/>
      <c r="BU3267" s="53"/>
      <c r="BV3267" s="53"/>
      <c r="BW3267" s="53"/>
      <c r="BX3267" s="53"/>
      <c r="BY3267" s="53"/>
      <c r="BZ3267" s="53"/>
      <c r="CA3267" s="53"/>
      <c r="CB3267" s="53"/>
      <c r="CC3267" s="53"/>
      <c r="CD3267" s="53"/>
      <c r="CE3267" s="53"/>
      <c r="CF3267" s="53"/>
      <c r="CG3267" s="53"/>
      <c r="CH3267" s="53"/>
      <c r="CI3267" s="53"/>
      <c r="CJ3267" s="53"/>
      <c r="CK3267" s="53"/>
    </row>
    <row r="3268" spans="10:89" x14ac:dyDescent="0.2">
      <c r="J3268" s="53"/>
      <c r="K3268" s="53"/>
      <c r="L3268" s="53"/>
      <c r="M3268" s="53"/>
      <c r="N3268" s="53"/>
      <c r="O3268" s="53"/>
      <c r="P3268" s="53"/>
      <c r="Q3268" s="53"/>
      <c r="R3268" s="53"/>
      <c r="S3268" s="53"/>
      <c r="T3268" s="53"/>
      <c r="U3268" s="53"/>
      <c r="V3268" s="53"/>
      <c r="W3268" s="53"/>
      <c r="X3268" s="53"/>
      <c r="Y3268" s="53"/>
      <c r="Z3268" s="53"/>
      <c r="AA3268" s="53"/>
      <c r="AB3268" s="53"/>
      <c r="AC3268" s="53"/>
      <c r="AD3268" s="53"/>
      <c r="AE3268" s="53"/>
      <c r="AF3268" s="53"/>
      <c r="AG3268" s="53"/>
      <c r="AH3268" s="53"/>
      <c r="AI3268" s="53"/>
      <c r="AJ3268" s="53"/>
      <c r="AK3268" s="53"/>
      <c r="AL3268" s="53"/>
      <c r="AM3268" s="53"/>
      <c r="AN3268" s="53"/>
      <c r="AO3268" s="53"/>
      <c r="AP3268" s="53"/>
      <c r="AQ3268" s="53"/>
      <c r="AR3268" s="53"/>
      <c r="AS3268" s="53"/>
      <c r="AT3268" s="53"/>
      <c r="AU3268" s="53"/>
      <c r="AV3268" s="53"/>
      <c r="AW3268" s="53"/>
      <c r="AX3268" s="53"/>
      <c r="AY3268" s="53"/>
      <c r="AZ3268" s="53"/>
      <c r="BA3268" s="53"/>
      <c r="BB3268" s="53"/>
      <c r="BC3268" s="53"/>
      <c r="BD3268" s="53"/>
      <c r="BE3268" s="53"/>
      <c r="BF3268" s="53"/>
      <c r="BG3268" s="53"/>
      <c r="BH3268" s="53"/>
      <c r="BI3268" s="53"/>
      <c r="BJ3268" s="53"/>
      <c r="BK3268" s="53"/>
      <c r="BL3268" s="53"/>
      <c r="BM3268" s="53"/>
      <c r="BN3268" s="53"/>
      <c r="BO3268" s="53"/>
      <c r="BP3268" s="53"/>
      <c r="BQ3268" s="53"/>
      <c r="BR3268" s="53"/>
      <c r="BS3268" s="53"/>
      <c r="BT3268" s="53"/>
      <c r="BU3268" s="53"/>
      <c r="BV3268" s="53"/>
      <c r="BW3268" s="53"/>
      <c r="BX3268" s="53"/>
      <c r="BY3268" s="53"/>
      <c r="BZ3268" s="53"/>
      <c r="CA3268" s="53"/>
      <c r="CB3268" s="53"/>
      <c r="CC3268" s="53"/>
      <c r="CD3268" s="53"/>
      <c r="CE3268" s="53"/>
      <c r="CF3268" s="53"/>
      <c r="CG3268" s="53"/>
      <c r="CH3268" s="53"/>
      <c r="CI3268" s="53"/>
      <c r="CJ3268" s="53"/>
      <c r="CK3268" s="53"/>
    </row>
    <row r="3269" spans="10:89" x14ac:dyDescent="0.2">
      <c r="J3269" s="53"/>
      <c r="K3269" s="53"/>
      <c r="L3269" s="53"/>
      <c r="M3269" s="53"/>
      <c r="N3269" s="53"/>
      <c r="O3269" s="53"/>
      <c r="P3269" s="53"/>
      <c r="Q3269" s="53"/>
      <c r="R3269" s="53"/>
      <c r="S3269" s="53"/>
      <c r="T3269" s="53"/>
      <c r="U3269" s="53"/>
      <c r="V3269" s="53"/>
      <c r="W3269" s="53"/>
      <c r="X3269" s="53"/>
      <c r="Y3269" s="53"/>
      <c r="Z3269" s="53"/>
      <c r="AA3269" s="53"/>
      <c r="AB3269" s="53"/>
      <c r="AC3269" s="53"/>
      <c r="AD3269" s="53"/>
      <c r="AE3269" s="53"/>
      <c r="AF3269" s="53"/>
      <c r="AG3269" s="53"/>
      <c r="AH3269" s="53"/>
      <c r="AI3269" s="53"/>
      <c r="AJ3269" s="53"/>
      <c r="AK3269" s="53"/>
      <c r="AL3269" s="53"/>
      <c r="AM3269" s="53"/>
      <c r="AN3269" s="53"/>
      <c r="AO3269" s="53"/>
      <c r="AP3269" s="53"/>
      <c r="AQ3269" s="53"/>
      <c r="AR3269" s="53"/>
      <c r="AS3269" s="53"/>
      <c r="AT3269" s="53"/>
      <c r="AU3269" s="53"/>
      <c r="AV3269" s="53"/>
      <c r="AW3269" s="53"/>
      <c r="AX3269" s="53"/>
      <c r="AY3269" s="53"/>
      <c r="AZ3269" s="53"/>
      <c r="BA3269" s="53"/>
      <c r="BB3269" s="53"/>
      <c r="BC3269" s="53"/>
      <c r="BD3269" s="53"/>
      <c r="BE3269" s="53"/>
      <c r="BF3269" s="53"/>
      <c r="BG3269" s="53"/>
      <c r="BH3269" s="53"/>
      <c r="BI3269" s="53"/>
      <c r="BJ3269" s="53"/>
      <c r="BK3269" s="53"/>
      <c r="BL3269" s="53"/>
      <c r="BM3269" s="53"/>
      <c r="BN3269" s="53"/>
      <c r="BO3269" s="53"/>
      <c r="BP3269" s="53"/>
      <c r="BQ3269" s="53"/>
      <c r="BR3269" s="53"/>
      <c r="BS3269" s="53"/>
      <c r="BT3269" s="53"/>
      <c r="BU3269" s="53"/>
      <c r="BV3269" s="53"/>
      <c r="BW3269" s="53"/>
      <c r="BX3269" s="53"/>
      <c r="BY3269" s="53"/>
      <c r="BZ3269" s="53"/>
      <c r="CA3269" s="53"/>
      <c r="CB3269" s="53"/>
      <c r="CC3269" s="53"/>
      <c r="CD3269" s="53"/>
      <c r="CE3269" s="53"/>
      <c r="CF3269" s="53"/>
      <c r="CG3269" s="53"/>
      <c r="CH3269" s="53"/>
      <c r="CI3269" s="53"/>
      <c r="CJ3269" s="53"/>
      <c r="CK3269" s="53"/>
    </row>
    <row r="3270" spans="10:89" x14ac:dyDescent="0.2">
      <c r="J3270" s="53"/>
      <c r="K3270" s="53"/>
      <c r="L3270" s="53"/>
      <c r="M3270" s="53"/>
      <c r="N3270" s="53"/>
      <c r="O3270" s="53"/>
      <c r="P3270" s="53"/>
      <c r="Q3270" s="53"/>
      <c r="R3270" s="53"/>
      <c r="S3270" s="53"/>
      <c r="T3270" s="53"/>
      <c r="U3270" s="53"/>
      <c r="V3270" s="53"/>
      <c r="W3270" s="53"/>
      <c r="X3270" s="53"/>
      <c r="Y3270" s="53"/>
      <c r="Z3270" s="53"/>
      <c r="AA3270" s="53"/>
      <c r="AB3270" s="53"/>
      <c r="AC3270" s="53"/>
      <c r="AD3270" s="53"/>
      <c r="AE3270" s="53"/>
      <c r="AF3270" s="53"/>
      <c r="AG3270" s="53"/>
      <c r="AH3270" s="53"/>
      <c r="AI3270" s="53"/>
      <c r="AJ3270" s="53"/>
      <c r="AK3270" s="53"/>
      <c r="AL3270" s="53"/>
      <c r="AM3270" s="53"/>
      <c r="AN3270" s="53"/>
      <c r="AO3270" s="53"/>
      <c r="AP3270" s="53"/>
      <c r="AQ3270" s="53"/>
      <c r="AR3270" s="53"/>
      <c r="AS3270" s="53"/>
      <c r="AT3270" s="53"/>
      <c r="AU3270" s="53"/>
      <c r="AV3270" s="53"/>
      <c r="AW3270" s="53"/>
      <c r="AX3270" s="53"/>
      <c r="AY3270" s="53"/>
      <c r="AZ3270" s="53"/>
      <c r="BA3270" s="53"/>
      <c r="BB3270" s="53"/>
      <c r="BC3270" s="53"/>
      <c r="BD3270" s="53"/>
      <c r="BE3270" s="53"/>
      <c r="BF3270" s="53"/>
      <c r="BG3270" s="53"/>
      <c r="BH3270" s="53"/>
      <c r="BI3270" s="53"/>
      <c r="BJ3270" s="53"/>
      <c r="BK3270" s="53"/>
      <c r="BL3270" s="53"/>
      <c r="BM3270" s="53"/>
      <c r="BN3270" s="53"/>
      <c r="BO3270" s="53"/>
      <c r="BP3270" s="53"/>
      <c r="BQ3270" s="53"/>
      <c r="BR3270" s="53"/>
      <c r="BS3270" s="53"/>
      <c r="BT3270" s="53"/>
      <c r="BU3270" s="53"/>
      <c r="BV3270" s="53"/>
      <c r="BW3270" s="53"/>
      <c r="BX3270" s="53"/>
      <c r="BY3270" s="53"/>
      <c r="BZ3270" s="53"/>
      <c r="CA3270" s="53"/>
      <c r="CB3270" s="53"/>
      <c r="CC3270" s="53"/>
      <c r="CD3270" s="53"/>
      <c r="CE3270" s="53"/>
      <c r="CF3270" s="53"/>
      <c r="CG3270" s="53"/>
      <c r="CH3270" s="53"/>
      <c r="CI3270" s="53"/>
      <c r="CJ3270" s="53"/>
      <c r="CK3270" s="53"/>
    </row>
    <row r="3271" spans="10:89" x14ac:dyDescent="0.2">
      <c r="J3271" s="53"/>
      <c r="K3271" s="53"/>
      <c r="L3271" s="53"/>
      <c r="M3271" s="53"/>
      <c r="N3271" s="53"/>
      <c r="O3271" s="53"/>
      <c r="P3271" s="53"/>
      <c r="Q3271" s="53"/>
      <c r="R3271" s="53"/>
      <c r="S3271" s="53"/>
      <c r="T3271" s="53"/>
      <c r="U3271" s="53"/>
      <c r="V3271" s="53"/>
      <c r="W3271" s="53"/>
      <c r="X3271" s="53"/>
      <c r="Y3271" s="53"/>
      <c r="Z3271" s="53"/>
      <c r="AA3271" s="53"/>
      <c r="AB3271" s="53"/>
      <c r="AC3271" s="53"/>
      <c r="AD3271" s="53"/>
      <c r="AE3271" s="53"/>
      <c r="AF3271" s="53"/>
      <c r="AG3271" s="53"/>
      <c r="AH3271" s="53"/>
      <c r="AI3271" s="53"/>
      <c r="AJ3271" s="53"/>
      <c r="AK3271" s="53"/>
      <c r="AL3271" s="53"/>
      <c r="AM3271" s="53"/>
      <c r="AN3271" s="53"/>
      <c r="AO3271" s="53"/>
      <c r="AP3271" s="53"/>
      <c r="AQ3271" s="53"/>
      <c r="AR3271" s="53"/>
      <c r="AS3271" s="53"/>
      <c r="AT3271" s="53"/>
      <c r="AU3271" s="53"/>
      <c r="AV3271" s="53"/>
      <c r="AW3271" s="53"/>
      <c r="AX3271" s="53"/>
      <c r="AY3271" s="53"/>
      <c r="AZ3271" s="53"/>
      <c r="BA3271" s="53"/>
      <c r="BB3271" s="53"/>
      <c r="BC3271" s="53"/>
      <c r="BD3271" s="53"/>
      <c r="BE3271" s="53"/>
      <c r="BF3271" s="53"/>
      <c r="BG3271" s="53"/>
      <c r="BH3271" s="53"/>
      <c r="BI3271" s="53"/>
      <c r="BJ3271" s="53"/>
      <c r="BK3271" s="53"/>
      <c r="BL3271" s="53"/>
      <c r="BM3271" s="53"/>
      <c r="BN3271" s="53"/>
      <c r="BO3271" s="53"/>
      <c r="BP3271" s="53"/>
      <c r="BQ3271" s="53"/>
      <c r="BR3271" s="53"/>
      <c r="BS3271" s="53"/>
      <c r="BT3271" s="53"/>
      <c r="BU3271" s="53"/>
      <c r="BV3271" s="53"/>
      <c r="BW3271" s="53"/>
      <c r="BX3271" s="53"/>
      <c r="BY3271" s="53"/>
      <c r="BZ3271" s="53"/>
      <c r="CA3271" s="53"/>
      <c r="CB3271" s="53"/>
      <c r="CC3271" s="53"/>
      <c r="CD3271" s="53"/>
      <c r="CE3271" s="53"/>
      <c r="CF3271" s="53"/>
      <c r="CG3271" s="53"/>
      <c r="CH3271" s="53"/>
      <c r="CI3271" s="53"/>
      <c r="CJ3271" s="53"/>
      <c r="CK3271" s="53"/>
    </row>
    <row r="3272" spans="10:89" x14ac:dyDescent="0.2">
      <c r="J3272" s="53"/>
      <c r="K3272" s="53"/>
      <c r="L3272" s="53"/>
      <c r="M3272" s="53"/>
      <c r="N3272" s="53"/>
      <c r="O3272" s="53"/>
      <c r="P3272" s="53"/>
      <c r="Q3272" s="53"/>
      <c r="R3272" s="53"/>
      <c r="S3272" s="53"/>
      <c r="T3272" s="53"/>
      <c r="U3272" s="53"/>
      <c r="V3272" s="53"/>
      <c r="W3272" s="53"/>
      <c r="X3272" s="53"/>
      <c r="Y3272" s="53"/>
      <c r="Z3272" s="53"/>
      <c r="AA3272" s="53"/>
      <c r="AB3272" s="53"/>
      <c r="AC3272" s="53"/>
      <c r="AD3272" s="53"/>
      <c r="AE3272" s="53"/>
      <c r="AF3272" s="53"/>
      <c r="AG3272" s="53"/>
      <c r="AH3272" s="53"/>
      <c r="AI3272" s="53"/>
      <c r="AJ3272" s="53"/>
      <c r="AK3272" s="53"/>
      <c r="AL3272" s="53"/>
      <c r="AM3272" s="53"/>
      <c r="AN3272" s="53"/>
      <c r="AO3272" s="53"/>
      <c r="AP3272" s="53"/>
      <c r="AQ3272" s="53"/>
      <c r="AR3272" s="53"/>
      <c r="AS3272" s="53"/>
      <c r="AT3272" s="53"/>
      <c r="AU3272" s="53"/>
      <c r="AV3272" s="53"/>
      <c r="AW3272" s="53"/>
      <c r="AX3272" s="53"/>
      <c r="AY3272" s="53"/>
      <c r="AZ3272" s="53"/>
      <c r="BA3272" s="53"/>
      <c r="BB3272" s="53"/>
      <c r="BC3272" s="53"/>
      <c r="BD3272" s="53"/>
      <c r="BE3272" s="53"/>
      <c r="BF3272" s="53"/>
      <c r="BG3272" s="53"/>
      <c r="BH3272" s="53"/>
      <c r="BI3272" s="53"/>
      <c r="BJ3272" s="53"/>
      <c r="BK3272" s="53"/>
      <c r="BL3272" s="53"/>
      <c r="BM3272" s="53"/>
      <c r="BN3272" s="53"/>
      <c r="BO3272" s="53"/>
      <c r="BP3272" s="53"/>
      <c r="BQ3272" s="53"/>
      <c r="BR3272" s="53"/>
      <c r="BS3272" s="53"/>
      <c r="BT3272" s="53"/>
      <c r="BU3272" s="53"/>
      <c r="BV3272" s="53"/>
      <c r="BW3272" s="53"/>
      <c r="BX3272" s="53"/>
      <c r="BY3272" s="53"/>
      <c r="BZ3272" s="53"/>
      <c r="CA3272" s="53"/>
      <c r="CB3272" s="53"/>
      <c r="CC3272" s="53"/>
      <c r="CD3272" s="53"/>
      <c r="CE3272" s="53"/>
      <c r="CF3272" s="53"/>
      <c r="CG3272" s="53"/>
      <c r="CH3272" s="53"/>
      <c r="CI3272" s="53"/>
      <c r="CJ3272" s="53"/>
      <c r="CK3272" s="53"/>
    </row>
    <row r="3273" spans="10:89" x14ac:dyDescent="0.2">
      <c r="J3273" s="53"/>
      <c r="K3273" s="53"/>
      <c r="L3273" s="53"/>
      <c r="M3273" s="53"/>
      <c r="N3273" s="53"/>
      <c r="O3273" s="53"/>
      <c r="P3273" s="53"/>
      <c r="Q3273" s="53"/>
      <c r="R3273" s="53"/>
      <c r="S3273" s="53"/>
      <c r="T3273" s="53"/>
      <c r="U3273" s="53"/>
      <c r="V3273" s="53"/>
      <c r="W3273" s="53"/>
      <c r="X3273" s="53"/>
      <c r="Y3273" s="53"/>
      <c r="Z3273" s="53"/>
      <c r="AA3273" s="53"/>
      <c r="AB3273" s="53"/>
      <c r="AC3273" s="53"/>
      <c r="AD3273" s="53"/>
      <c r="AE3273" s="53"/>
      <c r="AF3273" s="53"/>
      <c r="AG3273" s="53"/>
      <c r="AH3273" s="53"/>
      <c r="AI3273" s="53"/>
      <c r="AJ3273" s="53"/>
      <c r="AK3273" s="53"/>
      <c r="AL3273" s="53"/>
      <c r="AM3273" s="53"/>
      <c r="AN3273" s="53"/>
      <c r="AO3273" s="53"/>
      <c r="AP3273" s="53"/>
      <c r="AQ3273" s="53"/>
      <c r="AR3273" s="53"/>
      <c r="AS3273" s="53"/>
      <c r="AT3273" s="53"/>
      <c r="AU3273" s="53"/>
      <c r="AV3273" s="53"/>
      <c r="AW3273" s="53"/>
      <c r="AX3273" s="53"/>
      <c r="AY3273" s="53"/>
      <c r="AZ3273" s="53"/>
      <c r="BA3273" s="53"/>
      <c r="BB3273" s="53"/>
      <c r="BC3273" s="53"/>
      <c r="BD3273" s="53"/>
      <c r="BE3273" s="53"/>
      <c r="BF3273" s="53"/>
      <c r="BG3273" s="53"/>
      <c r="BH3273" s="53"/>
      <c r="BI3273" s="53"/>
      <c r="BJ3273" s="53"/>
      <c r="BK3273" s="53"/>
      <c r="BL3273" s="53"/>
      <c r="BM3273" s="53"/>
      <c r="BN3273" s="53"/>
      <c r="BO3273" s="53"/>
      <c r="BP3273" s="53"/>
      <c r="BQ3273" s="53"/>
      <c r="BR3273" s="53"/>
      <c r="BS3273" s="53"/>
      <c r="BT3273" s="53"/>
      <c r="BU3273" s="53"/>
      <c r="BV3273" s="53"/>
      <c r="BW3273" s="53"/>
      <c r="BX3273" s="53"/>
      <c r="BY3273" s="53"/>
      <c r="BZ3273" s="53"/>
      <c r="CA3273" s="53"/>
      <c r="CB3273" s="53"/>
      <c r="CC3273" s="53"/>
      <c r="CD3273" s="53"/>
      <c r="CE3273" s="53"/>
      <c r="CF3273" s="53"/>
      <c r="CG3273" s="53"/>
      <c r="CH3273" s="53"/>
      <c r="CI3273" s="53"/>
      <c r="CJ3273" s="53"/>
      <c r="CK3273" s="53"/>
    </row>
    <row r="3274" spans="10:89" x14ac:dyDescent="0.2">
      <c r="J3274" s="53"/>
      <c r="K3274" s="53"/>
      <c r="L3274" s="53"/>
      <c r="M3274" s="53"/>
      <c r="N3274" s="53"/>
      <c r="O3274" s="53"/>
      <c r="P3274" s="53"/>
      <c r="Q3274" s="53"/>
      <c r="R3274" s="53"/>
      <c r="S3274" s="53"/>
      <c r="T3274" s="53"/>
      <c r="U3274" s="53"/>
      <c r="V3274" s="53"/>
      <c r="W3274" s="53"/>
      <c r="X3274" s="53"/>
      <c r="Y3274" s="53"/>
      <c r="Z3274" s="53"/>
      <c r="AA3274" s="53"/>
      <c r="AB3274" s="53"/>
      <c r="AC3274" s="53"/>
      <c r="AD3274" s="53"/>
      <c r="AE3274" s="53"/>
      <c r="AF3274" s="53"/>
      <c r="AG3274" s="53"/>
      <c r="AH3274" s="53"/>
      <c r="AI3274" s="53"/>
      <c r="AJ3274" s="53"/>
      <c r="AK3274" s="53"/>
      <c r="AL3274" s="53"/>
      <c r="AM3274" s="53"/>
      <c r="AN3274" s="53"/>
      <c r="AO3274" s="53"/>
      <c r="AP3274" s="53"/>
      <c r="AQ3274" s="53"/>
      <c r="AR3274" s="53"/>
      <c r="AS3274" s="53"/>
      <c r="AT3274" s="53"/>
      <c r="AU3274" s="53"/>
      <c r="AV3274" s="53"/>
      <c r="AW3274" s="53"/>
      <c r="AX3274" s="53"/>
      <c r="AY3274" s="53"/>
      <c r="AZ3274" s="53"/>
      <c r="BA3274" s="53"/>
      <c r="BB3274" s="53"/>
      <c r="BC3274" s="53"/>
      <c r="BD3274" s="53"/>
      <c r="BE3274" s="53"/>
      <c r="BF3274" s="53"/>
      <c r="BG3274" s="53"/>
      <c r="BH3274" s="53"/>
      <c r="BI3274" s="53"/>
      <c r="BJ3274" s="53"/>
      <c r="BK3274" s="53"/>
      <c r="BL3274" s="53"/>
      <c r="BM3274" s="53"/>
      <c r="BN3274" s="53"/>
      <c r="BO3274" s="53"/>
      <c r="BP3274" s="53"/>
      <c r="BQ3274" s="53"/>
      <c r="BR3274" s="53"/>
      <c r="BS3274" s="53"/>
      <c r="BT3274" s="53"/>
      <c r="BU3274" s="53"/>
      <c r="BV3274" s="53"/>
      <c r="BW3274" s="53"/>
      <c r="BX3274" s="53"/>
      <c r="BY3274" s="53"/>
      <c r="BZ3274" s="53"/>
      <c r="CA3274" s="53"/>
      <c r="CB3274" s="53"/>
      <c r="CC3274" s="53"/>
      <c r="CD3274" s="53"/>
      <c r="CE3274" s="53"/>
      <c r="CF3274" s="53"/>
      <c r="CG3274" s="53"/>
      <c r="CH3274" s="53"/>
      <c r="CI3274" s="53"/>
      <c r="CJ3274" s="53"/>
      <c r="CK3274" s="53"/>
    </row>
    <row r="3275" spans="10:89" x14ac:dyDescent="0.2">
      <c r="J3275" s="53"/>
      <c r="K3275" s="53"/>
      <c r="L3275" s="53"/>
      <c r="M3275" s="53"/>
      <c r="N3275" s="53"/>
      <c r="O3275" s="53"/>
      <c r="P3275" s="53"/>
      <c r="Q3275" s="53"/>
      <c r="R3275" s="53"/>
      <c r="S3275" s="53"/>
      <c r="T3275" s="53"/>
      <c r="U3275" s="53"/>
      <c r="V3275" s="53"/>
      <c r="W3275" s="53"/>
      <c r="X3275" s="53"/>
      <c r="Y3275" s="53"/>
      <c r="Z3275" s="53"/>
      <c r="AA3275" s="53"/>
      <c r="AB3275" s="53"/>
      <c r="AC3275" s="53"/>
      <c r="AD3275" s="53"/>
      <c r="AE3275" s="53"/>
      <c r="AF3275" s="53"/>
      <c r="AG3275" s="53"/>
      <c r="AH3275" s="53"/>
      <c r="AI3275" s="53"/>
      <c r="AJ3275" s="53"/>
      <c r="AK3275" s="53"/>
      <c r="AL3275" s="53"/>
      <c r="AM3275" s="53"/>
      <c r="AN3275" s="53"/>
      <c r="AO3275" s="53"/>
      <c r="AP3275" s="53"/>
      <c r="AQ3275" s="53"/>
      <c r="AR3275" s="53"/>
      <c r="AS3275" s="53"/>
      <c r="AT3275" s="53"/>
      <c r="AU3275" s="53"/>
      <c r="AV3275" s="53"/>
      <c r="AW3275" s="53"/>
      <c r="AX3275" s="53"/>
      <c r="AY3275" s="53"/>
      <c r="AZ3275" s="53"/>
      <c r="BA3275" s="53"/>
      <c r="BB3275" s="53"/>
      <c r="BC3275" s="53"/>
      <c r="BD3275" s="53"/>
      <c r="BE3275" s="53"/>
      <c r="BF3275" s="53"/>
      <c r="BG3275" s="53"/>
      <c r="BH3275" s="53"/>
      <c r="BI3275" s="53"/>
      <c r="BJ3275" s="53"/>
      <c r="BK3275" s="53"/>
      <c r="BL3275" s="53"/>
      <c r="BM3275" s="53"/>
      <c r="BN3275" s="53"/>
      <c r="BO3275" s="53"/>
      <c r="BP3275" s="53"/>
      <c r="BQ3275" s="53"/>
      <c r="BR3275" s="53"/>
      <c r="BS3275" s="53"/>
      <c r="BT3275" s="53"/>
      <c r="BU3275" s="53"/>
      <c r="BV3275" s="53"/>
      <c r="BW3275" s="53"/>
      <c r="BX3275" s="53"/>
      <c r="BY3275" s="53"/>
      <c r="BZ3275" s="53"/>
      <c r="CA3275" s="53"/>
      <c r="CB3275" s="53"/>
      <c r="CC3275" s="53"/>
      <c r="CD3275" s="53"/>
      <c r="CE3275" s="53"/>
      <c r="CF3275" s="53"/>
      <c r="CG3275" s="53"/>
      <c r="CH3275" s="53"/>
      <c r="CI3275" s="53"/>
      <c r="CJ3275" s="53"/>
      <c r="CK3275" s="53"/>
    </row>
    <row r="3276" spans="10:89" x14ac:dyDescent="0.2">
      <c r="J3276" s="53"/>
      <c r="K3276" s="53"/>
      <c r="L3276" s="53"/>
      <c r="M3276" s="53"/>
      <c r="N3276" s="53"/>
      <c r="O3276" s="53"/>
      <c r="P3276" s="53"/>
      <c r="Q3276" s="53"/>
      <c r="R3276" s="53"/>
      <c r="S3276" s="53"/>
      <c r="T3276" s="53"/>
      <c r="U3276" s="53"/>
      <c r="V3276" s="53"/>
      <c r="W3276" s="53"/>
      <c r="X3276" s="53"/>
      <c r="Y3276" s="53"/>
      <c r="Z3276" s="53"/>
      <c r="AA3276" s="53"/>
      <c r="AB3276" s="53"/>
      <c r="AC3276" s="53"/>
      <c r="AD3276" s="53"/>
      <c r="AE3276" s="53"/>
      <c r="AF3276" s="53"/>
      <c r="AG3276" s="53"/>
      <c r="AH3276" s="53"/>
      <c r="AI3276" s="53"/>
      <c r="AJ3276" s="53"/>
      <c r="AK3276" s="53"/>
      <c r="AL3276" s="53"/>
      <c r="AM3276" s="53"/>
      <c r="AN3276" s="53"/>
      <c r="AO3276" s="53"/>
      <c r="AP3276" s="53"/>
      <c r="AQ3276" s="53"/>
      <c r="AR3276" s="53"/>
      <c r="AS3276" s="53"/>
      <c r="AT3276" s="53"/>
      <c r="AU3276" s="53"/>
      <c r="AV3276" s="53"/>
      <c r="AW3276" s="53"/>
      <c r="AX3276" s="53"/>
      <c r="AY3276" s="53"/>
      <c r="AZ3276" s="53"/>
      <c r="BA3276" s="53"/>
      <c r="BB3276" s="53"/>
      <c r="BC3276" s="53"/>
      <c r="BD3276" s="53"/>
      <c r="BE3276" s="53"/>
      <c r="BF3276" s="53"/>
      <c r="BG3276" s="53"/>
      <c r="BH3276" s="53"/>
      <c r="BI3276" s="53"/>
      <c r="BJ3276" s="53"/>
      <c r="BK3276" s="53"/>
      <c r="BL3276" s="53"/>
      <c r="BM3276" s="53"/>
      <c r="BN3276" s="53"/>
      <c r="BO3276" s="53"/>
      <c r="BP3276" s="53"/>
      <c r="BQ3276" s="53"/>
      <c r="BR3276" s="53"/>
      <c r="BS3276" s="53"/>
      <c r="BT3276" s="53"/>
      <c r="BU3276" s="53"/>
      <c r="BV3276" s="53"/>
      <c r="BW3276" s="53"/>
      <c r="BX3276" s="53"/>
      <c r="BY3276" s="53"/>
      <c r="BZ3276" s="53"/>
      <c r="CA3276" s="53"/>
      <c r="CB3276" s="53"/>
      <c r="CC3276" s="53"/>
      <c r="CD3276" s="53"/>
      <c r="CE3276" s="53"/>
      <c r="CF3276" s="53"/>
      <c r="CG3276" s="53"/>
      <c r="CH3276" s="53"/>
      <c r="CI3276" s="53"/>
      <c r="CJ3276" s="53"/>
      <c r="CK3276" s="53"/>
    </row>
    <row r="3277" spans="10:89" x14ac:dyDescent="0.2">
      <c r="J3277" s="53"/>
      <c r="K3277" s="53"/>
      <c r="L3277" s="53"/>
      <c r="M3277" s="53"/>
      <c r="N3277" s="53"/>
      <c r="O3277" s="53"/>
      <c r="P3277" s="53"/>
      <c r="Q3277" s="53"/>
      <c r="R3277" s="53"/>
      <c r="S3277" s="53"/>
      <c r="T3277" s="53"/>
      <c r="U3277" s="53"/>
      <c r="V3277" s="53"/>
      <c r="W3277" s="53"/>
      <c r="X3277" s="53"/>
      <c r="Y3277" s="53"/>
      <c r="Z3277" s="53"/>
      <c r="AA3277" s="53"/>
      <c r="AB3277" s="53"/>
      <c r="AC3277" s="53"/>
      <c r="AD3277" s="53"/>
      <c r="AE3277" s="53"/>
      <c r="AF3277" s="53"/>
      <c r="AG3277" s="53"/>
      <c r="AH3277" s="53"/>
      <c r="AI3277" s="53"/>
      <c r="AJ3277" s="53"/>
      <c r="AK3277" s="53"/>
      <c r="AL3277" s="53"/>
      <c r="AM3277" s="53"/>
      <c r="AN3277" s="53"/>
      <c r="AO3277" s="53"/>
      <c r="AP3277" s="53"/>
      <c r="AQ3277" s="53"/>
      <c r="AR3277" s="53"/>
      <c r="AS3277" s="53"/>
      <c r="AT3277" s="53"/>
      <c r="AU3277" s="53"/>
      <c r="AV3277" s="53"/>
      <c r="AW3277" s="53"/>
      <c r="AX3277" s="53"/>
      <c r="AY3277" s="53"/>
      <c r="AZ3277" s="53"/>
      <c r="BA3277" s="53"/>
      <c r="BB3277" s="53"/>
      <c r="BC3277" s="53"/>
      <c r="BD3277" s="53"/>
      <c r="BE3277" s="53"/>
      <c r="BF3277" s="53"/>
      <c r="BG3277" s="53"/>
      <c r="BH3277" s="53"/>
      <c r="BI3277" s="53"/>
      <c r="BJ3277" s="53"/>
      <c r="BK3277" s="53"/>
      <c r="BL3277" s="53"/>
      <c r="BM3277" s="53"/>
      <c r="BN3277" s="53"/>
      <c r="BO3277" s="53"/>
      <c r="BP3277" s="53"/>
      <c r="BQ3277" s="53"/>
      <c r="BR3277" s="53"/>
      <c r="BS3277" s="53"/>
      <c r="BT3277" s="53"/>
      <c r="BU3277" s="53"/>
      <c r="BV3277" s="53"/>
      <c r="BW3277" s="53"/>
      <c r="BX3277" s="53"/>
      <c r="BY3277" s="53"/>
      <c r="BZ3277" s="53"/>
      <c r="CA3277" s="53"/>
      <c r="CB3277" s="53"/>
      <c r="CC3277" s="53"/>
      <c r="CD3277" s="53"/>
      <c r="CE3277" s="53"/>
      <c r="CF3277" s="53"/>
      <c r="CG3277" s="53"/>
      <c r="CH3277" s="53"/>
      <c r="CI3277" s="53"/>
      <c r="CJ3277" s="53"/>
      <c r="CK3277" s="53"/>
    </row>
    <row r="3278" spans="10:89" x14ac:dyDescent="0.2">
      <c r="J3278" s="53"/>
      <c r="K3278" s="53"/>
      <c r="L3278" s="53"/>
      <c r="M3278" s="53"/>
      <c r="N3278" s="53"/>
      <c r="O3278" s="53"/>
      <c r="P3278" s="53"/>
      <c r="Q3278" s="53"/>
      <c r="R3278" s="53"/>
      <c r="S3278" s="53"/>
      <c r="T3278" s="53"/>
      <c r="U3278" s="53"/>
      <c r="V3278" s="53"/>
      <c r="W3278" s="53"/>
      <c r="X3278" s="53"/>
      <c r="Y3278" s="53"/>
      <c r="Z3278" s="53"/>
      <c r="AA3278" s="53"/>
      <c r="AB3278" s="53"/>
      <c r="AC3278" s="53"/>
      <c r="AD3278" s="53"/>
      <c r="AE3278" s="53"/>
      <c r="AF3278" s="53"/>
      <c r="AG3278" s="53"/>
      <c r="AH3278" s="53"/>
      <c r="AI3278" s="53"/>
      <c r="AJ3278" s="53"/>
      <c r="AK3278" s="53"/>
      <c r="AL3278" s="53"/>
      <c r="AM3278" s="53"/>
      <c r="AN3278" s="53"/>
      <c r="AO3278" s="53"/>
      <c r="AP3278" s="53"/>
      <c r="AQ3278" s="53"/>
      <c r="AR3278" s="53"/>
      <c r="AS3278" s="53"/>
      <c r="AT3278" s="53"/>
      <c r="AU3278" s="53"/>
      <c r="AV3278" s="53"/>
      <c r="AW3278" s="53"/>
      <c r="AX3278" s="53"/>
      <c r="AY3278" s="53"/>
      <c r="AZ3278" s="53"/>
      <c r="BA3278" s="53"/>
      <c r="BB3278" s="53"/>
      <c r="BC3278" s="53"/>
      <c r="BD3278" s="53"/>
      <c r="BE3278" s="53"/>
      <c r="BF3278" s="53"/>
      <c r="BG3278" s="53"/>
      <c r="BH3278" s="53"/>
      <c r="BI3278" s="53"/>
      <c r="BJ3278" s="53"/>
      <c r="BK3278" s="53"/>
      <c r="BL3278" s="53"/>
      <c r="BM3278" s="53"/>
      <c r="BN3278" s="53"/>
      <c r="BO3278" s="53"/>
      <c r="BP3278" s="53"/>
      <c r="BQ3278" s="53"/>
      <c r="BR3278" s="53"/>
      <c r="BS3278" s="53"/>
      <c r="BT3278" s="53"/>
      <c r="BU3278" s="53"/>
      <c r="BV3278" s="53"/>
      <c r="BW3278" s="53"/>
      <c r="BX3278" s="53"/>
      <c r="BY3278" s="53"/>
      <c r="BZ3278" s="53"/>
      <c r="CA3278" s="53"/>
      <c r="CB3278" s="53"/>
      <c r="CC3278" s="53"/>
      <c r="CD3278" s="53"/>
      <c r="CE3278" s="53"/>
      <c r="CF3278" s="53"/>
      <c r="CG3278" s="53"/>
      <c r="CH3278" s="53"/>
      <c r="CI3278" s="53"/>
      <c r="CJ3278" s="53"/>
      <c r="CK3278" s="53"/>
    </row>
    <row r="3279" spans="10:89" x14ac:dyDescent="0.2">
      <c r="J3279" s="53"/>
      <c r="K3279" s="53"/>
      <c r="L3279" s="53"/>
      <c r="M3279" s="53"/>
      <c r="N3279" s="53"/>
      <c r="O3279" s="53"/>
      <c r="P3279" s="53"/>
      <c r="Q3279" s="53"/>
      <c r="R3279" s="53"/>
      <c r="S3279" s="53"/>
      <c r="T3279" s="53"/>
      <c r="U3279" s="53"/>
      <c r="V3279" s="53"/>
      <c r="W3279" s="53"/>
      <c r="X3279" s="53"/>
      <c r="Y3279" s="53"/>
      <c r="Z3279" s="53"/>
      <c r="AA3279" s="53"/>
      <c r="AB3279" s="53"/>
      <c r="AC3279" s="53"/>
      <c r="AD3279" s="53"/>
      <c r="AE3279" s="53"/>
      <c r="AF3279" s="53"/>
      <c r="AG3279" s="53"/>
      <c r="AH3279" s="53"/>
      <c r="AI3279" s="53"/>
      <c r="AJ3279" s="53"/>
      <c r="AK3279" s="53"/>
      <c r="AL3279" s="53"/>
      <c r="AM3279" s="53"/>
      <c r="AN3279" s="53"/>
      <c r="AO3279" s="53"/>
      <c r="AP3279" s="53"/>
      <c r="AQ3279" s="53"/>
      <c r="AR3279" s="53"/>
      <c r="AS3279" s="53"/>
      <c r="AT3279" s="53"/>
      <c r="AU3279" s="53"/>
      <c r="AV3279" s="53"/>
      <c r="AW3279" s="53"/>
      <c r="AX3279" s="53"/>
      <c r="AY3279" s="53"/>
      <c r="AZ3279" s="53"/>
      <c r="BA3279" s="53"/>
      <c r="BB3279" s="53"/>
      <c r="BC3279" s="53"/>
      <c r="BD3279" s="53"/>
      <c r="BE3279" s="53"/>
      <c r="BF3279" s="53"/>
      <c r="BG3279" s="53"/>
      <c r="BH3279" s="53"/>
      <c r="BI3279" s="53"/>
      <c r="BJ3279" s="53"/>
      <c r="BK3279" s="53"/>
      <c r="BL3279" s="53"/>
      <c r="BM3279" s="53"/>
      <c r="BN3279" s="53"/>
      <c r="BO3279" s="53"/>
      <c r="BP3279" s="53"/>
      <c r="BQ3279" s="53"/>
      <c r="BR3279" s="53"/>
      <c r="BS3279" s="53"/>
      <c r="BT3279" s="53"/>
      <c r="BU3279" s="53"/>
      <c r="BV3279" s="53"/>
      <c r="BW3279" s="53"/>
      <c r="BX3279" s="53"/>
      <c r="BY3279" s="53"/>
      <c r="BZ3279" s="53"/>
      <c r="CA3279" s="53"/>
      <c r="CB3279" s="53"/>
      <c r="CC3279" s="53"/>
      <c r="CD3279" s="53"/>
      <c r="CE3279" s="53"/>
      <c r="CF3279" s="53"/>
      <c r="CG3279" s="53"/>
      <c r="CH3279" s="53"/>
      <c r="CI3279" s="53"/>
      <c r="CJ3279" s="53"/>
      <c r="CK3279" s="53"/>
    </row>
    <row r="3280" spans="10:89" x14ac:dyDescent="0.2">
      <c r="J3280" s="53"/>
      <c r="K3280" s="53"/>
      <c r="L3280" s="53"/>
      <c r="M3280" s="53"/>
      <c r="N3280" s="53"/>
      <c r="O3280" s="53"/>
      <c r="P3280" s="53"/>
      <c r="Q3280" s="53"/>
      <c r="R3280" s="53"/>
      <c r="S3280" s="53"/>
      <c r="T3280" s="53"/>
      <c r="U3280" s="53"/>
      <c r="V3280" s="53"/>
      <c r="W3280" s="53"/>
      <c r="X3280" s="53"/>
      <c r="Y3280" s="53"/>
      <c r="Z3280" s="53"/>
      <c r="AA3280" s="53"/>
      <c r="AB3280" s="53"/>
      <c r="AC3280" s="53"/>
      <c r="AD3280" s="53"/>
      <c r="AE3280" s="53"/>
      <c r="AF3280" s="53"/>
      <c r="AG3280" s="53"/>
      <c r="AH3280" s="53"/>
      <c r="AI3280" s="53"/>
      <c r="AJ3280" s="53"/>
      <c r="AK3280" s="53"/>
      <c r="AL3280" s="53"/>
      <c r="AM3280" s="53"/>
      <c r="AN3280" s="53"/>
      <c r="AO3280" s="53"/>
      <c r="AP3280" s="53"/>
      <c r="AQ3280" s="53"/>
      <c r="AR3280" s="53"/>
      <c r="AS3280" s="53"/>
      <c r="AT3280" s="53"/>
      <c r="AU3280" s="53"/>
      <c r="AV3280" s="53"/>
      <c r="AW3280" s="53"/>
      <c r="AX3280" s="53"/>
      <c r="AY3280" s="53"/>
      <c r="AZ3280" s="53"/>
      <c r="BA3280" s="53"/>
      <c r="BB3280" s="53"/>
      <c r="BC3280" s="53"/>
      <c r="BD3280" s="53"/>
      <c r="BE3280" s="53"/>
      <c r="BF3280" s="53"/>
      <c r="BG3280" s="53"/>
      <c r="BH3280" s="53"/>
      <c r="BI3280" s="53"/>
      <c r="BJ3280" s="53"/>
      <c r="BK3280" s="53"/>
      <c r="BL3280" s="53"/>
      <c r="BM3280" s="53"/>
      <c r="BN3280" s="53"/>
      <c r="BO3280" s="53"/>
      <c r="BP3280" s="53"/>
      <c r="BQ3280" s="53"/>
      <c r="BR3280" s="53"/>
      <c r="BS3280" s="53"/>
      <c r="BT3280" s="53"/>
      <c r="BU3280" s="53"/>
      <c r="BV3280" s="53"/>
      <c r="BW3280" s="53"/>
      <c r="BX3280" s="53"/>
      <c r="BY3280" s="53"/>
      <c r="BZ3280" s="53"/>
      <c r="CA3280" s="53"/>
      <c r="CB3280" s="53"/>
      <c r="CC3280" s="53"/>
      <c r="CD3280" s="53"/>
      <c r="CE3280" s="53"/>
      <c r="CF3280" s="53"/>
      <c r="CG3280" s="53"/>
      <c r="CH3280" s="53"/>
      <c r="CI3280" s="53"/>
      <c r="CJ3280" s="53"/>
      <c r="CK3280" s="53"/>
    </row>
    <row r="3281" spans="10:89" x14ac:dyDescent="0.2">
      <c r="J3281" s="53"/>
      <c r="K3281" s="53"/>
      <c r="L3281" s="53"/>
      <c r="M3281" s="53"/>
      <c r="N3281" s="53"/>
      <c r="O3281" s="53"/>
      <c r="P3281" s="53"/>
      <c r="Q3281" s="53"/>
      <c r="R3281" s="53"/>
      <c r="S3281" s="53"/>
      <c r="T3281" s="53"/>
      <c r="U3281" s="53"/>
      <c r="V3281" s="53"/>
      <c r="W3281" s="53"/>
      <c r="X3281" s="53"/>
      <c r="Y3281" s="53"/>
      <c r="Z3281" s="53"/>
      <c r="AA3281" s="53"/>
      <c r="AB3281" s="53"/>
      <c r="AC3281" s="53"/>
      <c r="AD3281" s="53"/>
      <c r="AE3281" s="53"/>
      <c r="AF3281" s="53"/>
      <c r="AG3281" s="53"/>
      <c r="AH3281" s="53"/>
      <c r="AI3281" s="53"/>
      <c r="AJ3281" s="53"/>
      <c r="AK3281" s="53"/>
      <c r="AL3281" s="53"/>
      <c r="AM3281" s="53"/>
      <c r="AN3281" s="53"/>
      <c r="AO3281" s="53"/>
      <c r="AP3281" s="53"/>
      <c r="AQ3281" s="53"/>
      <c r="AR3281" s="53"/>
      <c r="AS3281" s="53"/>
      <c r="AT3281" s="53"/>
      <c r="AU3281" s="53"/>
      <c r="AV3281" s="53"/>
      <c r="AW3281" s="53"/>
      <c r="AX3281" s="53"/>
      <c r="AY3281" s="53"/>
      <c r="AZ3281" s="53"/>
      <c r="BA3281" s="53"/>
      <c r="BB3281" s="53"/>
      <c r="BC3281" s="53"/>
      <c r="BD3281" s="53"/>
      <c r="BE3281" s="53"/>
      <c r="BF3281" s="53"/>
      <c r="BG3281" s="53"/>
      <c r="BH3281" s="53"/>
      <c r="BI3281" s="53"/>
      <c r="BJ3281" s="53"/>
      <c r="BK3281" s="53"/>
      <c r="BL3281" s="53"/>
      <c r="BM3281" s="53"/>
      <c r="BN3281" s="53"/>
      <c r="BO3281" s="53"/>
      <c r="BP3281" s="53"/>
      <c r="BQ3281" s="53"/>
      <c r="BR3281" s="53"/>
      <c r="BS3281" s="53"/>
      <c r="BT3281" s="53"/>
      <c r="BU3281" s="53"/>
      <c r="BV3281" s="53"/>
      <c r="BW3281" s="53"/>
      <c r="BX3281" s="53"/>
      <c r="BY3281" s="53"/>
      <c r="BZ3281" s="53"/>
      <c r="CA3281" s="53"/>
      <c r="CB3281" s="53"/>
      <c r="CC3281" s="53"/>
      <c r="CD3281" s="53"/>
      <c r="CE3281" s="53"/>
      <c r="CF3281" s="53"/>
      <c r="CG3281" s="53"/>
      <c r="CH3281" s="53"/>
      <c r="CI3281" s="53"/>
      <c r="CJ3281" s="53"/>
      <c r="CK3281" s="53"/>
    </row>
    <row r="3282" spans="10:89" x14ac:dyDescent="0.2">
      <c r="J3282" s="53"/>
      <c r="K3282" s="53"/>
      <c r="L3282" s="53"/>
      <c r="M3282" s="53"/>
      <c r="N3282" s="53"/>
      <c r="O3282" s="53"/>
      <c r="P3282" s="53"/>
      <c r="Q3282" s="53"/>
      <c r="R3282" s="53"/>
      <c r="S3282" s="53"/>
      <c r="T3282" s="53"/>
      <c r="U3282" s="53"/>
      <c r="V3282" s="53"/>
      <c r="W3282" s="53"/>
      <c r="X3282" s="53"/>
      <c r="Y3282" s="53"/>
      <c r="Z3282" s="53"/>
      <c r="AA3282" s="53"/>
      <c r="AB3282" s="53"/>
      <c r="AC3282" s="53"/>
      <c r="AD3282" s="53"/>
      <c r="AE3282" s="53"/>
      <c r="AF3282" s="53"/>
      <c r="AG3282" s="53"/>
      <c r="AH3282" s="53"/>
      <c r="AI3282" s="53"/>
      <c r="AJ3282" s="53"/>
      <c r="AK3282" s="53"/>
      <c r="AL3282" s="53"/>
      <c r="AM3282" s="53"/>
      <c r="AN3282" s="53"/>
      <c r="AO3282" s="53"/>
      <c r="AP3282" s="53"/>
      <c r="AQ3282" s="53"/>
      <c r="AR3282" s="53"/>
      <c r="AS3282" s="53"/>
      <c r="AT3282" s="53"/>
      <c r="AU3282" s="53"/>
      <c r="AV3282" s="53"/>
      <c r="AW3282" s="53"/>
      <c r="AX3282" s="53"/>
      <c r="AY3282" s="53"/>
      <c r="AZ3282" s="53"/>
      <c r="BA3282" s="53"/>
      <c r="BB3282" s="53"/>
      <c r="BC3282" s="53"/>
      <c r="BD3282" s="53"/>
      <c r="BE3282" s="53"/>
      <c r="BF3282" s="53"/>
      <c r="BG3282" s="53"/>
      <c r="BH3282" s="53"/>
      <c r="BI3282" s="53"/>
      <c r="BJ3282" s="53"/>
      <c r="BK3282" s="53"/>
      <c r="BL3282" s="53"/>
      <c r="BM3282" s="53"/>
      <c r="BN3282" s="53"/>
      <c r="BO3282" s="53"/>
      <c r="BP3282" s="53"/>
      <c r="BQ3282" s="53"/>
      <c r="BR3282" s="53"/>
      <c r="BS3282" s="53"/>
      <c r="BT3282" s="53"/>
      <c r="BU3282" s="53"/>
      <c r="BV3282" s="53"/>
      <c r="BW3282" s="53"/>
      <c r="BX3282" s="53"/>
      <c r="BY3282" s="53"/>
      <c r="BZ3282" s="53"/>
      <c r="CA3282" s="53"/>
      <c r="CB3282" s="53"/>
      <c r="CC3282" s="53"/>
      <c r="CD3282" s="53"/>
      <c r="CE3282" s="53"/>
      <c r="CF3282" s="53"/>
      <c r="CG3282" s="53"/>
      <c r="CH3282" s="53"/>
      <c r="CI3282" s="53"/>
      <c r="CJ3282" s="53"/>
      <c r="CK3282" s="53"/>
    </row>
    <row r="3283" spans="10:89" x14ac:dyDescent="0.2">
      <c r="J3283" s="53"/>
      <c r="K3283" s="53"/>
      <c r="L3283" s="53"/>
      <c r="M3283" s="53"/>
      <c r="N3283" s="53"/>
      <c r="O3283" s="53"/>
      <c r="P3283" s="53"/>
      <c r="Q3283" s="53"/>
      <c r="R3283" s="53"/>
      <c r="S3283" s="53"/>
      <c r="T3283" s="53"/>
      <c r="U3283" s="53"/>
      <c r="V3283" s="53"/>
      <c r="W3283" s="53"/>
      <c r="X3283" s="53"/>
      <c r="Y3283" s="53"/>
      <c r="Z3283" s="53"/>
      <c r="AA3283" s="53"/>
      <c r="AB3283" s="53"/>
      <c r="AC3283" s="53"/>
      <c r="AD3283" s="53"/>
      <c r="AE3283" s="53"/>
      <c r="AF3283" s="53"/>
      <c r="AG3283" s="53"/>
      <c r="AH3283" s="53"/>
      <c r="AI3283" s="53"/>
      <c r="AJ3283" s="53"/>
      <c r="AK3283" s="53"/>
      <c r="AL3283" s="53"/>
      <c r="AM3283" s="53"/>
      <c r="AN3283" s="53"/>
      <c r="AO3283" s="53"/>
      <c r="AP3283" s="53"/>
      <c r="AQ3283" s="53"/>
      <c r="AR3283" s="53"/>
      <c r="AS3283" s="53"/>
      <c r="AT3283" s="53"/>
      <c r="AU3283" s="53"/>
      <c r="AV3283" s="53"/>
      <c r="AW3283" s="53"/>
      <c r="AX3283" s="53"/>
      <c r="AY3283" s="53"/>
      <c r="AZ3283" s="53"/>
      <c r="BA3283" s="53"/>
      <c r="BB3283" s="53"/>
      <c r="BC3283" s="53"/>
      <c r="BD3283" s="53"/>
      <c r="BE3283" s="53"/>
      <c r="BF3283" s="53"/>
      <c r="BG3283" s="53"/>
      <c r="BH3283" s="53"/>
      <c r="BI3283" s="53"/>
      <c r="BJ3283" s="53"/>
      <c r="BK3283" s="53"/>
      <c r="BL3283" s="53"/>
      <c r="BM3283" s="53"/>
      <c r="BN3283" s="53"/>
      <c r="BO3283" s="53"/>
      <c r="BP3283" s="53"/>
      <c r="BQ3283" s="53"/>
      <c r="BR3283" s="53"/>
      <c r="BS3283" s="53"/>
      <c r="BT3283" s="53"/>
      <c r="BU3283" s="53"/>
      <c r="BV3283" s="53"/>
      <c r="BW3283" s="53"/>
      <c r="BX3283" s="53"/>
      <c r="BY3283" s="53"/>
      <c r="BZ3283" s="53"/>
      <c r="CA3283" s="53"/>
      <c r="CB3283" s="53"/>
      <c r="CC3283" s="53"/>
      <c r="CD3283" s="53"/>
      <c r="CE3283" s="53"/>
      <c r="CF3283" s="53"/>
      <c r="CG3283" s="53"/>
      <c r="CH3283" s="53"/>
      <c r="CI3283" s="53"/>
      <c r="CJ3283" s="53"/>
      <c r="CK3283" s="53"/>
    </row>
    <row r="3284" spans="10:89" x14ac:dyDescent="0.2">
      <c r="J3284" s="53"/>
      <c r="K3284" s="53"/>
      <c r="L3284" s="53"/>
      <c r="M3284" s="53"/>
      <c r="N3284" s="53"/>
      <c r="O3284" s="53"/>
      <c r="P3284" s="53"/>
      <c r="Q3284" s="53"/>
      <c r="R3284" s="53"/>
      <c r="S3284" s="53"/>
      <c r="T3284" s="53"/>
      <c r="U3284" s="53"/>
      <c r="V3284" s="53"/>
      <c r="W3284" s="53"/>
      <c r="X3284" s="53"/>
      <c r="Y3284" s="53"/>
      <c r="Z3284" s="53"/>
      <c r="AA3284" s="53"/>
      <c r="AB3284" s="53"/>
      <c r="AC3284" s="53"/>
      <c r="AD3284" s="53"/>
      <c r="AE3284" s="53"/>
      <c r="AF3284" s="53"/>
      <c r="AG3284" s="53"/>
      <c r="AH3284" s="53"/>
      <c r="AI3284" s="53"/>
      <c r="AJ3284" s="53"/>
      <c r="AK3284" s="53"/>
      <c r="AL3284" s="53"/>
      <c r="AM3284" s="53"/>
      <c r="AN3284" s="53"/>
      <c r="AO3284" s="53"/>
      <c r="AP3284" s="53"/>
      <c r="AQ3284" s="53"/>
      <c r="AR3284" s="53"/>
      <c r="AS3284" s="53"/>
      <c r="AT3284" s="53"/>
      <c r="AU3284" s="53"/>
      <c r="AV3284" s="53"/>
      <c r="AW3284" s="53"/>
      <c r="AX3284" s="53"/>
      <c r="AY3284" s="53"/>
      <c r="AZ3284" s="53"/>
      <c r="BA3284" s="53"/>
      <c r="BB3284" s="53"/>
      <c r="BC3284" s="53"/>
      <c r="BD3284" s="53"/>
      <c r="BE3284" s="53"/>
      <c r="BF3284" s="53"/>
      <c r="BG3284" s="53"/>
      <c r="BH3284" s="53"/>
      <c r="BI3284" s="53"/>
      <c r="BJ3284" s="53"/>
      <c r="BK3284" s="53"/>
      <c r="BL3284" s="53"/>
      <c r="BM3284" s="53"/>
      <c r="BN3284" s="53"/>
      <c r="BO3284" s="53"/>
      <c r="BP3284" s="53"/>
      <c r="BQ3284" s="53"/>
      <c r="BR3284" s="53"/>
      <c r="BS3284" s="53"/>
      <c r="BT3284" s="53"/>
      <c r="BU3284" s="53"/>
      <c r="BV3284" s="53"/>
      <c r="BW3284" s="53"/>
      <c r="BX3284" s="53"/>
      <c r="BY3284" s="53"/>
      <c r="BZ3284" s="53"/>
      <c r="CA3284" s="53"/>
      <c r="CB3284" s="53"/>
      <c r="CC3284" s="53"/>
      <c r="CD3284" s="53"/>
      <c r="CE3284" s="53"/>
      <c r="CF3284" s="53"/>
      <c r="CG3284" s="53"/>
      <c r="CH3284" s="53"/>
      <c r="CI3284" s="53"/>
      <c r="CJ3284" s="53"/>
      <c r="CK3284" s="53"/>
    </row>
    <row r="3285" spans="10:89" x14ac:dyDescent="0.2">
      <c r="J3285" s="53"/>
      <c r="K3285" s="53"/>
      <c r="L3285" s="53"/>
      <c r="M3285" s="53"/>
      <c r="N3285" s="53"/>
      <c r="O3285" s="53"/>
      <c r="P3285" s="53"/>
      <c r="Q3285" s="53"/>
      <c r="R3285" s="53"/>
      <c r="S3285" s="53"/>
      <c r="T3285" s="53"/>
      <c r="U3285" s="53"/>
      <c r="V3285" s="53"/>
      <c r="W3285" s="53"/>
      <c r="X3285" s="53"/>
      <c r="Y3285" s="53"/>
      <c r="Z3285" s="53"/>
      <c r="AA3285" s="53"/>
      <c r="AB3285" s="53"/>
      <c r="AC3285" s="53"/>
      <c r="AD3285" s="53"/>
      <c r="AE3285" s="53"/>
      <c r="AF3285" s="53"/>
      <c r="AG3285" s="53"/>
      <c r="AH3285" s="53"/>
      <c r="AI3285" s="53"/>
      <c r="AJ3285" s="53"/>
      <c r="AK3285" s="53"/>
      <c r="AL3285" s="53"/>
      <c r="AM3285" s="53"/>
      <c r="AN3285" s="53"/>
      <c r="AO3285" s="53"/>
      <c r="AP3285" s="53"/>
      <c r="AQ3285" s="53"/>
      <c r="AR3285" s="53"/>
      <c r="AS3285" s="53"/>
      <c r="AT3285" s="53"/>
      <c r="AU3285" s="53"/>
      <c r="AV3285" s="53"/>
      <c r="AW3285" s="53"/>
      <c r="AX3285" s="53"/>
      <c r="AY3285" s="53"/>
      <c r="AZ3285" s="53"/>
      <c r="BA3285" s="53"/>
      <c r="BB3285" s="53"/>
      <c r="BC3285" s="53"/>
      <c r="BD3285" s="53"/>
      <c r="BE3285" s="53"/>
      <c r="BF3285" s="53"/>
      <c r="BG3285" s="53"/>
      <c r="BH3285" s="53"/>
      <c r="BI3285" s="53"/>
      <c r="BJ3285" s="53"/>
      <c r="BK3285" s="53"/>
      <c r="BL3285" s="53"/>
      <c r="BM3285" s="53"/>
      <c r="BN3285" s="53"/>
      <c r="BO3285" s="53"/>
      <c r="BP3285" s="53"/>
      <c r="BQ3285" s="53"/>
      <c r="BR3285" s="53"/>
      <c r="BS3285" s="53"/>
      <c r="BT3285" s="53"/>
      <c r="BU3285" s="53"/>
      <c r="BV3285" s="53"/>
      <c r="BW3285" s="53"/>
      <c r="BX3285" s="53"/>
      <c r="BY3285" s="53"/>
      <c r="BZ3285" s="53"/>
      <c r="CA3285" s="53"/>
      <c r="CB3285" s="53"/>
      <c r="CC3285" s="53"/>
      <c r="CD3285" s="53"/>
      <c r="CE3285" s="53"/>
      <c r="CF3285" s="53"/>
      <c r="CG3285" s="53"/>
      <c r="CH3285" s="53"/>
      <c r="CI3285" s="53"/>
      <c r="CJ3285" s="53"/>
      <c r="CK3285" s="53"/>
    </row>
    <row r="3286" spans="10:89" x14ac:dyDescent="0.2">
      <c r="J3286" s="53"/>
      <c r="K3286" s="53"/>
      <c r="L3286" s="53"/>
      <c r="M3286" s="53"/>
      <c r="N3286" s="53"/>
      <c r="O3286" s="53"/>
      <c r="P3286" s="53"/>
      <c r="Q3286" s="53"/>
      <c r="R3286" s="53"/>
      <c r="S3286" s="53"/>
      <c r="T3286" s="53"/>
      <c r="U3286" s="53"/>
      <c r="V3286" s="53"/>
      <c r="W3286" s="53"/>
      <c r="X3286" s="53"/>
      <c r="Y3286" s="53"/>
      <c r="Z3286" s="53"/>
      <c r="AA3286" s="53"/>
      <c r="AB3286" s="53"/>
      <c r="AC3286" s="53"/>
      <c r="AD3286" s="53"/>
      <c r="AE3286" s="53"/>
      <c r="AF3286" s="53"/>
      <c r="AG3286" s="53"/>
      <c r="AH3286" s="53"/>
      <c r="AI3286" s="53"/>
      <c r="AJ3286" s="53"/>
      <c r="AK3286" s="53"/>
      <c r="AL3286" s="53"/>
      <c r="AM3286" s="53"/>
      <c r="AN3286" s="53"/>
      <c r="AO3286" s="53"/>
      <c r="AP3286" s="53"/>
      <c r="AQ3286" s="53"/>
      <c r="AR3286" s="53"/>
      <c r="AS3286" s="53"/>
      <c r="AT3286" s="53"/>
      <c r="AU3286" s="53"/>
      <c r="AV3286" s="53"/>
      <c r="AW3286" s="53"/>
      <c r="AX3286" s="53"/>
      <c r="AY3286" s="53"/>
      <c r="AZ3286" s="53"/>
      <c r="BA3286" s="53"/>
      <c r="BB3286" s="53"/>
      <c r="BC3286" s="53"/>
      <c r="BD3286" s="53"/>
      <c r="BE3286" s="53"/>
      <c r="BF3286" s="53"/>
      <c r="BG3286" s="53"/>
      <c r="BH3286" s="53"/>
      <c r="BI3286" s="53"/>
      <c r="BJ3286" s="53"/>
      <c r="BK3286" s="53"/>
      <c r="BL3286" s="53"/>
      <c r="BM3286" s="53"/>
      <c r="BN3286" s="53"/>
      <c r="BO3286" s="53"/>
      <c r="BP3286" s="53"/>
      <c r="BQ3286" s="53"/>
      <c r="BR3286" s="53"/>
      <c r="BS3286" s="53"/>
      <c r="BT3286" s="53"/>
      <c r="BU3286" s="53"/>
      <c r="BV3286" s="53"/>
      <c r="BW3286" s="53"/>
      <c r="BX3286" s="53"/>
      <c r="BY3286" s="53"/>
      <c r="BZ3286" s="53"/>
      <c r="CA3286" s="53"/>
      <c r="CB3286" s="53"/>
      <c r="CC3286" s="53"/>
      <c r="CD3286" s="53"/>
      <c r="CE3286" s="53"/>
      <c r="CF3286" s="53"/>
      <c r="CG3286" s="53"/>
      <c r="CH3286" s="53"/>
      <c r="CI3286" s="53"/>
      <c r="CJ3286" s="53"/>
      <c r="CK3286" s="53"/>
    </row>
    <row r="3287" spans="10:89" x14ac:dyDescent="0.2">
      <c r="J3287" s="53"/>
      <c r="K3287" s="53"/>
      <c r="L3287" s="53"/>
      <c r="M3287" s="53"/>
      <c r="N3287" s="53"/>
      <c r="O3287" s="53"/>
      <c r="P3287" s="53"/>
      <c r="Q3287" s="53"/>
      <c r="R3287" s="53"/>
      <c r="S3287" s="53"/>
      <c r="T3287" s="53"/>
      <c r="U3287" s="53"/>
      <c r="V3287" s="53"/>
      <c r="W3287" s="53"/>
      <c r="X3287" s="53"/>
      <c r="Y3287" s="53"/>
      <c r="Z3287" s="53"/>
      <c r="AA3287" s="53"/>
      <c r="AB3287" s="53"/>
      <c r="AC3287" s="53"/>
      <c r="AD3287" s="53"/>
      <c r="AE3287" s="53"/>
      <c r="AF3287" s="53"/>
      <c r="AG3287" s="53"/>
      <c r="AH3287" s="53"/>
      <c r="AI3287" s="53"/>
      <c r="AJ3287" s="53"/>
      <c r="AK3287" s="53"/>
      <c r="AL3287" s="53"/>
      <c r="AM3287" s="53"/>
      <c r="AN3287" s="53"/>
      <c r="AO3287" s="53"/>
      <c r="AP3287" s="53"/>
      <c r="AQ3287" s="53"/>
      <c r="AR3287" s="53"/>
      <c r="AS3287" s="53"/>
      <c r="AT3287" s="53"/>
      <c r="AU3287" s="53"/>
      <c r="AV3287" s="53"/>
      <c r="AW3287" s="53"/>
      <c r="AX3287" s="53"/>
      <c r="AY3287" s="53"/>
      <c r="AZ3287" s="53"/>
      <c r="BA3287" s="53"/>
      <c r="BB3287" s="53"/>
      <c r="BC3287" s="53"/>
      <c r="BD3287" s="53"/>
      <c r="BE3287" s="53"/>
      <c r="BF3287" s="53"/>
      <c r="BG3287" s="53"/>
      <c r="BH3287" s="53"/>
      <c r="BI3287" s="53"/>
      <c r="BJ3287" s="53"/>
      <c r="BK3287" s="53"/>
      <c r="BL3287" s="53"/>
      <c r="BM3287" s="53"/>
      <c r="BN3287" s="53"/>
      <c r="BO3287" s="53"/>
      <c r="BP3287" s="53"/>
      <c r="BQ3287" s="53"/>
      <c r="BR3287" s="53"/>
      <c r="BS3287" s="53"/>
      <c r="BT3287" s="53"/>
      <c r="BU3287" s="53"/>
      <c r="BV3287" s="53"/>
      <c r="BW3287" s="53"/>
      <c r="BX3287" s="53"/>
      <c r="BY3287" s="53"/>
      <c r="BZ3287" s="53"/>
      <c r="CA3287" s="53"/>
      <c r="CB3287" s="53"/>
      <c r="CC3287" s="53"/>
      <c r="CD3287" s="53"/>
      <c r="CE3287" s="53"/>
      <c r="CF3287" s="53"/>
      <c r="CG3287" s="53"/>
      <c r="CH3287" s="53"/>
      <c r="CI3287" s="53"/>
      <c r="CJ3287" s="53"/>
      <c r="CK3287" s="53"/>
    </row>
    <row r="3288" spans="10:89" x14ac:dyDescent="0.2">
      <c r="J3288" s="53"/>
      <c r="K3288" s="53"/>
      <c r="L3288" s="53"/>
      <c r="M3288" s="53"/>
      <c r="N3288" s="53"/>
      <c r="O3288" s="53"/>
      <c r="P3288" s="53"/>
      <c r="Q3288" s="53"/>
      <c r="R3288" s="53"/>
      <c r="S3288" s="53"/>
      <c r="T3288" s="53"/>
      <c r="U3288" s="53"/>
      <c r="V3288" s="53"/>
      <c r="W3288" s="53"/>
      <c r="X3288" s="53"/>
      <c r="Y3288" s="53"/>
      <c r="Z3288" s="53"/>
      <c r="AA3288" s="53"/>
      <c r="AB3288" s="53"/>
      <c r="AC3288" s="53"/>
      <c r="AD3288" s="53"/>
      <c r="AE3288" s="53"/>
      <c r="AF3288" s="53"/>
      <c r="AG3288" s="53"/>
      <c r="AH3288" s="53"/>
      <c r="AI3288" s="53"/>
      <c r="AJ3288" s="53"/>
      <c r="AK3288" s="53"/>
      <c r="AL3288" s="53"/>
      <c r="AM3288" s="53"/>
      <c r="AN3288" s="53"/>
      <c r="AO3288" s="53"/>
      <c r="AP3288" s="53"/>
      <c r="AQ3288" s="53"/>
      <c r="AR3288" s="53"/>
      <c r="AS3288" s="53"/>
      <c r="AT3288" s="53"/>
      <c r="AU3288" s="53"/>
      <c r="AV3288" s="53"/>
      <c r="AW3288" s="53"/>
      <c r="AX3288" s="53"/>
      <c r="AY3288" s="53"/>
      <c r="AZ3288" s="53"/>
      <c r="BA3288" s="53"/>
      <c r="BB3288" s="53"/>
      <c r="BC3288" s="53"/>
      <c r="BD3288" s="53"/>
      <c r="BE3288" s="53"/>
      <c r="BF3288" s="53"/>
      <c r="BG3288" s="53"/>
      <c r="BH3288" s="53"/>
      <c r="BI3288" s="53"/>
      <c r="BJ3288" s="53"/>
      <c r="BK3288" s="53"/>
      <c r="BL3288" s="53"/>
      <c r="BM3288" s="53"/>
      <c r="BN3288" s="53"/>
      <c r="BO3288" s="53"/>
      <c r="BP3288" s="53"/>
      <c r="BQ3288" s="53"/>
      <c r="BR3288" s="53"/>
      <c r="BS3288" s="53"/>
      <c r="BT3288" s="53"/>
      <c r="BU3288" s="53"/>
      <c r="BV3288" s="53"/>
      <c r="BW3288" s="53"/>
      <c r="BX3288" s="53"/>
      <c r="BY3288" s="53"/>
      <c r="BZ3288" s="53"/>
      <c r="CA3288" s="53"/>
      <c r="CB3288" s="53"/>
      <c r="CC3288" s="53"/>
      <c r="CD3288" s="53"/>
      <c r="CE3288" s="53"/>
      <c r="CF3288" s="53"/>
      <c r="CG3288" s="53"/>
      <c r="CH3288" s="53"/>
      <c r="CI3288" s="53"/>
      <c r="CJ3288" s="53"/>
      <c r="CK3288" s="53"/>
    </row>
    <row r="3289" spans="10:89" x14ac:dyDescent="0.2">
      <c r="J3289" s="53"/>
      <c r="K3289" s="53"/>
      <c r="L3289" s="53"/>
      <c r="M3289" s="53"/>
      <c r="N3289" s="53"/>
      <c r="O3289" s="53"/>
      <c r="P3289" s="53"/>
      <c r="Q3289" s="53"/>
      <c r="R3289" s="53"/>
      <c r="S3289" s="53"/>
      <c r="T3289" s="53"/>
      <c r="U3289" s="53"/>
      <c r="V3289" s="53"/>
      <c r="W3289" s="53"/>
      <c r="X3289" s="53"/>
      <c r="Y3289" s="53"/>
      <c r="Z3289" s="53"/>
      <c r="AA3289" s="53"/>
      <c r="AB3289" s="53"/>
      <c r="AC3289" s="53"/>
      <c r="AD3289" s="53"/>
      <c r="AE3289" s="53"/>
      <c r="AF3289" s="53"/>
      <c r="AG3289" s="53"/>
      <c r="AH3289" s="53"/>
      <c r="AI3289" s="53"/>
      <c r="AJ3289" s="53"/>
      <c r="AK3289" s="53"/>
      <c r="AL3289" s="53"/>
      <c r="AM3289" s="53"/>
      <c r="AN3289" s="53"/>
      <c r="AO3289" s="53"/>
      <c r="AP3289" s="53"/>
      <c r="AQ3289" s="53"/>
      <c r="AR3289" s="53"/>
      <c r="AS3289" s="53"/>
      <c r="AT3289" s="53"/>
      <c r="AU3289" s="53"/>
      <c r="AV3289" s="53"/>
      <c r="AW3289" s="53"/>
      <c r="AX3289" s="53"/>
      <c r="AY3289" s="53"/>
      <c r="AZ3289" s="53"/>
      <c r="BA3289" s="53"/>
      <c r="BB3289" s="53"/>
      <c r="BC3289" s="53"/>
      <c r="BD3289" s="53"/>
      <c r="BE3289" s="53"/>
      <c r="BF3289" s="53"/>
      <c r="BG3289" s="53"/>
      <c r="BH3289" s="53"/>
      <c r="BI3289" s="53"/>
      <c r="BJ3289" s="53"/>
      <c r="BK3289" s="53"/>
      <c r="BL3289" s="53"/>
      <c r="BM3289" s="53"/>
      <c r="BN3289" s="53"/>
      <c r="BO3289" s="53"/>
      <c r="BP3289" s="53"/>
      <c r="BQ3289" s="53"/>
      <c r="BR3289" s="53"/>
      <c r="BS3289" s="53"/>
      <c r="BT3289" s="53"/>
      <c r="BU3289" s="53"/>
      <c r="BV3289" s="53"/>
      <c r="BW3289" s="53"/>
      <c r="BX3289" s="53"/>
      <c r="BY3289" s="53"/>
      <c r="BZ3289" s="53"/>
      <c r="CA3289" s="53"/>
      <c r="CB3289" s="53"/>
      <c r="CC3289" s="53"/>
      <c r="CD3289" s="53"/>
      <c r="CE3289" s="53"/>
      <c r="CF3289" s="53"/>
      <c r="CG3289" s="53"/>
      <c r="CH3289" s="53"/>
      <c r="CI3289" s="53"/>
      <c r="CJ3289" s="53"/>
      <c r="CK3289" s="53"/>
    </row>
    <row r="3290" spans="10:89" x14ac:dyDescent="0.2">
      <c r="J3290" s="53"/>
      <c r="K3290" s="53"/>
      <c r="L3290" s="53"/>
      <c r="M3290" s="53"/>
      <c r="N3290" s="53"/>
      <c r="O3290" s="53"/>
      <c r="P3290" s="53"/>
      <c r="Q3290" s="53"/>
      <c r="R3290" s="53"/>
      <c r="S3290" s="53"/>
      <c r="T3290" s="53"/>
      <c r="U3290" s="53"/>
      <c r="V3290" s="53"/>
      <c r="W3290" s="53"/>
      <c r="X3290" s="53"/>
      <c r="Y3290" s="53"/>
      <c r="Z3290" s="53"/>
      <c r="AA3290" s="53"/>
      <c r="AB3290" s="53"/>
      <c r="AC3290" s="53"/>
      <c r="AD3290" s="53"/>
      <c r="AE3290" s="53"/>
      <c r="AF3290" s="53"/>
      <c r="AG3290" s="53"/>
      <c r="AH3290" s="53"/>
      <c r="AI3290" s="53"/>
      <c r="AJ3290" s="53"/>
      <c r="AK3290" s="53"/>
      <c r="AL3290" s="53"/>
      <c r="AM3290" s="53"/>
      <c r="AN3290" s="53"/>
      <c r="AO3290" s="53"/>
      <c r="AP3290" s="53"/>
      <c r="AQ3290" s="53"/>
      <c r="AR3290" s="53"/>
      <c r="AS3290" s="53"/>
      <c r="AT3290" s="53"/>
      <c r="AU3290" s="53"/>
      <c r="AV3290" s="53"/>
      <c r="AW3290" s="53"/>
      <c r="AX3290" s="53"/>
      <c r="AY3290" s="53"/>
      <c r="AZ3290" s="53"/>
      <c r="BA3290" s="53"/>
      <c r="BB3290" s="53"/>
      <c r="BC3290" s="53"/>
      <c r="BD3290" s="53"/>
      <c r="BE3290" s="53"/>
      <c r="BF3290" s="53"/>
      <c r="BG3290" s="53"/>
      <c r="BH3290" s="53"/>
      <c r="BI3290" s="53"/>
      <c r="BJ3290" s="53"/>
      <c r="BK3290" s="53"/>
      <c r="BL3290" s="53"/>
      <c r="BM3290" s="53"/>
      <c r="BN3290" s="53"/>
      <c r="BO3290" s="53"/>
      <c r="BP3290" s="53"/>
      <c r="BQ3290" s="53"/>
      <c r="BR3290" s="53"/>
      <c r="BS3290" s="53"/>
      <c r="BT3290" s="53"/>
      <c r="BU3290" s="53"/>
      <c r="BV3290" s="53"/>
      <c r="BW3290" s="53"/>
      <c r="BX3290" s="53"/>
      <c r="BY3290" s="53"/>
      <c r="BZ3290" s="53"/>
      <c r="CA3290" s="53"/>
      <c r="CB3290" s="53"/>
      <c r="CC3290" s="53"/>
      <c r="CD3290" s="53"/>
      <c r="CE3290" s="53"/>
      <c r="CF3290" s="53"/>
      <c r="CG3290" s="53"/>
      <c r="CH3290" s="53"/>
      <c r="CI3290" s="53"/>
      <c r="CJ3290" s="53"/>
      <c r="CK3290" s="53"/>
    </row>
    <row r="3291" spans="10:89" x14ac:dyDescent="0.2">
      <c r="J3291" s="53"/>
      <c r="K3291" s="53"/>
      <c r="L3291" s="53"/>
      <c r="M3291" s="53"/>
      <c r="N3291" s="53"/>
      <c r="O3291" s="53"/>
      <c r="P3291" s="53"/>
      <c r="Q3291" s="53"/>
      <c r="R3291" s="53"/>
      <c r="S3291" s="53"/>
      <c r="T3291" s="53"/>
      <c r="U3291" s="53"/>
      <c r="V3291" s="53"/>
      <c r="W3291" s="53"/>
      <c r="X3291" s="53"/>
      <c r="Y3291" s="53"/>
      <c r="Z3291" s="53"/>
      <c r="AA3291" s="53"/>
      <c r="AB3291" s="53"/>
      <c r="AC3291" s="53"/>
      <c r="AD3291" s="53"/>
      <c r="AE3291" s="53"/>
      <c r="AF3291" s="53"/>
      <c r="AG3291" s="53"/>
      <c r="AH3291" s="53"/>
      <c r="AI3291" s="53"/>
      <c r="AJ3291" s="53"/>
      <c r="AK3291" s="53"/>
      <c r="AL3291" s="53"/>
      <c r="AM3291" s="53"/>
      <c r="AN3291" s="53"/>
      <c r="AO3291" s="53"/>
      <c r="AP3291" s="53"/>
      <c r="AQ3291" s="53"/>
      <c r="AR3291" s="53"/>
      <c r="AS3291" s="53"/>
      <c r="AT3291" s="53"/>
      <c r="AU3291" s="53"/>
      <c r="AV3291" s="53"/>
      <c r="AW3291" s="53"/>
      <c r="AX3291" s="53"/>
      <c r="AY3291" s="53"/>
      <c r="AZ3291" s="53"/>
      <c r="BA3291" s="53"/>
      <c r="BB3291" s="53"/>
      <c r="BC3291" s="53"/>
      <c r="BD3291" s="53"/>
      <c r="BE3291" s="53"/>
      <c r="BF3291" s="53"/>
      <c r="BG3291" s="53"/>
      <c r="BH3291" s="53"/>
      <c r="BI3291" s="53"/>
      <c r="BJ3291" s="53"/>
      <c r="BK3291" s="53"/>
      <c r="BL3291" s="53"/>
      <c r="BM3291" s="53"/>
      <c r="BN3291" s="53"/>
      <c r="BO3291" s="53"/>
      <c r="BP3291" s="53"/>
      <c r="BQ3291" s="53"/>
      <c r="BR3291" s="53"/>
      <c r="BS3291" s="53"/>
      <c r="BT3291" s="53"/>
      <c r="BU3291" s="53"/>
      <c r="BV3291" s="53"/>
      <c r="BW3291" s="53"/>
      <c r="BX3291" s="53"/>
      <c r="BY3291" s="53"/>
      <c r="BZ3291" s="53"/>
      <c r="CA3291" s="53"/>
      <c r="CB3291" s="53"/>
      <c r="CC3291" s="53"/>
      <c r="CD3291" s="53"/>
      <c r="CE3291" s="53"/>
      <c r="CF3291" s="53"/>
      <c r="CG3291" s="53"/>
      <c r="CH3291" s="53"/>
      <c r="CI3291" s="53"/>
      <c r="CJ3291" s="53"/>
      <c r="CK3291" s="53"/>
    </row>
    <row r="3292" spans="10:89" x14ac:dyDescent="0.2">
      <c r="J3292" s="53"/>
      <c r="K3292" s="53"/>
      <c r="L3292" s="53"/>
      <c r="M3292" s="53"/>
      <c r="N3292" s="53"/>
      <c r="O3292" s="53"/>
      <c r="P3292" s="53"/>
      <c r="Q3292" s="53"/>
      <c r="R3292" s="53"/>
      <c r="S3292" s="53"/>
      <c r="T3292" s="53"/>
      <c r="U3292" s="53"/>
      <c r="V3292" s="53"/>
      <c r="W3292" s="53"/>
      <c r="X3292" s="53"/>
      <c r="Y3292" s="53"/>
      <c r="Z3292" s="53"/>
      <c r="AA3292" s="53"/>
      <c r="AB3292" s="53"/>
      <c r="AC3292" s="53"/>
      <c r="AD3292" s="53"/>
      <c r="AE3292" s="53"/>
      <c r="AF3292" s="53"/>
      <c r="AG3292" s="53"/>
      <c r="AH3292" s="53"/>
      <c r="AI3292" s="53"/>
      <c r="AJ3292" s="53"/>
      <c r="AK3292" s="53"/>
      <c r="AL3292" s="53"/>
      <c r="AM3292" s="53"/>
      <c r="AN3292" s="53"/>
      <c r="AO3292" s="53"/>
      <c r="AP3292" s="53"/>
      <c r="AQ3292" s="53"/>
      <c r="AR3292" s="53"/>
      <c r="AS3292" s="53"/>
      <c r="AT3292" s="53"/>
      <c r="AU3292" s="53"/>
      <c r="AV3292" s="53"/>
      <c r="AW3292" s="53"/>
      <c r="AX3292" s="53"/>
      <c r="AY3292" s="53"/>
      <c r="AZ3292" s="53"/>
      <c r="BA3292" s="53"/>
      <c r="BB3292" s="53"/>
      <c r="BC3292" s="53"/>
      <c r="BD3292" s="53"/>
      <c r="BE3292" s="53"/>
      <c r="BF3292" s="53"/>
      <c r="BG3292" s="53"/>
      <c r="BH3292" s="53"/>
      <c r="BI3292" s="53"/>
      <c r="BJ3292" s="53"/>
      <c r="BK3292" s="53"/>
      <c r="BL3292" s="53"/>
      <c r="BM3292" s="53"/>
      <c r="BN3292" s="53"/>
      <c r="BO3292" s="53"/>
      <c r="BP3292" s="53"/>
      <c r="BQ3292" s="53"/>
      <c r="BR3292" s="53"/>
      <c r="BS3292" s="53"/>
      <c r="BT3292" s="53"/>
      <c r="BU3292" s="53"/>
      <c r="BV3292" s="53"/>
      <c r="BW3292" s="53"/>
      <c r="BX3292" s="53"/>
      <c r="BY3292" s="53"/>
      <c r="BZ3292" s="53"/>
      <c r="CA3292" s="53"/>
      <c r="CB3292" s="53"/>
      <c r="CC3292" s="53"/>
      <c r="CD3292" s="53"/>
      <c r="CE3292" s="53"/>
      <c r="CF3292" s="53"/>
      <c r="CG3292" s="53"/>
      <c r="CH3292" s="53"/>
      <c r="CI3292" s="53"/>
      <c r="CJ3292" s="53"/>
      <c r="CK3292" s="53"/>
    </row>
    <row r="3293" spans="10:89" x14ac:dyDescent="0.2">
      <c r="J3293" s="53"/>
      <c r="K3293" s="53"/>
      <c r="L3293" s="53"/>
      <c r="M3293" s="53"/>
      <c r="N3293" s="53"/>
      <c r="O3293" s="53"/>
      <c r="P3293" s="53"/>
      <c r="Q3293" s="53"/>
      <c r="R3293" s="53"/>
      <c r="S3293" s="53"/>
      <c r="T3293" s="53"/>
      <c r="U3293" s="53"/>
      <c r="V3293" s="53"/>
      <c r="W3293" s="53"/>
      <c r="X3293" s="53"/>
      <c r="Y3293" s="53"/>
      <c r="Z3293" s="53"/>
      <c r="AA3293" s="53"/>
      <c r="AB3293" s="53"/>
      <c r="AC3293" s="53"/>
      <c r="AD3293" s="53"/>
      <c r="AE3293" s="53"/>
      <c r="AF3293" s="53"/>
      <c r="AG3293" s="53"/>
      <c r="AH3293" s="53"/>
      <c r="AI3293" s="53"/>
      <c r="AJ3293" s="53"/>
      <c r="AK3293" s="53"/>
      <c r="AL3293" s="53"/>
      <c r="AM3293" s="53"/>
      <c r="AN3293" s="53"/>
      <c r="AO3293" s="53"/>
      <c r="AP3293" s="53"/>
      <c r="AQ3293" s="53"/>
      <c r="AR3293" s="53"/>
      <c r="AS3293" s="53"/>
      <c r="AT3293" s="53"/>
      <c r="AU3293" s="53"/>
      <c r="AV3293" s="53"/>
      <c r="AW3293" s="53"/>
      <c r="AX3293" s="53"/>
      <c r="AY3293" s="53"/>
      <c r="AZ3293" s="53"/>
      <c r="BA3293" s="53"/>
      <c r="BB3293" s="53"/>
      <c r="BC3293" s="53"/>
      <c r="BD3293" s="53"/>
      <c r="BE3293" s="53"/>
      <c r="BF3293" s="53"/>
      <c r="BG3293" s="53"/>
      <c r="BH3293" s="53"/>
      <c r="BI3293" s="53"/>
      <c r="BJ3293" s="53"/>
      <c r="BK3293" s="53"/>
      <c r="BL3293" s="53"/>
      <c r="BM3293" s="53"/>
      <c r="BN3293" s="53"/>
      <c r="BO3293" s="53"/>
      <c r="BP3293" s="53"/>
      <c r="BQ3293" s="53"/>
      <c r="BR3293" s="53"/>
      <c r="BS3293" s="53"/>
      <c r="BT3293" s="53"/>
      <c r="BU3293" s="53"/>
      <c r="BV3293" s="53"/>
      <c r="BW3293" s="53"/>
      <c r="BX3293" s="53"/>
      <c r="BY3293" s="53"/>
      <c r="BZ3293" s="53"/>
      <c r="CA3293" s="53"/>
      <c r="CB3293" s="53"/>
      <c r="CC3293" s="53"/>
      <c r="CD3293" s="53"/>
      <c r="CE3293" s="53"/>
      <c r="CF3293" s="53"/>
      <c r="CG3293" s="53"/>
      <c r="CH3293" s="53"/>
      <c r="CI3293" s="53"/>
      <c r="CJ3293" s="53"/>
      <c r="CK3293" s="53"/>
    </row>
    <row r="3294" spans="10:89" x14ac:dyDescent="0.2">
      <c r="J3294" s="53"/>
      <c r="K3294" s="53"/>
      <c r="L3294" s="53"/>
      <c r="M3294" s="53"/>
      <c r="N3294" s="53"/>
      <c r="O3294" s="53"/>
      <c r="P3294" s="53"/>
      <c r="Q3294" s="53"/>
      <c r="R3294" s="53"/>
      <c r="S3294" s="53"/>
      <c r="T3294" s="53"/>
      <c r="U3294" s="53"/>
      <c r="V3294" s="53"/>
      <c r="W3294" s="53"/>
      <c r="X3294" s="53"/>
      <c r="Y3294" s="53"/>
      <c r="Z3294" s="53"/>
      <c r="AA3294" s="53"/>
      <c r="AB3294" s="53"/>
      <c r="AC3294" s="53"/>
      <c r="AD3294" s="53"/>
      <c r="AE3294" s="53"/>
      <c r="AF3294" s="53"/>
      <c r="AG3294" s="53"/>
      <c r="AH3294" s="53"/>
      <c r="AI3294" s="53"/>
      <c r="AJ3294" s="53"/>
      <c r="AK3294" s="53"/>
      <c r="AL3294" s="53"/>
      <c r="AM3294" s="53"/>
      <c r="AN3294" s="53"/>
      <c r="AO3294" s="53"/>
      <c r="AP3294" s="53"/>
      <c r="AQ3294" s="53"/>
      <c r="AR3294" s="53"/>
      <c r="AS3294" s="53"/>
      <c r="AT3294" s="53"/>
      <c r="AU3294" s="53"/>
      <c r="AV3294" s="53"/>
      <c r="AW3294" s="53"/>
      <c r="AX3294" s="53"/>
      <c r="AY3294" s="53"/>
      <c r="AZ3294" s="53"/>
      <c r="BA3294" s="53"/>
      <c r="BB3294" s="53"/>
      <c r="BC3294" s="53"/>
      <c r="BD3294" s="53"/>
      <c r="BE3294" s="53"/>
      <c r="BF3294" s="53"/>
      <c r="BG3294" s="53"/>
      <c r="BH3294" s="53"/>
      <c r="BI3294" s="53"/>
      <c r="BJ3294" s="53"/>
      <c r="BK3294" s="53"/>
      <c r="BL3294" s="53"/>
      <c r="BM3294" s="53"/>
      <c r="BN3294" s="53"/>
      <c r="BO3294" s="53"/>
      <c r="BP3294" s="53"/>
      <c r="BQ3294" s="53"/>
      <c r="BR3294" s="53"/>
      <c r="BS3294" s="53"/>
      <c r="BT3294" s="53"/>
      <c r="BU3294" s="53"/>
      <c r="BV3294" s="53"/>
      <c r="BW3294" s="53"/>
      <c r="BX3294" s="53"/>
      <c r="BY3294" s="53"/>
      <c r="BZ3294" s="53"/>
      <c r="CA3294" s="53"/>
      <c r="CB3294" s="53"/>
      <c r="CC3294" s="53"/>
      <c r="CD3294" s="53"/>
      <c r="CE3294" s="53"/>
      <c r="CF3294" s="53"/>
      <c r="CG3294" s="53"/>
      <c r="CH3294" s="53"/>
      <c r="CI3294" s="53"/>
      <c r="CJ3294" s="53"/>
      <c r="CK3294" s="53"/>
    </row>
    <row r="3295" spans="10:89" x14ac:dyDescent="0.2">
      <c r="J3295" s="53"/>
      <c r="K3295" s="53"/>
      <c r="L3295" s="53"/>
      <c r="M3295" s="53"/>
      <c r="N3295" s="53"/>
      <c r="O3295" s="53"/>
      <c r="P3295" s="53"/>
      <c r="Q3295" s="53"/>
      <c r="R3295" s="53"/>
      <c r="S3295" s="53"/>
      <c r="T3295" s="53"/>
      <c r="U3295" s="53"/>
      <c r="V3295" s="53"/>
      <c r="W3295" s="53"/>
      <c r="X3295" s="53"/>
      <c r="Y3295" s="53"/>
      <c r="Z3295" s="53"/>
      <c r="AA3295" s="53"/>
      <c r="AB3295" s="53"/>
      <c r="AC3295" s="53"/>
      <c r="AD3295" s="53"/>
      <c r="AE3295" s="53"/>
      <c r="AF3295" s="53"/>
      <c r="AG3295" s="53"/>
      <c r="AH3295" s="53"/>
      <c r="AI3295" s="53"/>
      <c r="AJ3295" s="53"/>
      <c r="AK3295" s="53"/>
      <c r="AL3295" s="53"/>
      <c r="AM3295" s="53"/>
      <c r="AN3295" s="53"/>
      <c r="AO3295" s="53"/>
      <c r="AP3295" s="53"/>
      <c r="AQ3295" s="53"/>
      <c r="AR3295" s="53"/>
      <c r="AS3295" s="53"/>
      <c r="AT3295" s="53"/>
      <c r="AU3295" s="53"/>
      <c r="AV3295" s="53"/>
      <c r="AW3295" s="53"/>
      <c r="AX3295" s="53"/>
      <c r="AY3295" s="53"/>
      <c r="AZ3295" s="53"/>
      <c r="BA3295" s="53"/>
      <c r="BB3295" s="53"/>
      <c r="BC3295" s="53"/>
      <c r="BD3295" s="53"/>
      <c r="BE3295" s="53"/>
      <c r="BF3295" s="53"/>
      <c r="BG3295" s="53"/>
      <c r="BH3295" s="53"/>
      <c r="BI3295" s="53"/>
      <c r="BJ3295" s="53"/>
      <c r="BK3295" s="53"/>
      <c r="BL3295" s="53"/>
      <c r="BM3295" s="53"/>
      <c r="BN3295" s="53"/>
      <c r="BO3295" s="53"/>
      <c r="BP3295" s="53"/>
      <c r="BQ3295" s="53"/>
      <c r="BR3295" s="53"/>
      <c r="BS3295" s="53"/>
      <c r="BT3295" s="53"/>
      <c r="BU3295" s="53"/>
      <c r="BV3295" s="53"/>
      <c r="BW3295" s="53"/>
      <c r="BX3295" s="53"/>
      <c r="BY3295" s="53"/>
      <c r="BZ3295" s="53"/>
      <c r="CA3295" s="53"/>
      <c r="CB3295" s="53"/>
      <c r="CC3295" s="53"/>
      <c r="CD3295" s="53"/>
      <c r="CE3295" s="53"/>
      <c r="CF3295" s="53"/>
      <c r="CG3295" s="53"/>
      <c r="CH3295" s="53"/>
      <c r="CI3295" s="53"/>
      <c r="CJ3295" s="53"/>
      <c r="CK3295" s="53"/>
    </row>
    <row r="3296" spans="10:89" x14ac:dyDescent="0.2">
      <c r="J3296" s="53"/>
      <c r="K3296" s="53"/>
      <c r="L3296" s="53"/>
      <c r="M3296" s="53"/>
      <c r="N3296" s="53"/>
      <c r="O3296" s="53"/>
      <c r="P3296" s="53"/>
      <c r="Q3296" s="53"/>
      <c r="R3296" s="53"/>
      <c r="S3296" s="53"/>
      <c r="T3296" s="53"/>
      <c r="U3296" s="53"/>
      <c r="V3296" s="53"/>
      <c r="W3296" s="53"/>
      <c r="X3296" s="53"/>
      <c r="Y3296" s="53"/>
      <c r="Z3296" s="53"/>
      <c r="AA3296" s="53"/>
      <c r="AB3296" s="53"/>
      <c r="AC3296" s="53"/>
      <c r="AD3296" s="53"/>
      <c r="AE3296" s="53"/>
      <c r="AF3296" s="53"/>
      <c r="AG3296" s="53"/>
      <c r="AH3296" s="53"/>
      <c r="AI3296" s="53"/>
      <c r="AJ3296" s="53"/>
      <c r="AK3296" s="53"/>
      <c r="AL3296" s="53"/>
      <c r="AM3296" s="53"/>
      <c r="AN3296" s="53"/>
      <c r="AO3296" s="53"/>
      <c r="AP3296" s="53"/>
      <c r="AQ3296" s="53"/>
      <c r="AR3296" s="53"/>
      <c r="AS3296" s="53"/>
      <c r="AT3296" s="53"/>
      <c r="AU3296" s="53"/>
      <c r="AV3296" s="53"/>
      <c r="AW3296" s="53"/>
      <c r="AX3296" s="53"/>
      <c r="AY3296" s="53"/>
      <c r="AZ3296" s="53"/>
      <c r="BA3296" s="53"/>
      <c r="BB3296" s="53"/>
      <c r="BC3296" s="53"/>
      <c r="BD3296" s="53"/>
      <c r="BE3296" s="53"/>
      <c r="BF3296" s="53"/>
      <c r="BG3296" s="53"/>
      <c r="BH3296" s="53"/>
      <c r="BI3296" s="53"/>
      <c r="BJ3296" s="53"/>
      <c r="BK3296" s="53"/>
      <c r="BL3296" s="53"/>
      <c r="BM3296" s="53"/>
      <c r="BN3296" s="53"/>
      <c r="BO3296" s="53"/>
      <c r="BP3296" s="53"/>
      <c r="BQ3296" s="53"/>
      <c r="BR3296" s="53"/>
      <c r="BS3296" s="53"/>
      <c r="BT3296" s="53"/>
      <c r="BU3296" s="53"/>
      <c r="BV3296" s="53"/>
      <c r="BW3296" s="53"/>
      <c r="BX3296" s="53"/>
      <c r="BY3296" s="53"/>
      <c r="BZ3296" s="53"/>
      <c r="CA3296" s="53"/>
      <c r="CB3296" s="53"/>
      <c r="CC3296" s="53"/>
      <c r="CD3296" s="53"/>
      <c r="CE3296" s="53"/>
      <c r="CF3296" s="53"/>
      <c r="CG3296" s="53"/>
      <c r="CH3296" s="53"/>
      <c r="CI3296" s="53"/>
      <c r="CJ3296" s="53"/>
      <c r="CK3296" s="53"/>
    </row>
    <row r="3297" spans="10:89" x14ac:dyDescent="0.2">
      <c r="J3297" s="53"/>
      <c r="K3297" s="53"/>
      <c r="L3297" s="53"/>
      <c r="M3297" s="53"/>
      <c r="N3297" s="53"/>
      <c r="O3297" s="53"/>
      <c r="P3297" s="53"/>
      <c r="Q3297" s="53"/>
      <c r="R3297" s="53"/>
      <c r="S3297" s="53"/>
      <c r="T3297" s="53"/>
      <c r="U3297" s="53"/>
      <c r="V3297" s="53"/>
      <c r="W3297" s="53"/>
      <c r="X3297" s="53"/>
      <c r="Y3297" s="53"/>
      <c r="Z3297" s="53"/>
      <c r="AA3297" s="53"/>
      <c r="AB3297" s="53"/>
      <c r="AC3297" s="53"/>
      <c r="AD3297" s="53"/>
      <c r="AE3297" s="53"/>
      <c r="AF3297" s="53"/>
      <c r="AG3297" s="53"/>
      <c r="AH3297" s="53"/>
      <c r="AI3297" s="53"/>
      <c r="AJ3297" s="53"/>
      <c r="AK3297" s="53"/>
      <c r="AL3297" s="53"/>
      <c r="AM3297" s="53"/>
      <c r="AN3297" s="53"/>
      <c r="AO3297" s="53"/>
      <c r="AP3297" s="53"/>
      <c r="AQ3297" s="53"/>
      <c r="AR3297" s="53"/>
      <c r="AS3297" s="53"/>
      <c r="AT3297" s="53"/>
      <c r="AU3297" s="53"/>
      <c r="AV3297" s="53"/>
      <c r="AW3297" s="53"/>
      <c r="AX3297" s="53"/>
      <c r="AY3297" s="53"/>
      <c r="AZ3297" s="53"/>
      <c r="BA3297" s="53"/>
      <c r="BB3297" s="53"/>
      <c r="BC3297" s="53"/>
      <c r="BD3297" s="53"/>
      <c r="BE3297" s="53"/>
      <c r="BF3297" s="53"/>
      <c r="BG3297" s="53"/>
      <c r="BH3297" s="53"/>
      <c r="BI3297" s="53"/>
      <c r="BJ3297" s="53"/>
      <c r="BK3297" s="53"/>
      <c r="BL3297" s="53"/>
      <c r="BM3297" s="53"/>
      <c r="BN3297" s="53"/>
      <c r="BO3297" s="53"/>
      <c r="BP3297" s="53"/>
      <c r="BQ3297" s="53"/>
      <c r="BR3297" s="53"/>
      <c r="BS3297" s="53"/>
      <c r="BT3297" s="53"/>
      <c r="BU3297" s="53"/>
      <c r="BV3297" s="53"/>
      <c r="BW3297" s="53"/>
      <c r="BX3297" s="53"/>
      <c r="BY3297" s="53"/>
      <c r="BZ3297" s="53"/>
      <c r="CA3297" s="53"/>
      <c r="CB3297" s="53"/>
      <c r="CC3297" s="53"/>
      <c r="CD3297" s="53"/>
      <c r="CE3297" s="53"/>
      <c r="CF3297" s="53"/>
      <c r="CG3297" s="53"/>
      <c r="CH3297" s="53"/>
      <c r="CI3297" s="53"/>
      <c r="CJ3297" s="53"/>
      <c r="CK3297" s="53"/>
    </row>
    <row r="3298" spans="10:89" x14ac:dyDescent="0.2">
      <c r="J3298" s="53"/>
      <c r="K3298" s="53"/>
      <c r="L3298" s="53"/>
      <c r="M3298" s="53"/>
      <c r="N3298" s="53"/>
      <c r="O3298" s="53"/>
      <c r="P3298" s="53"/>
      <c r="Q3298" s="53"/>
      <c r="R3298" s="53"/>
      <c r="S3298" s="53"/>
      <c r="T3298" s="53"/>
      <c r="U3298" s="53"/>
      <c r="V3298" s="53"/>
      <c r="W3298" s="53"/>
      <c r="X3298" s="53"/>
      <c r="Y3298" s="53"/>
      <c r="Z3298" s="53"/>
      <c r="AA3298" s="53"/>
      <c r="AB3298" s="53"/>
      <c r="AC3298" s="53"/>
      <c r="AD3298" s="53"/>
      <c r="AE3298" s="53"/>
      <c r="AF3298" s="53"/>
      <c r="AG3298" s="53"/>
      <c r="AH3298" s="53"/>
      <c r="AI3298" s="53"/>
      <c r="AJ3298" s="53"/>
      <c r="AK3298" s="53"/>
      <c r="AL3298" s="53"/>
      <c r="AM3298" s="53"/>
      <c r="AN3298" s="53"/>
      <c r="AO3298" s="53"/>
      <c r="AP3298" s="53"/>
      <c r="AQ3298" s="53"/>
      <c r="AR3298" s="53"/>
      <c r="AS3298" s="53"/>
      <c r="AT3298" s="53"/>
      <c r="AU3298" s="53"/>
      <c r="AV3298" s="53"/>
      <c r="AW3298" s="53"/>
      <c r="AX3298" s="53"/>
      <c r="AY3298" s="53"/>
      <c r="AZ3298" s="53"/>
      <c r="BA3298" s="53"/>
      <c r="BB3298" s="53"/>
      <c r="BC3298" s="53"/>
      <c r="BD3298" s="53"/>
      <c r="BE3298" s="53"/>
      <c r="BF3298" s="53"/>
      <c r="BG3298" s="53"/>
      <c r="BH3298" s="53"/>
      <c r="BI3298" s="53"/>
      <c r="BJ3298" s="53"/>
      <c r="BK3298" s="53"/>
      <c r="BL3298" s="53"/>
      <c r="BM3298" s="53"/>
      <c r="BN3298" s="53"/>
      <c r="BO3298" s="53"/>
      <c r="BP3298" s="53"/>
      <c r="BQ3298" s="53"/>
      <c r="BR3298" s="53"/>
      <c r="BS3298" s="53"/>
      <c r="BT3298" s="53"/>
      <c r="BU3298" s="53"/>
      <c r="BV3298" s="53"/>
      <c r="BW3298" s="53"/>
      <c r="BX3298" s="53"/>
      <c r="BY3298" s="53"/>
      <c r="BZ3298" s="53"/>
      <c r="CA3298" s="53"/>
      <c r="CB3298" s="53"/>
      <c r="CC3298" s="53"/>
      <c r="CD3298" s="53"/>
      <c r="CE3298" s="53"/>
      <c r="CF3298" s="53"/>
      <c r="CG3298" s="53"/>
      <c r="CH3298" s="53"/>
      <c r="CI3298" s="53"/>
      <c r="CJ3298" s="53"/>
      <c r="CK3298" s="53"/>
    </row>
    <row r="3299" spans="10:89" x14ac:dyDescent="0.2">
      <c r="J3299" s="53"/>
      <c r="K3299" s="53"/>
      <c r="L3299" s="53"/>
      <c r="M3299" s="53"/>
      <c r="N3299" s="53"/>
      <c r="O3299" s="53"/>
      <c r="P3299" s="53"/>
      <c r="Q3299" s="53"/>
      <c r="R3299" s="53"/>
      <c r="S3299" s="53"/>
      <c r="T3299" s="53"/>
      <c r="U3299" s="53"/>
      <c r="V3299" s="53"/>
      <c r="W3299" s="53"/>
      <c r="X3299" s="53"/>
      <c r="Y3299" s="53"/>
      <c r="Z3299" s="53"/>
      <c r="AA3299" s="53"/>
      <c r="AB3299" s="53"/>
      <c r="AC3299" s="53"/>
      <c r="AD3299" s="53"/>
      <c r="AE3299" s="53"/>
      <c r="AF3299" s="53"/>
      <c r="AG3299" s="53"/>
      <c r="AH3299" s="53"/>
      <c r="AI3299" s="53"/>
      <c r="AJ3299" s="53"/>
      <c r="AK3299" s="53"/>
      <c r="AL3299" s="53"/>
      <c r="AM3299" s="53"/>
      <c r="AN3299" s="53"/>
      <c r="AO3299" s="53"/>
      <c r="AP3299" s="53"/>
      <c r="AQ3299" s="53"/>
      <c r="AR3299" s="53"/>
      <c r="AS3299" s="53"/>
      <c r="AT3299" s="53"/>
      <c r="AU3299" s="53"/>
      <c r="AV3299" s="53"/>
      <c r="AW3299" s="53"/>
      <c r="AX3299" s="53"/>
      <c r="AY3299" s="53"/>
      <c r="AZ3299" s="53"/>
      <c r="BA3299" s="53"/>
      <c r="BB3299" s="53"/>
      <c r="BC3299" s="53"/>
      <c r="BD3299" s="53"/>
      <c r="BE3299" s="53"/>
      <c r="BF3299" s="53"/>
      <c r="BG3299" s="53"/>
      <c r="BH3299" s="53"/>
      <c r="BI3299" s="53"/>
      <c r="BJ3299" s="53"/>
      <c r="BK3299" s="53"/>
      <c r="BL3299" s="53"/>
      <c r="BM3299" s="53"/>
      <c r="BN3299" s="53"/>
      <c r="BO3299" s="53"/>
      <c r="BP3299" s="53"/>
      <c r="BQ3299" s="53"/>
      <c r="BR3299" s="53"/>
      <c r="BS3299" s="53"/>
      <c r="BT3299" s="53"/>
      <c r="BU3299" s="53"/>
      <c r="BV3299" s="53"/>
      <c r="BW3299" s="53"/>
      <c r="BX3299" s="53"/>
      <c r="BY3299" s="53"/>
      <c r="BZ3299" s="53"/>
      <c r="CA3299" s="53"/>
      <c r="CB3299" s="53"/>
      <c r="CC3299" s="53"/>
      <c r="CD3299" s="53"/>
      <c r="CE3299" s="53"/>
      <c r="CF3299" s="53"/>
      <c r="CG3299" s="53"/>
      <c r="CH3299" s="53"/>
      <c r="CI3299" s="53"/>
      <c r="CJ3299" s="53"/>
      <c r="CK3299" s="53"/>
    </row>
    <row r="3300" spans="10:89" x14ac:dyDescent="0.2">
      <c r="J3300" s="53"/>
      <c r="K3300" s="53"/>
      <c r="L3300" s="53"/>
      <c r="M3300" s="53"/>
      <c r="N3300" s="53"/>
      <c r="O3300" s="53"/>
      <c r="P3300" s="53"/>
      <c r="Q3300" s="53"/>
      <c r="R3300" s="53"/>
      <c r="S3300" s="53"/>
      <c r="T3300" s="53"/>
      <c r="U3300" s="53"/>
      <c r="V3300" s="53"/>
      <c r="W3300" s="53"/>
      <c r="X3300" s="53"/>
      <c r="Y3300" s="53"/>
      <c r="Z3300" s="53"/>
      <c r="AA3300" s="53"/>
      <c r="AB3300" s="53"/>
      <c r="AC3300" s="53"/>
      <c r="AD3300" s="53"/>
      <c r="AE3300" s="53"/>
      <c r="AF3300" s="53"/>
      <c r="AG3300" s="53"/>
      <c r="AH3300" s="53"/>
      <c r="AI3300" s="53"/>
      <c r="AJ3300" s="53"/>
      <c r="AK3300" s="53"/>
      <c r="AL3300" s="53"/>
      <c r="AM3300" s="53"/>
      <c r="AN3300" s="53"/>
      <c r="AO3300" s="53"/>
      <c r="AP3300" s="53"/>
      <c r="AQ3300" s="53"/>
      <c r="AR3300" s="53"/>
      <c r="AS3300" s="53"/>
      <c r="AT3300" s="53"/>
      <c r="AU3300" s="53"/>
      <c r="AV3300" s="53"/>
      <c r="AW3300" s="53"/>
      <c r="AX3300" s="53"/>
      <c r="AY3300" s="53"/>
      <c r="AZ3300" s="53"/>
      <c r="BA3300" s="53"/>
      <c r="BB3300" s="53"/>
      <c r="BC3300" s="53"/>
      <c r="BD3300" s="53"/>
      <c r="BE3300" s="53"/>
      <c r="BF3300" s="53"/>
      <c r="BG3300" s="53"/>
      <c r="BH3300" s="53"/>
      <c r="BI3300" s="53"/>
      <c r="BJ3300" s="53"/>
      <c r="BK3300" s="53"/>
      <c r="BL3300" s="53"/>
      <c r="BM3300" s="53"/>
      <c r="BN3300" s="53"/>
      <c r="BO3300" s="53"/>
      <c r="BP3300" s="53"/>
      <c r="BQ3300" s="53"/>
      <c r="BR3300" s="53"/>
      <c r="BS3300" s="53"/>
      <c r="BT3300" s="53"/>
      <c r="BU3300" s="53"/>
      <c r="BV3300" s="53"/>
      <c r="BW3300" s="53"/>
      <c r="BX3300" s="53"/>
      <c r="BY3300" s="53"/>
      <c r="BZ3300" s="53"/>
      <c r="CA3300" s="53"/>
      <c r="CB3300" s="53"/>
      <c r="CC3300" s="53"/>
      <c r="CD3300" s="53"/>
      <c r="CE3300" s="53"/>
      <c r="CF3300" s="53"/>
      <c r="CG3300" s="53"/>
      <c r="CH3300" s="53"/>
      <c r="CI3300" s="53"/>
      <c r="CJ3300" s="53"/>
      <c r="CK3300" s="53"/>
    </row>
    <row r="3301" spans="10:89" x14ac:dyDescent="0.2">
      <c r="J3301" s="53"/>
      <c r="K3301" s="53"/>
      <c r="L3301" s="53"/>
      <c r="M3301" s="53"/>
      <c r="N3301" s="53"/>
      <c r="O3301" s="53"/>
      <c r="P3301" s="53"/>
      <c r="Q3301" s="53"/>
      <c r="R3301" s="53"/>
      <c r="S3301" s="53"/>
      <c r="T3301" s="53"/>
      <c r="U3301" s="53"/>
      <c r="V3301" s="53"/>
      <c r="W3301" s="53"/>
      <c r="X3301" s="53"/>
      <c r="Y3301" s="53"/>
      <c r="Z3301" s="53"/>
      <c r="AA3301" s="53"/>
      <c r="AB3301" s="53"/>
      <c r="AC3301" s="53"/>
      <c r="AD3301" s="53"/>
      <c r="AE3301" s="53"/>
      <c r="AF3301" s="53"/>
      <c r="AG3301" s="53"/>
      <c r="AH3301" s="53"/>
      <c r="AI3301" s="53"/>
      <c r="AJ3301" s="53"/>
      <c r="AK3301" s="53"/>
      <c r="AL3301" s="53"/>
      <c r="AM3301" s="53"/>
      <c r="AN3301" s="53"/>
      <c r="AO3301" s="53"/>
      <c r="AP3301" s="53"/>
      <c r="AQ3301" s="53"/>
      <c r="AR3301" s="53"/>
      <c r="AS3301" s="53"/>
      <c r="AT3301" s="53"/>
      <c r="AU3301" s="53"/>
      <c r="AV3301" s="53"/>
      <c r="AW3301" s="53"/>
      <c r="AX3301" s="53"/>
      <c r="AY3301" s="53"/>
      <c r="AZ3301" s="53"/>
      <c r="BA3301" s="53"/>
      <c r="BB3301" s="53"/>
      <c r="BC3301" s="53"/>
      <c r="BD3301" s="53"/>
      <c r="BE3301" s="53"/>
      <c r="BF3301" s="53"/>
      <c r="BG3301" s="53"/>
      <c r="BH3301" s="53"/>
      <c r="BI3301" s="53"/>
      <c r="BJ3301" s="53"/>
      <c r="BK3301" s="53"/>
      <c r="BL3301" s="53"/>
      <c r="BM3301" s="53"/>
      <c r="BN3301" s="53"/>
      <c r="BO3301" s="53"/>
      <c r="BP3301" s="53"/>
      <c r="BQ3301" s="53"/>
      <c r="BR3301" s="53"/>
      <c r="BS3301" s="53"/>
      <c r="BT3301" s="53"/>
      <c r="BU3301" s="53"/>
      <c r="BV3301" s="53"/>
      <c r="BW3301" s="53"/>
      <c r="BX3301" s="53"/>
      <c r="BY3301" s="53"/>
      <c r="BZ3301" s="53"/>
      <c r="CA3301" s="53"/>
      <c r="CB3301" s="53"/>
      <c r="CC3301" s="53"/>
      <c r="CD3301" s="53"/>
      <c r="CE3301" s="53"/>
      <c r="CF3301" s="53"/>
      <c r="CG3301" s="53"/>
      <c r="CH3301" s="53"/>
      <c r="CI3301" s="53"/>
      <c r="CJ3301" s="53"/>
      <c r="CK3301" s="53"/>
    </row>
    <row r="3302" spans="10:89" x14ac:dyDescent="0.2">
      <c r="J3302" s="53"/>
      <c r="K3302" s="53"/>
      <c r="L3302" s="53"/>
      <c r="M3302" s="53"/>
      <c r="N3302" s="53"/>
      <c r="O3302" s="53"/>
      <c r="P3302" s="53"/>
      <c r="Q3302" s="53"/>
      <c r="R3302" s="53"/>
      <c r="S3302" s="53"/>
      <c r="T3302" s="53"/>
      <c r="U3302" s="53"/>
      <c r="V3302" s="53"/>
      <c r="W3302" s="53"/>
      <c r="X3302" s="53"/>
      <c r="Y3302" s="53"/>
      <c r="Z3302" s="53"/>
      <c r="AA3302" s="53"/>
      <c r="AB3302" s="53"/>
      <c r="AC3302" s="53"/>
      <c r="AD3302" s="53"/>
      <c r="AE3302" s="53"/>
      <c r="AF3302" s="53"/>
      <c r="AG3302" s="53"/>
      <c r="AH3302" s="53"/>
      <c r="AI3302" s="53"/>
      <c r="AJ3302" s="53"/>
      <c r="AK3302" s="53"/>
      <c r="AL3302" s="53"/>
      <c r="AM3302" s="53"/>
      <c r="AN3302" s="53"/>
      <c r="AO3302" s="53"/>
      <c r="AP3302" s="53"/>
      <c r="AQ3302" s="53"/>
      <c r="AR3302" s="53"/>
      <c r="AS3302" s="53"/>
      <c r="AT3302" s="53"/>
      <c r="AU3302" s="53"/>
      <c r="AV3302" s="53"/>
      <c r="AW3302" s="53"/>
      <c r="AX3302" s="53"/>
      <c r="AY3302" s="53"/>
      <c r="AZ3302" s="53"/>
      <c r="BA3302" s="53"/>
      <c r="BB3302" s="53"/>
      <c r="BC3302" s="53"/>
      <c r="BD3302" s="53"/>
      <c r="BE3302" s="53"/>
      <c r="BF3302" s="53"/>
      <c r="BG3302" s="53"/>
      <c r="BH3302" s="53"/>
      <c r="BI3302" s="53"/>
      <c r="BJ3302" s="53"/>
      <c r="BK3302" s="53"/>
      <c r="BL3302" s="53"/>
      <c r="BM3302" s="53"/>
      <c r="BN3302" s="53"/>
      <c r="BO3302" s="53"/>
      <c r="BP3302" s="53"/>
      <c r="BQ3302" s="53"/>
      <c r="BR3302" s="53"/>
      <c r="BS3302" s="53"/>
      <c r="BT3302" s="53"/>
      <c r="BU3302" s="53"/>
      <c r="BV3302" s="53"/>
      <c r="BW3302" s="53"/>
      <c r="BX3302" s="53"/>
      <c r="BY3302" s="53"/>
      <c r="BZ3302" s="53"/>
      <c r="CA3302" s="53"/>
      <c r="CB3302" s="53"/>
      <c r="CC3302" s="53"/>
      <c r="CD3302" s="53"/>
      <c r="CE3302" s="53"/>
      <c r="CF3302" s="53"/>
      <c r="CG3302" s="53"/>
      <c r="CH3302" s="53"/>
      <c r="CI3302" s="53"/>
      <c r="CJ3302" s="53"/>
      <c r="CK3302" s="53"/>
    </row>
    <row r="3303" spans="10:89" x14ac:dyDescent="0.2">
      <c r="J3303" s="53"/>
      <c r="K3303" s="53"/>
      <c r="L3303" s="53"/>
      <c r="M3303" s="53"/>
      <c r="N3303" s="53"/>
      <c r="O3303" s="53"/>
      <c r="P3303" s="53"/>
      <c r="Q3303" s="53"/>
      <c r="R3303" s="53"/>
      <c r="S3303" s="53"/>
      <c r="T3303" s="53"/>
      <c r="U3303" s="53"/>
      <c r="V3303" s="53"/>
      <c r="W3303" s="53"/>
      <c r="X3303" s="53"/>
      <c r="Y3303" s="53"/>
      <c r="Z3303" s="53"/>
      <c r="AA3303" s="53"/>
      <c r="AB3303" s="53"/>
      <c r="AC3303" s="53"/>
      <c r="AD3303" s="53"/>
      <c r="AE3303" s="53"/>
      <c r="AF3303" s="53"/>
      <c r="AG3303" s="53"/>
      <c r="AH3303" s="53"/>
      <c r="AI3303" s="53"/>
      <c r="AJ3303" s="53"/>
      <c r="AK3303" s="53"/>
      <c r="AL3303" s="53"/>
      <c r="AM3303" s="53"/>
      <c r="AN3303" s="53"/>
      <c r="AO3303" s="53"/>
      <c r="AP3303" s="53"/>
      <c r="AQ3303" s="53"/>
      <c r="AR3303" s="53"/>
      <c r="AS3303" s="53"/>
      <c r="AT3303" s="53"/>
      <c r="AU3303" s="53"/>
      <c r="AV3303" s="53"/>
      <c r="AW3303" s="53"/>
      <c r="AX3303" s="53"/>
      <c r="AY3303" s="53"/>
      <c r="AZ3303" s="53"/>
      <c r="BA3303" s="53"/>
      <c r="BB3303" s="53"/>
      <c r="BC3303" s="53"/>
      <c r="BD3303" s="53"/>
      <c r="BE3303" s="53"/>
      <c r="BF3303" s="53"/>
      <c r="BG3303" s="53"/>
      <c r="BH3303" s="53"/>
      <c r="BI3303" s="53"/>
      <c r="BJ3303" s="53"/>
      <c r="BK3303" s="53"/>
      <c r="BL3303" s="53"/>
      <c r="BM3303" s="53"/>
      <c r="BN3303" s="53"/>
      <c r="BO3303" s="53"/>
      <c r="BP3303" s="53"/>
      <c r="BQ3303" s="53"/>
      <c r="BR3303" s="53"/>
      <c r="BS3303" s="53"/>
      <c r="BT3303" s="53"/>
      <c r="BU3303" s="53"/>
      <c r="BV3303" s="53"/>
      <c r="BW3303" s="53"/>
      <c r="BX3303" s="53"/>
      <c r="BY3303" s="53"/>
      <c r="BZ3303" s="53"/>
      <c r="CA3303" s="53"/>
      <c r="CB3303" s="53"/>
      <c r="CC3303" s="53"/>
      <c r="CD3303" s="53"/>
      <c r="CE3303" s="53"/>
      <c r="CF3303" s="53"/>
      <c r="CG3303" s="53"/>
      <c r="CH3303" s="53"/>
      <c r="CI3303" s="53"/>
      <c r="CJ3303" s="53"/>
      <c r="CK3303" s="53"/>
    </row>
    <row r="3304" spans="10:89" x14ac:dyDescent="0.2">
      <c r="J3304" s="53"/>
      <c r="K3304" s="53"/>
      <c r="L3304" s="53"/>
      <c r="M3304" s="53"/>
      <c r="N3304" s="53"/>
      <c r="O3304" s="53"/>
      <c r="P3304" s="53"/>
      <c r="Q3304" s="53"/>
      <c r="R3304" s="53"/>
      <c r="S3304" s="53"/>
      <c r="T3304" s="53"/>
      <c r="U3304" s="53"/>
      <c r="V3304" s="53"/>
      <c r="W3304" s="53"/>
      <c r="X3304" s="53"/>
      <c r="Y3304" s="53"/>
      <c r="Z3304" s="53"/>
      <c r="AA3304" s="53"/>
      <c r="AB3304" s="53"/>
      <c r="AC3304" s="53"/>
      <c r="AD3304" s="53"/>
      <c r="AE3304" s="53"/>
      <c r="AF3304" s="53"/>
      <c r="AG3304" s="53"/>
      <c r="AH3304" s="53"/>
      <c r="AI3304" s="53"/>
      <c r="AJ3304" s="53"/>
      <c r="AK3304" s="53"/>
      <c r="AL3304" s="53"/>
      <c r="AM3304" s="53"/>
      <c r="AN3304" s="53"/>
      <c r="AO3304" s="53"/>
      <c r="AP3304" s="53"/>
      <c r="AQ3304" s="53"/>
      <c r="AR3304" s="53"/>
      <c r="AS3304" s="53"/>
      <c r="AT3304" s="53"/>
      <c r="AU3304" s="53"/>
      <c r="AV3304" s="53"/>
      <c r="AW3304" s="53"/>
      <c r="AX3304" s="53"/>
      <c r="AY3304" s="53"/>
      <c r="AZ3304" s="53"/>
      <c r="BA3304" s="53"/>
      <c r="BB3304" s="53"/>
      <c r="BC3304" s="53"/>
      <c r="BD3304" s="53"/>
      <c r="BE3304" s="53"/>
      <c r="BF3304" s="53"/>
      <c r="BG3304" s="53"/>
      <c r="BH3304" s="53"/>
      <c r="BI3304" s="53"/>
      <c r="BJ3304" s="53"/>
      <c r="BK3304" s="53"/>
      <c r="BL3304" s="53"/>
      <c r="BM3304" s="53"/>
      <c r="BN3304" s="53"/>
      <c r="BO3304" s="53"/>
      <c r="BP3304" s="53"/>
      <c r="BQ3304" s="53"/>
      <c r="BR3304" s="53"/>
      <c r="BS3304" s="53"/>
      <c r="BT3304" s="53"/>
      <c r="BU3304" s="53"/>
      <c r="BV3304" s="53"/>
      <c r="BW3304" s="53"/>
      <c r="BX3304" s="53"/>
      <c r="BY3304" s="53"/>
      <c r="BZ3304" s="53"/>
      <c r="CA3304" s="53"/>
      <c r="CB3304" s="53"/>
      <c r="CC3304" s="53"/>
      <c r="CD3304" s="53"/>
      <c r="CE3304" s="53"/>
      <c r="CF3304" s="53"/>
      <c r="CG3304" s="53"/>
      <c r="CH3304" s="53"/>
      <c r="CI3304" s="53"/>
      <c r="CJ3304" s="53"/>
      <c r="CK3304" s="53"/>
    </row>
    <row r="3305" spans="10:89" x14ac:dyDescent="0.2">
      <c r="J3305" s="53"/>
      <c r="K3305" s="53"/>
      <c r="L3305" s="53"/>
      <c r="M3305" s="53"/>
      <c r="N3305" s="53"/>
      <c r="O3305" s="53"/>
      <c r="P3305" s="53"/>
      <c r="Q3305" s="53"/>
      <c r="R3305" s="53"/>
      <c r="S3305" s="53"/>
      <c r="T3305" s="53"/>
      <c r="U3305" s="53"/>
      <c r="V3305" s="53"/>
      <c r="W3305" s="53"/>
      <c r="X3305" s="53"/>
      <c r="Y3305" s="53"/>
      <c r="Z3305" s="53"/>
      <c r="AA3305" s="53"/>
      <c r="AB3305" s="53"/>
      <c r="AC3305" s="53"/>
      <c r="AD3305" s="53"/>
      <c r="AE3305" s="53"/>
      <c r="AF3305" s="53"/>
      <c r="AG3305" s="53"/>
      <c r="AH3305" s="53"/>
      <c r="AI3305" s="53"/>
      <c r="AJ3305" s="53"/>
      <c r="AK3305" s="53"/>
      <c r="AL3305" s="53"/>
      <c r="AM3305" s="53"/>
      <c r="AN3305" s="53"/>
      <c r="AO3305" s="53"/>
      <c r="AP3305" s="53"/>
      <c r="AQ3305" s="53"/>
      <c r="AR3305" s="53"/>
      <c r="AS3305" s="53"/>
      <c r="AT3305" s="53"/>
      <c r="AU3305" s="53"/>
      <c r="AV3305" s="53"/>
      <c r="AW3305" s="53"/>
      <c r="AX3305" s="53"/>
      <c r="AY3305" s="53"/>
      <c r="AZ3305" s="53"/>
      <c r="BA3305" s="53"/>
      <c r="BB3305" s="53"/>
      <c r="BC3305" s="53"/>
      <c r="BD3305" s="53"/>
      <c r="BE3305" s="53"/>
      <c r="BF3305" s="53"/>
      <c r="BG3305" s="53"/>
      <c r="BH3305" s="53"/>
      <c r="BI3305" s="53"/>
      <c r="BJ3305" s="53"/>
      <c r="BK3305" s="53"/>
      <c r="BL3305" s="53"/>
      <c r="BM3305" s="53"/>
      <c r="BN3305" s="53"/>
      <c r="BO3305" s="53"/>
      <c r="BP3305" s="53"/>
      <c r="BQ3305" s="53"/>
      <c r="BR3305" s="53"/>
      <c r="BS3305" s="53"/>
      <c r="BT3305" s="53"/>
      <c r="BU3305" s="53"/>
      <c r="BV3305" s="53"/>
      <c r="BW3305" s="53"/>
      <c r="BX3305" s="53"/>
      <c r="BY3305" s="53"/>
      <c r="BZ3305" s="53"/>
      <c r="CA3305" s="53"/>
      <c r="CB3305" s="53"/>
      <c r="CC3305" s="53"/>
      <c r="CD3305" s="53"/>
      <c r="CE3305" s="53"/>
      <c r="CF3305" s="53"/>
      <c r="CG3305" s="53"/>
      <c r="CH3305" s="53"/>
      <c r="CI3305" s="53"/>
      <c r="CJ3305" s="53"/>
      <c r="CK3305" s="53"/>
    </row>
    <row r="3306" spans="10:89" x14ac:dyDescent="0.2">
      <c r="J3306" s="53"/>
      <c r="K3306" s="53"/>
      <c r="L3306" s="53"/>
      <c r="M3306" s="53"/>
      <c r="N3306" s="53"/>
      <c r="O3306" s="53"/>
      <c r="P3306" s="53"/>
      <c r="Q3306" s="53"/>
      <c r="R3306" s="53"/>
      <c r="S3306" s="53"/>
      <c r="T3306" s="53"/>
      <c r="U3306" s="53"/>
      <c r="V3306" s="53"/>
      <c r="W3306" s="53"/>
      <c r="X3306" s="53"/>
      <c r="Y3306" s="53"/>
      <c r="Z3306" s="53"/>
      <c r="AA3306" s="53"/>
      <c r="AB3306" s="53"/>
      <c r="AC3306" s="53"/>
      <c r="AD3306" s="53"/>
      <c r="AE3306" s="53"/>
      <c r="AF3306" s="53"/>
      <c r="AG3306" s="53"/>
      <c r="AH3306" s="53"/>
      <c r="AI3306" s="53"/>
      <c r="AJ3306" s="53"/>
      <c r="AK3306" s="53"/>
      <c r="AL3306" s="53"/>
      <c r="AM3306" s="53"/>
      <c r="AN3306" s="53"/>
      <c r="AO3306" s="53"/>
      <c r="AP3306" s="53"/>
      <c r="AQ3306" s="53"/>
      <c r="AR3306" s="53"/>
      <c r="AS3306" s="53"/>
      <c r="AT3306" s="53"/>
      <c r="AU3306" s="53"/>
      <c r="AV3306" s="53"/>
      <c r="AW3306" s="53"/>
      <c r="AX3306" s="53"/>
      <c r="AY3306" s="53"/>
      <c r="AZ3306" s="53"/>
      <c r="BA3306" s="53"/>
      <c r="BB3306" s="53"/>
      <c r="BC3306" s="53"/>
      <c r="BD3306" s="53"/>
      <c r="BE3306" s="53"/>
      <c r="BF3306" s="53"/>
      <c r="BG3306" s="53"/>
      <c r="BH3306" s="53"/>
      <c r="BI3306" s="53"/>
      <c r="BJ3306" s="53"/>
      <c r="BK3306" s="53"/>
      <c r="BL3306" s="53"/>
      <c r="BM3306" s="53"/>
      <c r="BN3306" s="53"/>
      <c r="BO3306" s="53"/>
      <c r="BP3306" s="53"/>
      <c r="BQ3306" s="53"/>
      <c r="BR3306" s="53"/>
      <c r="BS3306" s="53"/>
      <c r="BT3306" s="53"/>
      <c r="BU3306" s="53"/>
      <c r="BV3306" s="53"/>
      <c r="BW3306" s="53"/>
      <c r="BX3306" s="53"/>
      <c r="BY3306" s="53"/>
      <c r="BZ3306" s="53"/>
      <c r="CA3306" s="53"/>
      <c r="CB3306" s="53"/>
      <c r="CC3306" s="53"/>
      <c r="CD3306" s="53"/>
      <c r="CE3306" s="53"/>
      <c r="CF3306" s="53"/>
      <c r="CG3306" s="53"/>
      <c r="CH3306" s="53"/>
      <c r="CI3306" s="53"/>
      <c r="CJ3306" s="53"/>
      <c r="CK3306" s="53"/>
    </row>
    <row r="3307" spans="10:89" x14ac:dyDescent="0.2">
      <c r="J3307" s="53"/>
      <c r="K3307" s="53"/>
      <c r="L3307" s="53"/>
      <c r="M3307" s="53"/>
      <c r="N3307" s="53"/>
      <c r="O3307" s="53"/>
      <c r="P3307" s="53"/>
      <c r="Q3307" s="53"/>
      <c r="R3307" s="53"/>
      <c r="S3307" s="53"/>
      <c r="T3307" s="53"/>
      <c r="U3307" s="53"/>
      <c r="V3307" s="53"/>
      <c r="W3307" s="53"/>
      <c r="X3307" s="53"/>
      <c r="Y3307" s="53"/>
      <c r="Z3307" s="53"/>
      <c r="AA3307" s="53"/>
      <c r="AB3307" s="53"/>
      <c r="AC3307" s="53"/>
      <c r="AD3307" s="53"/>
      <c r="AE3307" s="53"/>
      <c r="AF3307" s="53"/>
      <c r="AG3307" s="53"/>
      <c r="AH3307" s="53"/>
      <c r="AI3307" s="53"/>
      <c r="AJ3307" s="53"/>
      <c r="AK3307" s="53"/>
      <c r="AL3307" s="53"/>
      <c r="AM3307" s="53"/>
      <c r="AN3307" s="53"/>
      <c r="AO3307" s="53"/>
      <c r="AP3307" s="53"/>
      <c r="AQ3307" s="53"/>
      <c r="AR3307" s="53"/>
      <c r="AS3307" s="53"/>
      <c r="AT3307" s="53"/>
      <c r="AU3307" s="53"/>
      <c r="AV3307" s="53"/>
      <c r="AW3307" s="53"/>
      <c r="AX3307" s="53"/>
      <c r="AY3307" s="53"/>
      <c r="AZ3307" s="53"/>
      <c r="BA3307" s="53"/>
      <c r="BB3307" s="53"/>
      <c r="BC3307" s="53"/>
      <c r="BD3307" s="53"/>
      <c r="BE3307" s="53"/>
      <c r="BF3307" s="53"/>
      <c r="BG3307" s="53"/>
      <c r="BH3307" s="53"/>
      <c r="BI3307" s="53"/>
      <c r="BJ3307" s="53"/>
      <c r="BK3307" s="53"/>
      <c r="BL3307" s="53"/>
      <c r="BM3307" s="53"/>
      <c r="BN3307" s="53"/>
      <c r="BO3307" s="53"/>
      <c r="BP3307" s="53"/>
      <c r="BQ3307" s="53"/>
      <c r="BR3307" s="53"/>
      <c r="BS3307" s="53"/>
      <c r="BT3307" s="53"/>
      <c r="BU3307" s="53"/>
      <c r="BV3307" s="53"/>
      <c r="BW3307" s="53"/>
      <c r="BX3307" s="53"/>
      <c r="BY3307" s="53"/>
      <c r="BZ3307" s="53"/>
      <c r="CA3307" s="53"/>
      <c r="CB3307" s="53"/>
      <c r="CC3307" s="53"/>
      <c r="CD3307" s="53"/>
      <c r="CE3307" s="53"/>
      <c r="CF3307" s="53"/>
      <c r="CG3307" s="53"/>
      <c r="CH3307" s="53"/>
      <c r="CI3307" s="53"/>
      <c r="CJ3307" s="53"/>
      <c r="CK3307" s="53"/>
    </row>
    <row r="3308" spans="10:89" x14ac:dyDescent="0.2">
      <c r="J3308" s="53"/>
      <c r="K3308" s="53"/>
      <c r="L3308" s="53"/>
      <c r="M3308" s="53"/>
      <c r="N3308" s="53"/>
      <c r="O3308" s="53"/>
      <c r="P3308" s="53"/>
      <c r="Q3308" s="53"/>
      <c r="R3308" s="53"/>
      <c r="S3308" s="53"/>
      <c r="T3308" s="53"/>
      <c r="U3308" s="53"/>
      <c r="V3308" s="53"/>
      <c r="W3308" s="53"/>
      <c r="X3308" s="53"/>
      <c r="Y3308" s="53"/>
      <c r="Z3308" s="53"/>
      <c r="AA3308" s="53"/>
      <c r="AB3308" s="53"/>
      <c r="AC3308" s="53"/>
      <c r="AD3308" s="53"/>
      <c r="AE3308" s="53"/>
      <c r="AF3308" s="53"/>
      <c r="AG3308" s="53"/>
      <c r="AH3308" s="53"/>
      <c r="AI3308" s="53"/>
      <c r="AJ3308" s="53"/>
      <c r="AK3308" s="53"/>
      <c r="AL3308" s="53"/>
      <c r="AM3308" s="53"/>
      <c r="AN3308" s="53"/>
      <c r="AO3308" s="53"/>
      <c r="AP3308" s="53"/>
      <c r="AQ3308" s="53"/>
      <c r="AR3308" s="53"/>
      <c r="AS3308" s="53"/>
      <c r="AT3308" s="53"/>
      <c r="AU3308" s="53"/>
      <c r="AV3308" s="53"/>
      <c r="AW3308" s="53"/>
      <c r="AX3308" s="53"/>
      <c r="AY3308" s="53"/>
      <c r="AZ3308" s="53"/>
      <c r="BA3308" s="53"/>
      <c r="BB3308" s="53"/>
      <c r="BC3308" s="53"/>
      <c r="BD3308" s="53"/>
      <c r="BE3308" s="53"/>
      <c r="BF3308" s="53"/>
      <c r="BG3308" s="53"/>
      <c r="BH3308" s="53"/>
      <c r="BI3308" s="53"/>
      <c r="BJ3308" s="53"/>
      <c r="BK3308" s="53"/>
      <c r="BL3308" s="53"/>
      <c r="BM3308" s="53"/>
      <c r="BN3308" s="53"/>
      <c r="BO3308" s="53"/>
      <c r="BP3308" s="53"/>
      <c r="BQ3308" s="53"/>
      <c r="BR3308" s="53"/>
      <c r="BS3308" s="53"/>
      <c r="BT3308" s="53"/>
      <c r="BU3308" s="53"/>
      <c r="BV3308" s="53"/>
      <c r="BW3308" s="53"/>
      <c r="BX3308" s="53"/>
      <c r="BY3308" s="53"/>
      <c r="BZ3308" s="53"/>
      <c r="CA3308" s="53"/>
      <c r="CB3308" s="53"/>
      <c r="CC3308" s="53"/>
      <c r="CD3308" s="53"/>
      <c r="CE3308" s="53"/>
      <c r="CF3308" s="53"/>
      <c r="CG3308" s="53"/>
      <c r="CH3308" s="53"/>
      <c r="CI3308" s="53"/>
      <c r="CJ3308" s="53"/>
      <c r="CK3308" s="53"/>
    </row>
    <row r="3309" spans="10:89" x14ac:dyDescent="0.2">
      <c r="J3309" s="53"/>
      <c r="K3309" s="53"/>
      <c r="L3309" s="53"/>
      <c r="M3309" s="53"/>
      <c r="N3309" s="53"/>
      <c r="O3309" s="53"/>
      <c r="P3309" s="53"/>
      <c r="Q3309" s="53"/>
      <c r="R3309" s="53"/>
      <c r="S3309" s="53"/>
      <c r="T3309" s="53"/>
      <c r="U3309" s="53"/>
      <c r="V3309" s="53"/>
      <c r="W3309" s="53"/>
      <c r="X3309" s="53"/>
      <c r="Y3309" s="53"/>
      <c r="Z3309" s="53"/>
      <c r="AA3309" s="53"/>
      <c r="AB3309" s="53"/>
      <c r="AC3309" s="53"/>
      <c r="AD3309" s="53"/>
      <c r="AE3309" s="53"/>
      <c r="AF3309" s="53"/>
      <c r="AG3309" s="53"/>
      <c r="AH3309" s="53"/>
      <c r="AI3309" s="53"/>
      <c r="AJ3309" s="53"/>
      <c r="AK3309" s="53"/>
      <c r="AL3309" s="53"/>
      <c r="AM3309" s="53"/>
      <c r="AN3309" s="53"/>
      <c r="AO3309" s="53"/>
      <c r="AP3309" s="53"/>
      <c r="AQ3309" s="53"/>
      <c r="AR3309" s="53"/>
      <c r="AS3309" s="53"/>
      <c r="AT3309" s="53"/>
      <c r="AU3309" s="53"/>
      <c r="AV3309" s="53"/>
      <c r="AW3309" s="53"/>
      <c r="AX3309" s="53"/>
      <c r="AY3309" s="53"/>
      <c r="AZ3309" s="53"/>
      <c r="BA3309" s="53"/>
      <c r="BB3309" s="53"/>
      <c r="BC3309" s="53"/>
      <c r="BD3309" s="53"/>
      <c r="BE3309" s="53"/>
      <c r="BF3309" s="53"/>
      <c r="BG3309" s="53"/>
      <c r="BH3309" s="53"/>
      <c r="BI3309" s="53"/>
      <c r="BJ3309" s="53"/>
      <c r="BK3309" s="53"/>
      <c r="BL3309" s="53"/>
      <c r="BM3309" s="53"/>
      <c r="BN3309" s="53"/>
      <c r="BO3309" s="53"/>
      <c r="BP3309" s="53"/>
      <c r="BQ3309" s="53"/>
      <c r="BR3309" s="53"/>
      <c r="BS3309" s="53"/>
      <c r="BT3309" s="53"/>
      <c r="BU3309" s="53"/>
      <c r="BV3309" s="53"/>
      <c r="BW3309" s="53"/>
      <c r="BX3309" s="53"/>
      <c r="BY3309" s="53"/>
      <c r="BZ3309" s="53"/>
      <c r="CA3309" s="53"/>
      <c r="CB3309" s="53"/>
      <c r="CC3309" s="53"/>
      <c r="CD3309" s="53"/>
      <c r="CE3309" s="53"/>
      <c r="CF3309" s="53"/>
      <c r="CG3309" s="53"/>
      <c r="CH3309" s="53"/>
      <c r="CI3309" s="53"/>
      <c r="CJ3309" s="53"/>
      <c r="CK3309" s="53"/>
    </row>
    <row r="3310" spans="10:89" x14ac:dyDescent="0.2">
      <c r="J3310" s="53"/>
      <c r="K3310" s="53"/>
      <c r="L3310" s="53"/>
      <c r="M3310" s="53"/>
      <c r="N3310" s="53"/>
      <c r="O3310" s="53"/>
      <c r="P3310" s="53"/>
      <c r="Q3310" s="53"/>
      <c r="R3310" s="53"/>
      <c r="S3310" s="53"/>
      <c r="T3310" s="53"/>
      <c r="U3310" s="53"/>
      <c r="V3310" s="53"/>
      <c r="W3310" s="53"/>
      <c r="X3310" s="53"/>
      <c r="Y3310" s="53"/>
      <c r="Z3310" s="53"/>
      <c r="AA3310" s="53"/>
      <c r="AB3310" s="53"/>
      <c r="AC3310" s="53"/>
      <c r="AD3310" s="53"/>
      <c r="AE3310" s="53"/>
      <c r="AF3310" s="53"/>
      <c r="AG3310" s="53"/>
      <c r="AH3310" s="53"/>
      <c r="AI3310" s="53"/>
      <c r="AJ3310" s="53"/>
      <c r="AK3310" s="53"/>
      <c r="AL3310" s="53"/>
      <c r="AM3310" s="53"/>
      <c r="AN3310" s="53"/>
      <c r="AO3310" s="53"/>
      <c r="AP3310" s="53"/>
      <c r="AQ3310" s="53"/>
      <c r="AR3310" s="53"/>
      <c r="AS3310" s="53"/>
      <c r="AT3310" s="53"/>
      <c r="AU3310" s="53"/>
      <c r="AV3310" s="53"/>
      <c r="AW3310" s="53"/>
      <c r="AX3310" s="53"/>
      <c r="AY3310" s="53"/>
      <c r="AZ3310" s="53"/>
      <c r="BA3310" s="53"/>
      <c r="BB3310" s="53"/>
      <c r="BC3310" s="53"/>
      <c r="BD3310" s="53"/>
      <c r="BE3310" s="53"/>
      <c r="BF3310" s="53"/>
      <c r="BG3310" s="53"/>
      <c r="BH3310" s="53"/>
      <c r="BI3310" s="53"/>
      <c r="BJ3310" s="53"/>
      <c r="BK3310" s="53"/>
      <c r="BL3310" s="53"/>
      <c r="BM3310" s="53"/>
      <c r="BN3310" s="53"/>
      <c r="BO3310" s="53"/>
      <c r="BP3310" s="53"/>
      <c r="BQ3310" s="53"/>
      <c r="BR3310" s="53"/>
      <c r="BS3310" s="53"/>
      <c r="BT3310" s="53"/>
      <c r="BU3310" s="53"/>
      <c r="BV3310" s="53"/>
      <c r="BW3310" s="53"/>
      <c r="BX3310" s="53"/>
      <c r="BY3310" s="53"/>
      <c r="BZ3310" s="53"/>
      <c r="CA3310" s="53"/>
      <c r="CB3310" s="53"/>
      <c r="CC3310" s="53"/>
      <c r="CD3310" s="53"/>
      <c r="CE3310" s="53"/>
      <c r="CF3310" s="53"/>
      <c r="CG3310" s="53"/>
      <c r="CH3310" s="53"/>
      <c r="CI3310" s="53"/>
      <c r="CJ3310" s="53"/>
      <c r="CK3310" s="53"/>
    </row>
    <row r="3311" spans="10:89" x14ac:dyDescent="0.2">
      <c r="J3311" s="53"/>
      <c r="K3311" s="53"/>
      <c r="L3311" s="53"/>
      <c r="M3311" s="53"/>
      <c r="N3311" s="53"/>
      <c r="O3311" s="53"/>
      <c r="P3311" s="53"/>
      <c r="Q3311" s="53"/>
      <c r="R3311" s="53"/>
      <c r="S3311" s="53"/>
      <c r="T3311" s="53"/>
      <c r="U3311" s="53"/>
      <c r="V3311" s="53"/>
      <c r="W3311" s="53"/>
      <c r="X3311" s="53"/>
      <c r="Y3311" s="53"/>
      <c r="Z3311" s="53"/>
      <c r="AA3311" s="53"/>
      <c r="AB3311" s="53"/>
      <c r="AC3311" s="53"/>
      <c r="AD3311" s="53"/>
      <c r="AE3311" s="53"/>
      <c r="AF3311" s="53"/>
      <c r="AG3311" s="53"/>
      <c r="AH3311" s="53"/>
      <c r="AI3311" s="53"/>
      <c r="AJ3311" s="53"/>
      <c r="AK3311" s="53"/>
      <c r="AL3311" s="53"/>
      <c r="AM3311" s="53"/>
      <c r="AN3311" s="53"/>
      <c r="AO3311" s="53"/>
      <c r="AP3311" s="53"/>
      <c r="AQ3311" s="53"/>
      <c r="AR3311" s="53"/>
      <c r="AS3311" s="53"/>
      <c r="AT3311" s="53"/>
      <c r="AU3311" s="53"/>
      <c r="AV3311" s="53"/>
      <c r="AW3311" s="53"/>
      <c r="AX3311" s="53"/>
      <c r="AY3311" s="53"/>
      <c r="AZ3311" s="53"/>
      <c r="BA3311" s="53"/>
      <c r="BB3311" s="53"/>
      <c r="BC3311" s="53"/>
      <c r="BD3311" s="53"/>
      <c r="BE3311" s="53"/>
      <c r="BF3311" s="53"/>
      <c r="BG3311" s="53"/>
      <c r="BH3311" s="53"/>
      <c r="BI3311" s="53"/>
      <c r="BJ3311" s="53"/>
      <c r="BK3311" s="53"/>
      <c r="BL3311" s="53"/>
      <c r="BM3311" s="53"/>
      <c r="BN3311" s="53"/>
      <c r="BO3311" s="53"/>
      <c r="BP3311" s="53"/>
      <c r="BQ3311" s="53"/>
      <c r="BR3311" s="53"/>
      <c r="BS3311" s="53"/>
      <c r="BT3311" s="53"/>
      <c r="BU3311" s="53"/>
      <c r="BV3311" s="53"/>
      <c r="BW3311" s="53"/>
      <c r="BX3311" s="53"/>
      <c r="BY3311" s="53"/>
      <c r="BZ3311" s="53"/>
      <c r="CA3311" s="53"/>
      <c r="CB3311" s="53"/>
      <c r="CC3311" s="53"/>
      <c r="CD3311" s="53"/>
      <c r="CE3311" s="53"/>
      <c r="CF3311" s="53"/>
      <c r="CG3311" s="53"/>
      <c r="CH3311" s="53"/>
      <c r="CI3311" s="53"/>
      <c r="CJ3311" s="53"/>
      <c r="CK3311" s="53"/>
    </row>
    <row r="3312" spans="10:89" x14ac:dyDescent="0.2">
      <c r="J3312" s="53"/>
      <c r="K3312" s="53"/>
      <c r="L3312" s="53"/>
      <c r="M3312" s="53"/>
      <c r="N3312" s="53"/>
      <c r="O3312" s="53"/>
      <c r="P3312" s="53"/>
      <c r="Q3312" s="53"/>
      <c r="R3312" s="53"/>
      <c r="S3312" s="53"/>
      <c r="T3312" s="53"/>
      <c r="U3312" s="53"/>
      <c r="V3312" s="53"/>
      <c r="W3312" s="53"/>
      <c r="X3312" s="53"/>
      <c r="Y3312" s="53"/>
      <c r="Z3312" s="53"/>
      <c r="AA3312" s="53"/>
      <c r="AB3312" s="53"/>
      <c r="AC3312" s="53"/>
      <c r="AD3312" s="53"/>
      <c r="AE3312" s="53"/>
      <c r="AF3312" s="53"/>
      <c r="AG3312" s="53"/>
      <c r="AH3312" s="53"/>
      <c r="AI3312" s="53"/>
      <c r="AJ3312" s="53"/>
      <c r="AK3312" s="53"/>
      <c r="AL3312" s="53"/>
      <c r="AM3312" s="53"/>
      <c r="AN3312" s="53"/>
      <c r="AO3312" s="53"/>
      <c r="AP3312" s="53"/>
      <c r="AQ3312" s="53"/>
      <c r="AR3312" s="53"/>
      <c r="AS3312" s="53"/>
      <c r="AT3312" s="53"/>
      <c r="AU3312" s="53"/>
      <c r="AV3312" s="53"/>
      <c r="AW3312" s="53"/>
      <c r="AX3312" s="53"/>
      <c r="AY3312" s="53"/>
      <c r="AZ3312" s="53"/>
      <c r="BA3312" s="53"/>
      <c r="BB3312" s="53"/>
      <c r="BC3312" s="53"/>
      <c r="BD3312" s="53"/>
      <c r="BE3312" s="53"/>
      <c r="BF3312" s="53"/>
      <c r="BG3312" s="53"/>
      <c r="BH3312" s="53"/>
      <c r="BI3312" s="53"/>
      <c r="BJ3312" s="53"/>
      <c r="BK3312" s="53"/>
      <c r="BL3312" s="53"/>
      <c r="BM3312" s="53"/>
      <c r="BN3312" s="53"/>
      <c r="BO3312" s="53"/>
      <c r="BP3312" s="53"/>
      <c r="BQ3312" s="53"/>
      <c r="BR3312" s="53"/>
      <c r="BS3312" s="53"/>
      <c r="BT3312" s="53"/>
      <c r="BU3312" s="53"/>
      <c r="BV3312" s="53"/>
      <c r="BW3312" s="53"/>
      <c r="BX3312" s="53"/>
      <c r="BY3312" s="53"/>
      <c r="BZ3312" s="53"/>
      <c r="CA3312" s="53"/>
      <c r="CB3312" s="53"/>
      <c r="CC3312" s="53"/>
      <c r="CD3312" s="53"/>
      <c r="CE3312" s="53"/>
      <c r="CF3312" s="53"/>
      <c r="CG3312" s="53"/>
      <c r="CH3312" s="53"/>
      <c r="CI3312" s="53"/>
      <c r="CJ3312" s="53"/>
      <c r="CK3312" s="53"/>
    </row>
    <row r="3313" spans="10:89" x14ac:dyDescent="0.2">
      <c r="J3313" s="53"/>
      <c r="K3313" s="53"/>
      <c r="L3313" s="53"/>
      <c r="M3313" s="53"/>
      <c r="N3313" s="53"/>
      <c r="O3313" s="53"/>
      <c r="P3313" s="53"/>
      <c r="Q3313" s="53"/>
      <c r="R3313" s="53"/>
      <c r="S3313" s="53"/>
      <c r="T3313" s="53"/>
      <c r="U3313" s="53"/>
      <c r="V3313" s="53"/>
      <c r="W3313" s="53"/>
      <c r="X3313" s="53"/>
      <c r="Y3313" s="53"/>
      <c r="Z3313" s="53"/>
      <c r="AA3313" s="53"/>
      <c r="AB3313" s="53"/>
      <c r="AC3313" s="53"/>
      <c r="AD3313" s="53"/>
      <c r="AE3313" s="53"/>
      <c r="AF3313" s="53"/>
      <c r="AG3313" s="53"/>
      <c r="AH3313" s="53"/>
      <c r="AI3313" s="53"/>
      <c r="AJ3313" s="53"/>
      <c r="AK3313" s="53"/>
      <c r="AL3313" s="53"/>
      <c r="AM3313" s="53"/>
      <c r="AN3313" s="53"/>
      <c r="AO3313" s="53"/>
      <c r="AP3313" s="53"/>
      <c r="AQ3313" s="53"/>
      <c r="AR3313" s="53"/>
      <c r="AS3313" s="53"/>
      <c r="AT3313" s="53"/>
      <c r="AU3313" s="53"/>
      <c r="AV3313" s="53"/>
      <c r="AW3313" s="53"/>
      <c r="AX3313" s="53"/>
      <c r="AY3313" s="53"/>
      <c r="AZ3313" s="53"/>
      <c r="BA3313" s="53"/>
      <c r="BB3313" s="53"/>
      <c r="BC3313" s="53"/>
      <c r="BD3313" s="53"/>
      <c r="BE3313" s="53"/>
      <c r="BF3313" s="53"/>
      <c r="BG3313" s="53"/>
      <c r="BH3313" s="53"/>
      <c r="BI3313" s="53"/>
      <c r="BJ3313" s="53"/>
      <c r="BK3313" s="53"/>
      <c r="BL3313" s="53"/>
      <c r="BM3313" s="53"/>
      <c r="BN3313" s="53"/>
      <c r="BO3313" s="53"/>
      <c r="BP3313" s="53"/>
      <c r="BQ3313" s="53"/>
      <c r="BR3313" s="53"/>
      <c r="BS3313" s="53"/>
      <c r="BT3313" s="53"/>
      <c r="BU3313" s="53"/>
      <c r="BV3313" s="53"/>
      <c r="BW3313" s="53"/>
      <c r="BX3313" s="53"/>
      <c r="BY3313" s="53"/>
      <c r="BZ3313" s="53"/>
      <c r="CA3313" s="53"/>
      <c r="CB3313" s="53"/>
      <c r="CC3313" s="53"/>
      <c r="CD3313" s="53"/>
      <c r="CE3313" s="53"/>
      <c r="CF3313" s="53"/>
      <c r="CG3313" s="53"/>
      <c r="CH3313" s="53"/>
      <c r="CI3313" s="53"/>
      <c r="CJ3313" s="53"/>
      <c r="CK3313" s="53"/>
    </row>
    <row r="3314" spans="10:89" x14ac:dyDescent="0.2">
      <c r="J3314" s="53"/>
      <c r="K3314" s="53"/>
      <c r="L3314" s="53"/>
      <c r="M3314" s="53"/>
      <c r="N3314" s="53"/>
      <c r="O3314" s="53"/>
      <c r="P3314" s="53"/>
      <c r="Q3314" s="53"/>
      <c r="R3314" s="53"/>
      <c r="S3314" s="53"/>
      <c r="T3314" s="53"/>
      <c r="U3314" s="53"/>
      <c r="V3314" s="53"/>
      <c r="W3314" s="53"/>
      <c r="X3314" s="53"/>
      <c r="Y3314" s="53"/>
      <c r="Z3314" s="53"/>
      <c r="AA3314" s="53"/>
      <c r="AB3314" s="53"/>
      <c r="AC3314" s="53"/>
      <c r="AD3314" s="53"/>
      <c r="AE3314" s="53"/>
      <c r="AF3314" s="53"/>
      <c r="AG3314" s="53"/>
      <c r="AH3314" s="53"/>
      <c r="AI3314" s="53"/>
      <c r="AJ3314" s="53"/>
      <c r="AK3314" s="53"/>
      <c r="AL3314" s="53"/>
      <c r="AM3314" s="53"/>
      <c r="AN3314" s="53"/>
      <c r="AO3314" s="53"/>
      <c r="AP3314" s="53"/>
      <c r="AQ3314" s="53"/>
      <c r="AR3314" s="53"/>
      <c r="AS3314" s="53"/>
      <c r="AT3314" s="53"/>
      <c r="AU3314" s="53"/>
      <c r="AV3314" s="53"/>
      <c r="AW3314" s="53"/>
      <c r="AX3314" s="53"/>
      <c r="AY3314" s="53"/>
      <c r="AZ3314" s="53"/>
      <c r="BA3314" s="53"/>
      <c r="BB3314" s="53"/>
      <c r="BC3314" s="53"/>
      <c r="BD3314" s="53"/>
      <c r="BE3314" s="53"/>
      <c r="BF3314" s="53"/>
      <c r="BG3314" s="53"/>
      <c r="BH3314" s="53"/>
      <c r="BI3314" s="53"/>
      <c r="BJ3314" s="53"/>
      <c r="BK3314" s="53"/>
      <c r="BL3314" s="53"/>
      <c r="BM3314" s="53"/>
      <c r="BN3314" s="53"/>
      <c r="BO3314" s="53"/>
      <c r="BP3314" s="53"/>
      <c r="BQ3314" s="53"/>
      <c r="BR3314" s="53"/>
      <c r="BS3314" s="53"/>
      <c r="BT3314" s="53"/>
      <c r="BU3314" s="53"/>
      <c r="BV3314" s="53"/>
      <c r="BW3314" s="53"/>
      <c r="BX3314" s="53"/>
      <c r="BY3314" s="53"/>
      <c r="BZ3314" s="53"/>
      <c r="CA3314" s="53"/>
      <c r="CB3314" s="53"/>
      <c r="CC3314" s="53"/>
      <c r="CD3314" s="53"/>
      <c r="CE3314" s="53"/>
      <c r="CF3314" s="53"/>
      <c r="CG3314" s="53"/>
      <c r="CH3314" s="53"/>
      <c r="CI3314" s="53"/>
      <c r="CJ3314" s="53"/>
      <c r="CK3314" s="53"/>
    </row>
    <row r="3315" spans="10:89" x14ac:dyDescent="0.2">
      <c r="J3315" s="53"/>
      <c r="K3315" s="53"/>
      <c r="L3315" s="53"/>
      <c r="M3315" s="53"/>
      <c r="N3315" s="53"/>
      <c r="O3315" s="53"/>
      <c r="P3315" s="53"/>
      <c r="Q3315" s="53"/>
      <c r="R3315" s="53"/>
      <c r="S3315" s="53"/>
      <c r="T3315" s="53"/>
      <c r="U3315" s="53"/>
      <c r="V3315" s="53"/>
      <c r="W3315" s="53"/>
      <c r="X3315" s="53"/>
      <c r="Y3315" s="53"/>
      <c r="Z3315" s="53"/>
      <c r="AA3315" s="53"/>
      <c r="AB3315" s="53"/>
      <c r="AC3315" s="53"/>
      <c r="AD3315" s="53"/>
      <c r="AE3315" s="53"/>
      <c r="AF3315" s="53"/>
      <c r="AG3315" s="53"/>
      <c r="AH3315" s="53"/>
      <c r="AI3315" s="53"/>
      <c r="AJ3315" s="53"/>
      <c r="AK3315" s="53"/>
      <c r="AL3315" s="53"/>
      <c r="AM3315" s="53"/>
      <c r="AN3315" s="53"/>
      <c r="AO3315" s="53"/>
      <c r="AP3315" s="53"/>
      <c r="AQ3315" s="53"/>
      <c r="AR3315" s="53"/>
      <c r="AS3315" s="53"/>
      <c r="AT3315" s="53"/>
      <c r="AU3315" s="53"/>
      <c r="AV3315" s="53"/>
      <c r="AW3315" s="53"/>
      <c r="AX3315" s="53"/>
      <c r="AY3315" s="53"/>
      <c r="AZ3315" s="53"/>
      <c r="BA3315" s="53"/>
      <c r="BB3315" s="53"/>
      <c r="BC3315" s="53"/>
      <c r="BD3315" s="53"/>
      <c r="BE3315" s="53"/>
      <c r="BF3315" s="53"/>
      <c r="BG3315" s="53"/>
      <c r="BH3315" s="53"/>
      <c r="BI3315" s="53"/>
      <c r="BJ3315" s="53"/>
      <c r="BK3315" s="53"/>
      <c r="BL3315" s="53"/>
      <c r="BM3315" s="53"/>
      <c r="BN3315" s="53"/>
      <c r="BO3315" s="53"/>
      <c r="BP3315" s="53"/>
      <c r="BQ3315" s="53"/>
      <c r="BR3315" s="53"/>
      <c r="BS3315" s="53"/>
      <c r="BT3315" s="53"/>
      <c r="BU3315" s="53"/>
      <c r="BV3315" s="53"/>
      <c r="BW3315" s="53"/>
      <c r="BX3315" s="53"/>
      <c r="BY3315" s="53"/>
      <c r="BZ3315" s="53"/>
      <c r="CA3315" s="53"/>
      <c r="CB3315" s="53"/>
      <c r="CC3315" s="53"/>
      <c r="CD3315" s="53"/>
      <c r="CE3315" s="53"/>
      <c r="CF3315" s="53"/>
      <c r="CG3315" s="53"/>
      <c r="CH3315" s="53"/>
      <c r="CI3315" s="53"/>
      <c r="CJ3315" s="53"/>
      <c r="CK3315" s="53"/>
    </row>
    <row r="3316" spans="10:89" x14ac:dyDescent="0.2">
      <c r="J3316" s="53"/>
      <c r="K3316" s="53"/>
      <c r="L3316" s="53"/>
      <c r="M3316" s="53"/>
      <c r="N3316" s="53"/>
      <c r="O3316" s="53"/>
      <c r="P3316" s="53"/>
      <c r="Q3316" s="53"/>
      <c r="R3316" s="53"/>
      <c r="S3316" s="53"/>
      <c r="T3316" s="53"/>
      <c r="U3316" s="53"/>
      <c r="V3316" s="53"/>
      <c r="W3316" s="53"/>
      <c r="X3316" s="53"/>
      <c r="Y3316" s="53"/>
      <c r="Z3316" s="53"/>
      <c r="AA3316" s="53"/>
      <c r="AB3316" s="53"/>
      <c r="AC3316" s="53"/>
      <c r="AD3316" s="53"/>
      <c r="AE3316" s="53"/>
      <c r="AF3316" s="53"/>
      <c r="AG3316" s="53"/>
      <c r="AH3316" s="53"/>
      <c r="AI3316" s="53"/>
      <c r="AJ3316" s="53"/>
      <c r="AK3316" s="53"/>
      <c r="AL3316" s="53"/>
      <c r="AM3316" s="53"/>
      <c r="AN3316" s="53"/>
      <c r="AO3316" s="53"/>
      <c r="AP3316" s="53"/>
      <c r="AQ3316" s="53"/>
      <c r="AR3316" s="53"/>
      <c r="AS3316" s="53"/>
      <c r="AT3316" s="53"/>
      <c r="AU3316" s="53"/>
      <c r="AV3316" s="53"/>
      <c r="AW3316" s="53"/>
      <c r="AX3316" s="53"/>
      <c r="AY3316" s="53"/>
      <c r="AZ3316" s="53"/>
      <c r="BA3316" s="53"/>
      <c r="BB3316" s="53"/>
      <c r="BC3316" s="53"/>
      <c r="BD3316" s="53"/>
      <c r="BE3316" s="53"/>
      <c r="BF3316" s="53"/>
      <c r="BG3316" s="53"/>
      <c r="BH3316" s="53"/>
      <c r="BI3316" s="53"/>
      <c r="BJ3316" s="53"/>
      <c r="BK3316" s="53"/>
      <c r="BL3316" s="53"/>
      <c r="BM3316" s="53"/>
      <c r="BN3316" s="53"/>
      <c r="BO3316" s="53"/>
      <c r="BP3316" s="53"/>
      <c r="BQ3316" s="53"/>
      <c r="BR3316" s="53"/>
      <c r="BS3316" s="53"/>
      <c r="BT3316" s="53"/>
      <c r="BU3316" s="53"/>
      <c r="BV3316" s="53"/>
      <c r="BW3316" s="53"/>
      <c r="BX3316" s="53"/>
      <c r="BY3316" s="53"/>
      <c r="BZ3316" s="53"/>
      <c r="CA3316" s="53"/>
      <c r="CB3316" s="53"/>
      <c r="CC3316" s="53"/>
      <c r="CD3316" s="53"/>
      <c r="CE3316" s="53"/>
      <c r="CF3316" s="53"/>
      <c r="CG3316" s="53"/>
      <c r="CH3316" s="53"/>
      <c r="CI3316" s="53"/>
      <c r="CJ3316" s="53"/>
      <c r="CK3316" s="53"/>
    </row>
    <row r="3317" spans="10:89" x14ac:dyDescent="0.2">
      <c r="J3317" s="53"/>
      <c r="K3317" s="53"/>
      <c r="L3317" s="53"/>
      <c r="M3317" s="53"/>
      <c r="N3317" s="53"/>
      <c r="O3317" s="53"/>
      <c r="P3317" s="53"/>
      <c r="Q3317" s="53"/>
      <c r="R3317" s="53"/>
      <c r="S3317" s="53"/>
      <c r="T3317" s="53"/>
      <c r="U3317" s="53"/>
      <c r="V3317" s="53"/>
      <c r="W3317" s="53"/>
      <c r="X3317" s="53"/>
      <c r="Y3317" s="53"/>
      <c r="Z3317" s="53"/>
      <c r="AA3317" s="53"/>
      <c r="AB3317" s="53"/>
      <c r="AC3317" s="53"/>
      <c r="AD3317" s="53"/>
      <c r="AE3317" s="53"/>
      <c r="AF3317" s="53"/>
      <c r="AG3317" s="53"/>
      <c r="AH3317" s="53"/>
      <c r="AI3317" s="53"/>
      <c r="AJ3317" s="53"/>
      <c r="AK3317" s="53"/>
      <c r="AL3317" s="53"/>
      <c r="AM3317" s="53"/>
      <c r="AN3317" s="53"/>
      <c r="AO3317" s="53"/>
      <c r="AP3317" s="53"/>
      <c r="AQ3317" s="53"/>
      <c r="AR3317" s="53"/>
      <c r="AS3317" s="53"/>
      <c r="AT3317" s="53"/>
      <c r="AU3317" s="53"/>
      <c r="AV3317" s="53"/>
      <c r="AW3317" s="53"/>
      <c r="AX3317" s="53"/>
      <c r="AY3317" s="53"/>
      <c r="AZ3317" s="53"/>
      <c r="BA3317" s="53"/>
      <c r="BB3317" s="53"/>
      <c r="BC3317" s="53"/>
      <c r="BD3317" s="53"/>
      <c r="BE3317" s="53"/>
      <c r="BF3317" s="53"/>
      <c r="BG3317" s="53"/>
      <c r="BH3317" s="53"/>
      <c r="BI3317" s="53"/>
      <c r="BJ3317" s="53"/>
      <c r="BK3317" s="53"/>
      <c r="BL3317" s="53"/>
      <c r="BM3317" s="53"/>
      <c r="BN3317" s="53"/>
      <c r="BO3317" s="53"/>
      <c r="BP3317" s="53"/>
      <c r="BQ3317" s="53"/>
      <c r="BR3317" s="53"/>
      <c r="BS3317" s="53"/>
      <c r="BT3317" s="53"/>
      <c r="BU3317" s="53"/>
      <c r="BV3317" s="53"/>
      <c r="BW3317" s="53"/>
      <c r="BX3317" s="53"/>
      <c r="BY3317" s="53"/>
      <c r="BZ3317" s="53"/>
      <c r="CA3317" s="53"/>
      <c r="CB3317" s="53"/>
      <c r="CC3317" s="53"/>
      <c r="CD3317" s="53"/>
      <c r="CE3317" s="53"/>
      <c r="CF3317" s="53"/>
      <c r="CG3317" s="53"/>
      <c r="CH3317" s="53"/>
      <c r="CI3317" s="53"/>
      <c r="CJ3317" s="53"/>
      <c r="CK3317" s="53"/>
    </row>
    <row r="3318" spans="10:89" x14ac:dyDescent="0.2">
      <c r="J3318" s="53"/>
      <c r="K3318" s="53"/>
      <c r="L3318" s="53"/>
      <c r="M3318" s="53"/>
      <c r="N3318" s="53"/>
      <c r="O3318" s="53"/>
      <c r="P3318" s="53"/>
      <c r="Q3318" s="53"/>
      <c r="R3318" s="53"/>
      <c r="S3318" s="53"/>
      <c r="T3318" s="53"/>
      <c r="U3318" s="53"/>
      <c r="V3318" s="53"/>
      <c r="W3318" s="53"/>
      <c r="X3318" s="53"/>
      <c r="Y3318" s="53"/>
      <c r="Z3318" s="53"/>
      <c r="AA3318" s="53"/>
      <c r="AB3318" s="53"/>
      <c r="AC3318" s="53"/>
      <c r="AD3318" s="53"/>
      <c r="AE3318" s="53"/>
      <c r="AF3318" s="53"/>
      <c r="AG3318" s="53"/>
      <c r="AH3318" s="53"/>
      <c r="AI3318" s="53"/>
      <c r="AJ3318" s="53"/>
      <c r="AK3318" s="53"/>
      <c r="AL3318" s="53"/>
      <c r="AM3318" s="53"/>
      <c r="AN3318" s="53"/>
      <c r="AO3318" s="53"/>
      <c r="AP3318" s="53"/>
      <c r="AQ3318" s="53"/>
      <c r="AR3318" s="53"/>
      <c r="AS3318" s="53"/>
      <c r="AT3318" s="53"/>
      <c r="AU3318" s="53"/>
      <c r="AV3318" s="53"/>
      <c r="AW3318" s="53"/>
      <c r="AX3318" s="53"/>
      <c r="AY3318" s="53"/>
      <c r="AZ3318" s="53"/>
      <c r="BA3318" s="53"/>
      <c r="BB3318" s="53"/>
      <c r="BC3318" s="53"/>
      <c r="BD3318" s="53"/>
      <c r="BE3318" s="53"/>
      <c r="BF3318" s="53"/>
      <c r="BG3318" s="53"/>
      <c r="BH3318" s="53"/>
      <c r="BI3318" s="53"/>
      <c r="BJ3318" s="53"/>
      <c r="BK3318" s="53"/>
      <c r="BL3318" s="53"/>
      <c r="BM3318" s="53"/>
      <c r="BN3318" s="53"/>
      <c r="BO3318" s="53"/>
      <c r="BP3318" s="53"/>
      <c r="BQ3318" s="53"/>
      <c r="BR3318" s="53"/>
      <c r="BS3318" s="53"/>
      <c r="BT3318" s="53"/>
      <c r="BU3318" s="53"/>
      <c r="BV3318" s="53"/>
      <c r="BW3318" s="53"/>
      <c r="BX3318" s="53"/>
      <c r="BY3318" s="53"/>
      <c r="BZ3318" s="53"/>
      <c r="CA3318" s="53"/>
      <c r="CB3318" s="53"/>
      <c r="CC3318" s="53"/>
      <c r="CD3318" s="53"/>
      <c r="CE3318" s="53"/>
      <c r="CF3318" s="53"/>
      <c r="CG3318" s="53"/>
      <c r="CH3318" s="53"/>
      <c r="CI3318" s="53"/>
      <c r="CJ3318" s="53"/>
      <c r="CK3318" s="53"/>
    </row>
    <row r="3319" spans="10:89" x14ac:dyDescent="0.2">
      <c r="J3319" s="53"/>
      <c r="K3319" s="53"/>
      <c r="L3319" s="53"/>
      <c r="M3319" s="53"/>
      <c r="N3319" s="53"/>
      <c r="O3319" s="53"/>
      <c r="P3319" s="53"/>
      <c r="Q3319" s="53"/>
      <c r="R3319" s="53"/>
      <c r="S3319" s="53"/>
      <c r="T3319" s="53"/>
      <c r="U3319" s="53"/>
      <c r="V3319" s="53"/>
      <c r="W3319" s="53"/>
      <c r="X3319" s="53"/>
      <c r="Y3319" s="53"/>
      <c r="Z3319" s="53"/>
      <c r="AA3319" s="53"/>
      <c r="AB3319" s="53"/>
      <c r="AC3319" s="53"/>
      <c r="AD3319" s="53"/>
      <c r="AE3319" s="53"/>
      <c r="AF3319" s="53"/>
      <c r="AG3319" s="53"/>
      <c r="AH3319" s="53"/>
      <c r="AI3319" s="53"/>
      <c r="AJ3319" s="53"/>
      <c r="AK3319" s="53"/>
      <c r="AL3319" s="53"/>
      <c r="AM3319" s="53"/>
      <c r="AN3319" s="53"/>
      <c r="AO3319" s="53"/>
      <c r="AP3319" s="53"/>
      <c r="AQ3319" s="53"/>
      <c r="AR3319" s="53"/>
      <c r="AS3319" s="53"/>
      <c r="AT3319" s="53"/>
      <c r="AU3319" s="53"/>
      <c r="AV3319" s="53"/>
      <c r="AW3319" s="53"/>
      <c r="AX3319" s="53"/>
      <c r="AY3319" s="53"/>
      <c r="AZ3319" s="53"/>
      <c r="BA3319" s="53"/>
      <c r="BB3319" s="53"/>
      <c r="BC3319" s="53"/>
      <c r="BD3319" s="53"/>
      <c r="BE3319" s="53"/>
      <c r="BF3319" s="53"/>
      <c r="BG3319" s="53"/>
      <c r="BH3319" s="53"/>
      <c r="BI3319" s="53"/>
      <c r="BJ3319" s="53"/>
      <c r="BK3319" s="53"/>
      <c r="BL3319" s="53"/>
      <c r="BM3319" s="53"/>
      <c r="BN3319" s="53"/>
      <c r="BO3319" s="53"/>
      <c r="BP3319" s="53"/>
      <c r="BQ3319" s="53"/>
      <c r="BR3319" s="53"/>
      <c r="BS3319" s="53"/>
      <c r="BT3319" s="53"/>
      <c r="BU3319" s="53"/>
      <c r="BV3319" s="53"/>
      <c r="BW3319" s="53"/>
      <c r="BX3319" s="53"/>
      <c r="BY3319" s="53"/>
      <c r="BZ3319" s="53"/>
      <c r="CA3319" s="53"/>
      <c r="CB3319" s="53"/>
      <c r="CC3319" s="53"/>
      <c r="CD3319" s="53"/>
      <c r="CE3319" s="53"/>
      <c r="CF3319" s="53"/>
      <c r="CG3319" s="53"/>
      <c r="CH3319" s="53"/>
      <c r="CI3319" s="53"/>
      <c r="CJ3319" s="53"/>
      <c r="CK3319" s="53"/>
    </row>
    <row r="3320" spans="10:89" x14ac:dyDescent="0.2">
      <c r="J3320" s="53"/>
      <c r="K3320" s="53"/>
      <c r="L3320" s="53"/>
      <c r="M3320" s="53"/>
      <c r="N3320" s="53"/>
      <c r="O3320" s="53"/>
      <c r="P3320" s="53"/>
      <c r="Q3320" s="53"/>
      <c r="R3320" s="53"/>
      <c r="S3320" s="53"/>
      <c r="T3320" s="53"/>
      <c r="U3320" s="53"/>
      <c r="V3320" s="53"/>
      <c r="W3320" s="53"/>
      <c r="X3320" s="53"/>
      <c r="Y3320" s="53"/>
      <c r="Z3320" s="53"/>
      <c r="AA3320" s="53"/>
      <c r="AB3320" s="53"/>
      <c r="AC3320" s="53"/>
      <c r="AD3320" s="53"/>
      <c r="AE3320" s="53"/>
      <c r="AF3320" s="53"/>
      <c r="AG3320" s="53"/>
      <c r="AH3320" s="53"/>
      <c r="AI3320" s="53"/>
      <c r="AJ3320" s="53"/>
      <c r="AK3320" s="53"/>
      <c r="AL3320" s="53"/>
      <c r="AM3320" s="53"/>
      <c r="AN3320" s="53"/>
      <c r="AO3320" s="53"/>
      <c r="AP3320" s="53"/>
      <c r="AQ3320" s="53"/>
      <c r="AR3320" s="53"/>
      <c r="AS3320" s="53"/>
      <c r="AT3320" s="53"/>
      <c r="AU3320" s="53"/>
      <c r="AV3320" s="53"/>
      <c r="AW3320" s="53"/>
      <c r="AX3320" s="53"/>
      <c r="AY3320" s="53"/>
      <c r="AZ3320" s="53"/>
      <c r="BA3320" s="53"/>
      <c r="BB3320" s="53"/>
      <c r="BC3320" s="53"/>
      <c r="BD3320" s="53"/>
      <c r="BE3320" s="53"/>
      <c r="BF3320" s="53"/>
      <c r="BG3320" s="53"/>
      <c r="BH3320" s="53"/>
      <c r="BI3320" s="53"/>
      <c r="BJ3320" s="53"/>
      <c r="BK3320" s="53"/>
      <c r="BL3320" s="53"/>
      <c r="BM3320" s="53"/>
      <c r="BN3320" s="53"/>
      <c r="BO3320" s="53"/>
      <c r="BP3320" s="53"/>
      <c r="BQ3320" s="53"/>
      <c r="BR3320" s="53"/>
      <c r="BS3320" s="53"/>
      <c r="BT3320" s="53"/>
      <c r="BU3320" s="53"/>
      <c r="BV3320" s="53"/>
      <c r="BW3320" s="53"/>
      <c r="BX3320" s="53"/>
      <c r="BY3320" s="53"/>
      <c r="BZ3320" s="53"/>
      <c r="CA3320" s="53"/>
      <c r="CB3320" s="53"/>
      <c r="CC3320" s="53"/>
      <c r="CD3320" s="53"/>
      <c r="CE3320" s="53"/>
      <c r="CF3320" s="53"/>
      <c r="CG3320" s="53"/>
      <c r="CH3320" s="53"/>
      <c r="CI3320" s="53"/>
      <c r="CJ3320" s="53"/>
      <c r="CK3320" s="53"/>
    </row>
    <row r="3321" spans="10:89" x14ac:dyDescent="0.2">
      <c r="J3321" s="53"/>
      <c r="K3321" s="53"/>
      <c r="L3321" s="53"/>
      <c r="M3321" s="53"/>
      <c r="N3321" s="53"/>
      <c r="O3321" s="53"/>
      <c r="P3321" s="53"/>
      <c r="Q3321" s="53"/>
      <c r="R3321" s="53"/>
      <c r="S3321" s="53"/>
      <c r="T3321" s="53"/>
      <c r="U3321" s="53"/>
      <c r="V3321" s="53"/>
      <c r="W3321" s="53"/>
      <c r="X3321" s="53"/>
      <c r="Y3321" s="53"/>
      <c r="Z3321" s="53"/>
      <c r="AA3321" s="53"/>
      <c r="AB3321" s="53"/>
      <c r="AC3321" s="53"/>
      <c r="AD3321" s="53"/>
      <c r="AE3321" s="53"/>
      <c r="AF3321" s="53"/>
      <c r="AG3321" s="53"/>
      <c r="AH3321" s="53"/>
      <c r="AI3321" s="53"/>
      <c r="AJ3321" s="53"/>
      <c r="AK3321" s="53"/>
      <c r="AL3321" s="53"/>
      <c r="AM3321" s="53"/>
      <c r="AN3321" s="53"/>
      <c r="AO3321" s="53"/>
      <c r="AP3321" s="53"/>
      <c r="AQ3321" s="53"/>
      <c r="AR3321" s="53"/>
      <c r="AS3321" s="53"/>
      <c r="AT3321" s="53"/>
      <c r="AU3321" s="53"/>
      <c r="AV3321" s="53"/>
      <c r="AW3321" s="53"/>
      <c r="AX3321" s="53"/>
      <c r="AY3321" s="53"/>
      <c r="AZ3321" s="53"/>
      <c r="BA3321" s="53"/>
      <c r="BB3321" s="53"/>
      <c r="BC3321" s="53"/>
      <c r="BD3321" s="53"/>
      <c r="BE3321" s="53"/>
      <c r="BF3321" s="53"/>
      <c r="BG3321" s="53"/>
      <c r="BH3321" s="53"/>
      <c r="BI3321" s="53"/>
      <c r="BJ3321" s="53"/>
      <c r="BK3321" s="53"/>
      <c r="BL3321" s="53"/>
      <c r="BM3321" s="53"/>
      <c r="BN3321" s="53"/>
      <c r="BO3321" s="53"/>
      <c r="BP3321" s="53"/>
      <c r="BQ3321" s="53"/>
      <c r="BR3321" s="53"/>
      <c r="BS3321" s="53"/>
      <c r="BT3321" s="53"/>
      <c r="BU3321" s="53"/>
      <c r="BV3321" s="53"/>
      <c r="BW3321" s="53"/>
      <c r="BX3321" s="53"/>
      <c r="BY3321" s="53"/>
      <c r="BZ3321" s="53"/>
      <c r="CA3321" s="53"/>
      <c r="CB3321" s="53"/>
      <c r="CC3321" s="53"/>
      <c r="CD3321" s="53"/>
      <c r="CE3321" s="53"/>
      <c r="CF3321" s="53"/>
      <c r="CG3321" s="53"/>
      <c r="CH3321" s="53"/>
      <c r="CI3321" s="53"/>
      <c r="CJ3321" s="53"/>
      <c r="CK3321" s="53"/>
    </row>
    <row r="3322" spans="10:89" x14ac:dyDescent="0.2">
      <c r="J3322" s="53"/>
      <c r="K3322" s="53"/>
      <c r="L3322" s="53"/>
      <c r="M3322" s="53"/>
      <c r="N3322" s="53"/>
      <c r="O3322" s="53"/>
      <c r="P3322" s="53"/>
      <c r="Q3322" s="53"/>
      <c r="R3322" s="53"/>
      <c r="S3322" s="53"/>
      <c r="T3322" s="53"/>
      <c r="U3322" s="53"/>
      <c r="V3322" s="53"/>
      <c r="W3322" s="53"/>
      <c r="X3322" s="53"/>
      <c r="Y3322" s="53"/>
      <c r="Z3322" s="53"/>
      <c r="AA3322" s="53"/>
      <c r="AB3322" s="53"/>
      <c r="AC3322" s="53"/>
      <c r="AD3322" s="53"/>
      <c r="AE3322" s="53"/>
      <c r="AF3322" s="53"/>
      <c r="AG3322" s="53"/>
      <c r="AH3322" s="53"/>
      <c r="AI3322" s="53"/>
      <c r="AJ3322" s="53"/>
      <c r="AK3322" s="53"/>
      <c r="AL3322" s="53"/>
      <c r="AM3322" s="53"/>
      <c r="AN3322" s="53"/>
      <c r="AO3322" s="53"/>
      <c r="AP3322" s="53"/>
      <c r="AQ3322" s="53"/>
      <c r="AR3322" s="53"/>
      <c r="AS3322" s="53"/>
      <c r="AT3322" s="53"/>
      <c r="AU3322" s="53"/>
      <c r="AV3322" s="53"/>
      <c r="AW3322" s="53"/>
      <c r="AX3322" s="53"/>
      <c r="AY3322" s="53"/>
      <c r="AZ3322" s="53"/>
      <c r="BA3322" s="53"/>
      <c r="BB3322" s="53"/>
      <c r="BC3322" s="53"/>
      <c r="BD3322" s="53"/>
      <c r="BE3322" s="53"/>
      <c r="BF3322" s="53"/>
      <c r="BG3322" s="53"/>
      <c r="BH3322" s="53"/>
      <c r="BI3322" s="53"/>
      <c r="BJ3322" s="53"/>
      <c r="BK3322" s="53"/>
      <c r="BL3322" s="53"/>
      <c r="BM3322" s="53"/>
      <c r="BN3322" s="53"/>
      <c r="BO3322" s="53"/>
      <c r="BP3322" s="53"/>
      <c r="BQ3322" s="53"/>
      <c r="BR3322" s="53"/>
      <c r="BS3322" s="53"/>
      <c r="BT3322" s="53"/>
      <c r="BU3322" s="53"/>
      <c r="BV3322" s="53"/>
      <c r="BW3322" s="53"/>
      <c r="BX3322" s="53"/>
      <c r="BY3322" s="53"/>
      <c r="BZ3322" s="53"/>
      <c r="CA3322" s="53"/>
      <c r="CB3322" s="53"/>
      <c r="CC3322" s="53"/>
      <c r="CD3322" s="53"/>
      <c r="CE3322" s="53"/>
      <c r="CF3322" s="53"/>
      <c r="CG3322" s="53"/>
      <c r="CH3322" s="53"/>
      <c r="CI3322" s="53"/>
      <c r="CJ3322" s="53"/>
      <c r="CK3322" s="53"/>
    </row>
    <row r="3323" spans="10:89" x14ac:dyDescent="0.2">
      <c r="J3323" s="53"/>
      <c r="K3323" s="53"/>
      <c r="L3323" s="53"/>
      <c r="M3323" s="53"/>
      <c r="N3323" s="53"/>
      <c r="O3323" s="53"/>
      <c r="P3323" s="53"/>
      <c r="Q3323" s="53"/>
      <c r="R3323" s="53"/>
      <c r="S3323" s="53"/>
      <c r="T3323" s="53"/>
      <c r="U3323" s="53"/>
      <c r="V3323" s="53"/>
      <c r="W3323" s="53"/>
      <c r="X3323" s="53"/>
      <c r="Y3323" s="53"/>
      <c r="Z3323" s="53"/>
      <c r="AA3323" s="53"/>
      <c r="AB3323" s="53"/>
      <c r="AC3323" s="53"/>
      <c r="AD3323" s="53"/>
      <c r="AE3323" s="53"/>
      <c r="AF3323" s="53"/>
      <c r="AG3323" s="53"/>
      <c r="AH3323" s="53"/>
      <c r="AI3323" s="53"/>
      <c r="AJ3323" s="53"/>
      <c r="AK3323" s="53"/>
      <c r="AL3323" s="53"/>
      <c r="AM3323" s="53"/>
      <c r="AN3323" s="53"/>
      <c r="AO3323" s="53"/>
      <c r="AP3323" s="53"/>
      <c r="AQ3323" s="53"/>
      <c r="AR3323" s="53"/>
      <c r="AS3323" s="53"/>
      <c r="AT3323" s="53"/>
      <c r="AU3323" s="53"/>
      <c r="AV3323" s="53"/>
      <c r="AW3323" s="53"/>
      <c r="AX3323" s="53"/>
      <c r="AY3323" s="53"/>
      <c r="AZ3323" s="53"/>
      <c r="BA3323" s="53"/>
      <c r="BB3323" s="53"/>
      <c r="BC3323" s="53"/>
      <c r="BD3323" s="53"/>
      <c r="BE3323" s="53"/>
      <c r="BF3323" s="53"/>
      <c r="BG3323" s="53"/>
      <c r="BH3323" s="53"/>
      <c r="BI3323" s="53"/>
      <c r="BJ3323" s="53"/>
      <c r="BK3323" s="53"/>
      <c r="BL3323" s="53"/>
      <c r="BM3323" s="53"/>
      <c r="BN3323" s="53"/>
      <c r="BO3323" s="53"/>
      <c r="BP3323" s="53"/>
      <c r="BQ3323" s="53"/>
      <c r="BR3323" s="53"/>
      <c r="BS3323" s="53"/>
      <c r="BT3323" s="53"/>
      <c r="BU3323" s="53"/>
      <c r="BV3323" s="53"/>
      <c r="BW3323" s="53"/>
      <c r="BX3323" s="53"/>
      <c r="BY3323" s="53"/>
      <c r="BZ3323" s="53"/>
      <c r="CA3323" s="53"/>
      <c r="CB3323" s="53"/>
      <c r="CC3323" s="53"/>
      <c r="CD3323" s="53"/>
      <c r="CE3323" s="53"/>
      <c r="CF3323" s="53"/>
      <c r="CG3323" s="53"/>
      <c r="CH3323" s="53"/>
      <c r="CI3323" s="53"/>
      <c r="CJ3323" s="53"/>
      <c r="CK3323" s="53"/>
    </row>
    <row r="3324" spans="10:89" x14ac:dyDescent="0.2">
      <c r="J3324" s="53"/>
      <c r="K3324" s="53"/>
      <c r="L3324" s="53"/>
      <c r="M3324" s="53"/>
      <c r="N3324" s="53"/>
      <c r="O3324" s="53"/>
      <c r="P3324" s="53"/>
      <c r="Q3324" s="53"/>
      <c r="R3324" s="53"/>
      <c r="S3324" s="53"/>
      <c r="T3324" s="53"/>
      <c r="U3324" s="53"/>
      <c r="V3324" s="53"/>
      <c r="W3324" s="53"/>
      <c r="X3324" s="53"/>
      <c r="Y3324" s="53"/>
      <c r="Z3324" s="53"/>
      <c r="AA3324" s="53"/>
      <c r="AB3324" s="53"/>
      <c r="AC3324" s="53"/>
      <c r="AD3324" s="53"/>
      <c r="AE3324" s="53"/>
      <c r="AF3324" s="53"/>
      <c r="AG3324" s="53"/>
      <c r="AH3324" s="53"/>
      <c r="AI3324" s="53"/>
      <c r="AJ3324" s="53"/>
      <c r="AK3324" s="53"/>
      <c r="AL3324" s="53"/>
      <c r="AM3324" s="53"/>
      <c r="AN3324" s="53"/>
      <c r="AO3324" s="53"/>
      <c r="AP3324" s="53"/>
      <c r="AQ3324" s="53"/>
      <c r="AR3324" s="53"/>
      <c r="AS3324" s="53"/>
      <c r="AT3324" s="53"/>
      <c r="AU3324" s="53"/>
      <c r="AV3324" s="53"/>
      <c r="AW3324" s="53"/>
      <c r="AX3324" s="53"/>
      <c r="AY3324" s="53"/>
      <c r="AZ3324" s="53"/>
      <c r="BA3324" s="53"/>
      <c r="BB3324" s="53"/>
      <c r="BC3324" s="53"/>
      <c r="BD3324" s="53"/>
      <c r="BE3324" s="53"/>
      <c r="BF3324" s="53"/>
      <c r="BG3324" s="53"/>
      <c r="BH3324" s="53"/>
      <c r="BI3324" s="53"/>
      <c r="BJ3324" s="53"/>
      <c r="BK3324" s="53"/>
      <c r="BL3324" s="53"/>
      <c r="BM3324" s="53"/>
      <c r="BN3324" s="53"/>
      <c r="BO3324" s="53"/>
      <c r="BP3324" s="53"/>
      <c r="BQ3324" s="53"/>
      <c r="BR3324" s="53"/>
      <c r="BS3324" s="53"/>
      <c r="BT3324" s="53"/>
      <c r="BU3324" s="53"/>
      <c r="BV3324" s="53"/>
      <c r="BW3324" s="53"/>
      <c r="BX3324" s="53"/>
      <c r="BY3324" s="53"/>
      <c r="BZ3324" s="53"/>
      <c r="CA3324" s="53"/>
      <c r="CB3324" s="53"/>
      <c r="CC3324" s="53"/>
      <c r="CD3324" s="53"/>
      <c r="CE3324" s="53"/>
      <c r="CF3324" s="53"/>
      <c r="CG3324" s="53"/>
      <c r="CH3324" s="53"/>
      <c r="CI3324" s="53"/>
      <c r="CJ3324" s="53"/>
      <c r="CK3324" s="53"/>
    </row>
    <row r="3325" spans="10:89" x14ac:dyDescent="0.2">
      <c r="J3325" s="53"/>
      <c r="K3325" s="53"/>
      <c r="L3325" s="53"/>
      <c r="M3325" s="53"/>
      <c r="N3325" s="53"/>
      <c r="O3325" s="53"/>
      <c r="P3325" s="53"/>
      <c r="Q3325" s="53"/>
      <c r="R3325" s="53"/>
      <c r="S3325" s="53"/>
      <c r="T3325" s="53"/>
      <c r="U3325" s="53"/>
      <c r="V3325" s="53"/>
      <c r="W3325" s="53"/>
      <c r="X3325" s="53"/>
      <c r="Y3325" s="53"/>
      <c r="Z3325" s="53"/>
      <c r="AA3325" s="53"/>
      <c r="AB3325" s="53"/>
      <c r="AC3325" s="53"/>
      <c r="AD3325" s="53"/>
      <c r="AE3325" s="53"/>
      <c r="AF3325" s="53"/>
      <c r="AG3325" s="53"/>
      <c r="AH3325" s="53"/>
      <c r="AI3325" s="53"/>
      <c r="AJ3325" s="53"/>
      <c r="AK3325" s="53"/>
      <c r="AL3325" s="53"/>
      <c r="AM3325" s="53"/>
      <c r="AN3325" s="53"/>
      <c r="AO3325" s="53"/>
      <c r="AP3325" s="53"/>
      <c r="AQ3325" s="53"/>
      <c r="AR3325" s="53"/>
      <c r="AS3325" s="53"/>
      <c r="AT3325" s="53"/>
      <c r="AU3325" s="53"/>
      <c r="AV3325" s="53"/>
      <c r="AW3325" s="53"/>
      <c r="AX3325" s="53"/>
      <c r="AY3325" s="53"/>
      <c r="AZ3325" s="53"/>
      <c r="BA3325" s="53"/>
      <c r="BB3325" s="53"/>
      <c r="BC3325" s="53"/>
      <c r="BD3325" s="53"/>
      <c r="BE3325" s="53"/>
      <c r="BF3325" s="53"/>
      <c r="BG3325" s="53"/>
      <c r="BH3325" s="53"/>
      <c r="BI3325" s="53"/>
      <c r="BJ3325" s="53"/>
      <c r="BK3325" s="53"/>
      <c r="BL3325" s="53"/>
      <c r="BM3325" s="53"/>
      <c r="BN3325" s="53"/>
      <c r="BO3325" s="53"/>
      <c r="BP3325" s="53"/>
      <c r="BQ3325" s="53"/>
      <c r="BR3325" s="53"/>
      <c r="BS3325" s="53"/>
      <c r="BT3325" s="53"/>
      <c r="BU3325" s="53"/>
      <c r="BV3325" s="53"/>
      <c r="BW3325" s="53"/>
      <c r="BX3325" s="53"/>
      <c r="BY3325" s="53"/>
      <c r="BZ3325" s="53"/>
      <c r="CA3325" s="53"/>
      <c r="CB3325" s="53"/>
      <c r="CC3325" s="53"/>
      <c r="CD3325" s="53"/>
      <c r="CE3325" s="53"/>
      <c r="CF3325" s="53"/>
      <c r="CG3325" s="53"/>
      <c r="CH3325" s="53"/>
      <c r="CI3325" s="53"/>
      <c r="CJ3325" s="53"/>
      <c r="CK3325" s="53"/>
    </row>
    <row r="3326" spans="10:89" x14ac:dyDescent="0.2">
      <c r="J3326" s="53"/>
      <c r="K3326" s="53"/>
      <c r="L3326" s="53"/>
      <c r="M3326" s="53"/>
      <c r="N3326" s="53"/>
      <c r="O3326" s="53"/>
      <c r="P3326" s="53"/>
      <c r="Q3326" s="53"/>
      <c r="R3326" s="53"/>
      <c r="S3326" s="53"/>
      <c r="T3326" s="53"/>
      <c r="U3326" s="53"/>
      <c r="V3326" s="53"/>
      <c r="W3326" s="53"/>
      <c r="X3326" s="53"/>
      <c r="Y3326" s="53"/>
      <c r="Z3326" s="53"/>
      <c r="AA3326" s="53"/>
      <c r="AB3326" s="53"/>
      <c r="AC3326" s="53"/>
      <c r="AD3326" s="53"/>
      <c r="AE3326" s="53"/>
      <c r="AF3326" s="53"/>
      <c r="AG3326" s="53"/>
      <c r="AH3326" s="53"/>
      <c r="AI3326" s="53"/>
      <c r="AJ3326" s="53"/>
      <c r="AK3326" s="53"/>
      <c r="AL3326" s="53"/>
      <c r="AM3326" s="53"/>
      <c r="AN3326" s="53"/>
      <c r="AO3326" s="53"/>
      <c r="AP3326" s="53"/>
      <c r="AQ3326" s="53"/>
      <c r="AR3326" s="53"/>
      <c r="AS3326" s="53"/>
      <c r="AT3326" s="53"/>
      <c r="AU3326" s="53"/>
      <c r="AV3326" s="53"/>
      <c r="AW3326" s="53"/>
      <c r="AX3326" s="53"/>
      <c r="AY3326" s="53"/>
      <c r="AZ3326" s="53"/>
      <c r="BA3326" s="53"/>
      <c r="BB3326" s="53"/>
      <c r="BC3326" s="53"/>
      <c r="BD3326" s="53"/>
      <c r="BE3326" s="53"/>
      <c r="BF3326" s="53"/>
      <c r="BG3326" s="53"/>
      <c r="BH3326" s="53"/>
      <c r="BI3326" s="53"/>
      <c r="BJ3326" s="53"/>
      <c r="BK3326" s="53"/>
      <c r="BL3326" s="53"/>
      <c r="BM3326" s="53"/>
      <c r="BN3326" s="53"/>
      <c r="BO3326" s="53"/>
      <c r="BP3326" s="53"/>
      <c r="BQ3326" s="53"/>
      <c r="BR3326" s="53"/>
      <c r="BS3326" s="53"/>
      <c r="BT3326" s="53"/>
      <c r="BU3326" s="53"/>
      <c r="BV3326" s="53"/>
      <c r="BW3326" s="53"/>
      <c r="BX3326" s="53"/>
      <c r="BY3326" s="53"/>
      <c r="BZ3326" s="53"/>
      <c r="CA3326" s="53"/>
      <c r="CB3326" s="53"/>
      <c r="CC3326" s="53"/>
      <c r="CD3326" s="53"/>
      <c r="CE3326" s="53"/>
      <c r="CF3326" s="53"/>
      <c r="CG3326" s="53"/>
      <c r="CH3326" s="53"/>
      <c r="CI3326" s="53"/>
      <c r="CJ3326" s="53"/>
      <c r="CK3326" s="53"/>
    </row>
    <row r="3327" spans="10:89" x14ac:dyDescent="0.2">
      <c r="J3327" s="53"/>
      <c r="K3327" s="53"/>
      <c r="L3327" s="53"/>
      <c r="M3327" s="53"/>
      <c r="N3327" s="53"/>
      <c r="O3327" s="53"/>
      <c r="P3327" s="53"/>
      <c r="Q3327" s="53"/>
      <c r="R3327" s="53"/>
      <c r="S3327" s="53"/>
      <c r="T3327" s="53"/>
      <c r="U3327" s="53"/>
      <c r="V3327" s="53"/>
      <c r="W3327" s="53"/>
      <c r="X3327" s="53"/>
      <c r="Y3327" s="53"/>
      <c r="Z3327" s="53"/>
      <c r="AA3327" s="53"/>
      <c r="AB3327" s="53"/>
      <c r="AC3327" s="53"/>
      <c r="AD3327" s="53"/>
      <c r="AE3327" s="53"/>
      <c r="AF3327" s="53"/>
      <c r="AG3327" s="53"/>
      <c r="AH3327" s="53"/>
      <c r="AI3327" s="53"/>
      <c r="AJ3327" s="53"/>
      <c r="AK3327" s="53"/>
      <c r="AL3327" s="53"/>
      <c r="AM3327" s="53"/>
      <c r="AN3327" s="53"/>
      <c r="AO3327" s="53"/>
      <c r="AP3327" s="53"/>
      <c r="AQ3327" s="53"/>
      <c r="AR3327" s="53"/>
      <c r="AS3327" s="53"/>
      <c r="AT3327" s="53"/>
      <c r="AU3327" s="53"/>
      <c r="AV3327" s="53"/>
      <c r="AW3327" s="53"/>
      <c r="AX3327" s="53"/>
      <c r="AY3327" s="53"/>
      <c r="AZ3327" s="53"/>
      <c r="BA3327" s="53"/>
      <c r="BB3327" s="53"/>
      <c r="BC3327" s="53"/>
      <c r="BD3327" s="53"/>
      <c r="BE3327" s="53"/>
      <c r="BF3327" s="53"/>
      <c r="BG3327" s="53"/>
      <c r="BH3327" s="53"/>
      <c r="BI3327" s="53"/>
      <c r="BJ3327" s="53"/>
      <c r="BK3327" s="53"/>
      <c r="BL3327" s="53"/>
      <c r="BM3327" s="53"/>
      <c r="BN3327" s="53"/>
      <c r="BO3327" s="53"/>
      <c r="BP3327" s="53"/>
      <c r="BQ3327" s="53"/>
      <c r="BR3327" s="53"/>
      <c r="BS3327" s="53"/>
      <c r="BT3327" s="53"/>
      <c r="BU3327" s="53"/>
      <c r="BV3327" s="53"/>
      <c r="BW3327" s="53"/>
      <c r="BX3327" s="53"/>
      <c r="BY3327" s="53"/>
      <c r="BZ3327" s="53"/>
      <c r="CA3327" s="53"/>
      <c r="CB3327" s="53"/>
      <c r="CC3327" s="53"/>
      <c r="CD3327" s="53"/>
      <c r="CE3327" s="53"/>
      <c r="CF3327" s="53"/>
      <c r="CG3327" s="53"/>
      <c r="CH3327" s="53"/>
      <c r="CI3327" s="53"/>
      <c r="CJ3327" s="53"/>
      <c r="CK3327" s="53"/>
    </row>
    <row r="3328" spans="10:89" x14ac:dyDescent="0.2">
      <c r="J3328" s="53"/>
      <c r="K3328" s="53"/>
      <c r="L3328" s="53"/>
      <c r="M3328" s="53"/>
      <c r="N3328" s="53"/>
      <c r="O3328" s="53"/>
      <c r="P3328" s="53"/>
      <c r="Q3328" s="53"/>
      <c r="R3328" s="53"/>
      <c r="S3328" s="53"/>
      <c r="T3328" s="53"/>
      <c r="U3328" s="53"/>
      <c r="V3328" s="53"/>
      <c r="W3328" s="53"/>
      <c r="X3328" s="53"/>
      <c r="Y3328" s="53"/>
      <c r="Z3328" s="53"/>
      <c r="AA3328" s="53"/>
      <c r="AB3328" s="53"/>
      <c r="AC3328" s="53"/>
      <c r="AD3328" s="53"/>
      <c r="AE3328" s="53"/>
      <c r="AF3328" s="53"/>
      <c r="AG3328" s="53"/>
      <c r="AH3328" s="53"/>
      <c r="AI3328" s="53"/>
      <c r="AJ3328" s="53"/>
      <c r="AK3328" s="53"/>
      <c r="AL3328" s="53"/>
      <c r="AM3328" s="53"/>
      <c r="AN3328" s="53"/>
      <c r="AO3328" s="53"/>
      <c r="AP3328" s="53"/>
      <c r="AQ3328" s="53"/>
      <c r="AR3328" s="53"/>
      <c r="AS3328" s="53"/>
      <c r="AT3328" s="53"/>
      <c r="AU3328" s="53"/>
      <c r="AV3328" s="53"/>
      <c r="AW3328" s="53"/>
      <c r="AX3328" s="53"/>
      <c r="AY3328" s="53"/>
      <c r="AZ3328" s="53"/>
      <c r="BA3328" s="53"/>
      <c r="BB3328" s="53"/>
      <c r="BC3328" s="53"/>
      <c r="BD3328" s="53"/>
      <c r="BE3328" s="53"/>
      <c r="BF3328" s="53"/>
      <c r="BG3328" s="53"/>
      <c r="BH3328" s="53"/>
      <c r="BI3328" s="53"/>
      <c r="BJ3328" s="53"/>
      <c r="BK3328" s="53"/>
      <c r="BL3328" s="53"/>
      <c r="BM3328" s="53"/>
      <c r="BN3328" s="53"/>
      <c r="BO3328" s="53"/>
      <c r="BP3328" s="53"/>
      <c r="BQ3328" s="53"/>
      <c r="BR3328" s="53"/>
      <c r="BS3328" s="53"/>
      <c r="BT3328" s="53"/>
      <c r="BU3328" s="53"/>
      <c r="BV3328" s="53"/>
      <c r="BW3328" s="53"/>
      <c r="BX3328" s="53"/>
      <c r="BY3328" s="53"/>
      <c r="BZ3328" s="53"/>
      <c r="CA3328" s="53"/>
      <c r="CB3328" s="53"/>
      <c r="CC3328" s="53"/>
      <c r="CD3328" s="53"/>
      <c r="CE3328" s="53"/>
      <c r="CF3328" s="53"/>
      <c r="CG3328" s="53"/>
      <c r="CH3328" s="53"/>
      <c r="CI3328" s="53"/>
      <c r="CJ3328" s="53"/>
      <c r="CK3328" s="53"/>
    </row>
    <row r="3329" spans="10:89" x14ac:dyDescent="0.2">
      <c r="J3329" s="53"/>
      <c r="K3329" s="53"/>
      <c r="L3329" s="53"/>
      <c r="M3329" s="53"/>
      <c r="N3329" s="53"/>
      <c r="O3329" s="53"/>
      <c r="P3329" s="53"/>
      <c r="Q3329" s="53"/>
      <c r="R3329" s="53"/>
      <c r="S3329" s="53"/>
      <c r="T3329" s="53"/>
      <c r="U3329" s="53"/>
      <c r="V3329" s="53"/>
      <c r="W3329" s="53"/>
      <c r="X3329" s="53"/>
      <c r="Y3329" s="53"/>
      <c r="Z3329" s="53"/>
      <c r="AA3329" s="53"/>
      <c r="AB3329" s="53"/>
      <c r="AC3329" s="53"/>
      <c r="AD3329" s="53"/>
      <c r="AE3329" s="53"/>
      <c r="AF3329" s="53"/>
      <c r="AG3329" s="53"/>
      <c r="AH3329" s="53"/>
      <c r="AI3329" s="53"/>
      <c r="AJ3329" s="53"/>
      <c r="AK3329" s="53"/>
      <c r="AL3329" s="53"/>
      <c r="AM3329" s="53"/>
      <c r="AN3329" s="53"/>
      <c r="AO3329" s="53"/>
      <c r="AP3329" s="53"/>
      <c r="AQ3329" s="53"/>
      <c r="AR3329" s="53"/>
      <c r="AS3329" s="53"/>
      <c r="AT3329" s="53"/>
      <c r="AU3329" s="53"/>
      <c r="AV3329" s="53"/>
      <c r="AW3329" s="53"/>
      <c r="AX3329" s="53"/>
      <c r="AY3329" s="53"/>
      <c r="AZ3329" s="53"/>
      <c r="BA3329" s="53"/>
      <c r="BB3329" s="53"/>
      <c r="BC3329" s="53"/>
      <c r="BD3329" s="53"/>
      <c r="BE3329" s="53"/>
      <c r="BF3329" s="53"/>
      <c r="BG3329" s="53"/>
      <c r="BH3329" s="53"/>
      <c r="BI3329" s="53"/>
      <c r="BJ3329" s="53"/>
      <c r="BK3329" s="53"/>
      <c r="BL3329" s="53"/>
      <c r="BM3329" s="53"/>
      <c r="BN3329" s="53"/>
      <c r="BO3329" s="53"/>
      <c r="BP3329" s="53"/>
      <c r="BQ3329" s="53"/>
      <c r="BR3329" s="53"/>
      <c r="BS3329" s="53"/>
      <c r="BT3329" s="53"/>
      <c r="BU3329" s="53"/>
      <c r="BV3329" s="53"/>
      <c r="BW3329" s="53"/>
      <c r="BX3329" s="53"/>
      <c r="BY3329" s="53"/>
      <c r="BZ3329" s="53"/>
      <c r="CA3329" s="53"/>
      <c r="CB3329" s="53"/>
      <c r="CC3329" s="53"/>
      <c r="CD3329" s="53"/>
      <c r="CE3329" s="53"/>
      <c r="CF3329" s="53"/>
      <c r="CG3329" s="53"/>
      <c r="CH3329" s="53"/>
      <c r="CI3329" s="53"/>
      <c r="CJ3329" s="53"/>
      <c r="CK3329" s="53"/>
    </row>
    <row r="3330" spans="10:89" x14ac:dyDescent="0.2">
      <c r="J3330" s="53"/>
      <c r="K3330" s="53"/>
      <c r="L3330" s="53"/>
      <c r="M3330" s="53"/>
      <c r="N3330" s="53"/>
      <c r="O3330" s="53"/>
      <c r="P3330" s="53"/>
      <c r="Q3330" s="53"/>
      <c r="R3330" s="53"/>
      <c r="S3330" s="53"/>
      <c r="T3330" s="53"/>
      <c r="U3330" s="53"/>
      <c r="V3330" s="53"/>
      <c r="W3330" s="53"/>
      <c r="X3330" s="53"/>
      <c r="Y3330" s="53"/>
      <c r="Z3330" s="53"/>
      <c r="AA3330" s="53"/>
      <c r="AB3330" s="53"/>
      <c r="AC3330" s="53"/>
      <c r="AD3330" s="53"/>
      <c r="AE3330" s="53"/>
      <c r="AF3330" s="53"/>
      <c r="AG3330" s="53"/>
      <c r="AH3330" s="53"/>
      <c r="AI3330" s="53"/>
      <c r="AJ3330" s="53"/>
      <c r="AK3330" s="53"/>
      <c r="AL3330" s="53"/>
      <c r="AM3330" s="53"/>
      <c r="AN3330" s="53"/>
      <c r="AO3330" s="53"/>
      <c r="AP3330" s="53"/>
      <c r="AQ3330" s="53"/>
      <c r="AR3330" s="53"/>
      <c r="AS3330" s="53"/>
      <c r="AT3330" s="53"/>
      <c r="AU3330" s="53"/>
      <c r="AV3330" s="53"/>
      <c r="AW3330" s="53"/>
      <c r="AX3330" s="53"/>
      <c r="AY3330" s="53"/>
      <c r="AZ3330" s="53"/>
      <c r="BA3330" s="53"/>
      <c r="BB3330" s="53"/>
      <c r="BC3330" s="53"/>
      <c r="BD3330" s="53"/>
      <c r="BE3330" s="53"/>
      <c r="BF3330" s="53"/>
      <c r="BG3330" s="53"/>
      <c r="BH3330" s="53"/>
      <c r="BI3330" s="53"/>
      <c r="BJ3330" s="53"/>
      <c r="BK3330" s="53"/>
      <c r="BL3330" s="53"/>
      <c r="BM3330" s="53"/>
      <c r="BN3330" s="53"/>
      <c r="BO3330" s="53"/>
      <c r="BP3330" s="53"/>
      <c r="BQ3330" s="53"/>
      <c r="BR3330" s="53"/>
      <c r="BS3330" s="53"/>
      <c r="BT3330" s="53"/>
      <c r="BU3330" s="53"/>
      <c r="BV3330" s="53"/>
      <c r="BW3330" s="53"/>
      <c r="BX3330" s="53"/>
      <c r="BY3330" s="53"/>
      <c r="BZ3330" s="53"/>
      <c r="CA3330" s="53"/>
      <c r="CB3330" s="53"/>
      <c r="CC3330" s="53"/>
      <c r="CD3330" s="53"/>
      <c r="CE3330" s="53"/>
      <c r="CF3330" s="53"/>
      <c r="CG3330" s="53"/>
      <c r="CH3330" s="53"/>
      <c r="CI3330" s="53"/>
      <c r="CJ3330" s="53"/>
      <c r="CK3330" s="53"/>
    </row>
    <row r="3331" spans="10:89" x14ac:dyDescent="0.2">
      <c r="J3331" s="53"/>
      <c r="K3331" s="53"/>
      <c r="L3331" s="53"/>
      <c r="M3331" s="53"/>
      <c r="N3331" s="53"/>
      <c r="O3331" s="53"/>
      <c r="P3331" s="53"/>
      <c r="Q3331" s="53"/>
      <c r="R3331" s="53"/>
      <c r="S3331" s="53"/>
      <c r="T3331" s="53"/>
      <c r="U3331" s="53"/>
      <c r="V3331" s="53"/>
      <c r="W3331" s="53"/>
      <c r="X3331" s="53"/>
      <c r="Y3331" s="53"/>
      <c r="Z3331" s="53"/>
      <c r="AA3331" s="53"/>
      <c r="AB3331" s="53"/>
      <c r="AC3331" s="53"/>
      <c r="AD3331" s="53"/>
      <c r="AE3331" s="53"/>
      <c r="AF3331" s="53"/>
      <c r="AG3331" s="53"/>
      <c r="AH3331" s="53"/>
      <c r="AI3331" s="53"/>
      <c r="AJ3331" s="53"/>
      <c r="AK3331" s="53"/>
      <c r="AL3331" s="53"/>
      <c r="AM3331" s="53"/>
      <c r="AN3331" s="53"/>
      <c r="AO3331" s="53"/>
      <c r="AP3331" s="53"/>
      <c r="AQ3331" s="53"/>
      <c r="AR3331" s="53"/>
      <c r="AS3331" s="53"/>
      <c r="AT3331" s="53"/>
      <c r="AU3331" s="53"/>
      <c r="AV3331" s="53"/>
      <c r="AW3331" s="53"/>
      <c r="AX3331" s="53"/>
      <c r="AY3331" s="53"/>
      <c r="AZ3331" s="53"/>
      <c r="BA3331" s="53"/>
      <c r="BB3331" s="53"/>
      <c r="BC3331" s="53"/>
      <c r="BD3331" s="53"/>
      <c r="BE3331" s="53"/>
      <c r="BF3331" s="53"/>
      <c r="BG3331" s="53"/>
      <c r="BH3331" s="53"/>
      <c r="BI3331" s="53"/>
      <c r="BJ3331" s="53"/>
      <c r="BK3331" s="53"/>
      <c r="BL3331" s="53"/>
      <c r="BM3331" s="53"/>
      <c r="BN3331" s="53"/>
      <c r="BO3331" s="53"/>
      <c r="BP3331" s="53"/>
      <c r="BQ3331" s="53"/>
      <c r="BR3331" s="53"/>
      <c r="BS3331" s="53"/>
      <c r="BT3331" s="53"/>
      <c r="BU3331" s="53"/>
      <c r="BV3331" s="53"/>
      <c r="BW3331" s="53"/>
      <c r="BX3331" s="53"/>
      <c r="BY3331" s="53"/>
      <c r="BZ3331" s="53"/>
      <c r="CA3331" s="53"/>
      <c r="CB3331" s="53"/>
      <c r="CC3331" s="53"/>
      <c r="CD3331" s="53"/>
      <c r="CE3331" s="53"/>
      <c r="CF3331" s="53"/>
      <c r="CG3331" s="53"/>
      <c r="CH3331" s="53"/>
      <c r="CI3331" s="53"/>
      <c r="CJ3331" s="53"/>
      <c r="CK3331" s="53"/>
    </row>
    <row r="3332" spans="10:89" x14ac:dyDescent="0.2">
      <c r="J3332" s="53"/>
      <c r="K3332" s="53"/>
      <c r="L3332" s="53"/>
      <c r="M3332" s="53"/>
      <c r="N3332" s="53"/>
      <c r="O3332" s="53"/>
      <c r="P3332" s="53"/>
      <c r="Q3332" s="53"/>
      <c r="R3332" s="53"/>
      <c r="S3332" s="53"/>
      <c r="T3332" s="53"/>
      <c r="U3332" s="53"/>
      <c r="V3332" s="53"/>
      <c r="W3332" s="53"/>
      <c r="X3332" s="53"/>
      <c r="Y3332" s="53"/>
      <c r="Z3332" s="53"/>
      <c r="AA3332" s="53"/>
      <c r="AB3332" s="53"/>
      <c r="AC3332" s="53"/>
      <c r="AD3332" s="53"/>
      <c r="AE3332" s="53"/>
      <c r="AF3332" s="53"/>
      <c r="AG3332" s="53"/>
      <c r="AH3332" s="53"/>
      <c r="AI3332" s="53"/>
      <c r="AJ3332" s="53"/>
      <c r="AK3332" s="53"/>
      <c r="AL3332" s="53"/>
      <c r="AM3332" s="53"/>
      <c r="AN3332" s="53"/>
      <c r="AO3332" s="53"/>
      <c r="AP3332" s="53"/>
      <c r="AQ3332" s="53"/>
      <c r="AR3332" s="53"/>
      <c r="AS3332" s="53"/>
      <c r="AT3332" s="53"/>
      <c r="AU3332" s="53"/>
      <c r="AV3332" s="53"/>
      <c r="AW3332" s="53"/>
      <c r="AX3332" s="53"/>
      <c r="AY3332" s="53"/>
      <c r="AZ3332" s="53"/>
      <c r="BA3332" s="53"/>
      <c r="BB3332" s="53"/>
      <c r="BC3332" s="53"/>
      <c r="BD3332" s="53"/>
      <c r="BE3332" s="53"/>
      <c r="BF3332" s="53"/>
      <c r="BG3332" s="53"/>
      <c r="BH3332" s="53"/>
      <c r="BI3332" s="53"/>
      <c r="BJ3332" s="53"/>
      <c r="BK3332" s="53"/>
      <c r="BL3332" s="53"/>
      <c r="BM3332" s="53"/>
      <c r="BN3332" s="53"/>
      <c r="BO3332" s="53"/>
      <c r="BP3332" s="53"/>
      <c r="BQ3332" s="53"/>
      <c r="BR3332" s="53"/>
      <c r="BS3332" s="53"/>
      <c r="BT3332" s="53"/>
      <c r="BU3332" s="53"/>
      <c r="BV3332" s="53"/>
      <c r="BW3332" s="53"/>
      <c r="BX3332" s="53"/>
      <c r="BY3332" s="53"/>
      <c r="BZ3332" s="53"/>
      <c r="CA3332" s="53"/>
      <c r="CB3332" s="53"/>
      <c r="CC3332" s="53"/>
      <c r="CD3332" s="53"/>
      <c r="CE3332" s="53"/>
      <c r="CF3332" s="53"/>
      <c r="CG3332" s="53"/>
      <c r="CH3332" s="53"/>
      <c r="CI3332" s="53"/>
      <c r="CJ3332" s="53"/>
      <c r="CK3332" s="53"/>
    </row>
    <row r="3333" spans="10:89" x14ac:dyDescent="0.2">
      <c r="J3333" s="53"/>
      <c r="K3333" s="53"/>
      <c r="L3333" s="53"/>
      <c r="M3333" s="53"/>
      <c r="N3333" s="53"/>
      <c r="O3333" s="53"/>
      <c r="P3333" s="53"/>
      <c r="Q3333" s="53"/>
      <c r="R3333" s="53"/>
      <c r="S3333" s="53"/>
      <c r="T3333" s="53"/>
      <c r="U3333" s="53"/>
      <c r="V3333" s="53"/>
      <c r="W3333" s="53"/>
      <c r="X3333" s="53"/>
      <c r="Y3333" s="53"/>
      <c r="Z3333" s="53"/>
      <c r="AA3333" s="53"/>
      <c r="AB3333" s="53"/>
      <c r="AC3333" s="53"/>
      <c r="AD3333" s="53"/>
      <c r="AE3333" s="53"/>
      <c r="AF3333" s="53"/>
      <c r="AG3333" s="53"/>
      <c r="AH3333" s="53"/>
      <c r="AI3333" s="53"/>
      <c r="AJ3333" s="53"/>
      <c r="AK3333" s="53"/>
      <c r="AL3333" s="53"/>
      <c r="AM3333" s="53"/>
      <c r="AN3333" s="53"/>
      <c r="AO3333" s="53"/>
      <c r="AP3333" s="53"/>
      <c r="AQ3333" s="53"/>
      <c r="AR3333" s="53"/>
      <c r="AS3333" s="53"/>
      <c r="AT3333" s="53"/>
      <c r="AU3333" s="53"/>
      <c r="AV3333" s="53"/>
      <c r="AW3333" s="53"/>
      <c r="AX3333" s="53"/>
      <c r="AY3333" s="53"/>
      <c r="AZ3333" s="53"/>
      <c r="BA3333" s="53"/>
      <c r="BB3333" s="53"/>
      <c r="BC3333" s="53"/>
      <c r="BD3333" s="53"/>
      <c r="BE3333" s="53"/>
      <c r="BF3333" s="53"/>
      <c r="BG3333" s="53"/>
      <c r="BH3333" s="53"/>
      <c r="BI3333" s="53"/>
      <c r="BJ3333" s="53"/>
      <c r="BK3333" s="53"/>
      <c r="BL3333" s="53"/>
      <c r="BM3333" s="53"/>
      <c r="BN3333" s="53"/>
      <c r="BO3333" s="53"/>
      <c r="BP3333" s="53"/>
      <c r="BQ3333" s="53"/>
      <c r="BR3333" s="53"/>
      <c r="BS3333" s="53"/>
      <c r="BT3333" s="53"/>
      <c r="BU3333" s="53"/>
      <c r="BV3333" s="53"/>
      <c r="BW3333" s="53"/>
      <c r="BX3333" s="53"/>
      <c r="BY3333" s="53"/>
      <c r="BZ3333" s="53"/>
      <c r="CA3333" s="53"/>
      <c r="CB3333" s="53"/>
      <c r="CC3333" s="53"/>
      <c r="CD3333" s="53"/>
      <c r="CE3333" s="53"/>
      <c r="CF3333" s="53"/>
      <c r="CG3333" s="53"/>
      <c r="CH3333" s="53"/>
      <c r="CI3333" s="53"/>
      <c r="CJ3333" s="53"/>
      <c r="CK3333" s="53"/>
    </row>
    <row r="3334" spans="10:89" x14ac:dyDescent="0.2">
      <c r="J3334" s="53"/>
      <c r="K3334" s="53"/>
      <c r="L3334" s="53"/>
      <c r="M3334" s="53"/>
      <c r="N3334" s="53"/>
      <c r="O3334" s="53"/>
      <c r="P3334" s="53"/>
      <c r="Q3334" s="53"/>
      <c r="R3334" s="53"/>
      <c r="S3334" s="53"/>
      <c r="T3334" s="53"/>
      <c r="U3334" s="53"/>
      <c r="V3334" s="53"/>
      <c r="W3334" s="53"/>
      <c r="X3334" s="53"/>
      <c r="Y3334" s="53"/>
      <c r="Z3334" s="53"/>
      <c r="AA3334" s="53"/>
      <c r="AB3334" s="53"/>
      <c r="AC3334" s="53"/>
      <c r="AD3334" s="53"/>
      <c r="AE3334" s="53"/>
      <c r="AF3334" s="53"/>
      <c r="AG3334" s="53"/>
      <c r="AH3334" s="53"/>
      <c r="AI3334" s="53"/>
      <c r="AJ3334" s="53"/>
      <c r="AK3334" s="53"/>
      <c r="AL3334" s="53"/>
      <c r="AM3334" s="53"/>
      <c r="AN3334" s="53"/>
      <c r="AO3334" s="53"/>
      <c r="AP3334" s="53"/>
      <c r="AQ3334" s="53"/>
      <c r="AR3334" s="53"/>
      <c r="AS3334" s="53"/>
      <c r="AT3334" s="53"/>
      <c r="AU3334" s="53"/>
      <c r="AV3334" s="53"/>
      <c r="AW3334" s="53"/>
      <c r="AX3334" s="53"/>
      <c r="AY3334" s="53"/>
      <c r="AZ3334" s="53"/>
      <c r="BA3334" s="53"/>
      <c r="BB3334" s="53"/>
      <c r="BC3334" s="53"/>
      <c r="BD3334" s="53"/>
      <c r="BE3334" s="53"/>
      <c r="BF3334" s="53"/>
      <c r="BG3334" s="53"/>
      <c r="BH3334" s="53"/>
      <c r="BI3334" s="53"/>
      <c r="BJ3334" s="53"/>
      <c r="BK3334" s="53"/>
      <c r="BL3334" s="53"/>
      <c r="BM3334" s="53"/>
      <c r="BN3334" s="53"/>
      <c r="BO3334" s="53"/>
      <c r="BP3334" s="53"/>
      <c r="BQ3334" s="53"/>
      <c r="BR3334" s="53"/>
      <c r="BS3334" s="53"/>
      <c r="BT3334" s="53"/>
      <c r="BU3334" s="53"/>
      <c r="BV3334" s="53"/>
      <c r="BW3334" s="53"/>
      <c r="BX3334" s="53"/>
      <c r="BY3334" s="53"/>
      <c r="BZ3334" s="53"/>
      <c r="CA3334" s="53"/>
      <c r="CB3334" s="53"/>
      <c r="CC3334" s="53"/>
      <c r="CD3334" s="53"/>
      <c r="CE3334" s="53"/>
      <c r="CF3334" s="53"/>
      <c r="CG3334" s="53"/>
      <c r="CH3334" s="53"/>
      <c r="CI3334" s="53"/>
      <c r="CJ3334" s="53"/>
      <c r="CK3334" s="53"/>
    </row>
    <row r="3335" spans="10:89" x14ac:dyDescent="0.2">
      <c r="J3335" s="53"/>
      <c r="K3335" s="53"/>
      <c r="L3335" s="53"/>
      <c r="M3335" s="53"/>
      <c r="N3335" s="53"/>
      <c r="O3335" s="53"/>
      <c r="P3335" s="53"/>
      <c r="Q3335" s="53"/>
      <c r="R3335" s="53"/>
      <c r="S3335" s="53"/>
      <c r="T3335" s="53"/>
      <c r="U3335" s="53"/>
      <c r="V3335" s="53"/>
      <c r="W3335" s="53"/>
      <c r="X3335" s="53"/>
      <c r="Y3335" s="53"/>
      <c r="Z3335" s="53"/>
      <c r="AA3335" s="53"/>
      <c r="AB3335" s="53"/>
      <c r="AC3335" s="53"/>
      <c r="AD3335" s="53"/>
      <c r="AE3335" s="53"/>
      <c r="AF3335" s="53"/>
      <c r="AG3335" s="53"/>
      <c r="AH3335" s="53"/>
      <c r="AI3335" s="53"/>
      <c r="AJ3335" s="53"/>
      <c r="AK3335" s="53"/>
      <c r="AL3335" s="53"/>
      <c r="AM3335" s="53"/>
      <c r="AN3335" s="53"/>
      <c r="AO3335" s="53"/>
      <c r="AP3335" s="53"/>
      <c r="AQ3335" s="53"/>
      <c r="AR3335" s="53"/>
      <c r="AS3335" s="53"/>
      <c r="AT3335" s="53"/>
      <c r="AU3335" s="53"/>
      <c r="AV3335" s="53"/>
      <c r="AW3335" s="53"/>
      <c r="AX3335" s="53"/>
      <c r="AY3335" s="53"/>
      <c r="AZ3335" s="53"/>
      <c r="BA3335" s="53"/>
      <c r="BB3335" s="53"/>
      <c r="BC3335" s="53"/>
      <c r="BD3335" s="53"/>
      <c r="BE3335" s="53"/>
      <c r="BF3335" s="53"/>
      <c r="BG3335" s="53"/>
      <c r="BH3335" s="53"/>
      <c r="BI3335" s="53"/>
      <c r="BJ3335" s="53"/>
      <c r="BK3335" s="53"/>
      <c r="BL3335" s="53"/>
      <c r="BM3335" s="53"/>
      <c r="BN3335" s="53"/>
      <c r="BO3335" s="53"/>
      <c r="BP3335" s="53"/>
      <c r="BQ3335" s="53"/>
      <c r="BR3335" s="53"/>
      <c r="BS3335" s="53"/>
      <c r="BT3335" s="53"/>
      <c r="BU3335" s="53"/>
      <c r="BV3335" s="53"/>
      <c r="BW3335" s="53"/>
      <c r="BX3335" s="53"/>
      <c r="BY3335" s="53"/>
      <c r="BZ3335" s="53"/>
      <c r="CA3335" s="53"/>
      <c r="CB3335" s="53"/>
      <c r="CC3335" s="53"/>
      <c r="CD3335" s="53"/>
      <c r="CE3335" s="53"/>
      <c r="CF3335" s="53"/>
      <c r="CG3335" s="53"/>
      <c r="CH3335" s="53"/>
      <c r="CI3335" s="53"/>
      <c r="CJ3335" s="53"/>
      <c r="CK3335" s="53"/>
    </row>
    <row r="3336" spans="10:89" x14ac:dyDescent="0.2">
      <c r="J3336" s="53"/>
      <c r="K3336" s="53"/>
      <c r="L3336" s="53"/>
      <c r="M3336" s="53"/>
      <c r="N3336" s="53"/>
      <c r="O3336" s="53"/>
      <c r="P3336" s="53"/>
      <c r="Q3336" s="53"/>
      <c r="R3336" s="53"/>
      <c r="S3336" s="53"/>
      <c r="T3336" s="53"/>
      <c r="U3336" s="53"/>
      <c r="V3336" s="53"/>
      <c r="W3336" s="53"/>
      <c r="X3336" s="53"/>
      <c r="Y3336" s="53"/>
      <c r="Z3336" s="53"/>
      <c r="AA3336" s="53"/>
      <c r="AB3336" s="53"/>
      <c r="AC3336" s="53"/>
      <c r="AD3336" s="53"/>
      <c r="AE3336" s="53"/>
      <c r="AF3336" s="53"/>
      <c r="AG3336" s="53"/>
      <c r="AH3336" s="53"/>
      <c r="AI3336" s="53"/>
      <c r="AJ3336" s="53"/>
      <c r="AK3336" s="53"/>
      <c r="AL3336" s="53"/>
      <c r="AM3336" s="53"/>
      <c r="AN3336" s="53"/>
      <c r="AO3336" s="53"/>
      <c r="AP3336" s="53"/>
      <c r="AQ3336" s="53"/>
      <c r="AR3336" s="53"/>
      <c r="AS3336" s="53"/>
      <c r="AT3336" s="53"/>
      <c r="AU3336" s="53"/>
      <c r="AV3336" s="53"/>
      <c r="AW3336" s="53"/>
      <c r="AX3336" s="53"/>
      <c r="AY3336" s="53"/>
      <c r="AZ3336" s="53"/>
      <c r="BA3336" s="53"/>
      <c r="BB3336" s="53"/>
      <c r="BC3336" s="53"/>
      <c r="BD3336" s="53"/>
      <c r="BE3336" s="53"/>
      <c r="BF3336" s="53"/>
      <c r="BG3336" s="53"/>
      <c r="BH3336" s="53"/>
      <c r="BI3336" s="53"/>
      <c r="BJ3336" s="53"/>
      <c r="BK3336" s="53"/>
      <c r="BL3336" s="53"/>
      <c r="BM3336" s="53"/>
      <c r="BN3336" s="53"/>
      <c r="BO3336" s="53"/>
      <c r="BP3336" s="53"/>
      <c r="BQ3336" s="53"/>
      <c r="BR3336" s="53"/>
      <c r="BS3336" s="53"/>
      <c r="BT3336" s="53"/>
      <c r="BU3336" s="53"/>
      <c r="BV3336" s="53"/>
      <c r="BW3336" s="53"/>
      <c r="BX3336" s="53"/>
      <c r="BY3336" s="53"/>
      <c r="BZ3336" s="53"/>
      <c r="CA3336" s="53"/>
      <c r="CB3336" s="53"/>
      <c r="CC3336" s="53"/>
      <c r="CD3336" s="53"/>
      <c r="CE3336" s="53"/>
      <c r="CF3336" s="53"/>
      <c r="CG3336" s="53"/>
      <c r="CH3336" s="53"/>
      <c r="CI3336" s="53"/>
      <c r="CJ3336" s="53"/>
      <c r="CK3336" s="53"/>
    </row>
    <row r="3337" spans="10:89" x14ac:dyDescent="0.2">
      <c r="J3337" s="53"/>
      <c r="K3337" s="53"/>
      <c r="L3337" s="53"/>
      <c r="M3337" s="53"/>
      <c r="N3337" s="53"/>
      <c r="O3337" s="53"/>
      <c r="P3337" s="53"/>
      <c r="Q3337" s="53"/>
      <c r="R3337" s="53"/>
      <c r="S3337" s="53"/>
      <c r="T3337" s="53"/>
      <c r="U3337" s="53"/>
      <c r="V3337" s="53"/>
      <c r="W3337" s="53"/>
      <c r="X3337" s="53"/>
      <c r="Y3337" s="53"/>
      <c r="Z3337" s="53"/>
      <c r="AA3337" s="53"/>
      <c r="AB3337" s="53"/>
      <c r="AC3337" s="53"/>
      <c r="AD3337" s="53"/>
      <c r="AE3337" s="53"/>
      <c r="AF3337" s="53"/>
      <c r="AG3337" s="53"/>
      <c r="AH3337" s="53"/>
      <c r="AI3337" s="53"/>
      <c r="AJ3337" s="53"/>
      <c r="AK3337" s="53"/>
      <c r="AL3337" s="53"/>
      <c r="AM3337" s="53"/>
      <c r="AN3337" s="53"/>
      <c r="AO3337" s="53"/>
      <c r="AP3337" s="53"/>
      <c r="AQ3337" s="53"/>
      <c r="AR3337" s="53"/>
      <c r="AS3337" s="53"/>
      <c r="AT3337" s="53"/>
      <c r="AU3337" s="53"/>
      <c r="AV3337" s="53"/>
      <c r="AW3337" s="53"/>
      <c r="AX3337" s="53"/>
      <c r="AY3337" s="53"/>
      <c r="AZ3337" s="53"/>
      <c r="BA3337" s="53"/>
      <c r="BB3337" s="53"/>
      <c r="BC3337" s="53"/>
      <c r="BD3337" s="53"/>
      <c r="BE3337" s="53"/>
      <c r="BF3337" s="53"/>
      <c r="BG3337" s="53"/>
      <c r="BH3337" s="53"/>
      <c r="BI3337" s="53"/>
      <c r="BJ3337" s="53"/>
      <c r="BK3337" s="53"/>
      <c r="BL3337" s="53"/>
      <c r="BM3337" s="53"/>
      <c r="BN3337" s="53"/>
      <c r="BO3337" s="53"/>
      <c r="BP3337" s="53"/>
      <c r="BQ3337" s="53"/>
      <c r="BR3337" s="53"/>
      <c r="BS3337" s="53"/>
      <c r="BT3337" s="53"/>
      <c r="BU3337" s="53"/>
      <c r="BV3337" s="53"/>
      <c r="BW3337" s="53"/>
      <c r="BX3337" s="53"/>
      <c r="BY3337" s="53"/>
      <c r="BZ3337" s="53"/>
      <c r="CA3337" s="53"/>
      <c r="CB3337" s="53"/>
      <c r="CC3337" s="53"/>
      <c r="CD3337" s="53"/>
      <c r="CE3337" s="53"/>
      <c r="CF3337" s="53"/>
      <c r="CG3337" s="53"/>
      <c r="CH3337" s="53"/>
      <c r="CI3337" s="53"/>
      <c r="CJ3337" s="53"/>
      <c r="CK3337" s="53"/>
    </row>
    <row r="3338" spans="10:89" x14ac:dyDescent="0.2">
      <c r="J3338" s="53"/>
      <c r="K3338" s="53"/>
      <c r="L3338" s="53"/>
      <c r="M3338" s="53"/>
      <c r="N3338" s="53"/>
      <c r="O3338" s="53"/>
      <c r="P3338" s="53"/>
      <c r="Q3338" s="53"/>
      <c r="R3338" s="53"/>
      <c r="S3338" s="53"/>
      <c r="T3338" s="53"/>
      <c r="U3338" s="53"/>
      <c r="V3338" s="53"/>
      <c r="W3338" s="53"/>
      <c r="X3338" s="53"/>
      <c r="Y3338" s="53"/>
      <c r="Z3338" s="53"/>
      <c r="AA3338" s="53"/>
      <c r="AB3338" s="53"/>
      <c r="AC3338" s="53"/>
      <c r="AD3338" s="53"/>
      <c r="AE3338" s="53"/>
      <c r="AF3338" s="53"/>
      <c r="AG3338" s="53"/>
      <c r="AH3338" s="53"/>
      <c r="AI3338" s="53"/>
      <c r="AJ3338" s="53"/>
      <c r="AK3338" s="53"/>
      <c r="AL3338" s="53"/>
      <c r="AM3338" s="53"/>
      <c r="AN3338" s="53"/>
      <c r="AO3338" s="53"/>
      <c r="AP3338" s="53"/>
      <c r="AQ3338" s="53"/>
      <c r="AR3338" s="53"/>
      <c r="AS3338" s="53"/>
      <c r="AT3338" s="53"/>
      <c r="AU3338" s="53"/>
      <c r="AV3338" s="53"/>
      <c r="AW3338" s="53"/>
      <c r="AX3338" s="53"/>
      <c r="AY3338" s="53"/>
      <c r="AZ3338" s="53"/>
      <c r="BA3338" s="53"/>
      <c r="BB3338" s="53"/>
      <c r="BC3338" s="53"/>
      <c r="BD3338" s="53"/>
      <c r="BE3338" s="53"/>
      <c r="BF3338" s="53"/>
      <c r="BG3338" s="53"/>
      <c r="BH3338" s="53"/>
      <c r="BI3338" s="53"/>
      <c r="BJ3338" s="53"/>
      <c r="BK3338" s="53"/>
      <c r="BL3338" s="53"/>
      <c r="BM3338" s="53"/>
      <c r="BN3338" s="53"/>
      <c r="BO3338" s="53"/>
      <c r="BP3338" s="53"/>
      <c r="BQ3338" s="53"/>
      <c r="BR3338" s="53"/>
      <c r="BS3338" s="53"/>
      <c r="BT3338" s="53"/>
      <c r="BU3338" s="53"/>
      <c r="BV3338" s="53"/>
      <c r="BW3338" s="53"/>
      <c r="BX3338" s="53"/>
      <c r="BY3338" s="53"/>
      <c r="BZ3338" s="53"/>
      <c r="CA3338" s="53"/>
      <c r="CB3338" s="53"/>
      <c r="CC3338" s="53"/>
      <c r="CD3338" s="53"/>
      <c r="CE3338" s="53"/>
      <c r="CF3338" s="53"/>
      <c r="CG3338" s="53"/>
      <c r="CH3338" s="53"/>
      <c r="CI3338" s="53"/>
      <c r="CJ3338" s="53"/>
      <c r="CK3338" s="53"/>
    </row>
    <row r="3339" spans="10:89" x14ac:dyDescent="0.2">
      <c r="J3339" s="53"/>
      <c r="K3339" s="53"/>
      <c r="L3339" s="53"/>
      <c r="M3339" s="53"/>
      <c r="N3339" s="53"/>
      <c r="O3339" s="53"/>
      <c r="P3339" s="53"/>
      <c r="Q3339" s="53"/>
      <c r="R3339" s="53"/>
      <c r="S3339" s="53"/>
      <c r="T3339" s="53"/>
      <c r="U3339" s="53"/>
      <c r="V3339" s="53"/>
      <c r="W3339" s="53"/>
      <c r="X3339" s="53"/>
      <c r="Y3339" s="53"/>
      <c r="Z3339" s="53"/>
      <c r="AA3339" s="53"/>
      <c r="AB3339" s="53"/>
      <c r="AC3339" s="53"/>
      <c r="AD3339" s="53"/>
      <c r="AE3339" s="53"/>
      <c r="AF3339" s="53"/>
      <c r="AG3339" s="53"/>
      <c r="AH3339" s="53"/>
      <c r="AI3339" s="53"/>
      <c r="AJ3339" s="53"/>
      <c r="AK3339" s="53"/>
      <c r="AL3339" s="53"/>
      <c r="AM3339" s="53"/>
      <c r="AN3339" s="53"/>
      <c r="AO3339" s="53"/>
      <c r="AP3339" s="53"/>
      <c r="AQ3339" s="53"/>
      <c r="AR3339" s="53"/>
      <c r="AS3339" s="53"/>
      <c r="AT3339" s="53"/>
      <c r="AU3339" s="53"/>
      <c r="AV3339" s="53"/>
      <c r="AW3339" s="53"/>
      <c r="AX3339" s="53"/>
      <c r="AY3339" s="53"/>
      <c r="AZ3339" s="53"/>
      <c r="BA3339" s="53"/>
      <c r="BB3339" s="53"/>
      <c r="BC3339" s="53"/>
      <c r="BD3339" s="53"/>
      <c r="BE3339" s="53"/>
      <c r="BF3339" s="53"/>
      <c r="BG3339" s="53"/>
      <c r="BH3339" s="53"/>
      <c r="BI3339" s="53"/>
      <c r="BJ3339" s="53"/>
      <c r="BK3339" s="53"/>
      <c r="BL3339" s="53"/>
      <c r="BM3339" s="53"/>
      <c r="BN3339" s="53"/>
      <c r="BO3339" s="53"/>
      <c r="BP3339" s="53"/>
      <c r="BQ3339" s="53"/>
      <c r="BR3339" s="53"/>
      <c r="BS3339" s="53"/>
      <c r="BT3339" s="53"/>
      <c r="BU3339" s="53"/>
      <c r="BV3339" s="53"/>
      <c r="BW3339" s="53"/>
      <c r="BX3339" s="53"/>
      <c r="BY3339" s="53"/>
      <c r="BZ3339" s="53"/>
      <c r="CA3339" s="53"/>
      <c r="CB3339" s="53"/>
      <c r="CC3339" s="53"/>
      <c r="CD3339" s="53"/>
      <c r="CE3339" s="53"/>
      <c r="CF3339" s="53"/>
      <c r="CG3339" s="53"/>
      <c r="CH3339" s="53"/>
      <c r="CI3339" s="53"/>
      <c r="CJ3339" s="53"/>
      <c r="CK3339" s="53"/>
    </row>
    <row r="3340" spans="10:89" x14ac:dyDescent="0.2">
      <c r="J3340" s="53"/>
      <c r="K3340" s="53"/>
      <c r="L3340" s="53"/>
      <c r="M3340" s="53"/>
      <c r="N3340" s="53"/>
      <c r="O3340" s="53"/>
      <c r="P3340" s="53"/>
      <c r="Q3340" s="53"/>
      <c r="R3340" s="53"/>
      <c r="S3340" s="53"/>
      <c r="T3340" s="53"/>
      <c r="U3340" s="53"/>
      <c r="V3340" s="53"/>
      <c r="W3340" s="53"/>
      <c r="X3340" s="53"/>
      <c r="Y3340" s="53"/>
      <c r="Z3340" s="53"/>
      <c r="AA3340" s="53"/>
      <c r="AB3340" s="53"/>
      <c r="AC3340" s="53"/>
      <c r="AD3340" s="53"/>
      <c r="AE3340" s="53"/>
      <c r="AF3340" s="53"/>
      <c r="AG3340" s="53"/>
      <c r="AH3340" s="53"/>
      <c r="AI3340" s="53"/>
      <c r="AJ3340" s="53"/>
      <c r="AK3340" s="53"/>
      <c r="AL3340" s="53"/>
      <c r="AM3340" s="53"/>
      <c r="AN3340" s="53"/>
      <c r="AO3340" s="53"/>
      <c r="AP3340" s="53"/>
      <c r="AQ3340" s="53"/>
      <c r="AR3340" s="53"/>
      <c r="AS3340" s="53"/>
      <c r="AT3340" s="53"/>
      <c r="AU3340" s="53"/>
      <c r="AV3340" s="53"/>
      <c r="AW3340" s="53"/>
      <c r="AX3340" s="53"/>
      <c r="AY3340" s="53"/>
      <c r="AZ3340" s="53"/>
      <c r="BA3340" s="53"/>
      <c r="BB3340" s="53"/>
      <c r="BC3340" s="53"/>
      <c r="BD3340" s="53"/>
      <c r="BE3340" s="53"/>
      <c r="BF3340" s="53"/>
      <c r="BG3340" s="53"/>
      <c r="BH3340" s="53"/>
      <c r="BI3340" s="53"/>
      <c r="BJ3340" s="53"/>
      <c r="BK3340" s="53"/>
      <c r="BL3340" s="53"/>
      <c r="BM3340" s="53"/>
      <c r="BN3340" s="53"/>
      <c r="BO3340" s="53"/>
      <c r="BP3340" s="53"/>
      <c r="BQ3340" s="53"/>
      <c r="BR3340" s="53"/>
      <c r="BS3340" s="53"/>
      <c r="BT3340" s="53"/>
      <c r="BU3340" s="53"/>
      <c r="BV3340" s="53"/>
      <c r="BW3340" s="53"/>
      <c r="BX3340" s="53"/>
      <c r="BY3340" s="53"/>
      <c r="BZ3340" s="53"/>
      <c r="CA3340" s="53"/>
      <c r="CB3340" s="53"/>
      <c r="CC3340" s="53"/>
      <c r="CD3340" s="53"/>
      <c r="CE3340" s="53"/>
      <c r="CF3340" s="53"/>
      <c r="CG3340" s="53"/>
      <c r="CH3340" s="53"/>
      <c r="CI3340" s="53"/>
      <c r="CJ3340" s="53"/>
      <c r="CK3340" s="53"/>
    </row>
    <row r="3341" spans="10:89" x14ac:dyDescent="0.2">
      <c r="J3341" s="53"/>
      <c r="K3341" s="53"/>
      <c r="L3341" s="53"/>
      <c r="M3341" s="53"/>
      <c r="N3341" s="53"/>
      <c r="O3341" s="53"/>
      <c r="P3341" s="53"/>
      <c r="Q3341" s="53"/>
      <c r="R3341" s="53"/>
      <c r="S3341" s="53"/>
      <c r="T3341" s="53"/>
      <c r="U3341" s="53"/>
      <c r="V3341" s="53"/>
      <c r="W3341" s="53"/>
      <c r="X3341" s="53"/>
      <c r="Y3341" s="53"/>
      <c r="Z3341" s="53"/>
      <c r="AA3341" s="53"/>
      <c r="AB3341" s="53"/>
      <c r="AC3341" s="53"/>
      <c r="AD3341" s="53"/>
      <c r="AE3341" s="53"/>
      <c r="AF3341" s="53"/>
      <c r="AG3341" s="53"/>
      <c r="AH3341" s="53"/>
      <c r="AI3341" s="53"/>
      <c r="AJ3341" s="53"/>
      <c r="AK3341" s="53"/>
      <c r="AL3341" s="53"/>
      <c r="AM3341" s="53"/>
      <c r="AN3341" s="53"/>
      <c r="AO3341" s="53"/>
      <c r="AP3341" s="53"/>
      <c r="AQ3341" s="53"/>
      <c r="AR3341" s="53"/>
      <c r="AS3341" s="53"/>
      <c r="AT3341" s="53"/>
      <c r="AU3341" s="53"/>
      <c r="AV3341" s="53"/>
      <c r="AW3341" s="53"/>
      <c r="AX3341" s="53"/>
      <c r="AY3341" s="53"/>
      <c r="AZ3341" s="53"/>
      <c r="BA3341" s="53"/>
      <c r="BB3341" s="53"/>
      <c r="BC3341" s="53"/>
      <c r="BD3341" s="53"/>
      <c r="BE3341" s="53"/>
      <c r="BF3341" s="53"/>
      <c r="BG3341" s="53"/>
      <c r="BH3341" s="53"/>
      <c r="BI3341" s="53"/>
      <c r="BJ3341" s="53"/>
      <c r="BK3341" s="53"/>
      <c r="BL3341" s="53"/>
      <c r="BM3341" s="53"/>
      <c r="BN3341" s="53"/>
      <c r="BO3341" s="53"/>
      <c r="BP3341" s="53"/>
      <c r="BQ3341" s="53"/>
      <c r="BR3341" s="53"/>
      <c r="BS3341" s="53"/>
      <c r="BT3341" s="53"/>
      <c r="BU3341" s="53"/>
      <c r="BV3341" s="53"/>
      <c r="BW3341" s="53"/>
      <c r="BX3341" s="53"/>
      <c r="BY3341" s="53"/>
      <c r="BZ3341" s="53"/>
      <c r="CA3341" s="53"/>
      <c r="CB3341" s="53"/>
      <c r="CC3341" s="53"/>
      <c r="CD3341" s="53"/>
      <c r="CE3341" s="53"/>
      <c r="CF3341" s="53"/>
      <c r="CG3341" s="53"/>
      <c r="CH3341" s="53"/>
      <c r="CI3341" s="53"/>
      <c r="CJ3341" s="53"/>
      <c r="CK3341" s="53"/>
    </row>
    <row r="3342" spans="10:89" x14ac:dyDescent="0.2">
      <c r="J3342" s="53"/>
      <c r="K3342" s="53"/>
      <c r="L3342" s="53"/>
      <c r="M3342" s="53"/>
      <c r="N3342" s="53"/>
      <c r="O3342" s="53"/>
      <c r="P3342" s="53"/>
      <c r="Q3342" s="53"/>
      <c r="R3342" s="53"/>
      <c r="S3342" s="53"/>
      <c r="T3342" s="53"/>
      <c r="U3342" s="53"/>
      <c r="V3342" s="53"/>
      <c r="W3342" s="53"/>
      <c r="X3342" s="53"/>
      <c r="Y3342" s="53"/>
      <c r="Z3342" s="53"/>
      <c r="AA3342" s="53"/>
      <c r="AB3342" s="53"/>
      <c r="AC3342" s="53"/>
      <c r="AD3342" s="53"/>
      <c r="AE3342" s="53"/>
      <c r="AF3342" s="53"/>
      <c r="AG3342" s="53"/>
      <c r="AH3342" s="53"/>
      <c r="AI3342" s="53"/>
      <c r="AJ3342" s="53"/>
      <c r="AK3342" s="53"/>
      <c r="AL3342" s="53"/>
      <c r="AM3342" s="53"/>
      <c r="AN3342" s="53"/>
      <c r="AO3342" s="53"/>
      <c r="AP3342" s="53"/>
      <c r="AQ3342" s="53"/>
      <c r="AR3342" s="53"/>
      <c r="AS3342" s="53"/>
      <c r="AT3342" s="53"/>
      <c r="AU3342" s="53"/>
      <c r="AV3342" s="53"/>
      <c r="AW3342" s="53"/>
      <c r="AX3342" s="53"/>
      <c r="AY3342" s="53"/>
      <c r="AZ3342" s="53"/>
      <c r="BA3342" s="53"/>
      <c r="BB3342" s="53"/>
      <c r="BC3342" s="53"/>
      <c r="BD3342" s="53"/>
      <c r="BE3342" s="53"/>
      <c r="BF3342" s="53"/>
      <c r="BG3342" s="53"/>
      <c r="BH3342" s="53"/>
      <c r="BI3342" s="53"/>
      <c r="BJ3342" s="53"/>
      <c r="BK3342" s="53"/>
      <c r="BL3342" s="53"/>
      <c r="BM3342" s="53"/>
      <c r="BN3342" s="53"/>
      <c r="BO3342" s="53"/>
      <c r="BP3342" s="53"/>
      <c r="BQ3342" s="53"/>
      <c r="BR3342" s="53"/>
      <c r="BS3342" s="53"/>
      <c r="BT3342" s="53"/>
      <c r="BU3342" s="53"/>
      <c r="BV3342" s="53"/>
      <c r="BW3342" s="53"/>
      <c r="BX3342" s="53"/>
      <c r="BY3342" s="53"/>
      <c r="BZ3342" s="53"/>
      <c r="CA3342" s="53"/>
      <c r="CB3342" s="53"/>
      <c r="CC3342" s="53"/>
      <c r="CD3342" s="53"/>
      <c r="CE3342" s="53"/>
      <c r="CF3342" s="53"/>
      <c r="CG3342" s="53"/>
      <c r="CH3342" s="53"/>
      <c r="CI3342" s="53"/>
      <c r="CJ3342" s="53"/>
      <c r="CK3342" s="53"/>
    </row>
    <row r="3343" spans="10:89" x14ac:dyDescent="0.2">
      <c r="J3343" s="53"/>
      <c r="K3343" s="53"/>
      <c r="L3343" s="53"/>
      <c r="M3343" s="53"/>
      <c r="N3343" s="53"/>
      <c r="O3343" s="53"/>
      <c r="P3343" s="53"/>
      <c r="Q3343" s="53"/>
      <c r="R3343" s="53"/>
      <c r="S3343" s="53"/>
      <c r="T3343" s="53"/>
      <c r="U3343" s="53"/>
      <c r="V3343" s="53"/>
      <c r="W3343" s="53"/>
      <c r="X3343" s="53"/>
      <c r="Y3343" s="53"/>
      <c r="Z3343" s="53"/>
      <c r="AA3343" s="53"/>
      <c r="AB3343" s="53"/>
      <c r="AC3343" s="53"/>
      <c r="AD3343" s="53"/>
      <c r="AE3343" s="53"/>
      <c r="AF3343" s="53"/>
      <c r="AG3343" s="53"/>
      <c r="AH3343" s="53"/>
      <c r="AI3343" s="53"/>
      <c r="AJ3343" s="53"/>
      <c r="AK3343" s="53"/>
      <c r="AL3343" s="53"/>
      <c r="AM3343" s="53"/>
      <c r="AN3343" s="53"/>
      <c r="AO3343" s="53"/>
      <c r="AP3343" s="53"/>
      <c r="AQ3343" s="53"/>
      <c r="AR3343" s="53"/>
      <c r="AS3343" s="53"/>
      <c r="AT3343" s="53"/>
      <c r="AU3343" s="53"/>
      <c r="AV3343" s="53"/>
      <c r="AW3343" s="53"/>
      <c r="AX3343" s="53"/>
      <c r="AY3343" s="53"/>
      <c r="AZ3343" s="53"/>
      <c r="BA3343" s="53"/>
      <c r="BB3343" s="53"/>
      <c r="BC3343" s="53"/>
      <c r="BD3343" s="53"/>
      <c r="BE3343" s="53"/>
      <c r="BF3343" s="53"/>
      <c r="BG3343" s="53"/>
      <c r="BH3343" s="53"/>
      <c r="BI3343" s="53"/>
      <c r="BJ3343" s="53"/>
      <c r="BK3343" s="53"/>
      <c r="BL3343" s="53"/>
      <c r="BM3343" s="53"/>
      <c r="BN3343" s="53"/>
      <c r="BO3343" s="53"/>
      <c r="BP3343" s="53"/>
      <c r="BQ3343" s="53"/>
      <c r="BR3343" s="53"/>
      <c r="BS3343" s="53"/>
      <c r="BT3343" s="53"/>
      <c r="BU3343" s="53"/>
      <c r="BV3343" s="53"/>
      <c r="BW3343" s="53"/>
      <c r="BX3343" s="53"/>
      <c r="BY3343" s="53"/>
      <c r="BZ3343" s="53"/>
      <c r="CA3343" s="53"/>
      <c r="CB3343" s="53"/>
      <c r="CC3343" s="53"/>
      <c r="CD3343" s="53"/>
      <c r="CE3343" s="53"/>
      <c r="CF3343" s="53"/>
      <c r="CG3343" s="53"/>
      <c r="CH3343" s="53"/>
      <c r="CI3343" s="53"/>
      <c r="CJ3343" s="53"/>
      <c r="CK3343" s="53"/>
    </row>
    <row r="3344" spans="10:89" x14ac:dyDescent="0.2">
      <c r="J3344" s="53"/>
      <c r="K3344" s="53"/>
      <c r="L3344" s="53"/>
      <c r="M3344" s="53"/>
      <c r="N3344" s="53"/>
      <c r="O3344" s="53"/>
      <c r="P3344" s="53"/>
      <c r="Q3344" s="53"/>
      <c r="R3344" s="53"/>
      <c r="S3344" s="53"/>
      <c r="T3344" s="53"/>
      <c r="U3344" s="53"/>
      <c r="V3344" s="53"/>
      <c r="W3344" s="53"/>
      <c r="X3344" s="53"/>
      <c r="Y3344" s="53"/>
      <c r="Z3344" s="53"/>
      <c r="AA3344" s="53"/>
      <c r="AB3344" s="53"/>
      <c r="AC3344" s="53"/>
      <c r="AD3344" s="53"/>
      <c r="AE3344" s="53"/>
      <c r="AF3344" s="53"/>
      <c r="AG3344" s="53"/>
      <c r="AH3344" s="53"/>
      <c r="AI3344" s="53"/>
      <c r="AJ3344" s="53"/>
      <c r="AK3344" s="53"/>
      <c r="AL3344" s="53"/>
      <c r="AM3344" s="53"/>
      <c r="AN3344" s="53"/>
      <c r="AO3344" s="53"/>
      <c r="AP3344" s="53"/>
      <c r="AQ3344" s="53"/>
      <c r="AR3344" s="53"/>
      <c r="AS3344" s="53"/>
      <c r="AT3344" s="53"/>
      <c r="AU3344" s="53"/>
      <c r="AV3344" s="53"/>
      <c r="AW3344" s="53"/>
      <c r="AX3344" s="53"/>
      <c r="AY3344" s="53"/>
      <c r="AZ3344" s="53"/>
      <c r="BA3344" s="53"/>
      <c r="BB3344" s="53"/>
      <c r="BC3344" s="53"/>
      <c r="BD3344" s="53"/>
      <c r="BE3344" s="53"/>
      <c r="BF3344" s="53"/>
      <c r="BG3344" s="53"/>
      <c r="BH3344" s="53"/>
      <c r="BI3344" s="53"/>
      <c r="BJ3344" s="53"/>
      <c r="BK3344" s="53"/>
      <c r="BL3344" s="53"/>
      <c r="BM3344" s="53"/>
      <c r="BN3344" s="53"/>
      <c r="BO3344" s="53"/>
      <c r="BP3344" s="53"/>
      <c r="BQ3344" s="53"/>
      <c r="BR3344" s="53"/>
      <c r="BS3344" s="53"/>
      <c r="BT3344" s="53"/>
      <c r="BU3344" s="53"/>
      <c r="BV3344" s="53"/>
      <c r="BW3344" s="53"/>
      <c r="BX3344" s="53"/>
      <c r="BY3344" s="53"/>
      <c r="BZ3344" s="53"/>
      <c r="CA3344" s="53"/>
      <c r="CB3344" s="53"/>
      <c r="CC3344" s="53"/>
      <c r="CD3344" s="53"/>
      <c r="CE3344" s="53"/>
      <c r="CF3344" s="53"/>
      <c r="CG3344" s="53"/>
      <c r="CH3344" s="53"/>
      <c r="CI3344" s="53"/>
      <c r="CJ3344" s="53"/>
      <c r="CK3344" s="53"/>
    </row>
    <row r="3345" spans="10:89" x14ac:dyDescent="0.2">
      <c r="J3345" s="53"/>
      <c r="K3345" s="53"/>
      <c r="L3345" s="53"/>
      <c r="M3345" s="53"/>
      <c r="N3345" s="53"/>
      <c r="O3345" s="53"/>
      <c r="P3345" s="53"/>
      <c r="Q3345" s="53"/>
      <c r="R3345" s="53"/>
      <c r="S3345" s="53"/>
      <c r="T3345" s="53"/>
      <c r="U3345" s="53"/>
      <c r="V3345" s="53"/>
      <c r="W3345" s="53"/>
      <c r="X3345" s="53"/>
      <c r="Y3345" s="53"/>
      <c r="Z3345" s="53"/>
      <c r="AA3345" s="53"/>
      <c r="AB3345" s="53"/>
      <c r="AC3345" s="53"/>
      <c r="AD3345" s="53"/>
      <c r="AE3345" s="53"/>
      <c r="AF3345" s="53"/>
      <c r="AG3345" s="53"/>
      <c r="AH3345" s="53"/>
      <c r="AI3345" s="53"/>
      <c r="AJ3345" s="53"/>
      <c r="AK3345" s="53"/>
      <c r="AL3345" s="53"/>
      <c r="AM3345" s="53"/>
      <c r="AN3345" s="53"/>
      <c r="AO3345" s="53"/>
      <c r="AP3345" s="53"/>
      <c r="AQ3345" s="53"/>
      <c r="AR3345" s="53"/>
      <c r="AS3345" s="53"/>
      <c r="AT3345" s="53"/>
      <c r="AU3345" s="53"/>
      <c r="AV3345" s="53"/>
      <c r="AW3345" s="53"/>
      <c r="AX3345" s="53"/>
      <c r="AY3345" s="53"/>
      <c r="AZ3345" s="53"/>
      <c r="BA3345" s="53"/>
      <c r="BB3345" s="53"/>
      <c r="BC3345" s="53"/>
      <c r="BD3345" s="53"/>
      <c r="BE3345" s="53"/>
      <c r="BF3345" s="53"/>
      <c r="BG3345" s="53"/>
      <c r="BH3345" s="53"/>
      <c r="BI3345" s="53"/>
      <c r="BJ3345" s="53"/>
      <c r="BK3345" s="53"/>
      <c r="BL3345" s="53"/>
      <c r="BM3345" s="53"/>
      <c r="BN3345" s="53"/>
      <c r="BO3345" s="53"/>
      <c r="BP3345" s="53"/>
      <c r="BQ3345" s="53"/>
      <c r="BR3345" s="53"/>
      <c r="BS3345" s="53"/>
      <c r="BT3345" s="53"/>
      <c r="BU3345" s="53"/>
      <c r="BV3345" s="53"/>
      <c r="BW3345" s="53"/>
      <c r="BX3345" s="53"/>
      <c r="BY3345" s="53"/>
      <c r="BZ3345" s="53"/>
      <c r="CA3345" s="53"/>
      <c r="CB3345" s="53"/>
      <c r="CC3345" s="53"/>
      <c r="CD3345" s="53"/>
      <c r="CE3345" s="53"/>
      <c r="CF3345" s="53"/>
      <c r="CG3345" s="53"/>
      <c r="CH3345" s="53"/>
      <c r="CI3345" s="53"/>
      <c r="CJ3345" s="53"/>
      <c r="CK3345" s="53"/>
    </row>
    <row r="3346" spans="10:89" x14ac:dyDescent="0.2">
      <c r="J3346" s="53"/>
      <c r="K3346" s="53"/>
      <c r="L3346" s="53"/>
      <c r="M3346" s="53"/>
      <c r="N3346" s="53"/>
      <c r="O3346" s="53"/>
      <c r="P3346" s="53"/>
      <c r="Q3346" s="53"/>
      <c r="R3346" s="53"/>
      <c r="S3346" s="53"/>
      <c r="T3346" s="53"/>
      <c r="U3346" s="53"/>
      <c r="V3346" s="53"/>
      <c r="W3346" s="53"/>
      <c r="X3346" s="53"/>
      <c r="Y3346" s="53"/>
      <c r="Z3346" s="53"/>
      <c r="AA3346" s="53"/>
      <c r="AB3346" s="53"/>
      <c r="AC3346" s="53"/>
      <c r="AD3346" s="53"/>
      <c r="AE3346" s="53"/>
      <c r="AF3346" s="53"/>
      <c r="AG3346" s="53"/>
      <c r="AH3346" s="53"/>
      <c r="AI3346" s="53"/>
      <c r="AJ3346" s="53"/>
      <c r="AK3346" s="53"/>
      <c r="AL3346" s="53"/>
      <c r="AM3346" s="53"/>
      <c r="AN3346" s="53"/>
      <c r="AO3346" s="53"/>
      <c r="AP3346" s="53"/>
      <c r="AQ3346" s="53"/>
      <c r="AR3346" s="53"/>
      <c r="AS3346" s="53"/>
      <c r="AT3346" s="53"/>
      <c r="AU3346" s="53"/>
      <c r="AV3346" s="53"/>
      <c r="AW3346" s="53"/>
      <c r="AX3346" s="53"/>
      <c r="AY3346" s="53"/>
      <c r="AZ3346" s="53"/>
      <c r="BA3346" s="53"/>
      <c r="BB3346" s="53"/>
      <c r="BC3346" s="53"/>
      <c r="BD3346" s="53"/>
      <c r="BE3346" s="53"/>
      <c r="BF3346" s="53"/>
      <c r="BG3346" s="53"/>
      <c r="BH3346" s="53"/>
      <c r="BI3346" s="53"/>
      <c r="BJ3346" s="53"/>
      <c r="BK3346" s="53"/>
      <c r="BL3346" s="53"/>
      <c r="BM3346" s="53"/>
      <c r="BN3346" s="53"/>
      <c r="BO3346" s="53"/>
      <c r="BP3346" s="53"/>
      <c r="BQ3346" s="53"/>
      <c r="BR3346" s="53"/>
      <c r="BS3346" s="53"/>
      <c r="BT3346" s="53"/>
      <c r="BU3346" s="53"/>
      <c r="BV3346" s="53"/>
      <c r="BW3346" s="53"/>
      <c r="BX3346" s="53"/>
      <c r="BY3346" s="53"/>
      <c r="BZ3346" s="53"/>
      <c r="CA3346" s="53"/>
      <c r="CB3346" s="53"/>
      <c r="CC3346" s="53"/>
      <c r="CD3346" s="53"/>
      <c r="CE3346" s="53"/>
      <c r="CF3346" s="53"/>
      <c r="CG3346" s="53"/>
      <c r="CH3346" s="53"/>
      <c r="CI3346" s="53"/>
      <c r="CJ3346" s="53"/>
      <c r="CK3346" s="53"/>
    </row>
    <row r="3347" spans="10:89" x14ac:dyDescent="0.2">
      <c r="J3347" s="53"/>
      <c r="K3347" s="53"/>
      <c r="L3347" s="53"/>
      <c r="M3347" s="53"/>
      <c r="N3347" s="53"/>
      <c r="O3347" s="53"/>
      <c r="P3347" s="53"/>
      <c r="Q3347" s="53"/>
      <c r="R3347" s="53"/>
      <c r="S3347" s="53"/>
      <c r="T3347" s="53"/>
      <c r="U3347" s="53"/>
      <c r="V3347" s="53"/>
      <c r="W3347" s="53"/>
      <c r="X3347" s="53"/>
      <c r="Y3347" s="53"/>
      <c r="Z3347" s="53"/>
      <c r="AA3347" s="53"/>
      <c r="AB3347" s="53"/>
      <c r="AC3347" s="53"/>
      <c r="AD3347" s="53"/>
      <c r="AE3347" s="53"/>
      <c r="AF3347" s="53"/>
      <c r="AG3347" s="53"/>
      <c r="AH3347" s="53"/>
      <c r="AI3347" s="53"/>
      <c r="AJ3347" s="53"/>
      <c r="AK3347" s="53"/>
      <c r="AL3347" s="53"/>
      <c r="AM3347" s="53"/>
      <c r="AN3347" s="53"/>
      <c r="AO3347" s="53"/>
      <c r="AP3347" s="53"/>
      <c r="AQ3347" s="53"/>
      <c r="AR3347" s="53"/>
      <c r="AS3347" s="53"/>
      <c r="AT3347" s="53"/>
      <c r="AU3347" s="53"/>
      <c r="AV3347" s="53"/>
      <c r="AW3347" s="53"/>
      <c r="AX3347" s="53"/>
      <c r="AY3347" s="53"/>
      <c r="AZ3347" s="53"/>
      <c r="BA3347" s="53"/>
      <c r="BB3347" s="53"/>
      <c r="BC3347" s="53"/>
      <c r="BD3347" s="53"/>
      <c r="BE3347" s="53"/>
      <c r="BF3347" s="53"/>
      <c r="BG3347" s="53"/>
      <c r="BH3347" s="53"/>
      <c r="BI3347" s="53"/>
      <c r="BJ3347" s="53"/>
      <c r="BK3347" s="53"/>
      <c r="BL3347" s="53"/>
      <c r="BM3347" s="53"/>
      <c r="BN3347" s="53"/>
      <c r="BO3347" s="53"/>
      <c r="BP3347" s="53"/>
      <c r="BQ3347" s="53"/>
      <c r="BR3347" s="53"/>
      <c r="BS3347" s="53"/>
      <c r="BT3347" s="53"/>
      <c r="BU3347" s="53"/>
      <c r="BV3347" s="53"/>
      <c r="BW3347" s="53"/>
      <c r="BX3347" s="53"/>
      <c r="BY3347" s="53"/>
      <c r="BZ3347" s="53"/>
      <c r="CA3347" s="53"/>
      <c r="CB3347" s="53"/>
      <c r="CC3347" s="53"/>
      <c r="CD3347" s="53"/>
      <c r="CE3347" s="53"/>
      <c r="CF3347" s="53"/>
      <c r="CG3347" s="53"/>
      <c r="CH3347" s="53"/>
      <c r="CI3347" s="53"/>
      <c r="CJ3347" s="53"/>
      <c r="CK3347" s="53"/>
    </row>
    <row r="3348" spans="10:89" x14ac:dyDescent="0.2">
      <c r="J3348" s="53"/>
      <c r="K3348" s="53"/>
      <c r="L3348" s="53"/>
      <c r="M3348" s="53"/>
      <c r="N3348" s="53"/>
      <c r="O3348" s="53"/>
      <c r="P3348" s="53"/>
      <c r="Q3348" s="53"/>
      <c r="R3348" s="53"/>
      <c r="S3348" s="53"/>
      <c r="T3348" s="53"/>
      <c r="U3348" s="53"/>
      <c r="V3348" s="53"/>
      <c r="W3348" s="53"/>
      <c r="X3348" s="53"/>
      <c r="Y3348" s="53"/>
      <c r="Z3348" s="53"/>
      <c r="AA3348" s="53"/>
      <c r="AB3348" s="53"/>
      <c r="AC3348" s="53"/>
      <c r="AD3348" s="53"/>
      <c r="AE3348" s="53"/>
      <c r="AF3348" s="53"/>
      <c r="AG3348" s="53"/>
      <c r="AH3348" s="53"/>
      <c r="AI3348" s="53"/>
      <c r="AJ3348" s="53"/>
      <c r="AK3348" s="53"/>
      <c r="AL3348" s="53"/>
      <c r="AM3348" s="53"/>
      <c r="AN3348" s="53"/>
      <c r="AO3348" s="53"/>
      <c r="AP3348" s="53"/>
      <c r="AQ3348" s="53"/>
      <c r="AR3348" s="53"/>
      <c r="AS3348" s="53"/>
      <c r="AT3348" s="53"/>
      <c r="AU3348" s="53"/>
      <c r="AV3348" s="53"/>
      <c r="AW3348" s="53"/>
      <c r="AX3348" s="53"/>
      <c r="AY3348" s="53"/>
      <c r="AZ3348" s="53"/>
      <c r="BA3348" s="53"/>
      <c r="BB3348" s="53"/>
      <c r="BC3348" s="53"/>
      <c r="BD3348" s="53"/>
      <c r="BE3348" s="53"/>
      <c r="BF3348" s="53"/>
      <c r="BG3348" s="53"/>
      <c r="BH3348" s="53"/>
      <c r="BI3348" s="53"/>
      <c r="BJ3348" s="53"/>
      <c r="BK3348" s="53"/>
      <c r="BL3348" s="53"/>
      <c r="BM3348" s="53"/>
      <c r="BN3348" s="53"/>
      <c r="BO3348" s="53"/>
      <c r="BP3348" s="53"/>
      <c r="BQ3348" s="53"/>
      <c r="BR3348" s="53"/>
      <c r="BS3348" s="53"/>
      <c r="BT3348" s="53"/>
      <c r="BU3348" s="53"/>
      <c r="BV3348" s="53"/>
      <c r="BW3348" s="53"/>
      <c r="BX3348" s="53"/>
      <c r="BY3348" s="53"/>
      <c r="BZ3348" s="53"/>
      <c r="CA3348" s="53"/>
      <c r="CB3348" s="53"/>
      <c r="CC3348" s="53"/>
      <c r="CD3348" s="53"/>
      <c r="CE3348" s="53"/>
      <c r="CF3348" s="53"/>
      <c r="CG3348" s="53"/>
      <c r="CH3348" s="53"/>
      <c r="CI3348" s="53"/>
      <c r="CJ3348" s="53"/>
      <c r="CK3348" s="53"/>
    </row>
    <row r="3349" spans="10:89" x14ac:dyDescent="0.2">
      <c r="J3349" s="53"/>
      <c r="K3349" s="53"/>
      <c r="L3349" s="53"/>
      <c r="M3349" s="53"/>
      <c r="N3349" s="53"/>
      <c r="O3349" s="53"/>
      <c r="P3349" s="53"/>
      <c r="Q3349" s="53"/>
      <c r="R3349" s="53"/>
      <c r="S3349" s="53"/>
      <c r="T3349" s="53"/>
      <c r="U3349" s="53"/>
      <c r="V3349" s="53"/>
      <c r="W3349" s="53"/>
      <c r="X3349" s="53"/>
      <c r="Y3349" s="53"/>
      <c r="Z3349" s="53"/>
      <c r="AA3349" s="53"/>
      <c r="AB3349" s="53"/>
      <c r="AC3349" s="53"/>
      <c r="AD3349" s="53"/>
      <c r="AE3349" s="53"/>
      <c r="AF3349" s="53"/>
      <c r="AG3349" s="53"/>
      <c r="AH3349" s="53"/>
      <c r="AI3349" s="53"/>
      <c r="AJ3349" s="53"/>
      <c r="AK3349" s="53"/>
      <c r="AL3349" s="53"/>
      <c r="AM3349" s="53"/>
      <c r="AN3349" s="53"/>
      <c r="AO3349" s="53"/>
      <c r="AP3349" s="53"/>
      <c r="AQ3349" s="53"/>
      <c r="AR3349" s="53"/>
      <c r="AS3349" s="53"/>
      <c r="AT3349" s="53"/>
      <c r="AU3349" s="53"/>
      <c r="AV3349" s="53"/>
      <c r="AW3349" s="53"/>
      <c r="AX3349" s="53"/>
      <c r="AY3349" s="53"/>
      <c r="AZ3349" s="53"/>
      <c r="BA3349" s="53"/>
      <c r="BB3349" s="53"/>
      <c r="BC3349" s="53"/>
      <c r="BD3349" s="53"/>
      <c r="BE3349" s="53"/>
      <c r="BF3349" s="53"/>
      <c r="BG3349" s="53"/>
      <c r="BH3349" s="53"/>
      <c r="BI3349" s="53"/>
      <c r="BJ3349" s="53"/>
      <c r="BK3349" s="53"/>
      <c r="BL3349" s="53"/>
      <c r="BM3349" s="53"/>
      <c r="BN3349" s="53"/>
      <c r="BO3349" s="53"/>
      <c r="BP3349" s="53"/>
      <c r="BQ3349" s="53"/>
      <c r="BR3349" s="53"/>
      <c r="BS3349" s="53"/>
      <c r="BT3349" s="53"/>
      <c r="BU3349" s="53"/>
      <c r="BV3349" s="53"/>
      <c r="BW3349" s="53"/>
      <c r="BX3349" s="53"/>
      <c r="BY3349" s="53"/>
      <c r="BZ3349" s="53"/>
      <c r="CA3349" s="53"/>
      <c r="CB3349" s="53"/>
      <c r="CC3349" s="53"/>
      <c r="CD3349" s="53"/>
      <c r="CE3349" s="53"/>
      <c r="CF3349" s="53"/>
      <c r="CG3349" s="53"/>
      <c r="CH3349" s="53"/>
      <c r="CI3349" s="53"/>
      <c r="CJ3349" s="53"/>
      <c r="CK3349" s="53"/>
    </row>
    <row r="3350" spans="10:89" x14ac:dyDescent="0.2">
      <c r="J3350" s="53"/>
      <c r="K3350" s="53"/>
      <c r="L3350" s="53"/>
      <c r="M3350" s="53"/>
      <c r="N3350" s="53"/>
      <c r="O3350" s="53"/>
      <c r="P3350" s="53"/>
      <c r="Q3350" s="53"/>
      <c r="R3350" s="53"/>
      <c r="S3350" s="53"/>
      <c r="T3350" s="53"/>
      <c r="U3350" s="53"/>
      <c r="V3350" s="53"/>
      <c r="W3350" s="53"/>
      <c r="X3350" s="53"/>
      <c r="Y3350" s="53"/>
      <c r="Z3350" s="53"/>
      <c r="AA3350" s="53"/>
      <c r="AB3350" s="53"/>
      <c r="AC3350" s="53"/>
      <c r="AD3350" s="53"/>
      <c r="AE3350" s="53"/>
      <c r="AF3350" s="53"/>
      <c r="AG3350" s="53"/>
      <c r="AH3350" s="53"/>
      <c r="AI3350" s="53"/>
      <c r="AJ3350" s="53"/>
      <c r="AK3350" s="53"/>
      <c r="AL3350" s="53"/>
      <c r="AM3350" s="53"/>
      <c r="AN3350" s="53"/>
      <c r="AO3350" s="53"/>
      <c r="AP3350" s="53"/>
      <c r="AQ3350" s="53"/>
      <c r="AR3350" s="53"/>
      <c r="AS3350" s="53"/>
      <c r="AT3350" s="53"/>
      <c r="AU3350" s="53"/>
      <c r="AV3350" s="53"/>
      <c r="AW3350" s="53"/>
      <c r="AX3350" s="53"/>
      <c r="AY3350" s="53"/>
      <c r="AZ3350" s="53"/>
      <c r="BA3350" s="53"/>
      <c r="BB3350" s="53"/>
      <c r="BC3350" s="53"/>
      <c r="BD3350" s="53"/>
      <c r="BE3350" s="53"/>
      <c r="BF3350" s="53"/>
      <c r="BG3350" s="53"/>
      <c r="BH3350" s="53"/>
      <c r="BI3350" s="53"/>
      <c r="BJ3350" s="53"/>
      <c r="BK3350" s="53"/>
      <c r="BL3350" s="53"/>
      <c r="BM3350" s="53"/>
      <c r="BN3350" s="53"/>
      <c r="BO3350" s="53"/>
      <c r="BP3350" s="53"/>
      <c r="BQ3350" s="53"/>
      <c r="BR3350" s="53"/>
      <c r="BS3350" s="53"/>
      <c r="BT3350" s="53"/>
      <c r="BU3350" s="53"/>
      <c r="BV3350" s="53"/>
      <c r="BW3350" s="53"/>
      <c r="BX3350" s="53"/>
      <c r="BY3350" s="53"/>
      <c r="BZ3350" s="53"/>
      <c r="CA3350" s="53"/>
      <c r="CB3350" s="53"/>
      <c r="CC3350" s="53"/>
      <c r="CD3350" s="53"/>
      <c r="CE3350" s="53"/>
      <c r="CF3350" s="53"/>
      <c r="CG3350" s="53"/>
      <c r="CH3350" s="53"/>
      <c r="CI3350" s="53"/>
      <c r="CJ3350" s="53"/>
      <c r="CK3350" s="53"/>
    </row>
    <row r="3351" spans="10:89" x14ac:dyDescent="0.2">
      <c r="J3351" s="53"/>
      <c r="K3351" s="53"/>
      <c r="L3351" s="53"/>
      <c r="M3351" s="53"/>
      <c r="N3351" s="53"/>
      <c r="O3351" s="53"/>
      <c r="P3351" s="53"/>
      <c r="Q3351" s="53"/>
      <c r="R3351" s="53"/>
      <c r="S3351" s="53"/>
      <c r="T3351" s="53"/>
      <c r="U3351" s="53"/>
      <c r="V3351" s="53"/>
      <c r="W3351" s="53"/>
      <c r="X3351" s="53"/>
      <c r="Y3351" s="53"/>
      <c r="Z3351" s="53"/>
      <c r="AA3351" s="53"/>
      <c r="AB3351" s="53"/>
      <c r="AC3351" s="53"/>
      <c r="AD3351" s="53"/>
      <c r="AE3351" s="53"/>
      <c r="AF3351" s="53"/>
      <c r="AG3351" s="53"/>
      <c r="AH3351" s="53"/>
      <c r="AI3351" s="53"/>
      <c r="AJ3351" s="53"/>
      <c r="AK3351" s="53"/>
      <c r="AL3351" s="53"/>
      <c r="AM3351" s="53"/>
      <c r="AN3351" s="53"/>
      <c r="AO3351" s="53"/>
      <c r="AP3351" s="53"/>
      <c r="AQ3351" s="53"/>
      <c r="AR3351" s="53"/>
      <c r="AS3351" s="53"/>
      <c r="AT3351" s="53"/>
      <c r="AU3351" s="53"/>
      <c r="AV3351" s="53"/>
      <c r="AW3351" s="53"/>
      <c r="AX3351" s="53"/>
      <c r="AY3351" s="53"/>
      <c r="AZ3351" s="53"/>
      <c r="BA3351" s="53"/>
      <c r="BB3351" s="53"/>
      <c r="BC3351" s="53"/>
      <c r="BD3351" s="53"/>
      <c r="BE3351" s="53"/>
      <c r="BF3351" s="53"/>
      <c r="BG3351" s="53"/>
      <c r="BH3351" s="53"/>
      <c r="BI3351" s="53"/>
      <c r="BJ3351" s="53"/>
      <c r="BK3351" s="53"/>
      <c r="BL3351" s="53"/>
      <c r="BM3351" s="53"/>
      <c r="BN3351" s="53"/>
      <c r="BO3351" s="53"/>
      <c r="BP3351" s="53"/>
      <c r="BQ3351" s="53"/>
      <c r="BR3351" s="53"/>
      <c r="BS3351" s="53"/>
      <c r="BT3351" s="53"/>
      <c r="BU3351" s="53"/>
      <c r="BV3351" s="53"/>
      <c r="BW3351" s="53"/>
      <c r="BX3351" s="53"/>
      <c r="BY3351" s="53"/>
      <c r="BZ3351" s="53"/>
      <c r="CA3351" s="53"/>
      <c r="CB3351" s="53"/>
      <c r="CC3351" s="53"/>
      <c r="CD3351" s="53"/>
      <c r="CE3351" s="53"/>
      <c r="CF3351" s="53"/>
      <c r="CG3351" s="53"/>
      <c r="CH3351" s="53"/>
      <c r="CI3351" s="53"/>
      <c r="CJ3351" s="53"/>
      <c r="CK3351" s="53"/>
    </row>
    <row r="3352" spans="10:89" x14ac:dyDescent="0.2">
      <c r="J3352" s="53"/>
      <c r="K3352" s="53"/>
      <c r="L3352" s="53"/>
      <c r="M3352" s="53"/>
      <c r="N3352" s="53"/>
      <c r="O3352" s="53"/>
      <c r="P3352" s="53"/>
      <c r="Q3352" s="53"/>
      <c r="R3352" s="53"/>
      <c r="S3352" s="53"/>
      <c r="T3352" s="53"/>
      <c r="U3352" s="53"/>
      <c r="V3352" s="53"/>
      <c r="W3352" s="53"/>
      <c r="X3352" s="53"/>
      <c r="Y3352" s="53"/>
      <c r="Z3352" s="53"/>
      <c r="AA3352" s="53"/>
      <c r="AB3352" s="53"/>
      <c r="AC3352" s="53"/>
      <c r="AD3352" s="53"/>
      <c r="AE3352" s="53"/>
      <c r="AF3352" s="53"/>
      <c r="AG3352" s="53"/>
      <c r="AH3352" s="53"/>
      <c r="AI3352" s="53"/>
      <c r="AJ3352" s="53"/>
      <c r="AK3352" s="53"/>
      <c r="AL3352" s="53"/>
      <c r="AM3352" s="53"/>
      <c r="AN3352" s="53"/>
      <c r="AO3352" s="53"/>
      <c r="AP3352" s="53"/>
      <c r="AQ3352" s="53"/>
      <c r="AR3352" s="53"/>
      <c r="AS3352" s="53"/>
      <c r="AT3352" s="53"/>
      <c r="AU3352" s="53"/>
      <c r="AV3352" s="53"/>
      <c r="AW3352" s="53"/>
      <c r="AX3352" s="53"/>
      <c r="AY3352" s="53"/>
      <c r="AZ3352" s="53"/>
      <c r="BA3352" s="53"/>
      <c r="BB3352" s="53"/>
      <c r="BC3352" s="53"/>
      <c r="BD3352" s="53"/>
      <c r="BE3352" s="53"/>
      <c r="BF3352" s="53"/>
      <c r="BG3352" s="53"/>
      <c r="BH3352" s="53"/>
      <c r="BI3352" s="53"/>
      <c r="BJ3352" s="53"/>
      <c r="BK3352" s="53"/>
      <c r="BL3352" s="53"/>
      <c r="BM3352" s="53"/>
      <c r="BN3352" s="53"/>
      <c r="BO3352" s="53"/>
      <c r="BP3352" s="53"/>
      <c r="BQ3352" s="53"/>
      <c r="BR3352" s="53"/>
      <c r="BS3352" s="53"/>
      <c r="BT3352" s="53"/>
      <c r="BU3352" s="53"/>
      <c r="BV3352" s="53"/>
      <c r="BW3352" s="53"/>
      <c r="BX3352" s="53"/>
      <c r="BY3352" s="53"/>
      <c r="BZ3352" s="53"/>
      <c r="CA3352" s="53"/>
      <c r="CB3352" s="53"/>
      <c r="CC3352" s="53"/>
      <c r="CD3352" s="53"/>
      <c r="CE3352" s="53"/>
      <c r="CF3352" s="53"/>
      <c r="CG3352" s="53"/>
      <c r="CH3352" s="53"/>
      <c r="CI3352" s="53"/>
      <c r="CJ3352" s="53"/>
      <c r="CK3352" s="53"/>
    </row>
    <row r="3353" spans="10:89" x14ac:dyDescent="0.2">
      <c r="J3353" s="53"/>
      <c r="K3353" s="53"/>
      <c r="L3353" s="53"/>
      <c r="M3353" s="53"/>
      <c r="N3353" s="53"/>
      <c r="O3353" s="53"/>
      <c r="P3353" s="53"/>
      <c r="Q3353" s="53"/>
      <c r="R3353" s="53"/>
      <c r="S3353" s="53"/>
      <c r="T3353" s="53"/>
      <c r="U3353" s="53"/>
      <c r="V3353" s="53"/>
      <c r="W3353" s="53"/>
      <c r="X3353" s="53"/>
      <c r="Y3353" s="53"/>
      <c r="Z3353" s="53"/>
      <c r="AA3353" s="53"/>
      <c r="AB3353" s="53"/>
      <c r="AC3353" s="53"/>
      <c r="AD3353" s="53"/>
      <c r="AE3353" s="53"/>
      <c r="AF3353" s="53"/>
      <c r="AG3353" s="53"/>
      <c r="AH3353" s="53"/>
      <c r="AI3353" s="53"/>
      <c r="AJ3353" s="53"/>
      <c r="AK3353" s="53"/>
      <c r="AL3353" s="53"/>
      <c r="AM3353" s="53"/>
      <c r="AN3353" s="53"/>
      <c r="AO3353" s="53"/>
      <c r="AP3353" s="53"/>
      <c r="AQ3353" s="53"/>
      <c r="AR3353" s="53"/>
      <c r="AS3353" s="53"/>
      <c r="AT3353" s="53"/>
      <c r="AU3353" s="53"/>
      <c r="AV3353" s="53"/>
      <c r="AW3353" s="53"/>
      <c r="AX3353" s="53"/>
      <c r="AY3353" s="53"/>
      <c r="AZ3353" s="53"/>
      <c r="BA3353" s="53"/>
      <c r="BB3353" s="53"/>
      <c r="BC3353" s="53"/>
      <c r="BD3353" s="53"/>
      <c r="BE3353" s="53"/>
      <c r="BF3353" s="53"/>
      <c r="BG3353" s="53"/>
      <c r="BH3353" s="53"/>
      <c r="BI3353" s="53"/>
      <c r="BJ3353" s="53"/>
      <c r="BK3353" s="53"/>
      <c r="BL3353" s="53"/>
      <c r="BM3353" s="53"/>
      <c r="BN3353" s="53"/>
      <c r="BO3353" s="53"/>
      <c r="BP3353" s="53"/>
      <c r="BQ3353" s="53"/>
      <c r="BR3353" s="53"/>
      <c r="BS3353" s="53"/>
      <c r="BT3353" s="53"/>
      <c r="BU3353" s="53"/>
      <c r="BV3353" s="53"/>
      <c r="BW3353" s="53"/>
      <c r="BX3353" s="53"/>
      <c r="BY3353" s="53"/>
      <c r="BZ3353" s="53"/>
      <c r="CA3353" s="53"/>
      <c r="CB3353" s="53"/>
      <c r="CC3353" s="53"/>
      <c r="CD3353" s="53"/>
      <c r="CE3353" s="53"/>
      <c r="CF3353" s="53"/>
      <c r="CG3353" s="53"/>
      <c r="CH3353" s="53"/>
      <c r="CI3353" s="53"/>
      <c r="CJ3353" s="53"/>
      <c r="CK3353" s="53"/>
    </row>
    <row r="3354" spans="10:89" x14ac:dyDescent="0.2">
      <c r="J3354" s="53"/>
      <c r="K3354" s="53"/>
      <c r="L3354" s="53"/>
      <c r="M3354" s="53"/>
      <c r="N3354" s="53"/>
      <c r="O3354" s="53"/>
      <c r="P3354" s="53"/>
      <c r="Q3354" s="53"/>
      <c r="R3354" s="53"/>
      <c r="S3354" s="53"/>
      <c r="T3354" s="53"/>
      <c r="U3354" s="53"/>
      <c r="V3354" s="53"/>
      <c r="W3354" s="53"/>
      <c r="X3354" s="53"/>
      <c r="Y3354" s="53"/>
      <c r="Z3354" s="53"/>
      <c r="AA3354" s="53"/>
      <c r="AB3354" s="53"/>
      <c r="AC3354" s="53"/>
      <c r="AD3354" s="53"/>
      <c r="AE3354" s="53"/>
      <c r="AF3354" s="53"/>
      <c r="AG3354" s="53"/>
      <c r="AH3354" s="53"/>
      <c r="AI3354" s="53"/>
      <c r="AJ3354" s="53"/>
      <c r="AK3354" s="53"/>
      <c r="AL3354" s="53"/>
      <c r="AM3354" s="53"/>
      <c r="AN3354" s="53"/>
      <c r="AO3354" s="53"/>
      <c r="AP3354" s="53"/>
      <c r="AQ3354" s="53"/>
      <c r="AR3354" s="53"/>
      <c r="AS3354" s="53"/>
      <c r="AT3354" s="53"/>
      <c r="AU3354" s="53"/>
      <c r="AV3354" s="53"/>
      <c r="AW3354" s="53"/>
      <c r="AX3354" s="53"/>
      <c r="AY3354" s="53"/>
      <c r="AZ3354" s="53"/>
      <c r="BA3354" s="53"/>
      <c r="BB3354" s="53"/>
      <c r="BC3354" s="53"/>
      <c r="BD3354" s="53"/>
      <c r="BE3354" s="53"/>
      <c r="BF3354" s="53"/>
      <c r="BG3354" s="53"/>
      <c r="BH3354" s="53"/>
      <c r="BI3354" s="53"/>
      <c r="BJ3354" s="53"/>
      <c r="BK3354" s="53"/>
      <c r="BL3354" s="53"/>
      <c r="BM3354" s="53"/>
      <c r="BN3354" s="53"/>
      <c r="BO3354" s="53"/>
      <c r="BP3354" s="53"/>
      <c r="BQ3354" s="53"/>
      <c r="BR3354" s="53"/>
      <c r="BS3354" s="53"/>
      <c r="BT3354" s="53"/>
      <c r="BU3354" s="53"/>
      <c r="BV3354" s="53"/>
      <c r="BW3354" s="53"/>
      <c r="BX3354" s="53"/>
      <c r="BY3354" s="53"/>
      <c r="BZ3354" s="53"/>
      <c r="CA3354" s="53"/>
      <c r="CB3354" s="53"/>
      <c r="CC3354" s="53"/>
      <c r="CD3354" s="53"/>
      <c r="CE3354" s="53"/>
      <c r="CF3354" s="53"/>
      <c r="CG3354" s="53"/>
      <c r="CH3354" s="53"/>
      <c r="CI3354" s="53"/>
      <c r="CJ3354" s="53"/>
      <c r="CK3354" s="53"/>
    </row>
    <row r="3355" spans="10:89" x14ac:dyDescent="0.2">
      <c r="J3355" s="53"/>
      <c r="K3355" s="53"/>
      <c r="L3355" s="53"/>
      <c r="M3355" s="53"/>
      <c r="N3355" s="53"/>
      <c r="O3355" s="53"/>
      <c r="P3355" s="53"/>
      <c r="Q3355" s="53"/>
      <c r="R3355" s="53"/>
      <c r="S3355" s="53"/>
      <c r="T3355" s="53"/>
      <c r="U3355" s="53"/>
      <c r="V3355" s="53"/>
      <c r="W3355" s="53"/>
      <c r="X3355" s="53"/>
      <c r="Y3355" s="53"/>
      <c r="Z3355" s="53"/>
      <c r="AA3355" s="53"/>
      <c r="AB3355" s="53"/>
      <c r="AC3355" s="53"/>
      <c r="AD3355" s="53"/>
      <c r="AE3355" s="53"/>
      <c r="AF3355" s="53"/>
      <c r="AG3355" s="53"/>
      <c r="AH3355" s="53"/>
      <c r="AI3355" s="53"/>
      <c r="AJ3355" s="53"/>
      <c r="AK3355" s="53"/>
      <c r="AL3355" s="53"/>
      <c r="AM3355" s="53"/>
      <c r="AN3355" s="53"/>
      <c r="AO3355" s="53"/>
      <c r="AP3355" s="53"/>
      <c r="AQ3355" s="53"/>
      <c r="AR3355" s="53"/>
      <c r="AS3355" s="53"/>
      <c r="AT3355" s="53"/>
      <c r="AU3355" s="53"/>
      <c r="AV3355" s="53"/>
      <c r="AW3355" s="53"/>
      <c r="AX3355" s="53"/>
      <c r="AY3355" s="53"/>
      <c r="AZ3355" s="53"/>
      <c r="BA3355" s="53"/>
      <c r="BB3355" s="53"/>
      <c r="BC3355" s="53"/>
      <c r="BD3355" s="53"/>
      <c r="BE3355" s="53"/>
      <c r="BF3355" s="53"/>
      <c r="BG3355" s="53"/>
      <c r="BH3355" s="53"/>
      <c r="BI3355" s="53"/>
      <c r="BJ3355" s="53"/>
      <c r="BK3355" s="53"/>
      <c r="BL3355" s="53"/>
      <c r="BM3355" s="53"/>
      <c r="BN3355" s="53"/>
      <c r="BO3355" s="53"/>
      <c r="BP3355" s="53"/>
      <c r="BQ3355" s="53"/>
      <c r="BR3355" s="53"/>
      <c r="BS3355" s="53"/>
      <c r="BT3355" s="53"/>
      <c r="BU3355" s="53"/>
      <c r="BV3355" s="53"/>
      <c r="BW3355" s="53"/>
      <c r="BX3355" s="53"/>
      <c r="BY3355" s="53"/>
      <c r="BZ3355" s="53"/>
      <c r="CA3355" s="53"/>
      <c r="CB3355" s="53"/>
      <c r="CC3355" s="53"/>
      <c r="CD3355" s="53"/>
      <c r="CE3355" s="53"/>
      <c r="CF3355" s="53"/>
      <c r="CG3355" s="53"/>
      <c r="CH3355" s="53"/>
      <c r="CI3355" s="53"/>
      <c r="CJ3355" s="53"/>
      <c r="CK3355" s="53"/>
    </row>
    <row r="3356" spans="10:89" x14ac:dyDescent="0.2">
      <c r="J3356" s="53"/>
      <c r="K3356" s="53"/>
      <c r="L3356" s="53"/>
      <c r="M3356" s="53"/>
      <c r="N3356" s="53"/>
      <c r="O3356" s="53"/>
      <c r="P3356" s="53"/>
      <c r="Q3356" s="53"/>
      <c r="R3356" s="53"/>
      <c r="S3356" s="53"/>
      <c r="T3356" s="53"/>
      <c r="U3356" s="53"/>
      <c r="V3356" s="53"/>
      <c r="W3356" s="53"/>
      <c r="X3356" s="53"/>
      <c r="Y3356" s="53"/>
      <c r="Z3356" s="53"/>
      <c r="AA3356" s="53"/>
      <c r="AB3356" s="53"/>
      <c r="AC3356" s="53"/>
      <c r="AD3356" s="53"/>
      <c r="AE3356" s="53"/>
      <c r="AF3356" s="53"/>
      <c r="AG3356" s="53"/>
      <c r="AH3356" s="53"/>
      <c r="AI3356" s="53"/>
      <c r="AJ3356" s="53"/>
      <c r="AK3356" s="53"/>
      <c r="AL3356" s="53"/>
      <c r="AM3356" s="53"/>
      <c r="AN3356" s="53"/>
      <c r="AO3356" s="53"/>
      <c r="AP3356" s="53"/>
      <c r="AQ3356" s="53"/>
      <c r="AR3356" s="53"/>
      <c r="AS3356" s="53"/>
      <c r="AT3356" s="53"/>
      <c r="AU3356" s="53"/>
      <c r="AV3356" s="53"/>
      <c r="AW3356" s="53"/>
      <c r="AX3356" s="53"/>
      <c r="AY3356" s="53"/>
      <c r="AZ3356" s="53"/>
      <c r="BA3356" s="53"/>
      <c r="BB3356" s="53"/>
      <c r="BC3356" s="53"/>
      <c r="BD3356" s="53"/>
      <c r="BE3356" s="53"/>
      <c r="BF3356" s="53"/>
      <c r="BG3356" s="53"/>
      <c r="BH3356" s="53"/>
      <c r="BI3356" s="53"/>
      <c r="BJ3356" s="53"/>
      <c r="BK3356" s="53"/>
      <c r="BL3356" s="53"/>
      <c r="BM3356" s="53"/>
      <c r="BN3356" s="53"/>
      <c r="BO3356" s="53"/>
      <c r="BP3356" s="53"/>
      <c r="BQ3356" s="53"/>
      <c r="BR3356" s="53"/>
      <c r="BS3356" s="53"/>
      <c r="BT3356" s="53"/>
      <c r="BU3356" s="53"/>
      <c r="BV3356" s="53"/>
      <c r="BW3356" s="53"/>
      <c r="BX3356" s="53"/>
      <c r="BY3356" s="53"/>
      <c r="BZ3356" s="53"/>
      <c r="CA3356" s="53"/>
      <c r="CB3356" s="53"/>
      <c r="CC3356" s="53"/>
      <c r="CD3356" s="53"/>
      <c r="CE3356" s="53"/>
      <c r="CF3356" s="53"/>
      <c r="CG3356" s="53"/>
      <c r="CH3356" s="53"/>
      <c r="CI3356" s="53"/>
      <c r="CJ3356" s="53"/>
      <c r="CK3356" s="53"/>
    </row>
    <row r="3357" spans="10:89" x14ac:dyDescent="0.2">
      <c r="J3357" s="53"/>
      <c r="K3357" s="53"/>
      <c r="L3357" s="53"/>
      <c r="M3357" s="53"/>
      <c r="N3357" s="53"/>
      <c r="O3357" s="53"/>
      <c r="P3357" s="53"/>
      <c r="Q3357" s="53"/>
      <c r="R3357" s="53"/>
      <c r="S3357" s="53"/>
      <c r="T3357" s="53"/>
      <c r="U3357" s="53"/>
      <c r="V3357" s="53"/>
      <c r="W3357" s="53"/>
      <c r="X3357" s="53"/>
      <c r="Y3357" s="53"/>
      <c r="Z3357" s="53"/>
      <c r="AA3357" s="53"/>
      <c r="AB3357" s="53"/>
      <c r="AC3357" s="53"/>
      <c r="AD3357" s="53"/>
      <c r="AE3357" s="53"/>
      <c r="AF3357" s="53"/>
      <c r="AG3357" s="53"/>
      <c r="AH3357" s="53"/>
      <c r="AI3357" s="53"/>
      <c r="AJ3357" s="53"/>
      <c r="AK3357" s="53"/>
      <c r="AL3357" s="53"/>
      <c r="AM3357" s="53"/>
      <c r="AN3357" s="53"/>
      <c r="AO3357" s="53"/>
      <c r="AP3357" s="53"/>
      <c r="AQ3357" s="53"/>
      <c r="AR3357" s="53"/>
      <c r="AS3357" s="53"/>
      <c r="AT3357" s="53"/>
      <c r="AU3357" s="53"/>
      <c r="AV3357" s="53"/>
      <c r="AW3357" s="53"/>
      <c r="AX3357" s="53"/>
      <c r="AY3357" s="53"/>
      <c r="AZ3357" s="53"/>
      <c r="BA3357" s="53"/>
      <c r="BB3357" s="53"/>
      <c r="BC3357" s="53"/>
      <c r="BD3357" s="53"/>
      <c r="BE3357" s="53"/>
      <c r="BF3357" s="53"/>
      <c r="BG3357" s="53"/>
      <c r="BH3357" s="53"/>
      <c r="BI3357" s="53"/>
      <c r="BJ3357" s="53"/>
      <c r="BK3357" s="53"/>
      <c r="BL3357" s="53"/>
      <c r="BM3357" s="53"/>
      <c r="BN3357" s="53"/>
      <c r="BO3357" s="53"/>
      <c r="BP3357" s="53"/>
      <c r="BQ3357" s="53"/>
      <c r="BR3357" s="53"/>
      <c r="BS3357" s="53"/>
      <c r="BT3357" s="53"/>
      <c r="BU3357" s="53"/>
      <c r="BV3357" s="53"/>
      <c r="BW3357" s="53"/>
      <c r="BX3357" s="53"/>
      <c r="BY3357" s="53"/>
      <c r="BZ3357" s="53"/>
      <c r="CA3357" s="53"/>
      <c r="CB3357" s="53"/>
      <c r="CC3357" s="53"/>
      <c r="CD3357" s="53"/>
      <c r="CE3357" s="53"/>
      <c r="CF3357" s="53"/>
      <c r="CG3357" s="53"/>
      <c r="CH3357" s="53"/>
      <c r="CI3357" s="53"/>
      <c r="CJ3357" s="53"/>
      <c r="CK3357" s="53"/>
    </row>
    <row r="3358" spans="10:89" x14ac:dyDescent="0.2">
      <c r="J3358" s="53"/>
      <c r="K3358" s="53"/>
      <c r="L3358" s="53"/>
      <c r="M3358" s="53"/>
      <c r="N3358" s="53"/>
      <c r="O3358" s="53"/>
      <c r="P3358" s="53"/>
      <c r="Q3358" s="53"/>
      <c r="R3358" s="53"/>
      <c r="S3358" s="53"/>
      <c r="T3358" s="53"/>
      <c r="U3358" s="53"/>
      <c r="V3358" s="53"/>
      <c r="W3358" s="53"/>
      <c r="X3358" s="53"/>
      <c r="Y3358" s="53"/>
      <c r="Z3358" s="53"/>
      <c r="AA3358" s="53"/>
      <c r="AB3358" s="53"/>
      <c r="AC3358" s="53"/>
      <c r="AD3358" s="53"/>
      <c r="AE3358" s="53"/>
      <c r="AF3358" s="53"/>
      <c r="AG3358" s="53"/>
      <c r="AH3358" s="53"/>
      <c r="AI3358" s="53"/>
      <c r="AJ3358" s="53"/>
      <c r="AK3358" s="53"/>
      <c r="AL3358" s="53"/>
      <c r="AM3358" s="53"/>
      <c r="AN3358" s="53"/>
      <c r="AO3358" s="53"/>
      <c r="AP3358" s="53"/>
      <c r="AQ3358" s="53"/>
      <c r="AR3358" s="53"/>
      <c r="AS3358" s="53"/>
      <c r="AT3358" s="53"/>
      <c r="AU3358" s="53"/>
      <c r="AV3358" s="53"/>
      <c r="AW3358" s="53"/>
      <c r="AX3358" s="53"/>
      <c r="AY3358" s="53"/>
      <c r="AZ3358" s="53"/>
      <c r="BA3358" s="53"/>
      <c r="BB3358" s="53"/>
      <c r="BC3358" s="53"/>
      <c r="BD3358" s="53"/>
      <c r="BE3358" s="53"/>
      <c r="BF3358" s="53"/>
      <c r="BG3358" s="53"/>
      <c r="BH3358" s="53"/>
      <c r="BI3358" s="53"/>
      <c r="BJ3358" s="53"/>
      <c r="BK3358" s="53"/>
      <c r="BL3358" s="53"/>
      <c r="BM3358" s="53"/>
      <c r="BN3358" s="53"/>
      <c r="BO3358" s="53"/>
      <c r="BP3358" s="53"/>
      <c r="BQ3358" s="53"/>
      <c r="BR3358" s="53"/>
      <c r="BS3358" s="53"/>
      <c r="BT3358" s="53"/>
      <c r="BU3358" s="53"/>
      <c r="BV3358" s="53"/>
      <c r="BW3358" s="53"/>
      <c r="BX3358" s="53"/>
      <c r="BY3358" s="53"/>
      <c r="BZ3358" s="53"/>
      <c r="CA3358" s="53"/>
      <c r="CB3358" s="53"/>
      <c r="CC3358" s="53"/>
      <c r="CD3358" s="53"/>
      <c r="CE3358" s="53"/>
      <c r="CF3358" s="53"/>
      <c r="CG3358" s="53"/>
      <c r="CH3358" s="53"/>
      <c r="CI3358" s="53"/>
      <c r="CJ3358" s="53"/>
      <c r="CK3358" s="53"/>
    </row>
    <row r="3359" spans="10:89" x14ac:dyDescent="0.2">
      <c r="J3359" s="53"/>
      <c r="K3359" s="53"/>
      <c r="L3359" s="53"/>
      <c r="M3359" s="53"/>
      <c r="N3359" s="53"/>
      <c r="O3359" s="53"/>
      <c r="P3359" s="53"/>
      <c r="Q3359" s="53"/>
      <c r="R3359" s="53"/>
      <c r="S3359" s="53"/>
      <c r="T3359" s="53"/>
      <c r="U3359" s="53"/>
      <c r="V3359" s="53"/>
      <c r="W3359" s="53"/>
      <c r="X3359" s="53"/>
      <c r="Y3359" s="53"/>
      <c r="Z3359" s="53"/>
      <c r="AA3359" s="53"/>
      <c r="AB3359" s="53"/>
      <c r="AC3359" s="53"/>
      <c r="AD3359" s="53"/>
      <c r="AE3359" s="53"/>
      <c r="AF3359" s="53"/>
      <c r="AG3359" s="53"/>
      <c r="AH3359" s="53"/>
      <c r="AI3359" s="53"/>
      <c r="AJ3359" s="53"/>
      <c r="AK3359" s="53"/>
      <c r="AL3359" s="53"/>
      <c r="AM3359" s="53"/>
      <c r="AN3359" s="53"/>
      <c r="AO3359" s="53"/>
      <c r="AP3359" s="53"/>
      <c r="AQ3359" s="53"/>
      <c r="AR3359" s="53"/>
      <c r="AS3359" s="53"/>
      <c r="AT3359" s="53"/>
      <c r="AU3359" s="53"/>
      <c r="AV3359" s="53"/>
      <c r="AW3359" s="53"/>
      <c r="AX3359" s="53"/>
      <c r="AY3359" s="53"/>
      <c r="AZ3359" s="53"/>
      <c r="BA3359" s="53"/>
      <c r="BB3359" s="53"/>
      <c r="BC3359" s="53"/>
      <c r="BD3359" s="53"/>
      <c r="BE3359" s="53"/>
      <c r="BF3359" s="53"/>
      <c r="BG3359" s="53"/>
      <c r="BH3359" s="53"/>
      <c r="BI3359" s="53"/>
      <c r="BJ3359" s="53"/>
      <c r="BK3359" s="53"/>
      <c r="BL3359" s="53"/>
      <c r="BM3359" s="53"/>
      <c r="BN3359" s="53"/>
      <c r="BO3359" s="53"/>
      <c r="BP3359" s="53"/>
      <c r="BQ3359" s="53"/>
      <c r="BR3359" s="53"/>
      <c r="BS3359" s="53"/>
      <c r="BT3359" s="53"/>
      <c r="BU3359" s="53"/>
      <c r="BV3359" s="53"/>
      <c r="BW3359" s="53"/>
      <c r="BX3359" s="53"/>
      <c r="BY3359" s="53"/>
      <c r="BZ3359" s="53"/>
      <c r="CA3359" s="53"/>
      <c r="CB3359" s="53"/>
      <c r="CC3359" s="53"/>
      <c r="CD3359" s="53"/>
      <c r="CE3359" s="53"/>
      <c r="CF3359" s="53"/>
      <c r="CG3359" s="53"/>
      <c r="CH3359" s="53"/>
      <c r="CI3359" s="53"/>
      <c r="CJ3359" s="53"/>
      <c r="CK3359" s="53"/>
    </row>
    <row r="3360" spans="10:89" x14ac:dyDescent="0.2">
      <c r="J3360" s="53"/>
      <c r="K3360" s="53"/>
      <c r="L3360" s="53"/>
      <c r="M3360" s="53"/>
      <c r="N3360" s="53"/>
      <c r="O3360" s="53"/>
      <c r="P3360" s="53"/>
      <c r="Q3360" s="53"/>
      <c r="R3360" s="53"/>
      <c r="S3360" s="53"/>
      <c r="T3360" s="53"/>
      <c r="U3360" s="53"/>
      <c r="V3360" s="53"/>
      <c r="W3360" s="53"/>
      <c r="X3360" s="53"/>
      <c r="Y3360" s="53"/>
      <c r="Z3360" s="53"/>
      <c r="AA3360" s="53"/>
      <c r="AB3360" s="53"/>
      <c r="AC3360" s="53"/>
      <c r="AD3360" s="53"/>
      <c r="AE3360" s="53"/>
      <c r="AF3360" s="53"/>
      <c r="AG3360" s="53"/>
      <c r="AH3360" s="53"/>
      <c r="AI3360" s="53"/>
      <c r="AJ3360" s="53"/>
      <c r="AK3360" s="53"/>
      <c r="AL3360" s="53"/>
      <c r="AM3360" s="53"/>
      <c r="AN3360" s="53"/>
      <c r="AO3360" s="53"/>
      <c r="AP3360" s="53"/>
      <c r="AQ3360" s="53"/>
      <c r="AR3360" s="53"/>
      <c r="AS3360" s="53"/>
      <c r="AT3360" s="53"/>
      <c r="AU3360" s="53"/>
      <c r="AV3360" s="53"/>
      <c r="AW3360" s="53"/>
      <c r="AX3360" s="53"/>
      <c r="AY3360" s="53"/>
      <c r="AZ3360" s="53"/>
      <c r="BA3360" s="53"/>
      <c r="BB3360" s="53"/>
      <c r="BC3360" s="53"/>
      <c r="BD3360" s="53"/>
      <c r="BE3360" s="53"/>
      <c r="BF3360" s="53"/>
      <c r="BG3360" s="53"/>
      <c r="BH3360" s="53"/>
      <c r="BI3360" s="53"/>
      <c r="BJ3360" s="53"/>
      <c r="BK3360" s="53"/>
      <c r="BL3360" s="53"/>
      <c r="BM3360" s="53"/>
      <c r="BN3360" s="53"/>
      <c r="BO3360" s="53"/>
      <c r="BP3360" s="53"/>
      <c r="BQ3360" s="53"/>
      <c r="BR3360" s="53"/>
      <c r="BS3360" s="53"/>
      <c r="BT3360" s="53"/>
      <c r="BU3360" s="53"/>
      <c r="BV3360" s="53"/>
      <c r="BW3360" s="53"/>
      <c r="BX3360" s="53"/>
      <c r="BY3360" s="53"/>
      <c r="BZ3360" s="53"/>
      <c r="CA3360" s="53"/>
      <c r="CB3360" s="53"/>
      <c r="CC3360" s="53"/>
      <c r="CD3360" s="53"/>
      <c r="CE3360" s="53"/>
      <c r="CF3360" s="53"/>
      <c r="CG3360" s="53"/>
      <c r="CH3360" s="53"/>
      <c r="CI3360" s="53"/>
      <c r="CJ3360" s="53"/>
      <c r="CK3360" s="53"/>
    </row>
    <row r="3361" spans="10:89" x14ac:dyDescent="0.2">
      <c r="J3361" s="53"/>
      <c r="K3361" s="53"/>
      <c r="L3361" s="53"/>
      <c r="M3361" s="53"/>
      <c r="N3361" s="53"/>
      <c r="O3361" s="53"/>
      <c r="P3361" s="53"/>
      <c r="Q3361" s="53"/>
      <c r="R3361" s="53"/>
      <c r="S3361" s="53"/>
      <c r="T3361" s="53"/>
      <c r="U3361" s="53"/>
      <c r="V3361" s="53"/>
      <c r="W3361" s="53"/>
      <c r="X3361" s="53"/>
      <c r="Y3361" s="53"/>
      <c r="Z3361" s="53"/>
      <c r="AA3361" s="53"/>
      <c r="AB3361" s="53"/>
      <c r="AC3361" s="53"/>
      <c r="AD3361" s="53"/>
      <c r="AE3361" s="53"/>
      <c r="AF3361" s="53"/>
      <c r="AG3361" s="53"/>
      <c r="AH3361" s="53"/>
      <c r="AI3361" s="53"/>
      <c r="AJ3361" s="53"/>
      <c r="AK3361" s="53"/>
      <c r="AL3361" s="53"/>
      <c r="AM3361" s="53"/>
      <c r="AN3361" s="53"/>
      <c r="AO3361" s="53"/>
      <c r="AP3361" s="53"/>
      <c r="AQ3361" s="53"/>
      <c r="AR3361" s="53"/>
      <c r="AS3361" s="53"/>
      <c r="AT3361" s="53"/>
      <c r="AU3361" s="53"/>
      <c r="AV3361" s="53"/>
      <c r="AW3361" s="53"/>
      <c r="AX3361" s="53"/>
      <c r="AY3361" s="53"/>
      <c r="AZ3361" s="53"/>
      <c r="BA3361" s="53"/>
      <c r="BB3361" s="53"/>
      <c r="BC3361" s="53"/>
      <c r="BD3361" s="53"/>
      <c r="BE3361" s="53"/>
      <c r="BF3361" s="53"/>
      <c r="BG3361" s="53"/>
      <c r="BH3361" s="53"/>
      <c r="BI3361" s="53"/>
      <c r="BJ3361" s="53"/>
      <c r="BK3361" s="53"/>
      <c r="BL3361" s="53"/>
      <c r="BM3361" s="53"/>
      <c r="BN3361" s="53"/>
      <c r="BO3361" s="53"/>
      <c r="BP3361" s="53"/>
      <c r="BQ3361" s="53"/>
      <c r="BR3361" s="53"/>
      <c r="BS3361" s="53"/>
      <c r="BT3361" s="53"/>
      <c r="BU3361" s="53"/>
      <c r="BV3361" s="53"/>
      <c r="BW3361" s="53"/>
      <c r="BX3361" s="53"/>
      <c r="BY3361" s="53"/>
      <c r="BZ3361" s="53"/>
      <c r="CA3361" s="53"/>
      <c r="CB3361" s="53"/>
      <c r="CC3361" s="53"/>
      <c r="CD3361" s="53"/>
      <c r="CE3361" s="53"/>
      <c r="CF3361" s="53"/>
      <c r="CG3361" s="53"/>
      <c r="CH3361" s="53"/>
      <c r="CI3361" s="53"/>
      <c r="CJ3361" s="53"/>
      <c r="CK3361" s="53"/>
    </row>
    <row r="3362" spans="10:89" x14ac:dyDescent="0.2">
      <c r="J3362" s="53"/>
      <c r="K3362" s="53"/>
      <c r="L3362" s="53"/>
      <c r="M3362" s="53"/>
      <c r="N3362" s="53"/>
      <c r="O3362" s="53"/>
      <c r="P3362" s="53"/>
      <c r="Q3362" s="53"/>
      <c r="R3362" s="53"/>
      <c r="S3362" s="53"/>
      <c r="T3362" s="53"/>
      <c r="U3362" s="53"/>
      <c r="V3362" s="53"/>
      <c r="W3362" s="53"/>
      <c r="X3362" s="53"/>
      <c r="Y3362" s="53"/>
      <c r="Z3362" s="53"/>
      <c r="AA3362" s="53"/>
      <c r="AB3362" s="53"/>
      <c r="AC3362" s="53"/>
      <c r="AD3362" s="53"/>
      <c r="AE3362" s="53"/>
      <c r="AF3362" s="53"/>
      <c r="AG3362" s="53"/>
      <c r="AH3362" s="53"/>
      <c r="AI3362" s="53"/>
      <c r="AJ3362" s="53"/>
      <c r="AK3362" s="53"/>
      <c r="AL3362" s="53"/>
      <c r="AM3362" s="53"/>
      <c r="AN3362" s="53"/>
      <c r="AO3362" s="53"/>
      <c r="AP3362" s="53"/>
      <c r="AQ3362" s="53"/>
      <c r="AR3362" s="53"/>
      <c r="AS3362" s="53"/>
      <c r="AT3362" s="53"/>
      <c r="AU3362" s="53"/>
      <c r="AV3362" s="53"/>
      <c r="AW3362" s="53"/>
      <c r="AX3362" s="53"/>
      <c r="AY3362" s="53"/>
      <c r="AZ3362" s="53"/>
      <c r="BA3362" s="53"/>
      <c r="BB3362" s="53"/>
      <c r="BC3362" s="53"/>
      <c r="BD3362" s="53"/>
      <c r="BE3362" s="53"/>
      <c r="BF3362" s="53"/>
      <c r="BG3362" s="53"/>
      <c r="BH3362" s="53"/>
      <c r="BI3362" s="53"/>
      <c r="BJ3362" s="53"/>
      <c r="BK3362" s="53"/>
      <c r="BL3362" s="53"/>
      <c r="BM3362" s="53"/>
      <c r="BN3362" s="53"/>
      <c r="BO3362" s="53"/>
      <c r="BP3362" s="53"/>
      <c r="BQ3362" s="53"/>
      <c r="BR3362" s="53"/>
      <c r="BS3362" s="53"/>
      <c r="BT3362" s="53"/>
      <c r="BU3362" s="53"/>
      <c r="BV3362" s="53"/>
      <c r="BW3362" s="53"/>
      <c r="BX3362" s="53"/>
      <c r="BY3362" s="53"/>
      <c r="BZ3362" s="53"/>
      <c r="CA3362" s="53"/>
      <c r="CB3362" s="53"/>
      <c r="CC3362" s="53"/>
      <c r="CD3362" s="53"/>
      <c r="CE3362" s="53"/>
      <c r="CF3362" s="53"/>
      <c r="CG3362" s="53"/>
      <c r="CH3362" s="53"/>
      <c r="CI3362" s="53"/>
      <c r="CJ3362" s="53"/>
      <c r="CK3362" s="53"/>
    </row>
    <row r="3363" spans="10:89" x14ac:dyDescent="0.2">
      <c r="J3363" s="53"/>
      <c r="K3363" s="53"/>
      <c r="L3363" s="53"/>
      <c r="M3363" s="53"/>
      <c r="N3363" s="53"/>
      <c r="O3363" s="53"/>
      <c r="P3363" s="53"/>
      <c r="Q3363" s="53"/>
      <c r="R3363" s="53"/>
      <c r="S3363" s="53"/>
      <c r="T3363" s="53"/>
      <c r="U3363" s="53"/>
      <c r="V3363" s="53"/>
      <c r="W3363" s="53"/>
      <c r="X3363" s="53"/>
      <c r="Y3363" s="53"/>
      <c r="Z3363" s="53"/>
      <c r="AA3363" s="53"/>
      <c r="AB3363" s="53"/>
      <c r="AC3363" s="53"/>
      <c r="AD3363" s="53"/>
      <c r="AE3363" s="53"/>
      <c r="AF3363" s="53"/>
      <c r="AG3363" s="53"/>
      <c r="AH3363" s="53"/>
      <c r="AI3363" s="53"/>
      <c r="AJ3363" s="53"/>
      <c r="AK3363" s="53"/>
      <c r="AL3363" s="53"/>
      <c r="AM3363" s="53"/>
      <c r="AN3363" s="53"/>
      <c r="AO3363" s="53"/>
      <c r="AP3363" s="53"/>
      <c r="AQ3363" s="53"/>
      <c r="AR3363" s="53"/>
      <c r="AS3363" s="53"/>
      <c r="AT3363" s="53"/>
      <c r="AU3363" s="53"/>
      <c r="AV3363" s="53"/>
      <c r="AW3363" s="53"/>
      <c r="AX3363" s="53"/>
      <c r="AY3363" s="53"/>
      <c r="AZ3363" s="53"/>
      <c r="BA3363" s="53"/>
      <c r="BB3363" s="53"/>
      <c r="BC3363" s="53"/>
      <c r="BD3363" s="53"/>
      <c r="BE3363" s="53"/>
      <c r="BF3363" s="53"/>
      <c r="BG3363" s="53"/>
      <c r="BH3363" s="53"/>
      <c r="BI3363" s="53"/>
      <c r="BJ3363" s="53"/>
      <c r="BK3363" s="53"/>
      <c r="BL3363" s="53"/>
      <c r="BM3363" s="53"/>
      <c r="BN3363" s="53"/>
      <c r="BO3363" s="53"/>
      <c r="BP3363" s="53"/>
      <c r="BQ3363" s="53"/>
      <c r="BR3363" s="53"/>
      <c r="BS3363" s="53"/>
      <c r="BT3363" s="53"/>
      <c r="BU3363" s="53"/>
      <c r="BV3363" s="53"/>
      <c r="BW3363" s="53"/>
      <c r="BX3363" s="53"/>
      <c r="BY3363" s="53"/>
      <c r="BZ3363" s="53"/>
      <c r="CA3363" s="53"/>
      <c r="CB3363" s="53"/>
      <c r="CC3363" s="53"/>
      <c r="CD3363" s="53"/>
      <c r="CE3363" s="53"/>
      <c r="CF3363" s="53"/>
      <c r="CG3363" s="53"/>
      <c r="CH3363" s="53"/>
      <c r="CI3363" s="53"/>
      <c r="CJ3363" s="53"/>
      <c r="CK3363" s="53"/>
    </row>
    <row r="3364" spans="10:89" x14ac:dyDescent="0.2">
      <c r="J3364" s="53"/>
      <c r="K3364" s="53"/>
      <c r="L3364" s="53"/>
      <c r="M3364" s="53"/>
      <c r="N3364" s="53"/>
      <c r="O3364" s="53"/>
      <c r="P3364" s="53"/>
      <c r="Q3364" s="53"/>
      <c r="R3364" s="53"/>
      <c r="S3364" s="53"/>
      <c r="T3364" s="53"/>
      <c r="U3364" s="53"/>
      <c r="V3364" s="53"/>
      <c r="W3364" s="53"/>
      <c r="X3364" s="53"/>
      <c r="Y3364" s="53"/>
      <c r="Z3364" s="53"/>
      <c r="AA3364" s="53"/>
      <c r="AB3364" s="53"/>
      <c r="AC3364" s="53"/>
      <c r="AD3364" s="53"/>
      <c r="AE3364" s="53"/>
      <c r="AF3364" s="53"/>
      <c r="AG3364" s="53"/>
      <c r="AH3364" s="53"/>
      <c r="AI3364" s="53"/>
      <c r="AJ3364" s="53"/>
      <c r="AK3364" s="53"/>
      <c r="AL3364" s="53"/>
      <c r="AM3364" s="53"/>
      <c r="AN3364" s="53"/>
      <c r="AO3364" s="53"/>
      <c r="AP3364" s="53"/>
      <c r="AQ3364" s="53"/>
      <c r="AR3364" s="53"/>
      <c r="AS3364" s="53"/>
      <c r="AT3364" s="53"/>
      <c r="AU3364" s="53"/>
      <c r="AV3364" s="53"/>
      <c r="AW3364" s="53"/>
      <c r="AX3364" s="53"/>
      <c r="AY3364" s="53"/>
      <c r="AZ3364" s="53"/>
      <c r="BA3364" s="53"/>
      <c r="BB3364" s="53"/>
      <c r="BC3364" s="53"/>
      <c r="BD3364" s="53"/>
      <c r="BE3364" s="53"/>
      <c r="BF3364" s="53"/>
      <c r="BG3364" s="53"/>
      <c r="BH3364" s="53"/>
      <c r="BI3364" s="53"/>
      <c r="BJ3364" s="53"/>
      <c r="BK3364" s="53"/>
      <c r="BL3364" s="53"/>
      <c r="BM3364" s="53"/>
      <c r="BN3364" s="53"/>
      <c r="BO3364" s="53"/>
      <c r="BP3364" s="53"/>
      <c r="BQ3364" s="53"/>
      <c r="BR3364" s="53"/>
      <c r="BS3364" s="53"/>
      <c r="BT3364" s="53"/>
      <c r="BU3364" s="53"/>
      <c r="BV3364" s="53"/>
      <c r="BW3364" s="53"/>
      <c r="BX3364" s="53"/>
      <c r="BY3364" s="53"/>
      <c r="BZ3364" s="53"/>
      <c r="CA3364" s="53"/>
      <c r="CB3364" s="53"/>
      <c r="CC3364" s="53"/>
      <c r="CD3364" s="53"/>
      <c r="CE3364" s="53"/>
      <c r="CF3364" s="53"/>
      <c r="CG3364" s="53"/>
      <c r="CH3364" s="53"/>
      <c r="CI3364" s="53"/>
      <c r="CJ3364" s="53"/>
      <c r="CK3364" s="53"/>
    </row>
    <row r="3365" spans="10:89" x14ac:dyDescent="0.2">
      <c r="J3365" s="53"/>
      <c r="K3365" s="53"/>
      <c r="L3365" s="53"/>
      <c r="M3365" s="53"/>
      <c r="N3365" s="53"/>
      <c r="O3365" s="53"/>
      <c r="P3365" s="53"/>
      <c r="Q3365" s="53"/>
      <c r="R3365" s="53"/>
      <c r="S3365" s="53"/>
      <c r="T3365" s="53"/>
      <c r="U3365" s="53"/>
      <c r="V3365" s="53"/>
      <c r="W3365" s="53"/>
      <c r="X3365" s="53"/>
      <c r="Y3365" s="53"/>
      <c r="Z3365" s="53"/>
      <c r="AA3365" s="53"/>
      <c r="AB3365" s="53"/>
      <c r="AC3365" s="53"/>
      <c r="AD3365" s="53"/>
      <c r="AE3365" s="53"/>
      <c r="AF3365" s="53"/>
      <c r="AG3365" s="53"/>
      <c r="AH3365" s="53"/>
      <c r="AI3365" s="53"/>
      <c r="AJ3365" s="53"/>
      <c r="AK3365" s="53"/>
      <c r="AL3365" s="53"/>
      <c r="AM3365" s="53"/>
      <c r="AN3365" s="53"/>
      <c r="AO3365" s="53"/>
      <c r="AP3365" s="53"/>
      <c r="AQ3365" s="53"/>
      <c r="AR3365" s="53"/>
      <c r="AS3365" s="53"/>
      <c r="AT3365" s="53"/>
      <c r="AU3365" s="53"/>
      <c r="AV3365" s="53"/>
      <c r="AW3365" s="53"/>
      <c r="AX3365" s="53"/>
      <c r="AY3365" s="53"/>
      <c r="AZ3365" s="53"/>
      <c r="BA3365" s="53"/>
      <c r="BB3365" s="53"/>
      <c r="BC3365" s="53"/>
      <c r="BD3365" s="53"/>
      <c r="BE3365" s="53"/>
      <c r="BF3365" s="53"/>
      <c r="BG3365" s="53"/>
      <c r="BH3365" s="53"/>
      <c r="BI3365" s="53"/>
      <c r="BJ3365" s="53"/>
      <c r="BK3365" s="53"/>
      <c r="BL3365" s="53"/>
      <c r="BM3365" s="53"/>
      <c r="BN3365" s="53"/>
      <c r="BO3365" s="53"/>
      <c r="BP3365" s="53"/>
      <c r="BQ3365" s="53"/>
      <c r="BR3365" s="53"/>
      <c r="BS3365" s="53"/>
      <c r="BT3365" s="53"/>
      <c r="BU3365" s="53"/>
      <c r="BV3365" s="53"/>
      <c r="BW3365" s="53"/>
      <c r="BX3365" s="53"/>
      <c r="BY3365" s="53"/>
      <c r="BZ3365" s="53"/>
      <c r="CA3365" s="53"/>
      <c r="CB3365" s="53"/>
      <c r="CC3365" s="53"/>
      <c r="CD3365" s="53"/>
      <c r="CE3365" s="53"/>
      <c r="CF3365" s="53"/>
      <c r="CG3365" s="53"/>
      <c r="CH3365" s="53"/>
      <c r="CI3365" s="53"/>
      <c r="CJ3365" s="53"/>
      <c r="CK3365" s="53"/>
    </row>
    <row r="3366" spans="10:89" x14ac:dyDescent="0.2">
      <c r="J3366" s="53"/>
      <c r="K3366" s="53"/>
      <c r="L3366" s="53"/>
      <c r="M3366" s="53"/>
      <c r="N3366" s="53"/>
      <c r="O3366" s="53"/>
      <c r="P3366" s="53"/>
      <c r="Q3366" s="53"/>
      <c r="R3366" s="53"/>
      <c r="S3366" s="53"/>
      <c r="T3366" s="53"/>
      <c r="U3366" s="53"/>
      <c r="V3366" s="53"/>
      <c r="W3366" s="53"/>
      <c r="X3366" s="53"/>
      <c r="Y3366" s="53"/>
      <c r="Z3366" s="53"/>
      <c r="AA3366" s="53"/>
      <c r="AB3366" s="53"/>
      <c r="AC3366" s="53"/>
      <c r="AD3366" s="53"/>
      <c r="AE3366" s="53"/>
      <c r="AF3366" s="53"/>
      <c r="AG3366" s="53"/>
      <c r="AH3366" s="53"/>
      <c r="AI3366" s="53"/>
      <c r="AJ3366" s="53"/>
      <c r="AK3366" s="53"/>
      <c r="AL3366" s="53"/>
      <c r="AM3366" s="53"/>
      <c r="AN3366" s="53"/>
      <c r="AO3366" s="53"/>
      <c r="AP3366" s="53"/>
      <c r="AQ3366" s="53"/>
      <c r="AR3366" s="53"/>
      <c r="AS3366" s="53"/>
      <c r="AT3366" s="53"/>
      <c r="AU3366" s="53"/>
      <c r="AV3366" s="53"/>
      <c r="AW3366" s="53"/>
      <c r="AX3366" s="53"/>
      <c r="AY3366" s="53"/>
      <c r="AZ3366" s="53"/>
      <c r="BA3366" s="53"/>
      <c r="BB3366" s="53"/>
      <c r="BC3366" s="53"/>
      <c r="BD3366" s="53"/>
      <c r="BE3366" s="53"/>
      <c r="BF3366" s="53"/>
      <c r="BG3366" s="53"/>
      <c r="BH3366" s="53"/>
      <c r="BI3366" s="53"/>
      <c r="BJ3366" s="53"/>
      <c r="BK3366" s="53"/>
      <c r="BL3366" s="53"/>
      <c r="BM3366" s="53"/>
      <c r="BN3366" s="53"/>
      <c r="BO3366" s="53"/>
      <c r="BP3366" s="53"/>
      <c r="BQ3366" s="53"/>
      <c r="BR3366" s="53"/>
      <c r="BS3366" s="53"/>
      <c r="BT3366" s="53"/>
      <c r="BU3366" s="53"/>
      <c r="BV3366" s="53"/>
      <c r="BW3366" s="53"/>
      <c r="BX3366" s="53"/>
      <c r="BY3366" s="53"/>
      <c r="BZ3366" s="53"/>
      <c r="CA3366" s="53"/>
      <c r="CB3366" s="53"/>
      <c r="CC3366" s="53"/>
      <c r="CD3366" s="53"/>
      <c r="CE3366" s="53"/>
      <c r="CF3366" s="53"/>
      <c r="CG3366" s="53"/>
      <c r="CH3366" s="53"/>
      <c r="CI3366" s="53"/>
      <c r="CJ3366" s="53"/>
      <c r="CK3366" s="53"/>
    </row>
    <row r="3367" spans="10:89" x14ac:dyDescent="0.2">
      <c r="J3367" s="53"/>
      <c r="K3367" s="53"/>
      <c r="L3367" s="53"/>
      <c r="M3367" s="53"/>
      <c r="N3367" s="53"/>
      <c r="O3367" s="53"/>
      <c r="P3367" s="53"/>
      <c r="Q3367" s="53"/>
      <c r="R3367" s="53"/>
      <c r="S3367" s="53"/>
      <c r="T3367" s="53"/>
      <c r="U3367" s="53"/>
      <c r="V3367" s="53"/>
      <c r="W3367" s="53"/>
      <c r="X3367" s="53"/>
      <c r="Y3367" s="53"/>
      <c r="Z3367" s="53"/>
      <c r="AA3367" s="53"/>
      <c r="AB3367" s="53"/>
      <c r="AC3367" s="53"/>
      <c r="AD3367" s="53"/>
      <c r="AE3367" s="53"/>
      <c r="AF3367" s="53"/>
      <c r="AG3367" s="53"/>
      <c r="AH3367" s="53"/>
      <c r="AI3367" s="53"/>
      <c r="AJ3367" s="53"/>
      <c r="AK3367" s="53"/>
      <c r="AL3367" s="53"/>
      <c r="AM3367" s="53"/>
      <c r="AN3367" s="53"/>
      <c r="AO3367" s="53"/>
      <c r="AP3367" s="53"/>
      <c r="AQ3367" s="53"/>
      <c r="AR3367" s="53"/>
      <c r="AS3367" s="53"/>
      <c r="AT3367" s="53"/>
      <c r="AU3367" s="53"/>
      <c r="AV3367" s="53"/>
      <c r="AW3367" s="53"/>
      <c r="AX3367" s="53"/>
      <c r="AY3367" s="53"/>
      <c r="AZ3367" s="53"/>
      <c r="BA3367" s="53"/>
      <c r="BB3367" s="53"/>
      <c r="BC3367" s="53"/>
      <c r="BD3367" s="53"/>
      <c r="BE3367" s="53"/>
      <c r="BF3367" s="53"/>
      <c r="BG3367" s="53"/>
      <c r="BH3367" s="53"/>
      <c r="BI3367" s="53"/>
      <c r="BJ3367" s="53"/>
      <c r="BK3367" s="53"/>
      <c r="BL3367" s="53"/>
      <c r="BM3367" s="53"/>
      <c r="BN3367" s="53"/>
      <c r="BO3367" s="53"/>
      <c r="BP3367" s="53"/>
      <c r="BQ3367" s="53"/>
      <c r="BR3367" s="53"/>
      <c r="BS3367" s="53"/>
      <c r="BT3367" s="53"/>
      <c r="BU3367" s="53"/>
      <c r="BV3367" s="53"/>
      <c r="BW3367" s="53"/>
      <c r="BX3367" s="53"/>
      <c r="BY3367" s="53"/>
      <c r="BZ3367" s="53"/>
      <c r="CA3367" s="53"/>
      <c r="CB3367" s="53"/>
      <c r="CC3367" s="53"/>
      <c r="CD3367" s="53"/>
      <c r="CE3367" s="53"/>
      <c r="CF3367" s="53"/>
      <c r="CG3367" s="53"/>
      <c r="CH3367" s="53"/>
      <c r="CI3367" s="53"/>
      <c r="CJ3367" s="53"/>
      <c r="CK3367" s="53"/>
    </row>
    <row r="3368" spans="10:89" x14ac:dyDescent="0.2">
      <c r="J3368" s="53"/>
      <c r="K3368" s="53"/>
      <c r="L3368" s="53"/>
      <c r="M3368" s="53"/>
      <c r="N3368" s="53"/>
      <c r="O3368" s="53"/>
      <c r="P3368" s="53"/>
      <c r="Q3368" s="53"/>
      <c r="R3368" s="53"/>
      <c r="S3368" s="53"/>
      <c r="T3368" s="53"/>
      <c r="U3368" s="53"/>
      <c r="V3368" s="53"/>
      <c r="W3368" s="53"/>
      <c r="X3368" s="53"/>
      <c r="Y3368" s="53"/>
      <c r="Z3368" s="53"/>
      <c r="AA3368" s="53"/>
      <c r="AB3368" s="53"/>
      <c r="AC3368" s="53"/>
      <c r="AD3368" s="53"/>
      <c r="AE3368" s="53"/>
      <c r="AF3368" s="53"/>
      <c r="AG3368" s="53"/>
      <c r="AH3368" s="53"/>
      <c r="AI3368" s="53"/>
      <c r="AJ3368" s="53"/>
      <c r="AK3368" s="53"/>
      <c r="AL3368" s="53"/>
      <c r="AM3368" s="53"/>
      <c r="AN3368" s="53"/>
      <c r="AO3368" s="53"/>
      <c r="AP3368" s="53"/>
      <c r="AQ3368" s="53"/>
      <c r="AR3368" s="53"/>
      <c r="AS3368" s="53"/>
      <c r="AT3368" s="53"/>
      <c r="AU3368" s="53"/>
      <c r="AV3368" s="53"/>
      <c r="AW3368" s="53"/>
      <c r="AX3368" s="53"/>
      <c r="AY3368" s="53"/>
      <c r="AZ3368" s="53"/>
      <c r="BA3368" s="53"/>
      <c r="BB3368" s="53"/>
      <c r="BC3368" s="53"/>
      <c r="BD3368" s="53"/>
      <c r="BE3368" s="53"/>
      <c r="BF3368" s="53"/>
      <c r="BG3368" s="53"/>
      <c r="BH3368" s="53"/>
      <c r="BI3368" s="53"/>
      <c r="BJ3368" s="53"/>
      <c r="BK3368" s="53"/>
      <c r="BL3368" s="53"/>
      <c r="BM3368" s="53"/>
      <c r="BN3368" s="53"/>
      <c r="BO3368" s="53"/>
      <c r="BP3368" s="53"/>
      <c r="BQ3368" s="53"/>
      <c r="BR3368" s="53"/>
      <c r="BS3368" s="53"/>
      <c r="BT3368" s="53"/>
      <c r="BU3368" s="53"/>
      <c r="BV3368" s="53"/>
      <c r="BW3368" s="53"/>
      <c r="BX3368" s="53"/>
      <c r="BY3368" s="53"/>
      <c r="BZ3368" s="53"/>
      <c r="CA3368" s="53"/>
      <c r="CB3368" s="53"/>
      <c r="CC3368" s="53"/>
      <c r="CD3368" s="53"/>
      <c r="CE3368" s="53"/>
      <c r="CF3368" s="53"/>
      <c r="CG3368" s="53"/>
      <c r="CH3368" s="53"/>
      <c r="CI3368" s="53"/>
      <c r="CJ3368" s="53"/>
      <c r="CK3368" s="53"/>
    </row>
    <row r="3369" spans="10:89" x14ac:dyDescent="0.2">
      <c r="J3369" s="53"/>
      <c r="K3369" s="53"/>
      <c r="L3369" s="53"/>
      <c r="M3369" s="53"/>
      <c r="N3369" s="53"/>
      <c r="O3369" s="53"/>
      <c r="P3369" s="53"/>
      <c r="Q3369" s="53"/>
      <c r="R3369" s="53"/>
      <c r="S3369" s="53"/>
      <c r="T3369" s="53"/>
      <c r="U3369" s="53"/>
      <c r="V3369" s="53"/>
      <c r="W3369" s="53"/>
      <c r="X3369" s="53"/>
      <c r="Y3369" s="53"/>
      <c r="Z3369" s="53"/>
      <c r="AA3369" s="53"/>
      <c r="AB3369" s="53"/>
      <c r="AC3369" s="53"/>
      <c r="AD3369" s="53"/>
      <c r="AE3369" s="53"/>
      <c r="AF3369" s="53"/>
      <c r="AG3369" s="53"/>
      <c r="AH3369" s="53"/>
      <c r="AI3369" s="53"/>
      <c r="AJ3369" s="53"/>
      <c r="AK3369" s="53"/>
      <c r="AL3369" s="53"/>
      <c r="AM3369" s="53"/>
      <c r="AN3369" s="53"/>
      <c r="AO3369" s="53"/>
      <c r="AP3369" s="53"/>
      <c r="AQ3369" s="53"/>
      <c r="AR3369" s="53"/>
      <c r="AS3369" s="53"/>
      <c r="AT3369" s="53"/>
      <c r="AU3369" s="53"/>
      <c r="AV3369" s="53"/>
      <c r="AW3369" s="53"/>
      <c r="AX3369" s="53"/>
      <c r="AY3369" s="53"/>
      <c r="AZ3369" s="53"/>
      <c r="BA3369" s="53"/>
      <c r="BB3369" s="53"/>
      <c r="BC3369" s="53"/>
      <c r="BD3369" s="53"/>
      <c r="BE3369" s="53"/>
      <c r="BF3369" s="53"/>
      <c r="BG3369" s="53"/>
      <c r="BH3369" s="53"/>
      <c r="BI3369" s="53"/>
      <c r="BJ3369" s="53"/>
      <c r="BK3369" s="53"/>
      <c r="BL3369" s="53"/>
      <c r="BM3369" s="53"/>
      <c r="BN3369" s="53"/>
      <c r="BO3369" s="53"/>
      <c r="BP3369" s="53"/>
      <c r="BQ3369" s="53"/>
      <c r="BR3369" s="53"/>
      <c r="BS3369" s="53"/>
      <c r="BT3369" s="53"/>
      <c r="BU3369" s="53"/>
      <c r="BV3369" s="53"/>
      <c r="BW3369" s="53"/>
      <c r="BX3369" s="53"/>
      <c r="BY3369" s="53"/>
      <c r="BZ3369" s="53"/>
      <c r="CA3369" s="53"/>
      <c r="CB3369" s="53"/>
      <c r="CC3369" s="53"/>
      <c r="CD3369" s="53"/>
      <c r="CE3369" s="53"/>
      <c r="CF3369" s="53"/>
      <c r="CG3369" s="53"/>
      <c r="CH3369" s="53"/>
      <c r="CI3369" s="53"/>
      <c r="CJ3369" s="53"/>
      <c r="CK3369" s="53"/>
    </row>
    <row r="3370" spans="10:89" x14ac:dyDescent="0.2">
      <c r="J3370" s="53"/>
      <c r="K3370" s="53"/>
      <c r="L3370" s="53"/>
      <c r="M3370" s="53"/>
      <c r="N3370" s="53"/>
      <c r="O3370" s="53"/>
      <c r="P3370" s="53"/>
      <c r="Q3370" s="53"/>
      <c r="R3370" s="53"/>
      <c r="S3370" s="53"/>
      <c r="T3370" s="53"/>
      <c r="U3370" s="53"/>
      <c r="V3370" s="53"/>
      <c r="W3370" s="53"/>
      <c r="X3370" s="53"/>
      <c r="Y3370" s="53"/>
      <c r="Z3370" s="53"/>
      <c r="AA3370" s="53"/>
      <c r="AB3370" s="53"/>
      <c r="AC3370" s="53"/>
      <c r="AD3370" s="53"/>
      <c r="AE3370" s="53"/>
      <c r="AF3370" s="53"/>
      <c r="AG3370" s="53"/>
      <c r="AH3370" s="53"/>
      <c r="AI3370" s="53"/>
      <c r="AJ3370" s="53"/>
      <c r="AK3370" s="53"/>
      <c r="AL3370" s="53"/>
      <c r="AM3370" s="53"/>
      <c r="AN3370" s="53"/>
      <c r="AO3370" s="53"/>
      <c r="AP3370" s="53"/>
      <c r="AQ3370" s="53"/>
      <c r="AR3370" s="53"/>
      <c r="AS3370" s="53"/>
      <c r="AT3370" s="53"/>
      <c r="AU3370" s="53"/>
      <c r="AV3370" s="53"/>
      <c r="AW3370" s="53"/>
      <c r="AX3370" s="53"/>
      <c r="AY3370" s="53"/>
      <c r="AZ3370" s="53"/>
      <c r="BA3370" s="53"/>
      <c r="BB3370" s="53"/>
      <c r="BC3370" s="53"/>
      <c r="BD3370" s="53"/>
      <c r="BE3370" s="53"/>
      <c r="BF3370" s="53"/>
      <c r="BG3370" s="53"/>
      <c r="BH3370" s="53"/>
      <c r="BI3370" s="53"/>
      <c r="BJ3370" s="53"/>
      <c r="BK3370" s="53"/>
      <c r="BL3370" s="53"/>
      <c r="BM3370" s="53"/>
      <c r="BN3370" s="53"/>
      <c r="BO3370" s="53"/>
      <c r="BP3370" s="53"/>
      <c r="BQ3370" s="53"/>
      <c r="BR3370" s="53"/>
      <c r="BS3370" s="53"/>
      <c r="BT3370" s="53"/>
      <c r="BU3370" s="53"/>
      <c r="BV3370" s="53"/>
      <c r="BW3370" s="53"/>
      <c r="BX3370" s="53"/>
      <c r="BY3370" s="53"/>
      <c r="BZ3370" s="53"/>
      <c r="CA3370" s="53"/>
      <c r="CB3370" s="53"/>
      <c r="CC3370" s="53"/>
      <c r="CD3370" s="53"/>
      <c r="CE3370" s="53"/>
      <c r="CF3370" s="53"/>
      <c r="CG3370" s="53"/>
      <c r="CH3370" s="53"/>
      <c r="CI3370" s="53"/>
      <c r="CJ3370" s="53"/>
      <c r="CK3370" s="53"/>
    </row>
    <row r="3371" spans="10:89" x14ac:dyDescent="0.2">
      <c r="J3371" s="53"/>
      <c r="K3371" s="53"/>
      <c r="L3371" s="53"/>
      <c r="M3371" s="53"/>
      <c r="N3371" s="53"/>
      <c r="O3371" s="53"/>
      <c r="P3371" s="53"/>
      <c r="Q3371" s="53"/>
      <c r="R3371" s="53"/>
      <c r="S3371" s="53"/>
      <c r="T3371" s="53"/>
      <c r="U3371" s="53"/>
      <c r="V3371" s="53"/>
      <c r="W3371" s="53"/>
      <c r="X3371" s="53"/>
      <c r="Y3371" s="53"/>
      <c r="Z3371" s="53"/>
      <c r="AA3371" s="53"/>
      <c r="AB3371" s="53"/>
      <c r="AC3371" s="53"/>
      <c r="AD3371" s="53"/>
      <c r="AE3371" s="53"/>
      <c r="AF3371" s="53"/>
      <c r="AG3371" s="53"/>
      <c r="AH3371" s="53"/>
      <c r="AI3371" s="53"/>
      <c r="AJ3371" s="53"/>
      <c r="AK3371" s="53"/>
      <c r="AL3371" s="53"/>
      <c r="AM3371" s="53"/>
      <c r="AN3371" s="53"/>
      <c r="AO3371" s="53"/>
      <c r="AP3371" s="53"/>
      <c r="AQ3371" s="53"/>
      <c r="AR3371" s="53"/>
      <c r="AS3371" s="53"/>
      <c r="AT3371" s="53"/>
      <c r="AU3371" s="53"/>
      <c r="AV3371" s="53"/>
      <c r="AW3371" s="53"/>
      <c r="AX3371" s="53"/>
      <c r="AY3371" s="53"/>
      <c r="AZ3371" s="53"/>
      <c r="BA3371" s="53"/>
      <c r="BB3371" s="53"/>
      <c r="BC3371" s="53"/>
      <c r="BD3371" s="53"/>
      <c r="BE3371" s="53"/>
      <c r="BF3371" s="53"/>
      <c r="BG3371" s="53"/>
      <c r="BH3371" s="53"/>
      <c r="BI3371" s="53"/>
      <c r="BJ3371" s="53"/>
      <c r="BK3371" s="53"/>
      <c r="BL3371" s="53"/>
      <c r="BM3371" s="53"/>
      <c r="BN3371" s="53"/>
      <c r="BO3371" s="53"/>
      <c r="BP3371" s="53"/>
      <c r="BQ3371" s="53"/>
      <c r="BR3371" s="53"/>
      <c r="BS3371" s="53"/>
      <c r="BT3371" s="53"/>
      <c r="BU3371" s="53"/>
      <c r="BV3371" s="53"/>
      <c r="BW3371" s="53"/>
      <c r="BX3371" s="53"/>
      <c r="BY3371" s="53"/>
      <c r="BZ3371" s="53"/>
      <c r="CA3371" s="53"/>
      <c r="CB3371" s="53"/>
      <c r="CC3371" s="53"/>
      <c r="CD3371" s="53"/>
      <c r="CE3371" s="53"/>
      <c r="CF3371" s="53"/>
      <c r="CG3371" s="53"/>
      <c r="CH3371" s="53"/>
      <c r="CI3371" s="53"/>
      <c r="CJ3371" s="53"/>
      <c r="CK3371" s="53"/>
    </row>
    <row r="3372" spans="10:89" x14ac:dyDescent="0.2">
      <c r="J3372" s="53"/>
      <c r="K3372" s="53"/>
      <c r="L3372" s="53"/>
      <c r="M3372" s="53"/>
      <c r="N3372" s="53"/>
      <c r="O3372" s="53"/>
      <c r="P3372" s="53"/>
      <c r="Q3372" s="53"/>
      <c r="R3372" s="53"/>
      <c r="S3372" s="53"/>
      <c r="T3372" s="53"/>
      <c r="U3372" s="53"/>
      <c r="V3372" s="53"/>
      <c r="W3372" s="53"/>
      <c r="X3372" s="53"/>
      <c r="Y3372" s="53"/>
      <c r="Z3372" s="53"/>
      <c r="AA3372" s="53"/>
      <c r="AB3372" s="53"/>
      <c r="AC3372" s="53"/>
      <c r="AD3372" s="53"/>
      <c r="AE3372" s="53"/>
      <c r="AF3372" s="53"/>
      <c r="AG3372" s="53"/>
      <c r="AH3372" s="53"/>
      <c r="AI3372" s="53"/>
      <c r="AJ3372" s="53"/>
      <c r="AK3372" s="53"/>
      <c r="AL3372" s="53"/>
      <c r="AM3372" s="53"/>
      <c r="AN3372" s="53"/>
      <c r="AO3372" s="53"/>
      <c r="AP3372" s="53"/>
      <c r="AQ3372" s="53"/>
      <c r="AR3372" s="53"/>
      <c r="AS3372" s="53"/>
      <c r="AT3372" s="53"/>
      <c r="AU3372" s="53"/>
      <c r="AV3372" s="53"/>
      <c r="AW3372" s="53"/>
      <c r="AX3372" s="53"/>
      <c r="AY3372" s="53"/>
      <c r="AZ3372" s="53"/>
      <c r="BA3372" s="53"/>
      <c r="BB3372" s="53"/>
      <c r="BC3372" s="53"/>
      <c r="BD3372" s="53"/>
      <c r="BE3372" s="53"/>
      <c r="BF3372" s="53"/>
      <c r="BG3372" s="53"/>
      <c r="BH3372" s="53"/>
      <c r="BI3372" s="53"/>
      <c r="BJ3372" s="53"/>
      <c r="BK3372" s="53"/>
      <c r="BL3372" s="53"/>
      <c r="BM3372" s="53"/>
      <c r="BN3372" s="53"/>
      <c r="BO3372" s="53"/>
      <c r="BP3372" s="53"/>
      <c r="BQ3372" s="53"/>
      <c r="BR3372" s="53"/>
      <c r="BS3372" s="53"/>
      <c r="BT3372" s="53"/>
      <c r="BU3372" s="53"/>
      <c r="BV3372" s="53"/>
      <c r="BW3372" s="53"/>
      <c r="BX3372" s="53"/>
      <c r="BY3372" s="53"/>
      <c r="BZ3372" s="53"/>
      <c r="CA3372" s="53"/>
      <c r="CB3372" s="53"/>
      <c r="CC3372" s="53"/>
      <c r="CD3372" s="53"/>
      <c r="CE3372" s="53"/>
      <c r="CF3372" s="53"/>
      <c r="CG3372" s="53"/>
      <c r="CH3372" s="53"/>
      <c r="CI3372" s="53"/>
      <c r="CJ3372" s="53"/>
      <c r="CK3372" s="53"/>
    </row>
    <row r="3373" spans="10:89" x14ac:dyDescent="0.2">
      <c r="J3373" s="53"/>
      <c r="K3373" s="53"/>
      <c r="L3373" s="53"/>
      <c r="M3373" s="53"/>
      <c r="N3373" s="53"/>
      <c r="O3373" s="53"/>
      <c r="P3373" s="53"/>
      <c r="Q3373" s="53"/>
      <c r="R3373" s="53"/>
      <c r="S3373" s="53"/>
      <c r="T3373" s="53"/>
      <c r="U3373" s="53"/>
      <c r="V3373" s="53"/>
      <c r="W3373" s="53"/>
      <c r="X3373" s="53"/>
      <c r="Y3373" s="53"/>
      <c r="Z3373" s="53"/>
      <c r="AA3373" s="53"/>
      <c r="AB3373" s="53"/>
      <c r="AC3373" s="53"/>
      <c r="AD3373" s="53"/>
      <c r="AE3373" s="53"/>
      <c r="AF3373" s="53"/>
      <c r="AG3373" s="53"/>
      <c r="AH3373" s="53"/>
      <c r="AI3373" s="53"/>
      <c r="AJ3373" s="53"/>
      <c r="AK3373" s="53"/>
      <c r="AL3373" s="53"/>
      <c r="AM3373" s="53"/>
      <c r="AN3373" s="53"/>
      <c r="AO3373" s="53"/>
      <c r="AP3373" s="53"/>
      <c r="AQ3373" s="53"/>
      <c r="AR3373" s="53"/>
      <c r="AS3373" s="53"/>
      <c r="AT3373" s="53"/>
      <c r="AU3373" s="53"/>
      <c r="AV3373" s="53"/>
      <c r="AW3373" s="53"/>
      <c r="AX3373" s="53"/>
      <c r="AY3373" s="53"/>
      <c r="AZ3373" s="53"/>
      <c r="BA3373" s="53"/>
      <c r="BB3373" s="53"/>
      <c r="BC3373" s="53"/>
      <c r="BD3373" s="53"/>
      <c r="BE3373" s="53"/>
      <c r="BF3373" s="53"/>
      <c r="BG3373" s="53"/>
      <c r="BH3373" s="53"/>
      <c r="BI3373" s="53"/>
      <c r="BJ3373" s="53"/>
      <c r="BK3373" s="53"/>
      <c r="BL3373" s="53"/>
      <c r="BM3373" s="53"/>
      <c r="BN3373" s="53"/>
      <c r="BO3373" s="53"/>
      <c r="BP3373" s="53"/>
      <c r="BQ3373" s="53"/>
      <c r="BR3373" s="53"/>
      <c r="BS3373" s="53"/>
      <c r="BT3373" s="53"/>
      <c r="BU3373" s="53"/>
      <c r="BV3373" s="53"/>
      <c r="BW3373" s="53"/>
      <c r="BX3373" s="53"/>
      <c r="BY3373" s="53"/>
      <c r="BZ3373" s="53"/>
      <c r="CA3373" s="53"/>
      <c r="CB3373" s="53"/>
      <c r="CC3373" s="53"/>
      <c r="CD3373" s="53"/>
      <c r="CE3373" s="53"/>
      <c r="CF3373" s="53"/>
      <c r="CG3373" s="53"/>
      <c r="CH3373" s="53"/>
      <c r="CI3373" s="53"/>
      <c r="CJ3373" s="53"/>
      <c r="CK3373" s="53"/>
    </row>
    <row r="3374" spans="10:89" x14ac:dyDescent="0.2">
      <c r="J3374" s="53"/>
      <c r="K3374" s="53"/>
      <c r="L3374" s="53"/>
      <c r="M3374" s="53"/>
      <c r="N3374" s="53"/>
      <c r="O3374" s="53"/>
      <c r="P3374" s="53"/>
      <c r="Q3374" s="53"/>
      <c r="R3374" s="53"/>
      <c r="S3374" s="53"/>
      <c r="T3374" s="53"/>
      <c r="U3374" s="53"/>
      <c r="V3374" s="53"/>
      <c r="W3374" s="53"/>
      <c r="X3374" s="53"/>
      <c r="Y3374" s="53"/>
      <c r="Z3374" s="53"/>
      <c r="AA3374" s="53"/>
      <c r="AB3374" s="53"/>
      <c r="AC3374" s="53"/>
      <c r="AD3374" s="53"/>
      <c r="AE3374" s="53"/>
      <c r="AF3374" s="53"/>
      <c r="AG3374" s="53"/>
      <c r="AH3374" s="53"/>
      <c r="AI3374" s="53"/>
      <c r="AJ3374" s="53"/>
      <c r="AK3374" s="53"/>
      <c r="AL3374" s="53"/>
      <c r="AM3374" s="53"/>
      <c r="AN3374" s="53"/>
      <c r="AO3374" s="53"/>
      <c r="AP3374" s="53"/>
      <c r="AQ3374" s="53"/>
      <c r="AR3374" s="53"/>
      <c r="AS3374" s="53"/>
      <c r="AT3374" s="53"/>
      <c r="AU3374" s="53"/>
      <c r="AV3374" s="53"/>
      <c r="AW3374" s="53"/>
      <c r="AX3374" s="53"/>
      <c r="AY3374" s="53"/>
      <c r="AZ3374" s="53"/>
      <c r="BA3374" s="53"/>
      <c r="BB3374" s="53"/>
      <c r="BC3374" s="53"/>
      <c r="BD3374" s="53"/>
      <c r="BE3374" s="53"/>
      <c r="BF3374" s="53"/>
      <c r="BG3374" s="53"/>
      <c r="BH3374" s="53"/>
      <c r="BI3374" s="53"/>
      <c r="BJ3374" s="53"/>
      <c r="BK3374" s="53"/>
      <c r="BL3374" s="53"/>
      <c r="BM3374" s="53"/>
      <c r="BN3374" s="53"/>
      <c r="BO3374" s="53"/>
      <c r="BP3374" s="53"/>
      <c r="BQ3374" s="53"/>
      <c r="BR3374" s="53"/>
      <c r="BS3374" s="53"/>
      <c r="BT3374" s="53"/>
      <c r="BU3374" s="53"/>
      <c r="BV3374" s="53"/>
      <c r="BW3374" s="53"/>
      <c r="BX3374" s="53"/>
      <c r="BY3374" s="53"/>
      <c r="BZ3374" s="53"/>
      <c r="CA3374" s="53"/>
      <c r="CB3374" s="53"/>
      <c r="CC3374" s="53"/>
      <c r="CD3374" s="53"/>
      <c r="CE3374" s="53"/>
      <c r="CF3374" s="53"/>
      <c r="CG3374" s="53"/>
      <c r="CH3374" s="53"/>
      <c r="CI3374" s="53"/>
      <c r="CJ3374" s="53"/>
      <c r="CK3374" s="53"/>
    </row>
    <row r="3375" spans="10:89" x14ac:dyDescent="0.2">
      <c r="J3375" s="53"/>
      <c r="K3375" s="53"/>
      <c r="L3375" s="53"/>
      <c r="M3375" s="53"/>
      <c r="N3375" s="53"/>
      <c r="O3375" s="53"/>
      <c r="P3375" s="53"/>
      <c r="Q3375" s="53"/>
      <c r="R3375" s="53"/>
      <c r="S3375" s="53"/>
      <c r="T3375" s="53"/>
      <c r="U3375" s="53"/>
      <c r="V3375" s="53"/>
      <c r="W3375" s="53"/>
      <c r="X3375" s="53"/>
      <c r="Y3375" s="53"/>
      <c r="Z3375" s="53"/>
      <c r="AA3375" s="53"/>
      <c r="AB3375" s="53"/>
      <c r="AC3375" s="53"/>
      <c r="AD3375" s="53"/>
      <c r="AE3375" s="53"/>
      <c r="AF3375" s="53"/>
      <c r="AG3375" s="53"/>
      <c r="AH3375" s="53"/>
      <c r="AI3375" s="53"/>
      <c r="AJ3375" s="53"/>
      <c r="AK3375" s="53"/>
      <c r="AL3375" s="53"/>
      <c r="AM3375" s="53"/>
      <c r="AN3375" s="53"/>
      <c r="AO3375" s="53"/>
      <c r="AP3375" s="53"/>
      <c r="AQ3375" s="53"/>
      <c r="AR3375" s="53"/>
      <c r="AS3375" s="53"/>
      <c r="AT3375" s="53"/>
      <c r="AU3375" s="53"/>
      <c r="AV3375" s="53"/>
      <c r="AW3375" s="53"/>
      <c r="AX3375" s="53"/>
      <c r="AY3375" s="53"/>
      <c r="AZ3375" s="53"/>
      <c r="BA3375" s="53"/>
      <c r="BB3375" s="53"/>
      <c r="BC3375" s="53"/>
      <c r="BD3375" s="53"/>
      <c r="BE3375" s="53"/>
      <c r="BF3375" s="53"/>
      <c r="BG3375" s="53"/>
      <c r="BH3375" s="53"/>
      <c r="BI3375" s="53"/>
      <c r="BJ3375" s="53"/>
      <c r="BK3375" s="53"/>
      <c r="BL3375" s="53"/>
      <c r="BM3375" s="53"/>
      <c r="BN3375" s="53"/>
      <c r="BO3375" s="53"/>
      <c r="BP3375" s="53"/>
      <c r="BQ3375" s="53"/>
      <c r="BR3375" s="53"/>
      <c r="BS3375" s="53"/>
      <c r="BT3375" s="53"/>
      <c r="BU3375" s="53"/>
      <c r="BV3375" s="53"/>
      <c r="BW3375" s="53"/>
      <c r="BX3375" s="53"/>
      <c r="BY3375" s="53"/>
      <c r="BZ3375" s="53"/>
      <c r="CA3375" s="53"/>
      <c r="CB3375" s="53"/>
      <c r="CC3375" s="53"/>
      <c r="CD3375" s="53"/>
      <c r="CE3375" s="53"/>
      <c r="CF3375" s="53"/>
      <c r="CG3375" s="53"/>
      <c r="CH3375" s="53"/>
      <c r="CI3375" s="53"/>
      <c r="CJ3375" s="53"/>
      <c r="CK3375" s="53"/>
    </row>
    <row r="3376" spans="10:89" x14ac:dyDescent="0.2">
      <c r="J3376" s="53"/>
      <c r="K3376" s="53"/>
      <c r="L3376" s="53"/>
      <c r="M3376" s="53"/>
      <c r="N3376" s="53"/>
      <c r="O3376" s="53"/>
      <c r="P3376" s="53"/>
      <c r="Q3376" s="53"/>
      <c r="R3376" s="53"/>
      <c r="S3376" s="53"/>
      <c r="T3376" s="53"/>
      <c r="U3376" s="53"/>
      <c r="V3376" s="53"/>
      <c r="W3376" s="53"/>
      <c r="X3376" s="53"/>
      <c r="Y3376" s="53"/>
      <c r="Z3376" s="53"/>
      <c r="AA3376" s="53"/>
      <c r="AB3376" s="53"/>
      <c r="AC3376" s="53"/>
      <c r="AD3376" s="53"/>
      <c r="AE3376" s="53"/>
      <c r="AF3376" s="53"/>
      <c r="AG3376" s="53"/>
      <c r="AH3376" s="53"/>
      <c r="AI3376" s="53"/>
      <c r="AJ3376" s="53"/>
      <c r="AK3376" s="53"/>
      <c r="AL3376" s="53"/>
      <c r="AM3376" s="53"/>
      <c r="AN3376" s="53"/>
      <c r="AO3376" s="53"/>
      <c r="AP3376" s="53"/>
      <c r="AQ3376" s="53"/>
      <c r="AR3376" s="53"/>
      <c r="AS3376" s="53"/>
      <c r="AT3376" s="53"/>
      <c r="AU3376" s="53"/>
      <c r="AV3376" s="53"/>
      <c r="AW3376" s="53"/>
      <c r="AX3376" s="53"/>
      <c r="AY3376" s="53"/>
      <c r="AZ3376" s="53"/>
      <c r="BA3376" s="53"/>
      <c r="BB3376" s="53"/>
      <c r="BC3376" s="53"/>
      <c r="BD3376" s="53"/>
      <c r="BE3376" s="53"/>
      <c r="BF3376" s="53"/>
      <c r="BG3376" s="53"/>
      <c r="BH3376" s="53"/>
      <c r="BI3376" s="53"/>
      <c r="BJ3376" s="53"/>
      <c r="BK3376" s="53"/>
      <c r="BL3376" s="53"/>
      <c r="BM3376" s="53"/>
      <c r="BN3376" s="53"/>
      <c r="BO3376" s="53"/>
      <c r="BP3376" s="53"/>
      <c r="BQ3376" s="53"/>
      <c r="BR3376" s="53"/>
      <c r="BS3376" s="53"/>
      <c r="BT3376" s="53"/>
      <c r="BU3376" s="53"/>
      <c r="BV3376" s="53"/>
      <c r="BW3376" s="53"/>
      <c r="BX3376" s="53"/>
      <c r="BY3376" s="53"/>
      <c r="BZ3376" s="53"/>
      <c r="CA3376" s="53"/>
      <c r="CB3376" s="53"/>
      <c r="CC3376" s="53"/>
      <c r="CD3376" s="53"/>
      <c r="CE3376" s="53"/>
      <c r="CF3376" s="53"/>
      <c r="CG3376" s="53"/>
      <c r="CH3376" s="53"/>
      <c r="CI3376" s="53"/>
      <c r="CJ3376" s="53"/>
      <c r="CK3376" s="53"/>
    </row>
    <row r="3377" spans="10:89" x14ac:dyDescent="0.2">
      <c r="J3377" s="53"/>
      <c r="K3377" s="53"/>
      <c r="L3377" s="53"/>
      <c r="M3377" s="53"/>
      <c r="N3377" s="53"/>
      <c r="O3377" s="53"/>
      <c r="P3377" s="53"/>
      <c r="Q3377" s="53"/>
      <c r="R3377" s="53"/>
      <c r="S3377" s="53"/>
      <c r="T3377" s="53"/>
      <c r="U3377" s="53"/>
      <c r="V3377" s="53"/>
      <c r="W3377" s="53"/>
      <c r="X3377" s="53"/>
      <c r="Y3377" s="53"/>
      <c r="Z3377" s="53"/>
      <c r="AA3377" s="53"/>
      <c r="AB3377" s="53"/>
      <c r="AC3377" s="53"/>
      <c r="AD3377" s="53"/>
      <c r="AE3377" s="53"/>
      <c r="AF3377" s="53"/>
      <c r="AG3377" s="53"/>
      <c r="AH3377" s="53"/>
      <c r="AI3377" s="53"/>
      <c r="AJ3377" s="53"/>
      <c r="AK3377" s="53"/>
      <c r="AL3377" s="53"/>
      <c r="AM3377" s="53"/>
      <c r="AN3377" s="53"/>
      <c r="AO3377" s="53"/>
      <c r="AP3377" s="53"/>
      <c r="AQ3377" s="53"/>
      <c r="AR3377" s="53"/>
      <c r="AS3377" s="53"/>
      <c r="AT3377" s="53"/>
      <c r="AU3377" s="53"/>
      <c r="AV3377" s="53"/>
      <c r="AW3377" s="53"/>
      <c r="AX3377" s="53"/>
      <c r="AY3377" s="53"/>
      <c r="AZ3377" s="53"/>
      <c r="BA3377" s="53"/>
      <c r="BB3377" s="53"/>
      <c r="BC3377" s="53"/>
      <c r="BD3377" s="53"/>
      <c r="BE3377" s="53"/>
      <c r="BF3377" s="53"/>
      <c r="BG3377" s="53"/>
      <c r="BH3377" s="53"/>
      <c r="BI3377" s="53"/>
      <c r="BJ3377" s="53"/>
      <c r="BK3377" s="53"/>
      <c r="BL3377" s="53"/>
      <c r="BM3377" s="53"/>
      <c r="BN3377" s="53"/>
      <c r="BO3377" s="53"/>
      <c r="BP3377" s="53"/>
      <c r="BQ3377" s="53"/>
      <c r="BR3377" s="53"/>
      <c r="BS3377" s="53"/>
      <c r="BT3377" s="53"/>
      <c r="BU3377" s="53"/>
      <c r="BV3377" s="53"/>
      <c r="BW3377" s="53"/>
      <c r="BX3377" s="53"/>
      <c r="BY3377" s="53"/>
      <c r="BZ3377" s="53"/>
      <c r="CA3377" s="53"/>
      <c r="CB3377" s="53"/>
      <c r="CC3377" s="53"/>
      <c r="CD3377" s="53"/>
      <c r="CE3377" s="53"/>
      <c r="CF3377" s="53"/>
      <c r="CG3377" s="53"/>
      <c r="CH3377" s="53"/>
      <c r="CI3377" s="53"/>
      <c r="CJ3377" s="53"/>
      <c r="CK3377" s="53"/>
    </row>
    <row r="3378" spans="10:89" x14ac:dyDescent="0.2">
      <c r="J3378" s="53"/>
      <c r="K3378" s="53"/>
      <c r="L3378" s="53"/>
      <c r="M3378" s="53"/>
      <c r="N3378" s="53"/>
      <c r="O3378" s="53"/>
      <c r="P3378" s="53"/>
      <c r="Q3378" s="53"/>
      <c r="R3378" s="53"/>
      <c r="S3378" s="53"/>
      <c r="T3378" s="53"/>
      <c r="U3378" s="53"/>
      <c r="V3378" s="53"/>
      <c r="W3378" s="53"/>
      <c r="X3378" s="53"/>
      <c r="Y3378" s="53"/>
      <c r="Z3378" s="53"/>
      <c r="AA3378" s="53"/>
      <c r="AB3378" s="53"/>
      <c r="AC3378" s="53"/>
      <c r="AD3378" s="53"/>
      <c r="AE3378" s="53"/>
      <c r="AF3378" s="53"/>
      <c r="AG3378" s="53"/>
      <c r="AH3378" s="53"/>
      <c r="AI3378" s="53"/>
      <c r="AJ3378" s="53"/>
      <c r="AK3378" s="53"/>
      <c r="AL3378" s="53"/>
      <c r="AM3378" s="53"/>
      <c r="AN3378" s="53"/>
      <c r="AO3378" s="53"/>
      <c r="AP3378" s="53"/>
      <c r="AQ3378" s="53"/>
      <c r="AR3378" s="53"/>
      <c r="AS3378" s="53"/>
      <c r="AT3378" s="53"/>
      <c r="AU3378" s="53"/>
      <c r="AV3378" s="53"/>
      <c r="AW3378" s="53"/>
      <c r="AX3378" s="53"/>
      <c r="AY3378" s="53"/>
      <c r="AZ3378" s="53"/>
      <c r="BA3378" s="53"/>
      <c r="BB3378" s="53"/>
      <c r="BC3378" s="53"/>
      <c r="BD3378" s="53"/>
      <c r="BE3378" s="53"/>
      <c r="BF3378" s="53"/>
      <c r="BG3378" s="53"/>
      <c r="BH3378" s="53"/>
      <c r="BI3378" s="53"/>
      <c r="BJ3378" s="53"/>
      <c r="BK3378" s="53"/>
      <c r="BL3378" s="53"/>
      <c r="BM3378" s="53"/>
      <c r="BN3378" s="53"/>
      <c r="BO3378" s="53"/>
      <c r="BP3378" s="53"/>
      <c r="BQ3378" s="53"/>
      <c r="BR3378" s="53"/>
      <c r="BS3378" s="53"/>
      <c r="BT3378" s="53"/>
      <c r="BU3378" s="53"/>
      <c r="BV3378" s="53"/>
      <c r="BW3378" s="53"/>
      <c r="BX3378" s="53"/>
      <c r="BY3378" s="53"/>
      <c r="BZ3378" s="53"/>
      <c r="CA3378" s="53"/>
      <c r="CB3378" s="53"/>
      <c r="CC3378" s="53"/>
      <c r="CD3378" s="53"/>
      <c r="CE3378" s="53"/>
      <c r="CF3378" s="53"/>
      <c r="CG3378" s="53"/>
      <c r="CH3378" s="53"/>
      <c r="CI3378" s="53"/>
      <c r="CJ3378" s="53"/>
      <c r="CK3378" s="53"/>
    </row>
    <row r="3379" spans="10:89" x14ac:dyDescent="0.2">
      <c r="J3379" s="53"/>
      <c r="K3379" s="53"/>
      <c r="L3379" s="53"/>
      <c r="M3379" s="53"/>
      <c r="N3379" s="53"/>
      <c r="O3379" s="53"/>
      <c r="P3379" s="53"/>
      <c r="Q3379" s="53"/>
      <c r="R3379" s="53"/>
      <c r="S3379" s="53"/>
      <c r="T3379" s="53"/>
      <c r="U3379" s="53"/>
      <c r="V3379" s="53"/>
      <c r="W3379" s="53"/>
      <c r="X3379" s="53"/>
      <c r="Y3379" s="53"/>
      <c r="Z3379" s="53"/>
      <c r="AA3379" s="53"/>
      <c r="AB3379" s="53"/>
      <c r="AC3379" s="53"/>
      <c r="AD3379" s="53"/>
      <c r="AE3379" s="53"/>
      <c r="AF3379" s="53"/>
      <c r="AG3379" s="53"/>
      <c r="AH3379" s="53"/>
      <c r="AI3379" s="53"/>
      <c r="AJ3379" s="53"/>
      <c r="AK3379" s="53"/>
      <c r="AL3379" s="53"/>
      <c r="AM3379" s="53"/>
      <c r="AN3379" s="53"/>
      <c r="AO3379" s="53"/>
      <c r="AP3379" s="53"/>
      <c r="AQ3379" s="53"/>
      <c r="AR3379" s="53"/>
      <c r="AS3379" s="53"/>
      <c r="AT3379" s="53"/>
      <c r="AU3379" s="53"/>
      <c r="AV3379" s="53"/>
      <c r="AW3379" s="53"/>
      <c r="AX3379" s="53"/>
      <c r="AY3379" s="53"/>
      <c r="AZ3379" s="53"/>
      <c r="BA3379" s="53"/>
      <c r="BB3379" s="53"/>
      <c r="BC3379" s="53"/>
      <c r="BD3379" s="53"/>
      <c r="BE3379" s="53"/>
      <c r="BF3379" s="53"/>
      <c r="BG3379" s="53"/>
      <c r="BH3379" s="53"/>
      <c r="BI3379" s="53"/>
      <c r="BJ3379" s="53"/>
      <c r="BK3379" s="53"/>
      <c r="BL3379" s="53"/>
      <c r="BM3379" s="53"/>
      <c r="BN3379" s="53"/>
      <c r="BO3379" s="53"/>
      <c r="BP3379" s="53"/>
      <c r="BQ3379" s="53"/>
      <c r="BR3379" s="53"/>
      <c r="BS3379" s="53"/>
      <c r="BT3379" s="53"/>
      <c r="BU3379" s="53"/>
      <c r="BV3379" s="53"/>
      <c r="BW3379" s="53"/>
      <c r="BX3379" s="53"/>
      <c r="BY3379" s="53"/>
      <c r="BZ3379" s="53"/>
      <c r="CA3379" s="53"/>
      <c r="CB3379" s="53"/>
      <c r="CC3379" s="53"/>
      <c r="CD3379" s="53"/>
      <c r="CE3379" s="53"/>
      <c r="CF3379" s="53"/>
      <c r="CG3379" s="53"/>
      <c r="CH3379" s="53"/>
      <c r="CI3379" s="53"/>
      <c r="CJ3379" s="53"/>
      <c r="CK3379" s="53"/>
    </row>
    <row r="3380" spans="10:89" x14ac:dyDescent="0.2">
      <c r="J3380" s="53"/>
      <c r="K3380" s="53"/>
      <c r="L3380" s="53"/>
      <c r="M3380" s="53"/>
      <c r="N3380" s="53"/>
      <c r="O3380" s="53"/>
      <c r="P3380" s="53"/>
      <c r="Q3380" s="53"/>
      <c r="R3380" s="53"/>
      <c r="S3380" s="53"/>
      <c r="T3380" s="53"/>
      <c r="U3380" s="53"/>
      <c r="V3380" s="53"/>
      <c r="W3380" s="53"/>
      <c r="X3380" s="53"/>
      <c r="Y3380" s="53"/>
      <c r="Z3380" s="53"/>
      <c r="AA3380" s="53"/>
      <c r="AB3380" s="53"/>
      <c r="AC3380" s="53"/>
      <c r="AD3380" s="53"/>
      <c r="AE3380" s="53"/>
      <c r="AF3380" s="53"/>
      <c r="AG3380" s="53"/>
      <c r="AH3380" s="53"/>
      <c r="AI3380" s="53"/>
      <c r="AJ3380" s="53"/>
      <c r="AK3380" s="53"/>
      <c r="AL3380" s="53"/>
      <c r="AM3380" s="53"/>
      <c r="AN3380" s="53"/>
      <c r="AO3380" s="53"/>
      <c r="AP3380" s="53"/>
      <c r="AQ3380" s="53"/>
      <c r="AR3380" s="53"/>
      <c r="AS3380" s="53"/>
      <c r="AT3380" s="53"/>
      <c r="AU3380" s="53"/>
      <c r="AV3380" s="53"/>
      <c r="AW3380" s="53"/>
      <c r="AX3380" s="53"/>
      <c r="AY3380" s="53"/>
      <c r="AZ3380" s="53"/>
      <c r="BA3380" s="53"/>
      <c r="BB3380" s="53"/>
      <c r="BC3380" s="53"/>
      <c r="BD3380" s="53"/>
      <c r="BE3380" s="53"/>
      <c r="BF3380" s="53"/>
      <c r="BG3380" s="53"/>
      <c r="BH3380" s="53"/>
      <c r="BI3380" s="53"/>
      <c r="BJ3380" s="53"/>
      <c r="BK3380" s="53"/>
      <c r="BL3380" s="53"/>
      <c r="BM3380" s="53"/>
      <c r="BN3380" s="53"/>
      <c r="BO3380" s="53"/>
      <c r="BP3380" s="53"/>
      <c r="BQ3380" s="53"/>
      <c r="BR3380" s="53"/>
      <c r="BS3380" s="53"/>
      <c r="BT3380" s="53"/>
      <c r="BU3380" s="53"/>
      <c r="BV3380" s="53"/>
      <c r="BW3380" s="53"/>
      <c r="BX3380" s="53"/>
      <c r="BY3380" s="53"/>
      <c r="BZ3380" s="53"/>
      <c r="CA3380" s="53"/>
      <c r="CB3380" s="53"/>
      <c r="CC3380" s="53"/>
      <c r="CD3380" s="53"/>
      <c r="CE3380" s="53"/>
      <c r="CF3380" s="53"/>
      <c r="CG3380" s="53"/>
      <c r="CH3380" s="53"/>
      <c r="CI3380" s="53"/>
      <c r="CJ3380" s="53"/>
      <c r="CK3380" s="53"/>
    </row>
    <row r="3381" spans="10:89" x14ac:dyDescent="0.2">
      <c r="J3381" s="53"/>
      <c r="K3381" s="53"/>
      <c r="L3381" s="53"/>
      <c r="M3381" s="53"/>
      <c r="N3381" s="53"/>
      <c r="O3381" s="53"/>
      <c r="P3381" s="53"/>
      <c r="Q3381" s="53"/>
      <c r="R3381" s="53"/>
      <c r="S3381" s="53"/>
      <c r="T3381" s="53"/>
      <c r="U3381" s="53"/>
      <c r="V3381" s="53"/>
      <c r="W3381" s="53"/>
      <c r="X3381" s="53"/>
      <c r="Y3381" s="53"/>
      <c r="Z3381" s="53"/>
      <c r="AA3381" s="53"/>
      <c r="AB3381" s="53"/>
      <c r="AC3381" s="53"/>
      <c r="AD3381" s="53"/>
      <c r="AE3381" s="53"/>
      <c r="AF3381" s="53"/>
      <c r="AG3381" s="53"/>
      <c r="AH3381" s="53"/>
      <c r="AI3381" s="53"/>
      <c r="AJ3381" s="53"/>
      <c r="AK3381" s="53"/>
      <c r="AL3381" s="53"/>
      <c r="AM3381" s="53"/>
      <c r="AN3381" s="53"/>
      <c r="AO3381" s="53"/>
      <c r="AP3381" s="53"/>
      <c r="AQ3381" s="53"/>
      <c r="AR3381" s="53"/>
      <c r="AS3381" s="53"/>
      <c r="AT3381" s="53"/>
      <c r="AU3381" s="53"/>
      <c r="AV3381" s="53"/>
      <c r="AW3381" s="53"/>
      <c r="AX3381" s="53"/>
      <c r="AY3381" s="53"/>
      <c r="AZ3381" s="53"/>
      <c r="BA3381" s="53"/>
      <c r="BB3381" s="53"/>
      <c r="BC3381" s="53"/>
      <c r="BD3381" s="53"/>
      <c r="BE3381" s="53"/>
      <c r="BF3381" s="53"/>
      <c r="BG3381" s="53"/>
      <c r="BH3381" s="53"/>
      <c r="BI3381" s="53"/>
      <c r="BJ3381" s="53"/>
      <c r="BK3381" s="53"/>
      <c r="BL3381" s="53"/>
      <c r="BM3381" s="53"/>
      <c r="BN3381" s="53"/>
      <c r="BO3381" s="53"/>
      <c r="BP3381" s="53"/>
      <c r="BQ3381" s="53"/>
      <c r="BR3381" s="53"/>
      <c r="BS3381" s="53"/>
      <c r="BT3381" s="53"/>
      <c r="BU3381" s="53"/>
      <c r="BV3381" s="53"/>
      <c r="BW3381" s="53"/>
      <c r="BX3381" s="53"/>
      <c r="BY3381" s="53"/>
      <c r="BZ3381" s="53"/>
      <c r="CA3381" s="53"/>
      <c r="CB3381" s="53"/>
      <c r="CC3381" s="53"/>
      <c r="CD3381" s="53"/>
      <c r="CE3381" s="53"/>
      <c r="CF3381" s="53"/>
      <c r="CG3381" s="53"/>
      <c r="CH3381" s="53"/>
      <c r="CI3381" s="53"/>
      <c r="CJ3381" s="53"/>
      <c r="CK3381" s="53"/>
    </row>
    <row r="3382" spans="10:89" x14ac:dyDescent="0.2">
      <c r="J3382" s="53"/>
      <c r="K3382" s="53"/>
      <c r="L3382" s="53"/>
      <c r="M3382" s="53"/>
      <c r="N3382" s="53"/>
      <c r="O3382" s="53"/>
      <c r="P3382" s="53"/>
      <c r="Q3382" s="53"/>
      <c r="R3382" s="53"/>
      <c r="S3382" s="53"/>
      <c r="T3382" s="53"/>
      <c r="U3382" s="53"/>
      <c r="V3382" s="53"/>
      <c r="W3382" s="53"/>
      <c r="X3382" s="53"/>
      <c r="Y3382" s="53"/>
      <c r="Z3382" s="53"/>
      <c r="AA3382" s="53"/>
      <c r="AB3382" s="53"/>
      <c r="AC3382" s="53"/>
      <c r="AD3382" s="53"/>
      <c r="AE3382" s="53"/>
      <c r="AF3382" s="53"/>
      <c r="AG3382" s="53"/>
      <c r="AH3382" s="53"/>
      <c r="AI3382" s="53"/>
      <c r="AJ3382" s="53"/>
      <c r="AK3382" s="53"/>
      <c r="AL3382" s="53"/>
      <c r="AM3382" s="53"/>
      <c r="AN3382" s="53"/>
      <c r="AO3382" s="53"/>
      <c r="AP3382" s="53"/>
      <c r="AQ3382" s="53"/>
      <c r="AR3382" s="53"/>
      <c r="AS3382" s="53"/>
      <c r="AT3382" s="53"/>
      <c r="AU3382" s="53"/>
      <c r="AV3382" s="53"/>
      <c r="AW3382" s="53"/>
      <c r="AX3382" s="53"/>
      <c r="AY3382" s="53"/>
      <c r="AZ3382" s="53"/>
      <c r="BA3382" s="53"/>
      <c r="BB3382" s="53"/>
      <c r="BC3382" s="53"/>
      <c r="BD3382" s="53"/>
      <c r="BE3382" s="53"/>
      <c r="BF3382" s="53"/>
      <c r="BG3382" s="53"/>
      <c r="BH3382" s="53"/>
      <c r="BI3382" s="53"/>
      <c r="BJ3382" s="53"/>
      <c r="BK3382" s="53"/>
      <c r="BL3382" s="53"/>
      <c r="BM3382" s="53"/>
      <c r="BN3382" s="53"/>
      <c r="BO3382" s="53"/>
      <c r="BP3382" s="53"/>
      <c r="BQ3382" s="53"/>
      <c r="BR3382" s="53"/>
      <c r="BS3382" s="53"/>
      <c r="BT3382" s="53"/>
      <c r="BU3382" s="53"/>
      <c r="BV3382" s="53"/>
      <c r="BW3382" s="53"/>
      <c r="BX3382" s="53"/>
      <c r="BY3382" s="53"/>
      <c r="BZ3382" s="53"/>
      <c r="CA3382" s="53"/>
      <c r="CB3382" s="53"/>
      <c r="CC3382" s="53"/>
      <c r="CD3382" s="53"/>
      <c r="CE3382" s="53"/>
      <c r="CF3382" s="53"/>
      <c r="CG3382" s="53"/>
      <c r="CH3382" s="53"/>
      <c r="CI3382" s="53"/>
      <c r="CJ3382" s="53"/>
      <c r="CK3382" s="53"/>
    </row>
    <row r="3383" spans="10:89" x14ac:dyDescent="0.2">
      <c r="J3383" s="53"/>
      <c r="K3383" s="53"/>
      <c r="L3383" s="53"/>
      <c r="M3383" s="53"/>
      <c r="N3383" s="53"/>
      <c r="O3383" s="53"/>
      <c r="P3383" s="53"/>
      <c r="Q3383" s="53"/>
      <c r="R3383" s="53"/>
      <c r="S3383" s="53"/>
      <c r="T3383" s="53"/>
      <c r="U3383" s="53"/>
      <c r="V3383" s="53"/>
      <c r="W3383" s="53"/>
      <c r="X3383" s="53"/>
      <c r="Y3383" s="53"/>
      <c r="Z3383" s="53"/>
      <c r="AA3383" s="53"/>
      <c r="AB3383" s="53"/>
      <c r="AC3383" s="53"/>
      <c r="AD3383" s="53"/>
      <c r="AE3383" s="53"/>
      <c r="AF3383" s="53"/>
      <c r="AG3383" s="53"/>
      <c r="AH3383" s="53"/>
      <c r="AI3383" s="53"/>
      <c r="AJ3383" s="53"/>
      <c r="AK3383" s="53"/>
      <c r="AL3383" s="53"/>
      <c r="AM3383" s="53"/>
      <c r="AN3383" s="53"/>
      <c r="AO3383" s="53"/>
      <c r="AP3383" s="53"/>
      <c r="AQ3383" s="53"/>
      <c r="AR3383" s="53"/>
      <c r="AS3383" s="53"/>
      <c r="AT3383" s="53"/>
      <c r="AU3383" s="53"/>
      <c r="AV3383" s="53"/>
      <c r="AW3383" s="53"/>
      <c r="AX3383" s="53"/>
      <c r="AY3383" s="53"/>
      <c r="AZ3383" s="53"/>
      <c r="BA3383" s="53"/>
      <c r="BB3383" s="53"/>
      <c r="BC3383" s="53"/>
      <c r="BD3383" s="53"/>
      <c r="BE3383" s="53"/>
      <c r="BF3383" s="53"/>
      <c r="BG3383" s="53"/>
      <c r="BH3383" s="53"/>
      <c r="BI3383" s="53"/>
      <c r="BJ3383" s="53"/>
      <c r="BK3383" s="53"/>
      <c r="BL3383" s="53"/>
      <c r="BM3383" s="53"/>
      <c r="BN3383" s="53"/>
      <c r="BO3383" s="53"/>
      <c r="BP3383" s="53"/>
      <c r="BQ3383" s="53"/>
      <c r="BR3383" s="53"/>
      <c r="BS3383" s="53"/>
      <c r="BT3383" s="53"/>
      <c r="BU3383" s="53"/>
      <c r="BV3383" s="53"/>
      <c r="BW3383" s="53"/>
      <c r="BX3383" s="53"/>
      <c r="BY3383" s="53"/>
      <c r="BZ3383" s="53"/>
      <c r="CA3383" s="53"/>
      <c r="CB3383" s="53"/>
      <c r="CC3383" s="53"/>
      <c r="CD3383" s="53"/>
      <c r="CE3383" s="53"/>
      <c r="CF3383" s="53"/>
      <c r="CG3383" s="53"/>
      <c r="CH3383" s="53"/>
      <c r="CI3383" s="53"/>
      <c r="CJ3383" s="53"/>
      <c r="CK3383" s="53"/>
    </row>
    <row r="3384" spans="10:89" x14ac:dyDescent="0.2">
      <c r="J3384" s="53"/>
      <c r="K3384" s="53"/>
      <c r="L3384" s="53"/>
      <c r="M3384" s="53"/>
      <c r="N3384" s="53"/>
      <c r="O3384" s="53"/>
      <c r="P3384" s="53"/>
      <c r="Q3384" s="53"/>
      <c r="R3384" s="53"/>
      <c r="S3384" s="53"/>
      <c r="T3384" s="53"/>
      <c r="U3384" s="53"/>
      <c r="V3384" s="53"/>
      <c r="W3384" s="53"/>
      <c r="X3384" s="53"/>
      <c r="Y3384" s="53"/>
      <c r="Z3384" s="53"/>
      <c r="AA3384" s="53"/>
      <c r="AB3384" s="53"/>
      <c r="AC3384" s="53"/>
      <c r="AD3384" s="53"/>
      <c r="AE3384" s="53"/>
      <c r="AF3384" s="53"/>
      <c r="AG3384" s="53"/>
      <c r="AH3384" s="53"/>
      <c r="AI3384" s="53"/>
      <c r="AJ3384" s="53"/>
      <c r="AK3384" s="53"/>
      <c r="AL3384" s="53"/>
      <c r="AM3384" s="53"/>
      <c r="AN3384" s="53"/>
      <c r="AO3384" s="53"/>
      <c r="AP3384" s="53"/>
      <c r="AQ3384" s="53"/>
      <c r="AR3384" s="53"/>
      <c r="AS3384" s="53"/>
      <c r="AT3384" s="53"/>
      <c r="AU3384" s="53"/>
      <c r="AV3384" s="53"/>
      <c r="AW3384" s="53"/>
      <c r="AX3384" s="53"/>
      <c r="AY3384" s="53"/>
      <c r="AZ3384" s="53"/>
      <c r="BA3384" s="53"/>
      <c r="BB3384" s="53"/>
      <c r="BC3384" s="53"/>
      <c r="BD3384" s="53"/>
      <c r="BE3384" s="53"/>
      <c r="BF3384" s="53"/>
      <c r="BG3384" s="53"/>
      <c r="BH3384" s="53"/>
      <c r="BI3384" s="53"/>
      <c r="BJ3384" s="53"/>
      <c r="BK3384" s="53"/>
      <c r="BL3384" s="53"/>
      <c r="BM3384" s="53"/>
      <c r="BN3384" s="53"/>
      <c r="BO3384" s="53"/>
      <c r="BP3384" s="53"/>
      <c r="BQ3384" s="53"/>
      <c r="BR3384" s="53"/>
      <c r="BS3384" s="53"/>
      <c r="BT3384" s="53"/>
      <c r="BU3384" s="53"/>
      <c r="BV3384" s="53"/>
      <c r="BW3384" s="53"/>
      <c r="BX3384" s="53"/>
      <c r="BY3384" s="53"/>
      <c r="BZ3384" s="53"/>
      <c r="CA3384" s="53"/>
      <c r="CB3384" s="53"/>
      <c r="CC3384" s="53"/>
      <c r="CD3384" s="53"/>
      <c r="CE3384" s="53"/>
      <c r="CF3384" s="53"/>
      <c r="CG3384" s="53"/>
      <c r="CH3384" s="53"/>
      <c r="CI3384" s="53"/>
      <c r="CJ3384" s="53"/>
      <c r="CK3384" s="53"/>
    </row>
    <row r="3385" spans="10:89" x14ac:dyDescent="0.2">
      <c r="J3385" s="53"/>
      <c r="K3385" s="53"/>
      <c r="L3385" s="53"/>
      <c r="M3385" s="53"/>
      <c r="N3385" s="53"/>
      <c r="O3385" s="53"/>
      <c r="P3385" s="53"/>
      <c r="Q3385" s="53"/>
      <c r="R3385" s="53"/>
      <c r="S3385" s="53"/>
      <c r="T3385" s="53"/>
      <c r="U3385" s="53"/>
      <c r="V3385" s="53"/>
      <c r="W3385" s="53"/>
      <c r="X3385" s="53"/>
      <c r="Y3385" s="53"/>
      <c r="Z3385" s="53"/>
      <c r="AA3385" s="53"/>
      <c r="AB3385" s="53"/>
      <c r="AC3385" s="53"/>
      <c r="AD3385" s="53"/>
      <c r="AE3385" s="53"/>
      <c r="AF3385" s="53"/>
      <c r="AG3385" s="53"/>
      <c r="AH3385" s="53"/>
      <c r="AI3385" s="53"/>
      <c r="AJ3385" s="53"/>
      <c r="AK3385" s="53"/>
      <c r="AL3385" s="53"/>
      <c r="AM3385" s="53"/>
      <c r="AN3385" s="53"/>
      <c r="AO3385" s="53"/>
      <c r="AP3385" s="53"/>
      <c r="AQ3385" s="53"/>
      <c r="AR3385" s="53"/>
      <c r="AS3385" s="53"/>
      <c r="AT3385" s="53"/>
      <c r="AU3385" s="53"/>
      <c r="AV3385" s="53"/>
      <c r="AW3385" s="53"/>
      <c r="AX3385" s="53"/>
      <c r="AY3385" s="53"/>
      <c r="AZ3385" s="53"/>
      <c r="BA3385" s="53"/>
      <c r="BB3385" s="53"/>
      <c r="BC3385" s="53"/>
      <c r="BD3385" s="53"/>
      <c r="BE3385" s="53"/>
      <c r="BF3385" s="53"/>
      <c r="BG3385" s="53"/>
      <c r="BH3385" s="53"/>
      <c r="BI3385" s="53"/>
      <c r="BJ3385" s="53"/>
      <c r="BK3385" s="53"/>
      <c r="BL3385" s="53"/>
      <c r="BM3385" s="53"/>
      <c r="BN3385" s="53"/>
      <c r="BO3385" s="53"/>
      <c r="BP3385" s="53"/>
      <c r="BQ3385" s="53"/>
      <c r="BR3385" s="53"/>
      <c r="BS3385" s="53"/>
      <c r="BT3385" s="53"/>
      <c r="BU3385" s="53"/>
      <c r="BV3385" s="53"/>
      <c r="BW3385" s="53"/>
      <c r="BX3385" s="53"/>
      <c r="BY3385" s="53"/>
      <c r="BZ3385" s="53"/>
      <c r="CA3385" s="53"/>
      <c r="CB3385" s="53"/>
      <c r="CC3385" s="53"/>
      <c r="CD3385" s="53"/>
      <c r="CE3385" s="53"/>
      <c r="CF3385" s="53"/>
      <c r="CG3385" s="53"/>
      <c r="CH3385" s="53"/>
      <c r="CI3385" s="53"/>
      <c r="CJ3385" s="53"/>
      <c r="CK3385" s="53"/>
    </row>
    <row r="3386" spans="10:89" x14ac:dyDescent="0.2">
      <c r="J3386" s="53"/>
      <c r="K3386" s="53"/>
      <c r="L3386" s="53"/>
      <c r="M3386" s="53"/>
      <c r="N3386" s="53"/>
      <c r="O3386" s="53"/>
      <c r="P3386" s="53"/>
      <c r="Q3386" s="53"/>
      <c r="R3386" s="53"/>
      <c r="S3386" s="53"/>
      <c r="T3386" s="53"/>
      <c r="U3386" s="53"/>
      <c r="V3386" s="53"/>
      <c r="W3386" s="53"/>
      <c r="X3386" s="53"/>
      <c r="Y3386" s="53"/>
      <c r="Z3386" s="53"/>
      <c r="AA3386" s="53"/>
      <c r="AB3386" s="53"/>
      <c r="AC3386" s="53"/>
      <c r="AD3386" s="53"/>
      <c r="AE3386" s="53"/>
      <c r="AF3386" s="53"/>
      <c r="AG3386" s="53"/>
      <c r="AH3386" s="53"/>
      <c r="AI3386" s="53"/>
      <c r="AJ3386" s="53"/>
      <c r="AK3386" s="53"/>
      <c r="AL3386" s="53"/>
      <c r="AM3386" s="53"/>
      <c r="AN3386" s="53"/>
      <c r="AO3386" s="53"/>
      <c r="AP3386" s="53"/>
      <c r="AQ3386" s="53"/>
      <c r="AR3386" s="53"/>
      <c r="AS3386" s="53"/>
      <c r="AT3386" s="53"/>
      <c r="AU3386" s="53"/>
      <c r="AV3386" s="53"/>
      <c r="AW3386" s="53"/>
      <c r="AX3386" s="53"/>
      <c r="AY3386" s="53"/>
      <c r="AZ3386" s="53"/>
      <c r="BA3386" s="53"/>
      <c r="BB3386" s="53"/>
      <c r="BC3386" s="53"/>
      <c r="BD3386" s="53"/>
      <c r="BE3386" s="53"/>
      <c r="BF3386" s="53"/>
      <c r="BG3386" s="53"/>
      <c r="BH3386" s="53"/>
      <c r="BI3386" s="53"/>
      <c r="BJ3386" s="53"/>
      <c r="BK3386" s="53"/>
      <c r="BL3386" s="53"/>
      <c r="BM3386" s="53"/>
      <c r="BN3386" s="53"/>
      <c r="BO3386" s="53"/>
      <c r="BP3386" s="53"/>
      <c r="BQ3386" s="53"/>
      <c r="BR3386" s="53"/>
      <c r="BS3386" s="53"/>
      <c r="BT3386" s="53"/>
      <c r="BU3386" s="53"/>
      <c r="BV3386" s="53"/>
      <c r="BW3386" s="53"/>
      <c r="BX3386" s="53"/>
      <c r="BY3386" s="53"/>
      <c r="BZ3386" s="53"/>
      <c r="CA3386" s="53"/>
      <c r="CB3386" s="53"/>
      <c r="CC3386" s="53"/>
      <c r="CD3386" s="53"/>
      <c r="CE3386" s="53"/>
      <c r="CF3386" s="53"/>
      <c r="CG3386" s="53"/>
      <c r="CH3386" s="53"/>
      <c r="CI3386" s="53"/>
      <c r="CJ3386" s="53"/>
      <c r="CK3386" s="53"/>
    </row>
    <row r="3387" spans="10:89" x14ac:dyDescent="0.2">
      <c r="J3387" s="53"/>
      <c r="K3387" s="53"/>
      <c r="L3387" s="53"/>
      <c r="M3387" s="53"/>
      <c r="N3387" s="53"/>
      <c r="O3387" s="53"/>
      <c r="P3387" s="53"/>
      <c r="Q3387" s="53"/>
      <c r="R3387" s="53"/>
      <c r="S3387" s="53"/>
      <c r="T3387" s="53"/>
      <c r="U3387" s="53"/>
      <c r="V3387" s="53"/>
      <c r="W3387" s="53"/>
      <c r="X3387" s="53"/>
      <c r="Y3387" s="53"/>
      <c r="Z3387" s="53"/>
      <c r="AA3387" s="53"/>
      <c r="AB3387" s="53"/>
      <c r="AC3387" s="53"/>
      <c r="AD3387" s="53"/>
      <c r="AE3387" s="53"/>
      <c r="AF3387" s="53"/>
      <c r="AG3387" s="53"/>
      <c r="AH3387" s="53"/>
      <c r="AI3387" s="53"/>
      <c r="AJ3387" s="53"/>
      <c r="AK3387" s="53"/>
      <c r="AL3387" s="53"/>
      <c r="AM3387" s="53"/>
      <c r="AN3387" s="53"/>
      <c r="AO3387" s="53"/>
      <c r="AP3387" s="53"/>
      <c r="AQ3387" s="53"/>
      <c r="AR3387" s="53"/>
      <c r="AS3387" s="53"/>
      <c r="AT3387" s="53"/>
      <c r="AU3387" s="53"/>
      <c r="AV3387" s="53"/>
      <c r="AW3387" s="53"/>
      <c r="AX3387" s="53"/>
      <c r="AY3387" s="53"/>
      <c r="AZ3387" s="53"/>
      <c r="BA3387" s="53"/>
      <c r="BB3387" s="53"/>
      <c r="BC3387" s="53"/>
      <c r="BD3387" s="53"/>
      <c r="BE3387" s="53"/>
      <c r="BF3387" s="53"/>
      <c r="BG3387" s="53"/>
      <c r="BH3387" s="53"/>
      <c r="BI3387" s="53"/>
      <c r="BJ3387" s="53"/>
      <c r="BK3387" s="53"/>
      <c r="BL3387" s="53"/>
      <c r="BM3387" s="53"/>
      <c r="BN3387" s="53"/>
      <c r="BO3387" s="53"/>
      <c r="BP3387" s="53"/>
      <c r="BQ3387" s="53"/>
      <c r="BR3387" s="53"/>
      <c r="BS3387" s="53"/>
      <c r="BT3387" s="53"/>
      <c r="BU3387" s="53"/>
      <c r="BV3387" s="53"/>
      <c r="BW3387" s="53"/>
      <c r="BX3387" s="53"/>
      <c r="BY3387" s="53"/>
      <c r="BZ3387" s="53"/>
      <c r="CA3387" s="53"/>
      <c r="CB3387" s="53"/>
      <c r="CC3387" s="53"/>
      <c r="CD3387" s="53"/>
      <c r="CE3387" s="53"/>
      <c r="CF3387" s="53"/>
      <c r="CG3387" s="53"/>
      <c r="CH3387" s="53"/>
      <c r="CI3387" s="53"/>
      <c r="CJ3387" s="53"/>
      <c r="CK3387" s="53"/>
    </row>
    <row r="3388" spans="10:89" x14ac:dyDescent="0.2">
      <c r="J3388" s="53"/>
      <c r="K3388" s="53"/>
      <c r="L3388" s="53"/>
      <c r="M3388" s="53"/>
      <c r="N3388" s="53"/>
      <c r="O3388" s="53"/>
      <c r="P3388" s="53"/>
      <c r="Q3388" s="53"/>
      <c r="R3388" s="53"/>
      <c r="S3388" s="53"/>
      <c r="T3388" s="53"/>
      <c r="U3388" s="53"/>
      <c r="V3388" s="53"/>
      <c r="W3388" s="53"/>
      <c r="X3388" s="53"/>
      <c r="Y3388" s="53"/>
      <c r="Z3388" s="53"/>
      <c r="AA3388" s="53"/>
      <c r="AB3388" s="53"/>
      <c r="AC3388" s="53"/>
      <c r="AD3388" s="53"/>
      <c r="AE3388" s="53"/>
      <c r="AF3388" s="53"/>
      <c r="AG3388" s="53"/>
      <c r="AH3388" s="53"/>
      <c r="AI3388" s="53"/>
      <c r="AJ3388" s="53"/>
      <c r="AK3388" s="53"/>
      <c r="AL3388" s="53"/>
      <c r="AM3388" s="53"/>
      <c r="AN3388" s="53"/>
      <c r="AO3388" s="53"/>
      <c r="AP3388" s="53"/>
      <c r="AQ3388" s="53"/>
      <c r="AR3388" s="53"/>
      <c r="AS3388" s="53"/>
      <c r="AT3388" s="53"/>
      <c r="AU3388" s="53"/>
      <c r="AV3388" s="53"/>
      <c r="AW3388" s="53"/>
      <c r="AX3388" s="53"/>
      <c r="AY3388" s="53"/>
      <c r="AZ3388" s="53"/>
      <c r="BA3388" s="53"/>
      <c r="BB3388" s="53"/>
      <c r="BC3388" s="53"/>
      <c r="BD3388" s="53"/>
      <c r="BE3388" s="53"/>
      <c r="BF3388" s="53"/>
      <c r="BG3388" s="53"/>
      <c r="BH3388" s="53"/>
      <c r="BI3388" s="53"/>
      <c r="BJ3388" s="53"/>
      <c r="BK3388" s="53"/>
      <c r="BL3388" s="53"/>
      <c r="BM3388" s="53"/>
      <c r="BN3388" s="53"/>
      <c r="BO3388" s="53"/>
      <c r="BP3388" s="53"/>
      <c r="BQ3388" s="53"/>
      <c r="BR3388" s="53"/>
      <c r="BS3388" s="53"/>
      <c r="BT3388" s="53"/>
      <c r="BU3388" s="53"/>
      <c r="BV3388" s="53"/>
      <c r="BW3388" s="53"/>
      <c r="BX3388" s="53"/>
      <c r="BY3388" s="53"/>
      <c r="BZ3388" s="53"/>
      <c r="CA3388" s="53"/>
      <c r="CB3388" s="53"/>
      <c r="CC3388" s="53"/>
      <c r="CD3388" s="53"/>
      <c r="CE3388" s="53"/>
      <c r="CF3388" s="53"/>
      <c r="CG3388" s="53"/>
      <c r="CH3388" s="53"/>
      <c r="CI3388" s="53"/>
      <c r="CJ3388" s="53"/>
      <c r="CK3388" s="53"/>
    </row>
    <row r="3389" spans="10:89" x14ac:dyDescent="0.2">
      <c r="J3389" s="53"/>
      <c r="K3389" s="53"/>
      <c r="L3389" s="53"/>
      <c r="M3389" s="53"/>
      <c r="N3389" s="53"/>
      <c r="O3389" s="53"/>
      <c r="P3389" s="53"/>
      <c r="Q3389" s="53"/>
      <c r="R3389" s="53"/>
      <c r="S3389" s="53"/>
      <c r="T3389" s="53"/>
      <c r="U3389" s="53"/>
      <c r="V3389" s="53"/>
      <c r="W3389" s="53"/>
      <c r="X3389" s="53"/>
      <c r="Y3389" s="53"/>
      <c r="Z3389" s="53"/>
      <c r="AA3389" s="53"/>
      <c r="AB3389" s="53"/>
      <c r="AC3389" s="53"/>
      <c r="AD3389" s="53"/>
      <c r="AE3389" s="53"/>
      <c r="AF3389" s="53"/>
      <c r="AG3389" s="53"/>
      <c r="AH3389" s="53"/>
      <c r="AI3389" s="53"/>
      <c r="AJ3389" s="53"/>
      <c r="AK3389" s="53"/>
      <c r="AL3389" s="53"/>
      <c r="AM3389" s="53"/>
      <c r="AN3389" s="53"/>
      <c r="AO3389" s="53"/>
      <c r="AP3389" s="53"/>
      <c r="AQ3389" s="53"/>
      <c r="AR3389" s="53"/>
      <c r="AS3389" s="53"/>
      <c r="AT3389" s="53"/>
      <c r="AU3389" s="53"/>
      <c r="AV3389" s="53"/>
      <c r="AW3389" s="53"/>
      <c r="AX3389" s="53"/>
      <c r="AY3389" s="53"/>
      <c r="AZ3389" s="53"/>
      <c r="BA3389" s="53"/>
      <c r="BB3389" s="53"/>
      <c r="BC3389" s="53"/>
      <c r="BD3389" s="53"/>
      <c r="BE3389" s="53"/>
      <c r="BF3389" s="53"/>
      <c r="BG3389" s="53"/>
      <c r="BH3389" s="53"/>
      <c r="BI3389" s="53"/>
      <c r="BJ3389" s="53"/>
      <c r="BK3389" s="53"/>
      <c r="BL3389" s="53"/>
      <c r="BM3389" s="53"/>
      <c r="BN3389" s="53"/>
      <c r="BO3389" s="53"/>
      <c r="BP3389" s="53"/>
      <c r="BQ3389" s="53"/>
      <c r="BR3389" s="53"/>
      <c r="BS3389" s="53"/>
      <c r="BT3389" s="53"/>
      <c r="BU3389" s="53"/>
      <c r="BV3389" s="53"/>
      <c r="BW3389" s="53"/>
      <c r="BX3389" s="53"/>
      <c r="BY3389" s="53"/>
      <c r="BZ3389" s="53"/>
      <c r="CA3389" s="53"/>
      <c r="CB3389" s="53"/>
      <c r="CC3389" s="53"/>
      <c r="CD3389" s="53"/>
      <c r="CE3389" s="53"/>
      <c r="CF3389" s="53"/>
      <c r="CG3389" s="53"/>
      <c r="CH3389" s="53"/>
      <c r="CI3389" s="53"/>
      <c r="CJ3389" s="53"/>
      <c r="CK3389" s="53"/>
    </row>
    <row r="3390" spans="10:89" x14ac:dyDescent="0.2">
      <c r="J3390" s="53"/>
      <c r="K3390" s="53"/>
      <c r="L3390" s="53"/>
      <c r="M3390" s="53"/>
      <c r="N3390" s="53"/>
      <c r="O3390" s="53"/>
      <c r="P3390" s="53"/>
      <c r="Q3390" s="53"/>
      <c r="R3390" s="53"/>
      <c r="S3390" s="53"/>
      <c r="T3390" s="53"/>
      <c r="U3390" s="53"/>
      <c r="V3390" s="53"/>
      <c r="W3390" s="53"/>
      <c r="X3390" s="53"/>
      <c r="Y3390" s="53"/>
      <c r="Z3390" s="53"/>
      <c r="AA3390" s="53"/>
      <c r="AB3390" s="53"/>
      <c r="AC3390" s="53"/>
      <c r="AD3390" s="53"/>
      <c r="AE3390" s="53"/>
      <c r="AF3390" s="53"/>
      <c r="AG3390" s="53"/>
      <c r="AH3390" s="53"/>
      <c r="AI3390" s="53"/>
      <c r="AJ3390" s="53"/>
      <c r="AK3390" s="53"/>
      <c r="AL3390" s="53"/>
      <c r="AM3390" s="53"/>
      <c r="AN3390" s="53"/>
      <c r="AO3390" s="53"/>
      <c r="AP3390" s="53"/>
      <c r="AQ3390" s="53"/>
      <c r="AR3390" s="53"/>
      <c r="AS3390" s="53"/>
      <c r="AT3390" s="53"/>
      <c r="AU3390" s="53"/>
      <c r="AV3390" s="53"/>
      <c r="AW3390" s="53"/>
      <c r="AX3390" s="53"/>
      <c r="AY3390" s="53"/>
      <c r="AZ3390" s="53"/>
      <c r="BA3390" s="53"/>
      <c r="BB3390" s="53"/>
      <c r="BC3390" s="53"/>
      <c r="BD3390" s="53"/>
      <c r="BE3390" s="53"/>
      <c r="BF3390" s="53"/>
      <c r="BG3390" s="53"/>
      <c r="BH3390" s="53"/>
      <c r="BI3390" s="53"/>
      <c r="BJ3390" s="53"/>
      <c r="BK3390" s="53"/>
      <c r="BL3390" s="53"/>
      <c r="BM3390" s="53"/>
      <c r="BN3390" s="53"/>
      <c r="BO3390" s="53"/>
      <c r="BP3390" s="53"/>
      <c r="BQ3390" s="53"/>
      <c r="BR3390" s="53"/>
      <c r="BS3390" s="53"/>
      <c r="BT3390" s="53"/>
      <c r="BU3390" s="53"/>
      <c r="BV3390" s="53"/>
      <c r="BW3390" s="53"/>
      <c r="BX3390" s="53"/>
      <c r="BY3390" s="53"/>
      <c r="BZ3390" s="53"/>
      <c r="CA3390" s="53"/>
      <c r="CB3390" s="53"/>
      <c r="CC3390" s="53"/>
      <c r="CD3390" s="53"/>
      <c r="CE3390" s="53"/>
      <c r="CF3390" s="53"/>
      <c r="CG3390" s="53"/>
      <c r="CH3390" s="53"/>
      <c r="CI3390" s="53"/>
      <c r="CJ3390" s="53"/>
      <c r="CK3390" s="53"/>
    </row>
    <row r="3391" spans="10:89" x14ac:dyDescent="0.2">
      <c r="J3391" s="53"/>
      <c r="K3391" s="53"/>
      <c r="L3391" s="53"/>
      <c r="M3391" s="53"/>
      <c r="N3391" s="53"/>
      <c r="O3391" s="53"/>
      <c r="P3391" s="53"/>
      <c r="Q3391" s="53"/>
      <c r="R3391" s="53"/>
      <c r="S3391" s="53"/>
      <c r="T3391" s="53"/>
      <c r="U3391" s="53"/>
      <c r="V3391" s="53"/>
      <c r="W3391" s="53"/>
      <c r="X3391" s="53"/>
      <c r="Y3391" s="53"/>
      <c r="Z3391" s="53"/>
      <c r="AA3391" s="53"/>
      <c r="AB3391" s="53"/>
      <c r="AC3391" s="53"/>
      <c r="AD3391" s="53"/>
      <c r="AE3391" s="53"/>
      <c r="AF3391" s="53"/>
      <c r="AG3391" s="53"/>
      <c r="AH3391" s="53"/>
      <c r="AI3391" s="53"/>
      <c r="AJ3391" s="53"/>
      <c r="AK3391" s="53"/>
      <c r="AL3391" s="53"/>
      <c r="AM3391" s="53"/>
      <c r="AN3391" s="53"/>
      <c r="AO3391" s="53"/>
      <c r="AP3391" s="53"/>
      <c r="AQ3391" s="53"/>
      <c r="AR3391" s="53"/>
      <c r="AS3391" s="53"/>
      <c r="AT3391" s="53"/>
      <c r="AU3391" s="53"/>
      <c r="AV3391" s="53"/>
      <c r="AW3391" s="53"/>
      <c r="AX3391" s="53"/>
      <c r="AY3391" s="53"/>
      <c r="AZ3391" s="53"/>
      <c r="BA3391" s="53"/>
      <c r="BB3391" s="53"/>
      <c r="BC3391" s="53"/>
      <c r="BD3391" s="53"/>
      <c r="BE3391" s="53"/>
      <c r="BF3391" s="53"/>
      <c r="BG3391" s="53"/>
      <c r="BH3391" s="53"/>
      <c r="BI3391" s="53"/>
      <c r="BJ3391" s="53"/>
      <c r="BK3391" s="53"/>
      <c r="BL3391" s="53"/>
      <c r="BM3391" s="53"/>
      <c r="BN3391" s="53"/>
      <c r="BO3391" s="53"/>
      <c r="BP3391" s="53"/>
      <c r="BQ3391" s="53"/>
      <c r="BR3391" s="53"/>
      <c r="BS3391" s="53"/>
      <c r="BT3391" s="53"/>
      <c r="BU3391" s="53"/>
      <c r="BV3391" s="53"/>
      <c r="BW3391" s="53"/>
      <c r="BX3391" s="53"/>
      <c r="BY3391" s="53"/>
      <c r="BZ3391" s="53"/>
      <c r="CA3391" s="53"/>
      <c r="CB3391" s="53"/>
      <c r="CC3391" s="53"/>
      <c r="CD3391" s="53"/>
      <c r="CE3391" s="53"/>
      <c r="CF3391" s="53"/>
      <c r="CG3391" s="53"/>
      <c r="CH3391" s="53"/>
      <c r="CI3391" s="53"/>
      <c r="CJ3391" s="53"/>
      <c r="CK3391" s="53"/>
    </row>
    <row r="3392" spans="10:89" x14ac:dyDescent="0.2">
      <c r="J3392" s="53"/>
      <c r="K3392" s="53"/>
      <c r="L3392" s="53"/>
      <c r="M3392" s="53"/>
      <c r="N3392" s="53"/>
      <c r="O3392" s="53"/>
      <c r="P3392" s="53"/>
      <c r="Q3392" s="53"/>
      <c r="R3392" s="53"/>
      <c r="S3392" s="53"/>
      <c r="T3392" s="53"/>
      <c r="U3392" s="53"/>
      <c r="V3392" s="53"/>
      <c r="W3392" s="53"/>
      <c r="X3392" s="53"/>
      <c r="Y3392" s="53"/>
      <c r="Z3392" s="53"/>
      <c r="AA3392" s="53"/>
      <c r="AB3392" s="53"/>
      <c r="AC3392" s="53"/>
      <c r="AD3392" s="53"/>
      <c r="AE3392" s="53"/>
      <c r="AF3392" s="53"/>
      <c r="AG3392" s="53"/>
      <c r="AH3392" s="53"/>
      <c r="AI3392" s="53"/>
      <c r="AJ3392" s="53"/>
      <c r="AK3392" s="53"/>
      <c r="AL3392" s="53"/>
      <c r="AM3392" s="53"/>
      <c r="AN3392" s="53"/>
      <c r="AO3392" s="53"/>
      <c r="AP3392" s="53"/>
      <c r="AQ3392" s="53"/>
      <c r="AR3392" s="53"/>
      <c r="AS3392" s="53"/>
      <c r="AT3392" s="53"/>
      <c r="AU3392" s="53"/>
      <c r="AV3392" s="53"/>
      <c r="AW3392" s="53"/>
      <c r="AX3392" s="53"/>
      <c r="AY3392" s="53"/>
      <c r="AZ3392" s="53"/>
      <c r="BA3392" s="53"/>
      <c r="BB3392" s="53"/>
      <c r="BC3392" s="53"/>
      <c r="BD3392" s="53"/>
      <c r="BE3392" s="53"/>
      <c r="BF3392" s="53"/>
      <c r="BG3392" s="53"/>
      <c r="BH3392" s="53"/>
      <c r="BI3392" s="53"/>
      <c r="BJ3392" s="53"/>
      <c r="BK3392" s="53"/>
      <c r="BL3392" s="53"/>
      <c r="BM3392" s="53"/>
      <c r="BN3392" s="53"/>
      <c r="BO3392" s="53"/>
      <c r="BP3392" s="53"/>
      <c r="BQ3392" s="53"/>
      <c r="BR3392" s="53"/>
      <c r="BS3392" s="53"/>
      <c r="BT3392" s="53"/>
      <c r="BU3392" s="53"/>
      <c r="BV3392" s="53"/>
      <c r="BW3392" s="53"/>
      <c r="BX3392" s="53"/>
      <c r="BY3392" s="53"/>
      <c r="BZ3392" s="53"/>
      <c r="CA3392" s="53"/>
      <c r="CB3392" s="53"/>
      <c r="CC3392" s="53"/>
      <c r="CD3392" s="53"/>
      <c r="CE3392" s="53"/>
      <c r="CF3392" s="53"/>
      <c r="CG3392" s="53"/>
      <c r="CH3392" s="53"/>
      <c r="CI3392" s="53"/>
      <c r="CJ3392" s="53"/>
      <c r="CK3392" s="53"/>
    </row>
    <row r="3393" spans="10:89" x14ac:dyDescent="0.2">
      <c r="J3393" s="53"/>
      <c r="K3393" s="53"/>
      <c r="L3393" s="53"/>
      <c r="M3393" s="53"/>
      <c r="N3393" s="53"/>
      <c r="O3393" s="53"/>
      <c r="P3393" s="53"/>
      <c r="Q3393" s="53"/>
      <c r="R3393" s="53"/>
      <c r="S3393" s="53"/>
      <c r="T3393" s="53"/>
      <c r="U3393" s="53"/>
      <c r="V3393" s="53"/>
      <c r="W3393" s="53"/>
      <c r="X3393" s="53"/>
      <c r="Y3393" s="53"/>
      <c r="Z3393" s="53"/>
      <c r="AA3393" s="53"/>
      <c r="AB3393" s="53"/>
      <c r="AC3393" s="53"/>
      <c r="AD3393" s="53"/>
      <c r="AE3393" s="53"/>
      <c r="AF3393" s="53"/>
      <c r="AG3393" s="53"/>
      <c r="AH3393" s="53"/>
      <c r="AI3393" s="53"/>
      <c r="AJ3393" s="53"/>
      <c r="AK3393" s="53"/>
      <c r="AL3393" s="53"/>
      <c r="AM3393" s="53"/>
      <c r="AN3393" s="53"/>
      <c r="AO3393" s="53"/>
      <c r="AP3393" s="53"/>
      <c r="AQ3393" s="53"/>
      <c r="AR3393" s="53"/>
      <c r="AS3393" s="53"/>
      <c r="AT3393" s="53"/>
      <c r="AU3393" s="53"/>
      <c r="AV3393" s="53"/>
      <c r="AW3393" s="53"/>
      <c r="AX3393" s="53"/>
      <c r="AY3393" s="53"/>
      <c r="AZ3393" s="53"/>
      <c r="BA3393" s="53"/>
      <c r="BB3393" s="53"/>
      <c r="BC3393" s="53"/>
      <c r="BD3393" s="53"/>
      <c r="BE3393" s="53"/>
      <c r="BF3393" s="53"/>
      <c r="BG3393" s="53"/>
      <c r="BH3393" s="53"/>
      <c r="BI3393" s="53"/>
      <c r="BJ3393" s="53"/>
      <c r="BK3393" s="53"/>
      <c r="BL3393" s="53"/>
      <c r="BM3393" s="53"/>
      <c r="BN3393" s="53"/>
      <c r="BO3393" s="53"/>
      <c r="BP3393" s="53"/>
      <c r="BQ3393" s="53"/>
      <c r="BR3393" s="53"/>
      <c r="BS3393" s="53"/>
      <c r="BT3393" s="53"/>
      <c r="BU3393" s="53"/>
      <c r="BV3393" s="53"/>
      <c r="BW3393" s="53"/>
      <c r="BX3393" s="53"/>
      <c r="BY3393" s="53"/>
      <c r="BZ3393" s="53"/>
      <c r="CA3393" s="53"/>
      <c r="CB3393" s="53"/>
      <c r="CC3393" s="53"/>
      <c r="CD3393" s="53"/>
      <c r="CE3393" s="53"/>
      <c r="CF3393" s="53"/>
      <c r="CG3393" s="53"/>
      <c r="CH3393" s="53"/>
      <c r="CI3393" s="53"/>
      <c r="CJ3393" s="53"/>
      <c r="CK3393" s="53"/>
    </row>
    <row r="3394" spans="10:89" x14ac:dyDescent="0.2">
      <c r="J3394" s="53"/>
      <c r="K3394" s="53"/>
      <c r="L3394" s="53"/>
      <c r="M3394" s="53"/>
      <c r="N3394" s="53"/>
      <c r="O3394" s="53"/>
      <c r="P3394" s="53"/>
      <c r="Q3394" s="53"/>
      <c r="R3394" s="53"/>
      <c r="S3394" s="53"/>
      <c r="T3394" s="53"/>
      <c r="U3394" s="53"/>
      <c r="V3394" s="53"/>
      <c r="W3394" s="53"/>
      <c r="X3394" s="53"/>
      <c r="Y3394" s="53"/>
      <c r="Z3394" s="53"/>
      <c r="AA3394" s="53"/>
      <c r="AB3394" s="53"/>
      <c r="AC3394" s="53"/>
      <c r="AD3394" s="53"/>
      <c r="AE3394" s="53"/>
      <c r="AF3394" s="53"/>
      <c r="AG3394" s="53"/>
      <c r="AH3394" s="53"/>
      <c r="AI3394" s="53"/>
      <c r="AJ3394" s="53"/>
      <c r="AK3394" s="53"/>
      <c r="AL3394" s="53"/>
      <c r="AM3394" s="53"/>
      <c r="AN3394" s="53"/>
      <c r="AO3394" s="53"/>
      <c r="AP3394" s="53"/>
      <c r="AQ3394" s="53"/>
      <c r="AR3394" s="53"/>
      <c r="AS3394" s="53"/>
      <c r="AT3394" s="53"/>
      <c r="AU3394" s="53"/>
      <c r="AV3394" s="53"/>
      <c r="AW3394" s="53"/>
      <c r="AX3394" s="53"/>
      <c r="AY3394" s="53"/>
      <c r="AZ3394" s="53"/>
      <c r="BA3394" s="53"/>
      <c r="BB3394" s="53"/>
      <c r="BC3394" s="53"/>
      <c r="BD3394" s="53"/>
      <c r="BE3394" s="53"/>
      <c r="BF3394" s="53"/>
      <c r="BG3394" s="53"/>
      <c r="BH3394" s="53"/>
      <c r="BI3394" s="53"/>
      <c r="BJ3394" s="53"/>
      <c r="BK3394" s="53"/>
      <c r="BL3394" s="53"/>
      <c r="BM3394" s="53"/>
      <c r="BN3394" s="53"/>
      <c r="BO3394" s="53"/>
      <c r="BP3394" s="53"/>
      <c r="BQ3394" s="53"/>
      <c r="BR3394" s="53"/>
      <c r="BS3394" s="53"/>
      <c r="BT3394" s="53"/>
      <c r="BU3394" s="53"/>
      <c r="BV3394" s="53"/>
      <c r="BW3394" s="53"/>
      <c r="BX3394" s="53"/>
      <c r="BY3394" s="53"/>
      <c r="BZ3394" s="53"/>
      <c r="CA3394" s="53"/>
      <c r="CB3394" s="53"/>
      <c r="CC3394" s="53"/>
      <c r="CD3394" s="53"/>
      <c r="CE3394" s="53"/>
      <c r="CF3394" s="53"/>
      <c r="CG3394" s="53"/>
      <c r="CH3394" s="53"/>
      <c r="CI3394" s="53"/>
      <c r="CJ3394" s="53"/>
      <c r="CK3394" s="53"/>
    </row>
    <row r="3395" spans="10:89" x14ac:dyDescent="0.2">
      <c r="J3395" s="53"/>
      <c r="K3395" s="53"/>
      <c r="L3395" s="53"/>
      <c r="M3395" s="53"/>
      <c r="N3395" s="53"/>
      <c r="O3395" s="53"/>
      <c r="P3395" s="53"/>
      <c r="Q3395" s="53"/>
      <c r="R3395" s="53"/>
      <c r="S3395" s="53"/>
      <c r="T3395" s="53"/>
      <c r="U3395" s="53"/>
      <c r="V3395" s="53"/>
      <c r="W3395" s="53"/>
      <c r="X3395" s="53"/>
      <c r="Y3395" s="53"/>
      <c r="Z3395" s="53"/>
      <c r="AA3395" s="53"/>
      <c r="AB3395" s="53"/>
      <c r="AC3395" s="53"/>
      <c r="AD3395" s="53"/>
      <c r="AE3395" s="53"/>
      <c r="AF3395" s="53"/>
      <c r="AG3395" s="53"/>
      <c r="AH3395" s="53"/>
      <c r="AI3395" s="53"/>
      <c r="AJ3395" s="53"/>
      <c r="AK3395" s="53"/>
      <c r="AL3395" s="53"/>
      <c r="AM3395" s="53"/>
      <c r="AN3395" s="53"/>
      <c r="AO3395" s="53"/>
      <c r="AP3395" s="53"/>
      <c r="AQ3395" s="53"/>
      <c r="AR3395" s="53"/>
      <c r="AS3395" s="53"/>
      <c r="AT3395" s="53"/>
      <c r="AU3395" s="53"/>
      <c r="AV3395" s="53"/>
      <c r="AW3395" s="53"/>
      <c r="AX3395" s="53"/>
      <c r="AY3395" s="53"/>
      <c r="AZ3395" s="53"/>
      <c r="BA3395" s="53"/>
      <c r="BB3395" s="53"/>
      <c r="BC3395" s="53"/>
      <c r="BD3395" s="53"/>
      <c r="BE3395" s="53"/>
      <c r="BF3395" s="53"/>
      <c r="BG3395" s="53"/>
      <c r="BH3395" s="53"/>
      <c r="BI3395" s="53"/>
      <c r="BJ3395" s="53"/>
      <c r="BK3395" s="53"/>
      <c r="BL3395" s="53"/>
      <c r="BM3395" s="53"/>
      <c r="BN3395" s="53"/>
      <c r="BO3395" s="53"/>
      <c r="BP3395" s="53"/>
      <c r="BQ3395" s="53"/>
      <c r="BR3395" s="53"/>
      <c r="BS3395" s="53"/>
      <c r="BT3395" s="53"/>
      <c r="BU3395" s="53"/>
      <c r="BV3395" s="53"/>
      <c r="BW3395" s="53"/>
      <c r="BX3395" s="53"/>
      <c r="BY3395" s="53"/>
      <c r="BZ3395" s="53"/>
      <c r="CA3395" s="53"/>
      <c r="CB3395" s="53"/>
      <c r="CC3395" s="53"/>
      <c r="CD3395" s="53"/>
      <c r="CE3395" s="53"/>
      <c r="CF3395" s="53"/>
      <c r="CG3395" s="53"/>
      <c r="CH3395" s="53"/>
      <c r="CI3395" s="53"/>
      <c r="CJ3395" s="53"/>
      <c r="CK3395" s="53"/>
    </row>
    <row r="3396" spans="10:89" x14ac:dyDescent="0.2">
      <c r="J3396" s="53"/>
      <c r="K3396" s="53"/>
      <c r="L3396" s="53"/>
      <c r="M3396" s="53"/>
      <c r="N3396" s="53"/>
      <c r="O3396" s="53"/>
      <c r="P3396" s="53"/>
      <c r="Q3396" s="53"/>
      <c r="R3396" s="53"/>
      <c r="S3396" s="53"/>
      <c r="T3396" s="53"/>
      <c r="U3396" s="53"/>
      <c r="V3396" s="53"/>
      <c r="W3396" s="53"/>
      <c r="X3396" s="53"/>
      <c r="Y3396" s="53"/>
      <c r="Z3396" s="53"/>
      <c r="AA3396" s="53"/>
      <c r="AB3396" s="53"/>
      <c r="AC3396" s="53"/>
      <c r="AD3396" s="53"/>
      <c r="AE3396" s="53"/>
      <c r="AF3396" s="53"/>
      <c r="AG3396" s="53"/>
      <c r="AH3396" s="53"/>
      <c r="AI3396" s="53"/>
      <c r="AJ3396" s="53"/>
      <c r="AK3396" s="53"/>
      <c r="AL3396" s="53"/>
      <c r="AM3396" s="53"/>
      <c r="AN3396" s="53"/>
      <c r="AO3396" s="53"/>
      <c r="AP3396" s="53"/>
      <c r="AQ3396" s="53"/>
      <c r="AR3396" s="53"/>
      <c r="AS3396" s="53"/>
      <c r="AT3396" s="53"/>
      <c r="AU3396" s="53"/>
      <c r="AV3396" s="53"/>
      <c r="AW3396" s="53"/>
      <c r="AX3396" s="53"/>
      <c r="AY3396" s="53"/>
      <c r="AZ3396" s="53"/>
      <c r="BA3396" s="53"/>
      <c r="BB3396" s="53"/>
      <c r="BC3396" s="53"/>
      <c r="BD3396" s="53"/>
      <c r="BE3396" s="53"/>
      <c r="BF3396" s="53"/>
      <c r="BG3396" s="53"/>
      <c r="BH3396" s="53"/>
      <c r="BI3396" s="53"/>
      <c r="BJ3396" s="53"/>
      <c r="BK3396" s="53"/>
      <c r="BL3396" s="53"/>
      <c r="BM3396" s="53"/>
      <c r="BN3396" s="53"/>
      <c r="BO3396" s="53"/>
      <c r="BP3396" s="53"/>
      <c r="BQ3396" s="53"/>
      <c r="BR3396" s="53"/>
      <c r="BS3396" s="53"/>
      <c r="BT3396" s="53"/>
      <c r="BU3396" s="53"/>
      <c r="BV3396" s="53"/>
      <c r="BW3396" s="53"/>
      <c r="BX3396" s="53"/>
      <c r="BY3396" s="53"/>
      <c r="BZ3396" s="53"/>
      <c r="CA3396" s="53"/>
      <c r="CB3396" s="53"/>
      <c r="CC3396" s="53"/>
      <c r="CD3396" s="53"/>
      <c r="CE3396" s="53"/>
      <c r="CF3396" s="53"/>
      <c r="CG3396" s="53"/>
      <c r="CH3396" s="53"/>
      <c r="CI3396" s="53"/>
      <c r="CJ3396" s="53"/>
      <c r="CK3396" s="53"/>
    </row>
    <row r="3397" spans="10:89" x14ac:dyDescent="0.2">
      <c r="J3397" s="53"/>
      <c r="K3397" s="53"/>
      <c r="L3397" s="53"/>
      <c r="M3397" s="53"/>
      <c r="N3397" s="53"/>
      <c r="O3397" s="53"/>
      <c r="P3397" s="53"/>
      <c r="Q3397" s="53"/>
      <c r="R3397" s="53"/>
      <c r="S3397" s="53"/>
      <c r="T3397" s="53"/>
      <c r="U3397" s="53"/>
      <c r="V3397" s="53"/>
      <c r="W3397" s="53"/>
      <c r="X3397" s="53"/>
      <c r="Y3397" s="53"/>
      <c r="Z3397" s="53"/>
      <c r="AA3397" s="53"/>
      <c r="AB3397" s="53"/>
      <c r="AC3397" s="53"/>
      <c r="AD3397" s="53"/>
      <c r="AE3397" s="53"/>
      <c r="AF3397" s="53"/>
      <c r="AG3397" s="53"/>
      <c r="AH3397" s="53"/>
      <c r="AI3397" s="53"/>
      <c r="AJ3397" s="53"/>
      <c r="AK3397" s="53"/>
      <c r="AL3397" s="53"/>
      <c r="AM3397" s="53"/>
      <c r="AN3397" s="53"/>
      <c r="AO3397" s="53"/>
      <c r="AP3397" s="53"/>
      <c r="AQ3397" s="53"/>
      <c r="AR3397" s="53"/>
      <c r="AS3397" s="53"/>
      <c r="AT3397" s="53"/>
      <c r="AU3397" s="53"/>
      <c r="AV3397" s="53"/>
      <c r="AW3397" s="53"/>
      <c r="AX3397" s="53"/>
      <c r="AY3397" s="53"/>
      <c r="AZ3397" s="53"/>
      <c r="BA3397" s="53"/>
      <c r="BB3397" s="53"/>
      <c r="BC3397" s="53"/>
      <c r="BD3397" s="53"/>
      <c r="BE3397" s="53"/>
      <c r="BF3397" s="53"/>
      <c r="BG3397" s="53"/>
      <c r="BH3397" s="53"/>
      <c r="BI3397" s="53"/>
      <c r="BJ3397" s="53"/>
      <c r="BK3397" s="53"/>
      <c r="BL3397" s="53"/>
      <c r="BM3397" s="53"/>
      <c r="BN3397" s="53"/>
      <c r="BO3397" s="53"/>
      <c r="BP3397" s="53"/>
      <c r="BQ3397" s="53"/>
      <c r="BR3397" s="53"/>
      <c r="BS3397" s="53"/>
      <c r="BT3397" s="53"/>
      <c r="BU3397" s="53"/>
      <c r="BV3397" s="53"/>
      <c r="BW3397" s="53"/>
      <c r="BX3397" s="53"/>
      <c r="BY3397" s="53"/>
      <c r="BZ3397" s="53"/>
      <c r="CA3397" s="53"/>
      <c r="CB3397" s="53"/>
      <c r="CC3397" s="53"/>
      <c r="CD3397" s="53"/>
      <c r="CE3397" s="53"/>
      <c r="CF3397" s="53"/>
      <c r="CG3397" s="53"/>
      <c r="CH3397" s="53"/>
      <c r="CI3397" s="53"/>
      <c r="CJ3397" s="53"/>
      <c r="CK3397" s="53"/>
    </row>
    <row r="3398" spans="10:89" x14ac:dyDescent="0.2">
      <c r="J3398" s="53"/>
      <c r="K3398" s="53"/>
      <c r="L3398" s="53"/>
      <c r="M3398" s="53"/>
      <c r="N3398" s="53"/>
      <c r="O3398" s="53"/>
      <c r="P3398" s="53"/>
      <c r="Q3398" s="53"/>
      <c r="R3398" s="53"/>
      <c r="S3398" s="53"/>
      <c r="T3398" s="53"/>
      <c r="U3398" s="53"/>
      <c r="V3398" s="53"/>
      <c r="W3398" s="53"/>
      <c r="X3398" s="53"/>
      <c r="Y3398" s="53"/>
      <c r="Z3398" s="53"/>
      <c r="AA3398" s="53"/>
      <c r="AB3398" s="53"/>
      <c r="AC3398" s="53"/>
      <c r="AD3398" s="53"/>
      <c r="AE3398" s="53"/>
      <c r="AF3398" s="53"/>
      <c r="AG3398" s="53"/>
      <c r="AH3398" s="53"/>
      <c r="AI3398" s="53"/>
      <c r="AJ3398" s="53"/>
      <c r="AK3398" s="53"/>
      <c r="AL3398" s="53"/>
      <c r="AM3398" s="53"/>
      <c r="AN3398" s="53"/>
      <c r="AO3398" s="53"/>
      <c r="AP3398" s="53"/>
      <c r="AQ3398" s="53"/>
      <c r="AR3398" s="53"/>
      <c r="AS3398" s="53"/>
      <c r="AT3398" s="53"/>
      <c r="AU3398" s="53"/>
      <c r="AV3398" s="53"/>
      <c r="AW3398" s="53"/>
      <c r="AX3398" s="53"/>
      <c r="AY3398" s="53"/>
      <c r="AZ3398" s="53"/>
      <c r="BA3398" s="53"/>
      <c r="BB3398" s="53"/>
      <c r="BC3398" s="53"/>
      <c r="BD3398" s="53"/>
      <c r="BE3398" s="53"/>
      <c r="BF3398" s="53"/>
      <c r="BG3398" s="53"/>
      <c r="BH3398" s="53"/>
      <c r="BI3398" s="53"/>
      <c r="BJ3398" s="53"/>
      <c r="BK3398" s="53"/>
      <c r="BL3398" s="53"/>
      <c r="BM3398" s="53"/>
      <c r="BN3398" s="53"/>
      <c r="BO3398" s="53"/>
      <c r="BP3398" s="53"/>
      <c r="BQ3398" s="53"/>
      <c r="BR3398" s="53"/>
      <c r="BS3398" s="53"/>
      <c r="BT3398" s="53"/>
      <c r="BU3398" s="53"/>
      <c r="BV3398" s="53"/>
      <c r="BW3398" s="53"/>
      <c r="BX3398" s="53"/>
      <c r="BY3398" s="53"/>
      <c r="BZ3398" s="53"/>
      <c r="CA3398" s="53"/>
      <c r="CB3398" s="53"/>
      <c r="CC3398" s="53"/>
      <c r="CD3398" s="53"/>
      <c r="CE3398" s="53"/>
      <c r="CF3398" s="53"/>
      <c r="CG3398" s="53"/>
      <c r="CH3398" s="53"/>
      <c r="CI3398" s="53"/>
      <c r="CJ3398" s="53"/>
      <c r="CK3398" s="53"/>
    </row>
    <row r="3399" spans="10:89" x14ac:dyDescent="0.2">
      <c r="J3399" s="53"/>
      <c r="K3399" s="53"/>
      <c r="L3399" s="53"/>
      <c r="M3399" s="53"/>
      <c r="N3399" s="53"/>
      <c r="O3399" s="53"/>
      <c r="P3399" s="53"/>
      <c r="Q3399" s="53"/>
      <c r="R3399" s="53"/>
      <c r="S3399" s="53"/>
      <c r="T3399" s="53"/>
      <c r="U3399" s="53"/>
      <c r="V3399" s="53"/>
      <c r="W3399" s="53"/>
      <c r="X3399" s="53"/>
      <c r="Y3399" s="53"/>
      <c r="Z3399" s="53"/>
      <c r="AA3399" s="53"/>
      <c r="AB3399" s="53"/>
      <c r="AC3399" s="53"/>
      <c r="AD3399" s="53"/>
      <c r="AE3399" s="53"/>
      <c r="AF3399" s="53"/>
      <c r="AG3399" s="53"/>
      <c r="AH3399" s="53"/>
      <c r="AI3399" s="53"/>
      <c r="AJ3399" s="53"/>
      <c r="AK3399" s="53"/>
      <c r="AL3399" s="53"/>
      <c r="AM3399" s="53"/>
      <c r="AN3399" s="53"/>
      <c r="AO3399" s="53"/>
      <c r="AP3399" s="53"/>
      <c r="AQ3399" s="53"/>
      <c r="AR3399" s="53"/>
      <c r="AS3399" s="53"/>
      <c r="AT3399" s="53"/>
      <c r="AU3399" s="53"/>
      <c r="AV3399" s="53"/>
      <c r="AW3399" s="53"/>
      <c r="AX3399" s="53"/>
      <c r="AY3399" s="53"/>
      <c r="AZ3399" s="53"/>
      <c r="BA3399" s="53"/>
      <c r="BB3399" s="53"/>
      <c r="BC3399" s="53"/>
      <c r="BD3399" s="53"/>
      <c r="BE3399" s="53"/>
      <c r="BF3399" s="53"/>
      <c r="BG3399" s="53"/>
      <c r="BH3399" s="53"/>
      <c r="BI3399" s="53"/>
      <c r="BJ3399" s="53"/>
      <c r="BK3399" s="53"/>
      <c r="BL3399" s="53"/>
      <c r="BM3399" s="53"/>
      <c r="BN3399" s="53"/>
      <c r="BO3399" s="53"/>
      <c r="BP3399" s="53"/>
      <c r="BQ3399" s="53"/>
      <c r="BR3399" s="53"/>
      <c r="BS3399" s="53"/>
      <c r="BT3399" s="53"/>
      <c r="BU3399" s="53"/>
      <c r="BV3399" s="53"/>
      <c r="BW3399" s="53"/>
      <c r="BX3399" s="53"/>
      <c r="BY3399" s="53"/>
      <c r="BZ3399" s="53"/>
      <c r="CA3399" s="53"/>
      <c r="CB3399" s="53"/>
      <c r="CC3399" s="53"/>
      <c r="CD3399" s="53"/>
      <c r="CE3399" s="53"/>
      <c r="CF3399" s="53"/>
      <c r="CG3399" s="53"/>
      <c r="CH3399" s="53"/>
      <c r="CI3399" s="53"/>
      <c r="CJ3399" s="53"/>
      <c r="CK3399" s="53"/>
    </row>
    <row r="3400" spans="10:89" x14ac:dyDescent="0.2">
      <c r="J3400" s="53"/>
      <c r="K3400" s="53"/>
      <c r="L3400" s="53"/>
      <c r="M3400" s="53"/>
      <c r="N3400" s="53"/>
      <c r="O3400" s="53"/>
      <c r="P3400" s="53"/>
      <c r="Q3400" s="53"/>
      <c r="R3400" s="53"/>
      <c r="S3400" s="53"/>
      <c r="T3400" s="53"/>
      <c r="U3400" s="53"/>
      <c r="V3400" s="53"/>
      <c r="W3400" s="53"/>
      <c r="X3400" s="53"/>
      <c r="Y3400" s="53"/>
      <c r="Z3400" s="53"/>
      <c r="AA3400" s="53"/>
      <c r="AB3400" s="53"/>
      <c r="AC3400" s="53"/>
      <c r="AD3400" s="53"/>
      <c r="AE3400" s="53"/>
      <c r="AF3400" s="53"/>
      <c r="AG3400" s="53"/>
      <c r="AH3400" s="53"/>
      <c r="AI3400" s="53"/>
      <c r="AJ3400" s="53"/>
      <c r="AK3400" s="53"/>
      <c r="AL3400" s="53"/>
      <c r="AM3400" s="53"/>
      <c r="AN3400" s="53"/>
      <c r="AO3400" s="53"/>
      <c r="AP3400" s="53"/>
      <c r="AQ3400" s="53"/>
      <c r="AR3400" s="53"/>
      <c r="AS3400" s="53"/>
      <c r="AT3400" s="53"/>
      <c r="AU3400" s="53"/>
      <c r="AV3400" s="53"/>
      <c r="AW3400" s="53"/>
      <c r="AX3400" s="53"/>
      <c r="AY3400" s="53"/>
      <c r="AZ3400" s="53"/>
      <c r="BA3400" s="53"/>
      <c r="BB3400" s="53"/>
      <c r="BC3400" s="53"/>
      <c r="BD3400" s="53"/>
      <c r="BE3400" s="53"/>
      <c r="BF3400" s="53"/>
      <c r="BG3400" s="53"/>
      <c r="BH3400" s="53"/>
      <c r="BI3400" s="53"/>
      <c r="BJ3400" s="53"/>
      <c r="BK3400" s="53"/>
      <c r="BL3400" s="53"/>
      <c r="BM3400" s="53"/>
      <c r="BN3400" s="53"/>
      <c r="BO3400" s="53"/>
      <c r="BP3400" s="53"/>
      <c r="BQ3400" s="53"/>
      <c r="BR3400" s="53"/>
      <c r="BS3400" s="53"/>
      <c r="BT3400" s="53"/>
      <c r="BU3400" s="53"/>
      <c r="BV3400" s="53"/>
      <c r="BW3400" s="53"/>
      <c r="BX3400" s="53"/>
      <c r="BY3400" s="53"/>
      <c r="BZ3400" s="53"/>
      <c r="CA3400" s="53"/>
      <c r="CB3400" s="53"/>
      <c r="CC3400" s="53"/>
      <c r="CD3400" s="53"/>
      <c r="CE3400" s="53"/>
      <c r="CF3400" s="53"/>
      <c r="CG3400" s="53"/>
      <c r="CH3400" s="53"/>
      <c r="CI3400" s="53"/>
      <c r="CJ3400" s="53"/>
      <c r="CK3400" s="53"/>
    </row>
    <row r="3401" spans="10:89" x14ac:dyDescent="0.2">
      <c r="J3401" s="53"/>
      <c r="K3401" s="53"/>
      <c r="L3401" s="53"/>
      <c r="M3401" s="53"/>
      <c r="N3401" s="53"/>
      <c r="O3401" s="53"/>
      <c r="P3401" s="53"/>
      <c r="Q3401" s="53"/>
      <c r="R3401" s="53"/>
      <c r="S3401" s="53"/>
      <c r="T3401" s="53"/>
      <c r="U3401" s="53"/>
      <c r="V3401" s="53"/>
      <c r="W3401" s="53"/>
      <c r="X3401" s="53"/>
      <c r="Y3401" s="53"/>
      <c r="Z3401" s="53"/>
      <c r="AA3401" s="53"/>
      <c r="AB3401" s="53"/>
      <c r="AC3401" s="53"/>
      <c r="AD3401" s="53"/>
      <c r="AE3401" s="53"/>
      <c r="AF3401" s="53"/>
      <c r="AG3401" s="53"/>
      <c r="AH3401" s="53"/>
      <c r="AI3401" s="53"/>
      <c r="AJ3401" s="53"/>
      <c r="AK3401" s="53"/>
      <c r="AL3401" s="53"/>
      <c r="AM3401" s="53"/>
      <c r="AN3401" s="53"/>
      <c r="AO3401" s="53"/>
      <c r="AP3401" s="53"/>
      <c r="AQ3401" s="53"/>
      <c r="AR3401" s="53"/>
      <c r="AS3401" s="53"/>
      <c r="AT3401" s="53"/>
      <c r="AU3401" s="53"/>
      <c r="AV3401" s="53"/>
      <c r="AW3401" s="53"/>
      <c r="AX3401" s="53"/>
      <c r="AY3401" s="53"/>
      <c r="AZ3401" s="53"/>
      <c r="BA3401" s="53"/>
      <c r="BB3401" s="53"/>
      <c r="BC3401" s="53"/>
      <c r="BD3401" s="53"/>
      <c r="BE3401" s="53"/>
      <c r="BF3401" s="53"/>
      <c r="BG3401" s="53"/>
      <c r="BH3401" s="53"/>
      <c r="BI3401" s="53"/>
      <c r="BJ3401" s="53"/>
      <c r="BK3401" s="53"/>
      <c r="BL3401" s="53"/>
      <c r="BM3401" s="53"/>
      <c r="BN3401" s="53"/>
      <c r="BO3401" s="53"/>
      <c r="BP3401" s="53"/>
      <c r="BQ3401" s="53"/>
      <c r="BR3401" s="53"/>
      <c r="BS3401" s="53"/>
      <c r="BT3401" s="53"/>
      <c r="BU3401" s="53"/>
      <c r="BV3401" s="53"/>
      <c r="BW3401" s="53"/>
      <c r="BX3401" s="53"/>
      <c r="BY3401" s="53"/>
      <c r="BZ3401" s="53"/>
      <c r="CA3401" s="53"/>
      <c r="CB3401" s="53"/>
      <c r="CC3401" s="53"/>
      <c r="CD3401" s="53"/>
      <c r="CE3401" s="53"/>
      <c r="CF3401" s="53"/>
      <c r="CG3401" s="53"/>
      <c r="CH3401" s="53"/>
      <c r="CI3401" s="53"/>
      <c r="CJ3401" s="53"/>
      <c r="CK3401" s="53"/>
    </row>
    <row r="3402" spans="10:89" x14ac:dyDescent="0.2">
      <c r="J3402" s="53"/>
      <c r="K3402" s="53"/>
      <c r="L3402" s="53"/>
      <c r="M3402" s="53"/>
      <c r="N3402" s="53"/>
      <c r="O3402" s="53"/>
      <c r="P3402" s="53"/>
      <c r="Q3402" s="53"/>
      <c r="R3402" s="53"/>
      <c r="S3402" s="53"/>
      <c r="T3402" s="53"/>
      <c r="U3402" s="53"/>
      <c r="V3402" s="53"/>
      <c r="W3402" s="53"/>
      <c r="X3402" s="53"/>
      <c r="Y3402" s="53"/>
      <c r="Z3402" s="53"/>
      <c r="AA3402" s="53"/>
      <c r="AB3402" s="53"/>
      <c r="AC3402" s="53"/>
      <c r="AD3402" s="53"/>
      <c r="AE3402" s="53"/>
      <c r="AF3402" s="53"/>
      <c r="AG3402" s="53"/>
      <c r="AH3402" s="53"/>
      <c r="AI3402" s="53"/>
      <c r="AJ3402" s="53"/>
      <c r="AK3402" s="53"/>
      <c r="AL3402" s="53"/>
      <c r="AM3402" s="53"/>
      <c r="AN3402" s="53"/>
      <c r="AO3402" s="53"/>
      <c r="AP3402" s="53"/>
      <c r="AQ3402" s="53"/>
      <c r="AR3402" s="53"/>
      <c r="AS3402" s="53"/>
      <c r="AT3402" s="53"/>
      <c r="AU3402" s="53"/>
      <c r="AV3402" s="53"/>
      <c r="AW3402" s="53"/>
      <c r="AX3402" s="53"/>
      <c r="AY3402" s="53"/>
      <c r="AZ3402" s="53"/>
      <c r="BA3402" s="53"/>
      <c r="BB3402" s="53"/>
      <c r="BC3402" s="53"/>
      <c r="BD3402" s="53"/>
      <c r="BE3402" s="53"/>
      <c r="BF3402" s="53"/>
      <c r="BG3402" s="53"/>
      <c r="BH3402" s="53"/>
      <c r="BI3402" s="53"/>
      <c r="BJ3402" s="53"/>
      <c r="BK3402" s="53"/>
      <c r="BL3402" s="53"/>
      <c r="BM3402" s="53"/>
      <c r="BN3402" s="53"/>
      <c r="BO3402" s="53"/>
      <c r="BP3402" s="53"/>
      <c r="BQ3402" s="53"/>
      <c r="BR3402" s="53"/>
      <c r="BS3402" s="53"/>
      <c r="BT3402" s="53"/>
      <c r="BU3402" s="53"/>
      <c r="BV3402" s="53"/>
      <c r="BW3402" s="53"/>
      <c r="BX3402" s="53"/>
      <c r="BY3402" s="53"/>
      <c r="BZ3402" s="53"/>
      <c r="CA3402" s="53"/>
      <c r="CB3402" s="53"/>
      <c r="CC3402" s="53"/>
      <c r="CD3402" s="53"/>
      <c r="CE3402" s="53"/>
      <c r="CF3402" s="53"/>
      <c r="CG3402" s="53"/>
      <c r="CH3402" s="53"/>
      <c r="CI3402" s="53"/>
      <c r="CJ3402" s="53"/>
      <c r="CK3402" s="53"/>
    </row>
    <row r="3403" spans="10:89" x14ac:dyDescent="0.2">
      <c r="J3403" s="53"/>
      <c r="K3403" s="53"/>
      <c r="L3403" s="53"/>
      <c r="M3403" s="53"/>
      <c r="N3403" s="53"/>
      <c r="O3403" s="53"/>
      <c r="P3403" s="53"/>
      <c r="Q3403" s="53"/>
      <c r="R3403" s="53"/>
      <c r="S3403" s="53"/>
      <c r="T3403" s="53"/>
      <c r="U3403" s="53"/>
      <c r="V3403" s="53"/>
      <c r="W3403" s="53"/>
      <c r="X3403" s="53"/>
      <c r="Y3403" s="53"/>
      <c r="Z3403" s="53"/>
      <c r="AA3403" s="53"/>
      <c r="AB3403" s="53"/>
      <c r="AC3403" s="53"/>
      <c r="AD3403" s="53"/>
      <c r="AE3403" s="53"/>
      <c r="AF3403" s="53"/>
      <c r="AG3403" s="53"/>
      <c r="AH3403" s="53"/>
      <c r="AI3403" s="53"/>
      <c r="AJ3403" s="53"/>
      <c r="AK3403" s="53"/>
      <c r="AL3403" s="53"/>
      <c r="AM3403" s="53"/>
      <c r="AN3403" s="53"/>
      <c r="AO3403" s="53"/>
      <c r="AP3403" s="53"/>
      <c r="AQ3403" s="53"/>
      <c r="AR3403" s="53"/>
      <c r="AS3403" s="53"/>
      <c r="AT3403" s="53"/>
      <c r="AU3403" s="53"/>
      <c r="AV3403" s="53"/>
      <c r="AW3403" s="53"/>
      <c r="AX3403" s="53"/>
      <c r="AY3403" s="53"/>
      <c r="AZ3403" s="53"/>
      <c r="BA3403" s="53"/>
      <c r="BB3403" s="53"/>
      <c r="BC3403" s="53"/>
      <c r="BD3403" s="53"/>
      <c r="BE3403" s="53"/>
      <c r="BF3403" s="53"/>
      <c r="BG3403" s="53"/>
      <c r="BH3403" s="53"/>
      <c r="BI3403" s="53"/>
      <c r="BJ3403" s="53"/>
      <c r="BK3403" s="53"/>
      <c r="BL3403" s="53"/>
      <c r="BM3403" s="53"/>
      <c r="BN3403" s="53"/>
      <c r="BO3403" s="53"/>
      <c r="BP3403" s="53"/>
      <c r="BQ3403" s="53"/>
      <c r="BR3403" s="53"/>
      <c r="BS3403" s="53"/>
      <c r="BT3403" s="53"/>
      <c r="BU3403" s="53"/>
      <c r="BV3403" s="53"/>
      <c r="BW3403" s="53"/>
      <c r="BX3403" s="53"/>
      <c r="BY3403" s="53"/>
      <c r="BZ3403" s="53"/>
      <c r="CA3403" s="53"/>
      <c r="CB3403" s="53"/>
      <c r="CC3403" s="53"/>
      <c r="CD3403" s="53"/>
      <c r="CE3403" s="53"/>
      <c r="CF3403" s="53"/>
      <c r="CG3403" s="53"/>
      <c r="CH3403" s="53"/>
      <c r="CI3403" s="53"/>
      <c r="CJ3403" s="53"/>
      <c r="CK3403" s="53"/>
    </row>
    <row r="3404" spans="10:89" x14ac:dyDescent="0.2">
      <c r="J3404" s="53"/>
      <c r="K3404" s="53"/>
      <c r="L3404" s="53"/>
      <c r="M3404" s="53"/>
      <c r="N3404" s="53"/>
      <c r="O3404" s="53"/>
      <c r="P3404" s="53"/>
      <c r="Q3404" s="53"/>
      <c r="R3404" s="53"/>
      <c r="S3404" s="53"/>
      <c r="T3404" s="53"/>
      <c r="U3404" s="53"/>
      <c r="V3404" s="53"/>
      <c r="W3404" s="53"/>
      <c r="X3404" s="53"/>
      <c r="Y3404" s="53"/>
      <c r="Z3404" s="53"/>
      <c r="AA3404" s="53"/>
      <c r="AB3404" s="53"/>
      <c r="AC3404" s="53"/>
      <c r="AD3404" s="53"/>
      <c r="AE3404" s="53"/>
      <c r="AF3404" s="53"/>
      <c r="AG3404" s="53"/>
      <c r="AH3404" s="53"/>
      <c r="AI3404" s="53"/>
      <c r="AJ3404" s="53"/>
      <c r="AK3404" s="53"/>
      <c r="AL3404" s="53"/>
      <c r="AM3404" s="53"/>
      <c r="AN3404" s="53"/>
      <c r="AO3404" s="53"/>
      <c r="AP3404" s="53"/>
      <c r="AQ3404" s="53"/>
      <c r="AR3404" s="53"/>
      <c r="AS3404" s="53"/>
      <c r="AT3404" s="53"/>
      <c r="AU3404" s="53"/>
      <c r="AV3404" s="53"/>
      <c r="AW3404" s="53"/>
      <c r="AX3404" s="53"/>
      <c r="AY3404" s="53"/>
      <c r="AZ3404" s="53"/>
      <c r="BA3404" s="53"/>
      <c r="BB3404" s="53"/>
      <c r="BC3404" s="53"/>
      <c r="BD3404" s="53"/>
      <c r="BE3404" s="53"/>
      <c r="BF3404" s="53"/>
      <c r="BG3404" s="53"/>
      <c r="BH3404" s="53"/>
      <c r="BI3404" s="53"/>
      <c r="BJ3404" s="53"/>
      <c r="BK3404" s="53"/>
      <c r="BL3404" s="53"/>
      <c r="BM3404" s="53"/>
      <c r="BN3404" s="53"/>
      <c r="BO3404" s="53"/>
      <c r="BP3404" s="53"/>
      <c r="BQ3404" s="53"/>
      <c r="BR3404" s="53"/>
      <c r="BS3404" s="53"/>
      <c r="BT3404" s="53"/>
      <c r="BU3404" s="53"/>
      <c r="BV3404" s="53"/>
      <c r="BW3404" s="53"/>
      <c r="BX3404" s="53"/>
      <c r="BY3404" s="53"/>
      <c r="BZ3404" s="53"/>
      <c r="CA3404" s="53"/>
      <c r="CB3404" s="53"/>
      <c r="CC3404" s="53"/>
      <c r="CD3404" s="53"/>
      <c r="CE3404" s="53"/>
      <c r="CF3404" s="53"/>
      <c r="CG3404" s="53"/>
      <c r="CH3404" s="53"/>
      <c r="CI3404" s="53"/>
      <c r="CJ3404" s="53"/>
      <c r="CK3404" s="53"/>
    </row>
    <row r="3405" spans="10:89" x14ac:dyDescent="0.2">
      <c r="J3405" s="53"/>
      <c r="K3405" s="53"/>
      <c r="L3405" s="53"/>
      <c r="M3405" s="53"/>
      <c r="N3405" s="53"/>
      <c r="O3405" s="53"/>
      <c r="P3405" s="53"/>
      <c r="Q3405" s="53"/>
      <c r="R3405" s="53"/>
      <c r="S3405" s="53"/>
      <c r="T3405" s="53"/>
      <c r="U3405" s="53"/>
      <c r="V3405" s="53"/>
      <c r="W3405" s="53"/>
      <c r="X3405" s="53"/>
      <c r="Y3405" s="53"/>
      <c r="Z3405" s="53"/>
      <c r="AA3405" s="53"/>
      <c r="AB3405" s="53"/>
      <c r="AC3405" s="53"/>
      <c r="AD3405" s="53"/>
      <c r="AE3405" s="53"/>
      <c r="AF3405" s="53"/>
      <c r="AG3405" s="53"/>
      <c r="AH3405" s="53"/>
      <c r="AI3405" s="53"/>
      <c r="AJ3405" s="53"/>
      <c r="AK3405" s="53"/>
      <c r="AL3405" s="53"/>
      <c r="AM3405" s="53"/>
      <c r="AN3405" s="53"/>
      <c r="AO3405" s="53"/>
      <c r="AP3405" s="53"/>
      <c r="AQ3405" s="53"/>
      <c r="AR3405" s="53"/>
      <c r="AS3405" s="53"/>
      <c r="AT3405" s="53"/>
      <c r="AU3405" s="53"/>
      <c r="AV3405" s="53"/>
      <c r="AW3405" s="53"/>
      <c r="AX3405" s="53"/>
      <c r="AY3405" s="53"/>
      <c r="AZ3405" s="53"/>
      <c r="BA3405" s="53"/>
      <c r="BB3405" s="53"/>
      <c r="BC3405" s="53"/>
      <c r="BD3405" s="53"/>
      <c r="BE3405" s="53"/>
      <c r="BF3405" s="53"/>
      <c r="BG3405" s="53"/>
      <c r="BH3405" s="53"/>
      <c r="BI3405" s="53"/>
      <c r="BJ3405" s="53"/>
      <c r="BK3405" s="53"/>
      <c r="BL3405" s="53"/>
      <c r="BM3405" s="53"/>
      <c r="BN3405" s="53"/>
      <c r="BO3405" s="53"/>
      <c r="BP3405" s="53"/>
      <c r="BQ3405" s="53"/>
      <c r="BR3405" s="53"/>
      <c r="BS3405" s="53"/>
      <c r="BT3405" s="53"/>
      <c r="BU3405" s="53"/>
      <c r="BV3405" s="53"/>
      <c r="BW3405" s="53"/>
      <c r="BX3405" s="53"/>
      <c r="BY3405" s="53"/>
      <c r="BZ3405" s="53"/>
      <c r="CA3405" s="53"/>
      <c r="CB3405" s="53"/>
      <c r="CC3405" s="53"/>
      <c r="CD3405" s="53"/>
      <c r="CE3405" s="53"/>
      <c r="CF3405" s="53"/>
      <c r="CG3405" s="53"/>
      <c r="CH3405" s="53"/>
      <c r="CI3405" s="53"/>
      <c r="CJ3405" s="53"/>
      <c r="CK3405" s="53"/>
    </row>
    <row r="3406" spans="10:89" x14ac:dyDescent="0.2">
      <c r="J3406" s="53"/>
      <c r="K3406" s="53"/>
      <c r="L3406" s="53"/>
      <c r="M3406" s="53"/>
      <c r="N3406" s="53"/>
      <c r="O3406" s="53"/>
      <c r="P3406" s="53"/>
      <c r="Q3406" s="53"/>
      <c r="R3406" s="53"/>
      <c r="S3406" s="53"/>
      <c r="T3406" s="53"/>
      <c r="U3406" s="53"/>
      <c r="V3406" s="53"/>
      <c r="W3406" s="53"/>
      <c r="X3406" s="53"/>
      <c r="Y3406" s="53"/>
      <c r="Z3406" s="53"/>
      <c r="AA3406" s="53"/>
      <c r="AB3406" s="53"/>
      <c r="AC3406" s="53"/>
      <c r="AD3406" s="53"/>
      <c r="AE3406" s="53"/>
      <c r="AF3406" s="53"/>
      <c r="AG3406" s="53"/>
      <c r="AH3406" s="53"/>
      <c r="AI3406" s="53"/>
      <c r="AJ3406" s="53"/>
      <c r="AK3406" s="53"/>
      <c r="AL3406" s="53"/>
      <c r="AM3406" s="53"/>
      <c r="AN3406" s="53"/>
      <c r="AO3406" s="53"/>
      <c r="AP3406" s="53"/>
      <c r="AQ3406" s="53"/>
      <c r="AR3406" s="53"/>
      <c r="AS3406" s="53"/>
      <c r="AT3406" s="53"/>
      <c r="AU3406" s="53"/>
      <c r="AV3406" s="53"/>
      <c r="AW3406" s="53"/>
      <c r="AX3406" s="53"/>
      <c r="AY3406" s="53"/>
      <c r="AZ3406" s="53"/>
      <c r="BA3406" s="53"/>
      <c r="BB3406" s="53"/>
      <c r="BC3406" s="53"/>
      <c r="BD3406" s="53"/>
      <c r="BE3406" s="53"/>
      <c r="BF3406" s="53"/>
      <c r="BG3406" s="53"/>
      <c r="BH3406" s="53"/>
      <c r="BI3406" s="53"/>
      <c r="BJ3406" s="53"/>
      <c r="BK3406" s="53"/>
      <c r="BL3406" s="53"/>
      <c r="BM3406" s="53"/>
      <c r="BN3406" s="53"/>
      <c r="BO3406" s="53"/>
      <c r="BP3406" s="53"/>
      <c r="BQ3406" s="53"/>
      <c r="BR3406" s="53"/>
      <c r="BS3406" s="53"/>
      <c r="BT3406" s="53"/>
      <c r="BU3406" s="53"/>
      <c r="BV3406" s="53"/>
      <c r="BW3406" s="53"/>
      <c r="BX3406" s="53"/>
      <c r="BY3406" s="53"/>
      <c r="BZ3406" s="53"/>
      <c r="CA3406" s="53"/>
      <c r="CB3406" s="53"/>
      <c r="CC3406" s="53"/>
      <c r="CD3406" s="53"/>
      <c r="CE3406" s="53"/>
      <c r="CF3406" s="53"/>
      <c r="CG3406" s="53"/>
      <c r="CH3406" s="53"/>
      <c r="CI3406" s="53"/>
      <c r="CJ3406" s="53"/>
      <c r="CK3406" s="53"/>
    </row>
    <row r="3407" spans="10:89" x14ac:dyDescent="0.2">
      <c r="J3407" s="53"/>
      <c r="K3407" s="53"/>
      <c r="L3407" s="53"/>
      <c r="M3407" s="53"/>
      <c r="N3407" s="53"/>
      <c r="O3407" s="53"/>
      <c r="P3407" s="53"/>
      <c r="Q3407" s="53"/>
      <c r="R3407" s="53"/>
      <c r="S3407" s="53"/>
      <c r="T3407" s="53"/>
      <c r="U3407" s="53"/>
      <c r="V3407" s="53"/>
      <c r="W3407" s="53"/>
      <c r="X3407" s="53"/>
      <c r="Y3407" s="53"/>
      <c r="Z3407" s="53"/>
      <c r="AA3407" s="53"/>
      <c r="AB3407" s="53"/>
      <c r="AC3407" s="53"/>
      <c r="AD3407" s="53"/>
      <c r="AE3407" s="53"/>
      <c r="AF3407" s="53"/>
      <c r="AG3407" s="53"/>
      <c r="AH3407" s="53"/>
      <c r="AI3407" s="53"/>
      <c r="AJ3407" s="53"/>
      <c r="AK3407" s="53"/>
      <c r="AL3407" s="53"/>
      <c r="AM3407" s="53"/>
      <c r="AN3407" s="53"/>
      <c r="AO3407" s="53"/>
      <c r="AP3407" s="53"/>
      <c r="AQ3407" s="53"/>
      <c r="AR3407" s="53"/>
      <c r="AS3407" s="53"/>
      <c r="AT3407" s="53"/>
      <c r="AU3407" s="53"/>
      <c r="AV3407" s="53"/>
      <c r="AW3407" s="53"/>
      <c r="AX3407" s="53"/>
      <c r="AY3407" s="53"/>
      <c r="AZ3407" s="53"/>
      <c r="BA3407" s="53"/>
      <c r="BB3407" s="53"/>
      <c r="BC3407" s="53"/>
      <c r="BD3407" s="53"/>
      <c r="BE3407" s="53"/>
      <c r="BF3407" s="53"/>
      <c r="BG3407" s="53"/>
      <c r="BH3407" s="53"/>
      <c r="BI3407" s="53"/>
      <c r="BJ3407" s="53"/>
      <c r="BK3407" s="53"/>
      <c r="BL3407" s="53"/>
      <c r="BM3407" s="53"/>
      <c r="BN3407" s="53"/>
      <c r="BO3407" s="53"/>
      <c r="BP3407" s="53"/>
      <c r="BQ3407" s="53"/>
      <c r="BR3407" s="53"/>
      <c r="BS3407" s="53"/>
      <c r="BT3407" s="53"/>
      <c r="BU3407" s="53"/>
      <c r="BV3407" s="53"/>
      <c r="BW3407" s="53"/>
      <c r="BX3407" s="53"/>
      <c r="BY3407" s="53"/>
      <c r="BZ3407" s="53"/>
      <c r="CA3407" s="53"/>
      <c r="CB3407" s="53"/>
      <c r="CC3407" s="53"/>
      <c r="CD3407" s="53"/>
      <c r="CE3407" s="53"/>
      <c r="CF3407" s="53"/>
      <c r="CG3407" s="53"/>
      <c r="CH3407" s="53"/>
      <c r="CI3407" s="53"/>
      <c r="CJ3407" s="53"/>
      <c r="CK3407" s="53"/>
    </row>
    <row r="3408" spans="10:89" x14ac:dyDescent="0.2">
      <c r="J3408" s="53"/>
      <c r="K3408" s="53"/>
      <c r="L3408" s="53"/>
      <c r="M3408" s="53"/>
      <c r="N3408" s="53"/>
      <c r="O3408" s="53"/>
      <c r="P3408" s="53"/>
      <c r="Q3408" s="53"/>
      <c r="R3408" s="53"/>
      <c r="S3408" s="53"/>
      <c r="T3408" s="53"/>
      <c r="U3408" s="53"/>
      <c r="V3408" s="53"/>
      <c r="W3408" s="53"/>
      <c r="X3408" s="53"/>
      <c r="Y3408" s="53"/>
      <c r="Z3408" s="53"/>
      <c r="AA3408" s="53"/>
      <c r="AB3408" s="53"/>
      <c r="AC3408" s="53"/>
      <c r="AD3408" s="53"/>
      <c r="AE3408" s="53"/>
      <c r="AF3408" s="53"/>
      <c r="AG3408" s="53"/>
      <c r="AH3408" s="53"/>
      <c r="AI3408" s="53"/>
      <c r="AJ3408" s="53"/>
      <c r="AK3408" s="53"/>
      <c r="AL3408" s="53"/>
      <c r="AM3408" s="53"/>
      <c r="AN3408" s="53"/>
      <c r="AO3408" s="53"/>
      <c r="AP3408" s="53"/>
      <c r="AQ3408" s="53"/>
      <c r="AR3408" s="53"/>
      <c r="AS3408" s="53"/>
      <c r="AT3408" s="53"/>
      <c r="AU3408" s="53"/>
      <c r="AV3408" s="53"/>
      <c r="AW3408" s="53"/>
      <c r="AX3408" s="53"/>
      <c r="AY3408" s="53"/>
      <c r="AZ3408" s="53"/>
      <c r="BA3408" s="53"/>
      <c r="BB3408" s="53"/>
      <c r="BC3408" s="53"/>
      <c r="BD3408" s="53"/>
      <c r="BE3408" s="53"/>
      <c r="BF3408" s="53"/>
      <c r="BG3408" s="53"/>
      <c r="BH3408" s="53"/>
      <c r="BI3408" s="53"/>
      <c r="BJ3408" s="53"/>
      <c r="BK3408" s="53"/>
      <c r="BL3408" s="53"/>
      <c r="BM3408" s="53"/>
      <c r="BN3408" s="53"/>
      <c r="BO3408" s="53"/>
      <c r="BP3408" s="53"/>
      <c r="BQ3408" s="53"/>
      <c r="BR3408" s="53"/>
      <c r="BS3408" s="53"/>
      <c r="BT3408" s="53"/>
      <c r="BU3408" s="53"/>
      <c r="BV3408" s="53"/>
      <c r="BW3408" s="53"/>
      <c r="BX3408" s="53"/>
      <c r="BY3408" s="53"/>
      <c r="BZ3408" s="53"/>
      <c r="CA3408" s="53"/>
      <c r="CB3408" s="53"/>
      <c r="CC3408" s="53"/>
      <c r="CD3408" s="53"/>
      <c r="CE3408" s="53"/>
      <c r="CF3408" s="53"/>
      <c r="CG3408" s="53"/>
      <c r="CH3408" s="53"/>
      <c r="CI3408" s="53"/>
      <c r="CJ3408" s="53"/>
      <c r="CK3408" s="53"/>
    </row>
    <row r="3409" spans="10:89" x14ac:dyDescent="0.2">
      <c r="J3409" s="53"/>
      <c r="K3409" s="53"/>
      <c r="L3409" s="53"/>
      <c r="M3409" s="53"/>
      <c r="N3409" s="53"/>
      <c r="O3409" s="53"/>
      <c r="P3409" s="53"/>
      <c r="Q3409" s="53"/>
      <c r="R3409" s="53"/>
      <c r="S3409" s="53"/>
      <c r="T3409" s="53"/>
      <c r="U3409" s="53"/>
      <c r="V3409" s="53"/>
      <c r="W3409" s="53"/>
      <c r="X3409" s="53"/>
      <c r="Y3409" s="53"/>
      <c r="Z3409" s="53"/>
      <c r="AA3409" s="53"/>
      <c r="AB3409" s="53"/>
      <c r="AC3409" s="53"/>
      <c r="AD3409" s="53"/>
      <c r="AE3409" s="53"/>
      <c r="AF3409" s="53"/>
      <c r="AG3409" s="53"/>
      <c r="AH3409" s="53"/>
      <c r="AI3409" s="53"/>
      <c r="AJ3409" s="53"/>
      <c r="AK3409" s="53"/>
      <c r="AL3409" s="53"/>
      <c r="AM3409" s="53"/>
      <c r="AN3409" s="53"/>
      <c r="AO3409" s="53"/>
      <c r="AP3409" s="53"/>
      <c r="AQ3409" s="53"/>
      <c r="AR3409" s="53"/>
      <c r="AS3409" s="53"/>
      <c r="AT3409" s="53"/>
      <c r="AU3409" s="53"/>
      <c r="AV3409" s="53"/>
      <c r="AW3409" s="53"/>
      <c r="AX3409" s="53"/>
      <c r="AY3409" s="53"/>
      <c r="AZ3409" s="53"/>
      <c r="BA3409" s="53"/>
      <c r="BB3409" s="53"/>
      <c r="BC3409" s="53"/>
      <c r="BD3409" s="53"/>
      <c r="BE3409" s="53"/>
      <c r="BF3409" s="53"/>
      <c r="BG3409" s="53"/>
      <c r="BH3409" s="53"/>
      <c r="BI3409" s="53"/>
      <c r="BJ3409" s="53"/>
      <c r="BK3409" s="53"/>
      <c r="BL3409" s="53"/>
      <c r="BM3409" s="53"/>
      <c r="BN3409" s="53"/>
      <c r="BO3409" s="53"/>
      <c r="BP3409" s="53"/>
      <c r="BQ3409" s="53"/>
      <c r="BR3409" s="53"/>
      <c r="BS3409" s="53"/>
      <c r="BT3409" s="53"/>
      <c r="BU3409" s="53"/>
      <c r="BV3409" s="53"/>
      <c r="BW3409" s="53"/>
      <c r="BX3409" s="53"/>
      <c r="BY3409" s="53"/>
      <c r="BZ3409" s="53"/>
      <c r="CA3409" s="53"/>
      <c r="CB3409" s="53"/>
      <c r="CC3409" s="53"/>
      <c r="CD3409" s="53"/>
      <c r="CE3409" s="53"/>
      <c r="CF3409" s="53"/>
      <c r="CG3409" s="53"/>
      <c r="CH3409" s="53"/>
      <c r="CI3409" s="53"/>
      <c r="CJ3409" s="53"/>
      <c r="CK3409" s="53"/>
    </row>
    <row r="3410" spans="10:89" x14ac:dyDescent="0.2">
      <c r="J3410" s="53"/>
      <c r="K3410" s="53"/>
      <c r="L3410" s="53"/>
      <c r="M3410" s="53"/>
      <c r="N3410" s="53"/>
      <c r="O3410" s="53"/>
      <c r="P3410" s="53"/>
      <c r="Q3410" s="53"/>
      <c r="R3410" s="53"/>
      <c r="S3410" s="53"/>
      <c r="T3410" s="53"/>
      <c r="U3410" s="53"/>
      <c r="V3410" s="53"/>
      <c r="W3410" s="53"/>
      <c r="X3410" s="53"/>
      <c r="Y3410" s="53"/>
      <c r="Z3410" s="53"/>
      <c r="AA3410" s="53"/>
      <c r="AB3410" s="53"/>
      <c r="AC3410" s="53"/>
      <c r="AD3410" s="53"/>
      <c r="AE3410" s="53"/>
      <c r="AF3410" s="53"/>
      <c r="AG3410" s="53"/>
      <c r="AH3410" s="53"/>
      <c r="AI3410" s="53"/>
      <c r="AJ3410" s="53"/>
      <c r="AK3410" s="53"/>
      <c r="AL3410" s="53"/>
      <c r="AM3410" s="53"/>
      <c r="AN3410" s="53"/>
      <c r="AO3410" s="53"/>
      <c r="AP3410" s="53"/>
      <c r="AQ3410" s="53"/>
      <c r="AR3410" s="53"/>
      <c r="AS3410" s="53"/>
      <c r="AT3410" s="53"/>
      <c r="AU3410" s="53"/>
      <c r="AV3410" s="53"/>
      <c r="AW3410" s="53"/>
      <c r="AX3410" s="53"/>
      <c r="AY3410" s="53"/>
      <c r="AZ3410" s="53"/>
      <c r="BA3410" s="53"/>
      <c r="BB3410" s="53"/>
      <c r="BC3410" s="53"/>
      <c r="BD3410" s="53"/>
      <c r="BE3410" s="53"/>
      <c r="BF3410" s="53"/>
      <c r="BG3410" s="53"/>
      <c r="BH3410" s="53"/>
      <c r="BI3410" s="53"/>
      <c r="BJ3410" s="53"/>
      <c r="BK3410" s="53"/>
      <c r="BL3410" s="53"/>
      <c r="BM3410" s="53"/>
      <c r="BN3410" s="53"/>
      <c r="BO3410" s="53"/>
      <c r="BP3410" s="53"/>
      <c r="BQ3410" s="53"/>
      <c r="BR3410" s="53"/>
      <c r="BS3410" s="53"/>
      <c r="BT3410" s="53"/>
      <c r="BU3410" s="53"/>
      <c r="BV3410" s="53"/>
      <c r="BW3410" s="53"/>
      <c r="BX3410" s="53"/>
      <c r="BY3410" s="53"/>
      <c r="BZ3410" s="53"/>
      <c r="CA3410" s="53"/>
      <c r="CB3410" s="53"/>
      <c r="CC3410" s="53"/>
      <c r="CD3410" s="53"/>
      <c r="CE3410" s="53"/>
      <c r="CF3410" s="53"/>
      <c r="CG3410" s="53"/>
      <c r="CH3410" s="53"/>
      <c r="CI3410" s="53"/>
      <c r="CJ3410" s="53"/>
      <c r="CK3410" s="53"/>
    </row>
    <row r="3411" spans="10:89" x14ac:dyDescent="0.2">
      <c r="J3411" s="53"/>
      <c r="K3411" s="53"/>
      <c r="L3411" s="53"/>
      <c r="M3411" s="53"/>
      <c r="N3411" s="53"/>
      <c r="O3411" s="53"/>
      <c r="P3411" s="53"/>
      <c r="Q3411" s="53"/>
      <c r="R3411" s="53"/>
      <c r="S3411" s="53"/>
      <c r="T3411" s="53"/>
      <c r="U3411" s="53"/>
      <c r="V3411" s="53"/>
      <c r="W3411" s="53"/>
      <c r="X3411" s="53"/>
      <c r="Y3411" s="53"/>
      <c r="Z3411" s="53"/>
      <c r="AA3411" s="53"/>
      <c r="AB3411" s="53"/>
      <c r="AC3411" s="53"/>
      <c r="AD3411" s="53"/>
      <c r="AE3411" s="53"/>
      <c r="AF3411" s="53"/>
      <c r="AG3411" s="53"/>
      <c r="AH3411" s="53"/>
      <c r="AI3411" s="53"/>
      <c r="AJ3411" s="53"/>
      <c r="AK3411" s="53"/>
      <c r="AL3411" s="53"/>
      <c r="AM3411" s="53"/>
      <c r="AN3411" s="53"/>
      <c r="AO3411" s="53"/>
      <c r="AP3411" s="53"/>
      <c r="AQ3411" s="53"/>
      <c r="AR3411" s="53"/>
      <c r="AS3411" s="53"/>
      <c r="AT3411" s="53"/>
      <c r="AU3411" s="53"/>
      <c r="AV3411" s="53"/>
      <c r="AW3411" s="53"/>
      <c r="AX3411" s="53"/>
      <c r="AY3411" s="53"/>
      <c r="AZ3411" s="53"/>
      <c r="BA3411" s="53"/>
      <c r="BB3411" s="53"/>
      <c r="BC3411" s="53"/>
      <c r="BD3411" s="53"/>
      <c r="BE3411" s="53"/>
      <c r="BF3411" s="53"/>
      <c r="BG3411" s="53"/>
      <c r="BH3411" s="53"/>
      <c r="BI3411" s="53"/>
      <c r="BJ3411" s="53"/>
      <c r="BK3411" s="53"/>
      <c r="BL3411" s="53"/>
      <c r="BM3411" s="53"/>
      <c r="BN3411" s="53"/>
      <c r="BO3411" s="53"/>
      <c r="BP3411" s="53"/>
      <c r="BQ3411" s="53"/>
      <c r="BR3411" s="53"/>
      <c r="BS3411" s="53"/>
      <c r="BT3411" s="53"/>
      <c r="BU3411" s="53"/>
      <c r="BV3411" s="53"/>
      <c r="BW3411" s="53"/>
      <c r="BX3411" s="53"/>
      <c r="BY3411" s="53"/>
      <c r="BZ3411" s="53"/>
      <c r="CA3411" s="53"/>
      <c r="CB3411" s="53"/>
      <c r="CC3411" s="53"/>
      <c r="CD3411" s="53"/>
      <c r="CE3411" s="53"/>
      <c r="CF3411" s="53"/>
      <c r="CG3411" s="53"/>
      <c r="CH3411" s="53"/>
      <c r="CI3411" s="53"/>
      <c r="CJ3411" s="53"/>
      <c r="CK3411" s="53"/>
    </row>
    <row r="3412" spans="10:89" x14ac:dyDescent="0.2">
      <c r="J3412" s="53"/>
      <c r="K3412" s="53"/>
      <c r="L3412" s="53"/>
      <c r="M3412" s="53"/>
      <c r="N3412" s="53"/>
      <c r="O3412" s="53"/>
      <c r="P3412" s="53"/>
      <c r="Q3412" s="53"/>
      <c r="R3412" s="53"/>
      <c r="S3412" s="53"/>
      <c r="T3412" s="53"/>
      <c r="U3412" s="53"/>
      <c r="V3412" s="53"/>
      <c r="W3412" s="53"/>
      <c r="X3412" s="53"/>
      <c r="Y3412" s="53"/>
      <c r="Z3412" s="53"/>
      <c r="AA3412" s="53"/>
      <c r="AB3412" s="53"/>
      <c r="AC3412" s="53"/>
      <c r="AD3412" s="53"/>
      <c r="AE3412" s="53"/>
      <c r="AF3412" s="53"/>
      <c r="AG3412" s="53"/>
      <c r="AH3412" s="53"/>
      <c r="AI3412" s="53"/>
      <c r="AJ3412" s="53"/>
      <c r="AK3412" s="53"/>
      <c r="AL3412" s="53"/>
      <c r="AM3412" s="53"/>
      <c r="AN3412" s="53"/>
      <c r="AO3412" s="53"/>
      <c r="AP3412" s="53"/>
      <c r="AQ3412" s="53"/>
      <c r="AR3412" s="53"/>
      <c r="AS3412" s="53"/>
      <c r="AT3412" s="53"/>
      <c r="AU3412" s="53"/>
      <c r="AV3412" s="53"/>
      <c r="AW3412" s="53"/>
      <c r="AX3412" s="53"/>
      <c r="AY3412" s="53"/>
      <c r="AZ3412" s="53"/>
      <c r="BA3412" s="53"/>
      <c r="BB3412" s="53"/>
      <c r="BC3412" s="53"/>
      <c r="BD3412" s="53"/>
      <c r="BE3412" s="53"/>
      <c r="BF3412" s="53"/>
      <c r="BG3412" s="53"/>
      <c r="BH3412" s="53"/>
      <c r="BI3412" s="53"/>
      <c r="BJ3412" s="53"/>
      <c r="BK3412" s="53"/>
      <c r="BL3412" s="53"/>
      <c r="BM3412" s="53"/>
      <c r="BN3412" s="53"/>
      <c r="BO3412" s="53"/>
      <c r="BP3412" s="53"/>
      <c r="BQ3412" s="53"/>
      <c r="BR3412" s="53"/>
      <c r="BS3412" s="53"/>
      <c r="BT3412" s="53"/>
      <c r="BU3412" s="53"/>
      <c r="BV3412" s="53"/>
      <c r="BW3412" s="53"/>
      <c r="BX3412" s="53"/>
      <c r="BY3412" s="53"/>
      <c r="BZ3412" s="53"/>
      <c r="CA3412" s="53"/>
      <c r="CB3412" s="53"/>
      <c r="CC3412" s="53"/>
      <c r="CD3412" s="53"/>
      <c r="CE3412" s="53"/>
      <c r="CF3412" s="53"/>
      <c r="CG3412" s="53"/>
      <c r="CH3412" s="53"/>
      <c r="CI3412" s="53"/>
      <c r="CJ3412" s="53"/>
      <c r="CK3412" s="53"/>
    </row>
    <row r="3413" spans="10:89" x14ac:dyDescent="0.2">
      <c r="J3413" s="53"/>
      <c r="K3413" s="53"/>
      <c r="L3413" s="53"/>
      <c r="M3413" s="53"/>
      <c r="N3413" s="53"/>
      <c r="O3413" s="53"/>
      <c r="P3413" s="53"/>
      <c r="Q3413" s="53"/>
      <c r="R3413" s="53"/>
      <c r="S3413" s="53"/>
      <c r="T3413" s="53"/>
      <c r="U3413" s="53"/>
      <c r="V3413" s="53"/>
      <c r="W3413" s="53"/>
      <c r="X3413" s="53"/>
      <c r="Y3413" s="53"/>
      <c r="Z3413" s="53"/>
      <c r="AA3413" s="53"/>
      <c r="AB3413" s="53"/>
      <c r="AC3413" s="53"/>
      <c r="AD3413" s="53"/>
      <c r="AE3413" s="53"/>
      <c r="AF3413" s="53"/>
      <c r="AG3413" s="53"/>
      <c r="AH3413" s="53"/>
      <c r="AI3413" s="53"/>
      <c r="AJ3413" s="53"/>
      <c r="AK3413" s="53"/>
      <c r="AL3413" s="53"/>
      <c r="AM3413" s="53"/>
      <c r="AN3413" s="53"/>
      <c r="AO3413" s="53"/>
      <c r="AP3413" s="53"/>
      <c r="AQ3413" s="53"/>
      <c r="AR3413" s="53"/>
      <c r="AS3413" s="53"/>
      <c r="AT3413" s="53"/>
      <c r="AU3413" s="53"/>
      <c r="AV3413" s="53"/>
      <c r="AW3413" s="53"/>
      <c r="AX3413" s="53"/>
      <c r="AY3413" s="53"/>
      <c r="AZ3413" s="53"/>
      <c r="BA3413" s="53"/>
      <c r="BB3413" s="53"/>
      <c r="BC3413" s="53"/>
      <c r="BD3413" s="53"/>
      <c r="BE3413" s="53"/>
      <c r="BF3413" s="53"/>
      <c r="BG3413" s="53"/>
      <c r="BH3413" s="53"/>
      <c r="BI3413" s="53"/>
      <c r="BJ3413" s="53"/>
      <c r="BK3413" s="53"/>
      <c r="BL3413" s="53"/>
      <c r="BM3413" s="53"/>
      <c r="BN3413" s="53"/>
      <c r="BO3413" s="53"/>
      <c r="BP3413" s="53"/>
      <c r="BQ3413" s="53"/>
      <c r="BR3413" s="53"/>
      <c r="BS3413" s="53"/>
      <c r="BT3413" s="53"/>
      <c r="BU3413" s="53"/>
      <c r="BV3413" s="53"/>
      <c r="BW3413" s="53"/>
      <c r="BX3413" s="53"/>
      <c r="BY3413" s="53"/>
      <c r="BZ3413" s="53"/>
      <c r="CA3413" s="53"/>
      <c r="CB3413" s="53"/>
      <c r="CC3413" s="53"/>
      <c r="CD3413" s="53"/>
      <c r="CE3413" s="53"/>
      <c r="CF3413" s="53"/>
      <c r="CG3413" s="53"/>
      <c r="CH3413" s="53"/>
      <c r="CI3413" s="53"/>
      <c r="CJ3413" s="53"/>
      <c r="CK3413" s="53"/>
    </row>
    <row r="3414" spans="10:89" x14ac:dyDescent="0.2">
      <c r="J3414" s="53"/>
      <c r="K3414" s="53"/>
      <c r="L3414" s="53"/>
      <c r="M3414" s="53"/>
      <c r="N3414" s="53"/>
      <c r="O3414" s="53"/>
      <c r="P3414" s="53"/>
      <c r="Q3414" s="53"/>
      <c r="R3414" s="53"/>
      <c r="S3414" s="53"/>
      <c r="T3414" s="53"/>
      <c r="U3414" s="53"/>
      <c r="V3414" s="53"/>
      <c r="W3414" s="53"/>
      <c r="X3414" s="53"/>
      <c r="Y3414" s="53"/>
      <c r="Z3414" s="53"/>
      <c r="AA3414" s="53"/>
      <c r="AB3414" s="53"/>
      <c r="AC3414" s="53"/>
      <c r="AD3414" s="53"/>
      <c r="AE3414" s="53"/>
      <c r="AF3414" s="53"/>
      <c r="AG3414" s="53"/>
      <c r="AH3414" s="53"/>
      <c r="AI3414" s="53"/>
      <c r="AJ3414" s="53"/>
      <c r="AK3414" s="53"/>
      <c r="AL3414" s="53"/>
      <c r="AM3414" s="53"/>
      <c r="AN3414" s="53"/>
      <c r="AO3414" s="53"/>
      <c r="AP3414" s="53"/>
      <c r="AQ3414" s="53"/>
      <c r="AR3414" s="53"/>
      <c r="AS3414" s="53"/>
      <c r="AT3414" s="53"/>
      <c r="AU3414" s="53"/>
      <c r="AV3414" s="53"/>
      <c r="AW3414" s="53"/>
      <c r="AX3414" s="53"/>
      <c r="AY3414" s="53"/>
      <c r="AZ3414" s="53"/>
      <c r="BA3414" s="53"/>
      <c r="BB3414" s="53"/>
      <c r="BC3414" s="53"/>
      <c r="BD3414" s="53"/>
      <c r="BE3414" s="53"/>
      <c r="BF3414" s="53"/>
      <c r="BG3414" s="53"/>
      <c r="BH3414" s="53"/>
      <c r="BI3414" s="53"/>
      <c r="BJ3414" s="53"/>
      <c r="BK3414" s="53"/>
      <c r="BL3414" s="53"/>
      <c r="BM3414" s="53"/>
      <c r="BN3414" s="53"/>
      <c r="BO3414" s="53"/>
      <c r="BP3414" s="53"/>
      <c r="BQ3414" s="53"/>
      <c r="BR3414" s="53"/>
      <c r="BS3414" s="53"/>
      <c r="BT3414" s="53"/>
      <c r="BU3414" s="53"/>
      <c r="BV3414" s="53"/>
      <c r="BW3414" s="53"/>
      <c r="BX3414" s="53"/>
      <c r="BY3414" s="53"/>
      <c r="BZ3414" s="53"/>
      <c r="CA3414" s="53"/>
      <c r="CB3414" s="53"/>
      <c r="CC3414" s="53"/>
      <c r="CD3414" s="53"/>
      <c r="CE3414" s="53"/>
      <c r="CF3414" s="53"/>
      <c r="CG3414" s="53"/>
      <c r="CH3414" s="53"/>
      <c r="CI3414" s="53"/>
      <c r="CJ3414" s="53"/>
      <c r="CK3414" s="53"/>
    </row>
    <row r="3415" spans="10:89" x14ac:dyDescent="0.2">
      <c r="J3415" s="53"/>
      <c r="K3415" s="53"/>
      <c r="L3415" s="53"/>
      <c r="M3415" s="53"/>
      <c r="N3415" s="53"/>
      <c r="O3415" s="53"/>
      <c r="P3415" s="53"/>
      <c r="Q3415" s="53"/>
      <c r="R3415" s="53"/>
      <c r="S3415" s="53"/>
      <c r="T3415" s="53"/>
      <c r="U3415" s="53"/>
      <c r="V3415" s="53"/>
      <c r="W3415" s="53"/>
      <c r="X3415" s="53"/>
      <c r="Y3415" s="53"/>
      <c r="Z3415" s="53"/>
      <c r="AA3415" s="53"/>
      <c r="AB3415" s="53"/>
      <c r="AC3415" s="53"/>
      <c r="AD3415" s="53"/>
      <c r="AE3415" s="53"/>
      <c r="AF3415" s="53"/>
      <c r="AG3415" s="53"/>
      <c r="AH3415" s="53"/>
      <c r="AI3415" s="53"/>
      <c r="AJ3415" s="53"/>
      <c r="AK3415" s="53"/>
      <c r="AL3415" s="53"/>
      <c r="AM3415" s="53"/>
      <c r="AN3415" s="53"/>
      <c r="AO3415" s="53"/>
      <c r="AP3415" s="53"/>
      <c r="AQ3415" s="53"/>
      <c r="AR3415" s="53"/>
      <c r="AS3415" s="53"/>
      <c r="AT3415" s="53"/>
      <c r="AU3415" s="53"/>
      <c r="AV3415" s="53"/>
      <c r="AW3415" s="53"/>
      <c r="AX3415" s="53"/>
      <c r="AY3415" s="53"/>
      <c r="AZ3415" s="53"/>
      <c r="BA3415" s="53"/>
      <c r="BB3415" s="53"/>
      <c r="BC3415" s="53"/>
      <c r="BD3415" s="53"/>
      <c r="BE3415" s="53"/>
      <c r="BF3415" s="53"/>
      <c r="BG3415" s="53"/>
      <c r="BH3415" s="53"/>
      <c r="BI3415" s="53"/>
      <c r="BJ3415" s="53"/>
      <c r="BK3415" s="53"/>
      <c r="BL3415" s="53"/>
      <c r="BM3415" s="53"/>
      <c r="BN3415" s="53"/>
      <c r="BO3415" s="53"/>
      <c r="BP3415" s="53"/>
      <c r="BQ3415" s="53"/>
      <c r="BR3415" s="53"/>
      <c r="BS3415" s="53"/>
      <c r="BT3415" s="53"/>
      <c r="BU3415" s="53"/>
      <c r="BV3415" s="53"/>
      <c r="BW3415" s="53"/>
      <c r="BX3415" s="53"/>
      <c r="BY3415" s="53"/>
      <c r="BZ3415" s="53"/>
      <c r="CA3415" s="53"/>
      <c r="CB3415" s="53"/>
      <c r="CC3415" s="53"/>
      <c r="CD3415" s="53"/>
      <c r="CE3415" s="53"/>
      <c r="CF3415" s="53"/>
      <c r="CG3415" s="53"/>
      <c r="CH3415" s="53"/>
      <c r="CI3415" s="53"/>
      <c r="CJ3415" s="53"/>
      <c r="CK3415" s="53"/>
    </row>
    <row r="3416" spans="10:89" x14ac:dyDescent="0.2">
      <c r="J3416" s="53"/>
      <c r="K3416" s="53"/>
      <c r="L3416" s="53"/>
      <c r="M3416" s="53"/>
      <c r="N3416" s="53"/>
      <c r="O3416" s="53"/>
      <c r="P3416" s="53"/>
      <c r="Q3416" s="53"/>
      <c r="R3416" s="53"/>
      <c r="S3416" s="53"/>
      <c r="T3416" s="53"/>
      <c r="U3416" s="53"/>
      <c r="V3416" s="53"/>
      <c r="W3416" s="53"/>
      <c r="X3416" s="53"/>
      <c r="Y3416" s="53"/>
      <c r="Z3416" s="53"/>
      <c r="AA3416" s="53"/>
      <c r="AB3416" s="53"/>
      <c r="AC3416" s="53"/>
      <c r="AD3416" s="53"/>
      <c r="AE3416" s="53"/>
      <c r="AF3416" s="53"/>
      <c r="AG3416" s="53"/>
      <c r="AH3416" s="53"/>
      <c r="AI3416" s="53"/>
      <c r="AJ3416" s="53"/>
      <c r="AK3416" s="53"/>
      <c r="AL3416" s="53"/>
      <c r="AM3416" s="53"/>
      <c r="AN3416" s="53"/>
      <c r="AO3416" s="53"/>
      <c r="AP3416" s="53"/>
      <c r="AQ3416" s="53"/>
      <c r="AR3416" s="53"/>
      <c r="AS3416" s="53"/>
      <c r="AT3416" s="53"/>
      <c r="AU3416" s="53"/>
      <c r="AV3416" s="53"/>
      <c r="AW3416" s="53"/>
      <c r="AX3416" s="53"/>
      <c r="AY3416" s="53"/>
      <c r="AZ3416" s="53"/>
      <c r="BA3416" s="53"/>
      <c r="BB3416" s="53"/>
      <c r="BC3416" s="53"/>
      <c r="BD3416" s="53"/>
      <c r="BE3416" s="53"/>
      <c r="BF3416" s="53"/>
      <c r="BG3416" s="53"/>
      <c r="BH3416" s="53"/>
      <c r="BI3416" s="53"/>
      <c r="BJ3416" s="53"/>
      <c r="BK3416" s="53"/>
      <c r="BL3416" s="53"/>
      <c r="BM3416" s="53"/>
      <c r="BN3416" s="53"/>
      <c r="BO3416" s="53"/>
      <c r="BP3416" s="53"/>
      <c r="BQ3416" s="53"/>
      <c r="BR3416" s="53"/>
      <c r="BS3416" s="53"/>
      <c r="BT3416" s="53"/>
      <c r="BU3416" s="53"/>
      <c r="BV3416" s="53"/>
      <c r="BW3416" s="53"/>
      <c r="BX3416" s="53"/>
      <c r="BY3416" s="53"/>
      <c r="BZ3416" s="53"/>
      <c r="CA3416" s="53"/>
      <c r="CB3416" s="53"/>
      <c r="CC3416" s="53"/>
      <c r="CD3416" s="53"/>
      <c r="CE3416" s="53"/>
      <c r="CF3416" s="53"/>
      <c r="CG3416" s="53"/>
      <c r="CH3416" s="53"/>
      <c r="CI3416" s="53"/>
      <c r="CJ3416" s="53"/>
      <c r="CK3416" s="53"/>
    </row>
    <row r="3417" spans="10:89" x14ac:dyDescent="0.2">
      <c r="J3417" s="53"/>
      <c r="K3417" s="53"/>
      <c r="L3417" s="53"/>
      <c r="M3417" s="53"/>
      <c r="N3417" s="53"/>
      <c r="O3417" s="53"/>
      <c r="P3417" s="53"/>
      <c r="Q3417" s="53"/>
      <c r="R3417" s="53"/>
      <c r="S3417" s="53"/>
      <c r="T3417" s="53"/>
      <c r="U3417" s="53"/>
      <c r="V3417" s="53"/>
      <c r="W3417" s="53"/>
      <c r="X3417" s="53"/>
      <c r="Y3417" s="53"/>
      <c r="Z3417" s="53"/>
      <c r="AA3417" s="53"/>
      <c r="AB3417" s="53"/>
      <c r="AC3417" s="53"/>
      <c r="AD3417" s="53"/>
      <c r="AE3417" s="53"/>
      <c r="AF3417" s="53"/>
      <c r="AG3417" s="53"/>
      <c r="AH3417" s="53"/>
      <c r="AI3417" s="53"/>
      <c r="AJ3417" s="53"/>
      <c r="AK3417" s="53"/>
      <c r="AL3417" s="53"/>
      <c r="AM3417" s="53"/>
      <c r="AN3417" s="53"/>
      <c r="AO3417" s="53"/>
      <c r="AP3417" s="53"/>
      <c r="AQ3417" s="53"/>
      <c r="AR3417" s="53"/>
      <c r="AS3417" s="53"/>
      <c r="AT3417" s="53"/>
      <c r="AU3417" s="53"/>
      <c r="AV3417" s="53"/>
      <c r="AW3417" s="53"/>
      <c r="AX3417" s="53"/>
      <c r="AY3417" s="53"/>
      <c r="AZ3417" s="53"/>
      <c r="BA3417" s="53"/>
      <c r="BB3417" s="53"/>
      <c r="BC3417" s="53"/>
      <c r="BD3417" s="53"/>
      <c r="BE3417" s="53"/>
      <c r="BF3417" s="53"/>
      <c r="BG3417" s="53"/>
      <c r="BH3417" s="53"/>
      <c r="BI3417" s="53"/>
      <c r="BJ3417" s="53"/>
      <c r="BK3417" s="53"/>
      <c r="BL3417" s="53"/>
      <c r="BM3417" s="53"/>
      <c r="BN3417" s="53"/>
      <c r="BO3417" s="53"/>
      <c r="BP3417" s="53"/>
      <c r="BQ3417" s="53"/>
      <c r="BR3417" s="53"/>
      <c r="BS3417" s="53"/>
      <c r="BT3417" s="53"/>
      <c r="BU3417" s="53"/>
      <c r="BV3417" s="53"/>
      <c r="BW3417" s="53"/>
      <c r="BX3417" s="53"/>
      <c r="BY3417" s="53"/>
      <c r="BZ3417" s="53"/>
      <c r="CA3417" s="53"/>
      <c r="CB3417" s="53"/>
      <c r="CC3417" s="53"/>
      <c r="CD3417" s="53"/>
      <c r="CE3417" s="53"/>
      <c r="CF3417" s="53"/>
      <c r="CG3417" s="53"/>
      <c r="CH3417" s="53"/>
      <c r="CI3417" s="53"/>
      <c r="CJ3417" s="53"/>
      <c r="CK3417" s="53"/>
    </row>
    <row r="3418" spans="10:89" x14ac:dyDescent="0.2">
      <c r="J3418" s="53"/>
      <c r="K3418" s="53"/>
      <c r="L3418" s="53"/>
      <c r="M3418" s="53"/>
      <c r="N3418" s="53"/>
      <c r="O3418" s="53"/>
      <c r="P3418" s="53"/>
      <c r="Q3418" s="53"/>
      <c r="R3418" s="53"/>
      <c r="S3418" s="53"/>
      <c r="T3418" s="53"/>
      <c r="U3418" s="53"/>
      <c r="V3418" s="53"/>
      <c r="W3418" s="53"/>
      <c r="X3418" s="53"/>
      <c r="Y3418" s="53"/>
      <c r="Z3418" s="53"/>
      <c r="AA3418" s="53"/>
      <c r="AB3418" s="53"/>
      <c r="AC3418" s="53"/>
      <c r="AD3418" s="53"/>
      <c r="AE3418" s="53"/>
      <c r="AF3418" s="53"/>
      <c r="AG3418" s="53"/>
      <c r="AH3418" s="53"/>
      <c r="AI3418" s="53"/>
      <c r="AJ3418" s="53"/>
      <c r="AK3418" s="53"/>
      <c r="AL3418" s="53"/>
      <c r="AM3418" s="53"/>
      <c r="AN3418" s="53"/>
      <c r="AO3418" s="53"/>
      <c r="AP3418" s="53"/>
      <c r="AQ3418" s="53"/>
      <c r="AR3418" s="53"/>
      <c r="AS3418" s="53"/>
      <c r="AT3418" s="53"/>
      <c r="AU3418" s="53"/>
      <c r="AV3418" s="53"/>
      <c r="AW3418" s="53"/>
      <c r="AX3418" s="53"/>
      <c r="AY3418" s="53"/>
      <c r="AZ3418" s="53"/>
      <c r="BA3418" s="53"/>
      <c r="BB3418" s="53"/>
      <c r="BC3418" s="53"/>
      <c r="BD3418" s="53"/>
      <c r="BE3418" s="53"/>
      <c r="BF3418" s="53"/>
      <c r="BG3418" s="53"/>
      <c r="BH3418" s="53"/>
      <c r="BI3418" s="53"/>
      <c r="BJ3418" s="53"/>
      <c r="BK3418" s="53"/>
      <c r="BL3418" s="53"/>
      <c r="BM3418" s="53"/>
      <c r="BN3418" s="53"/>
      <c r="BO3418" s="53"/>
      <c r="BP3418" s="53"/>
      <c r="BQ3418" s="53"/>
      <c r="BR3418" s="53"/>
      <c r="BS3418" s="53"/>
      <c r="BT3418" s="53"/>
      <c r="BU3418" s="53"/>
      <c r="BV3418" s="53"/>
      <c r="BW3418" s="53"/>
      <c r="BX3418" s="53"/>
      <c r="BY3418" s="53"/>
      <c r="BZ3418" s="53"/>
      <c r="CA3418" s="53"/>
      <c r="CB3418" s="53"/>
      <c r="CC3418" s="53"/>
      <c r="CD3418" s="53"/>
      <c r="CE3418" s="53"/>
      <c r="CF3418" s="53"/>
      <c r="CG3418" s="53"/>
      <c r="CH3418" s="53"/>
      <c r="CI3418" s="53"/>
      <c r="CJ3418" s="53"/>
      <c r="CK3418" s="53"/>
    </row>
    <row r="3419" spans="10:89" x14ac:dyDescent="0.2">
      <c r="J3419" s="53"/>
      <c r="K3419" s="53"/>
      <c r="L3419" s="53"/>
      <c r="M3419" s="53"/>
      <c r="N3419" s="53"/>
      <c r="O3419" s="53"/>
      <c r="P3419" s="53"/>
      <c r="Q3419" s="53"/>
      <c r="R3419" s="53"/>
      <c r="S3419" s="53"/>
      <c r="T3419" s="53"/>
      <c r="U3419" s="53"/>
      <c r="V3419" s="53"/>
      <c r="W3419" s="53"/>
      <c r="X3419" s="53"/>
      <c r="Y3419" s="53"/>
      <c r="Z3419" s="53"/>
      <c r="AA3419" s="53"/>
      <c r="AB3419" s="53"/>
      <c r="AC3419" s="53"/>
      <c r="AD3419" s="53"/>
      <c r="AE3419" s="53"/>
      <c r="AF3419" s="53"/>
      <c r="AG3419" s="53"/>
      <c r="AH3419" s="53"/>
      <c r="AI3419" s="53"/>
      <c r="AJ3419" s="53"/>
      <c r="AK3419" s="53"/>
      <c r="AL3419" s="53"/>
      <c r="AM3419" s="53"/>
      <c r="AN3419" s="53"/>
      <c r="AO3419" s="53"/>
      <c r="AP3419" s="53"/>
      <c r="AQ3419" s="53"/>
      <c r="AR3419" s="53"/>
      <c r="AS3419" s="53"/>
      <c r="AT3419" s="53"/>
      <c r="AU3419" s="53"/>
      <c r="AV3419" s="53"/>
      <c r="AW3419" s="53"/>
      <c r="AX3419" s="53"/>
      <c r="AY3419" s="53"/>
      <c r="AZ3419" s="53"/>
      <c r="BA3419" s="53"/>
      <c r="BB3419" s="53"/>
      <c r="BC3419" s="53"/>
      <c r="BD3419" s="53"/>
      <c r="BE3419" s="53"/>
      <c r="BF3419" s="53"/>
      <c r="BG3419" s="53"/>
      <c r="BH3419" s="53"/>
      <c r="BI3419" s="53"/>
      <c r="BJ3419" s="53"/>
      <c r="BK3419" s="53"/>
      <c r="BL3419" s="53"/>
      <c r="BM3419" s="53"/>
      <c r="BN3419" s="53"/>
      <c r="BO3419" s="53"/>
      <c r="BP3419" s="53"/>
      <c r="BQ3419" s="53"/>
      <c r="BR3419" s="53"/>
      <c r="BS3419" s="53"/>
      <c r="BT3419" s="53"/>
      <c r="BU3419" s="53"/>
      <c r="BV3419" s="53"/>
      <c r="BW3419" s="53"/>
      <c r="BX3419" s="53"/>
      <c r="BY3419" s="53"/>
      <c r="BZ3419" s="53"/>
      <c r="CA3419" s="53"/>
      <c r="CB3419" s="53"/>
      <c r="CC3419" s="53"/>
      <c r="CD3419" s="53"/>
      <c r="CE3419" s="53"/>
      <c r="CF3419" s="53"/>
      <c r="CG3419" s="53"/>
      <c r="CH3419" s="53"/>
      <c r="CI3419" s="53"/>
      <c r="CJ3419" s="53"/>
      <c r="CK3419" s="53"/>
    </row>
    <row r="3420" spans="10:89" x14ac:dyDescent="0.2">
      <c r="J3420" s="53"/>
      <c r="K3420" s="53"/>
      <c r="L3420" s="53"/>
      <c r="M3420" s="53"/>
      <c r="N3420" s="53"/>
      <c r="O3420" s="53"/>
      <c r="P3420" s="53"/>
      <c r="Q3420" s="53"/>
      <c r="R3420" s="53"/>
      <c r="S3420" s="53"/>
      <c r="T3420" s="53"/>
      <c r="U3420" s="53"/>
      <c r="V3420" s="53"/>
      <c r="W3420" s="53"/>
      <c r="X3420" s="53"/>
      <c r="Y3420" s="53"/>
      <c r="Z3420" s="53"/>
      <c r="AA3420" s="53"/>
      <c r="AB3420" s="53"/>
      <c r="AC3420" s="53"/>
      <c r="AD3420" s="53"/>
      <c r="AE3420" s="53"/>
      <c r="AF3420" s="53"/>
      <c r="AG3420" s="53"/>
      <c r="AH3420" s="53"/>
      <c r="AI3420" s="53"/>
      <c r="AJ3420" s="53"/>
      <c r="AK3420" s="53"/>
      <c r="AL3420" s="53"/>
      <c r="AM3420" s="53"/>
      <c r="AN3420" s="53"/>
      <c r="AO3420" s="53"/>
      <c r="AP3420" s="53"/>
      <c r="AQ3420" s="53"/>
      <c r="AR3420" s="53"/>
      <c r="AS3420" s="53"/>
      <c r="AT3420" s="53"/>
      <c r="AU3420" s="53"/>
      <c r="AV3420" s="53"/>
      <c r="AW3420" s="53"/>
      <c r="AX3420" s="53"/>
      <c r="AY3420" s="53"/>
      <c r="AZ3420" s="53"/>
      <c r="BA3420" s="53"/>
      <c r="BB3420" s="53"/>
      <c r="BC3420" s="53"/>
      <c r="BD3420" s="53"/>
      <c r="BE3420" s="53"/>
      <c r="BF3420" s="53"/>
      <c r="BG3420" s="53"/>
      <c r="BH3420" s="53"/>
      <c r="BI3420" s="53"/>
      <c r="BJ3420" s="53"/>
      <c r="BK3420" s="53"/>
      <c r="BL3420" s="53"/>
      <c r="BM3420" s="53"/>
      <c r="BN3420" s="53"/>
      <c r="BO3420" s="53"/>
      <c r="BP3420" s="53"/>
      <c r="BQ3420" s="53"/>
      <c r="BR3420" s="53"/>
      <c r="BS3420" s="53"/>
      <c r="BT3420" s="53"/>
      <c r="BU3420" s="53"/>
      <c r="BV3420" s="53"/>
      <c r="BW3420" s="53"/>
      <c r="BX3420" s="53"/>
      <c r="BY3420" s="53"/>
      <c r="BZ3420" s="53"/>
      <c r="CA3420" s="53"/>
      <c r="CB3420" s="53"/>
      <c r="CC3420" s="53"/>
      <c r="CD3420" s="53"/>
      <c r="CE3420" s="53"/>
      <c r="CF3420" s="53"/>
      <c r="CG3420" s="53"/>
      <c r="CH3420" s="53"/>
      <c r="CI3420" s="53"/>
      <c r="CJ3420" s="53"/>
      <c r="CK3420" s="53"/>
    </row>
    <row r="3421" spans="10:89" x14ac:dyDescent="0.2">
      <c r="J3421" s="53"/>
      <c r="K3421" s="53"/>
      <c r="L3421" s="53"/>
      <c r="M3421" s="53"/>
      <c r="N3421" s="53"/>
      <c r="O3421" s="53"/>
      <c r="P3421" s="53"/>
      <c r="Q3421" s="53"/>
      <c r="R3421" s="53"/>
      <c r="S3421" s="53"/>
      <c r="T3421" s="53"/>
      <c r="U3421" s="53"/>
      <c r="V3421" s="53"/>
      <c r="W3421" s="53"/>
      <c r="X3421" s="53"/>
      <c r="Y3421" s="53"/>
      <c r="Z3421" s="53"/>
      <c r="AA3421" s="53"/>
      <c r="AB3421" s="53"/>
      <c r="AC3421" s="53"/>
      <c r="AD3421" s="53"/>
      <c r="AE3421" s="53"/>
      <c r="AF3421" s="53"/>
      <c r="AG3421" s="53"/>
      <c r="AH3421" s="53"/>
      <c r="AI3421" s="53"/>
      <c r="AJ3421" s="53"/>
      <c r="AK3421" s="53"/>
      <c r="AL3421" s="53"/>
      <c r="AM3421" s="53"/>
      <c r="AN3421" s="53"/>
      <c r="AO3421" s="53"/>
      <c r="AP3421" s="53"/>
      <c r="AQ3421" s="53"/>
      <c r="AR3421" s="53"/>
      <c r="AS3421" s="53"/>
      <c r="AT3421" s="53"/>
      <c r="AU3421" s="53"/>
      <c r="AV3421" s="53"/>
      <c r="AW3421" s="53"/>
      <c r="AX3421" s="53"/>
      <c r="AY3421" s="53"/>
      <c r="AZ3421" s="53"/>
      <c r="BA3421" s="53"/>
      <c r="BB3421" s="53"/>
      <c r="BC3421" s="53"/>
      <c r="BD3421" s="53"/>
      <c r="BE3421" s="53"/>
      <c r="BF3421" s="53"/>
      <c r="BG3421" s="53"/>
      <c r="BH3421" s="53"/>
      <c r="BI3421" s="53"/>
      <c r="BJ3421" s="53"/>
      <c r="BK3421" s="53"/>
      <c r="BL3421" s="53"/>
      <c r="BM3421" s="53"/>
      <c r="BN3421" s="53"/>
      <c r="BO3421" s="53"/>
      <c r="BP3421" s="53"/>
      <c r="BQ3421" s="53"/>
      <c r="BR3421" s="53"/>
      <c r="BS3421" s="53"/>
      <c r="BT3421" s="53"/>
      <c r="BU3421" s="53"/>
      <c r="BV3421" s="53"/>
      <c r="BW3421" s="53"/>
      <c r="BX3421" s="53"/>
      <c r="BY3421" s="53"/>
      <c r="BZ3421" s="53"/>
      <c r="CA3421" s="53"/>
      <c r="CB3421" s="53"/>
      <c r="CC3421" s="53"/>
      <c r="CD3421" s="53"/>
      <c r="CE3421" s="53"/>
      <c r="CF3421" s="53"/>
      <c r="CG3421" s="53"/>
      <c r="CH3421" s="53"/>
      <c r="CI3421" s="53"/>
      <c r="CJ3421" s="53"/>
      <c r="CK3421" s="53"/>
    </row>
    <row r="3422" spans="10:89" x14ac:dyDescent="0.2">
      <c r="J3422" s="53"/>
      <c r="K3422" s="53"/>
      <c r="L3422" s="53"/>
      <c r="M3422" s="53"/>
      <c r="N3422" s="53"/>
      <c r="O3422" s="53"/>
      <c r="P3422" s="53"/>
      <c r="Q3422" s="53"/>
      <c r="R3422" s="53"/>
      <c r="S3422" s="53"/>
      <c r="T3422" s="53"/>
      <c r="U3422" s="53"/>
      <c r="V3422" s="53"/>
      <c r="W3422" s="53"/>
      <c r="X3422" s="53"/>
      <c r="Y3422" s="53"/>
      <c r="Z3422" s="53"/>
      <c r="AA3422" s="53"/>
      <c r="AB3422" s="53"/>
      <c r="AC3422" s="53"/>
      <c r="AD3422" s="53"/>
      <c r="AE3422" s="53"/>
      <c r="AF3422" s="53"/>
      <c r="AG3422" s="53"/>
      <c r="AH3422" s="53"/>
      <c r="AI3422" s="53"/>
      <c r="AJ3422" s="53"/>
      <c r="AK3422" s="53"/>
      <c r="AL3422" s="53"/>
      <c r="AM3422" s="53"/>
      <c r="AN3422" s="53"/>
      <c r="AO3422" s="53"/>
      <c r="AP3422" s="53"/>
      <c r="AQ3422" s="53"/>
      <c r="AR3422" s="53"/>
      <c r="AS3422" s="53"/>
      <c r="AT3422" s="53"/>
      <c r="AU3422" s="53"/>
      <c r="AV3422" s="53"/>
      <c r="AW3422" s="53"/>
      <c r="AX3422" s="53"/>
      <c r="AY3422" s="53"/>
      <c r="AZ3422" s="53"/>
      <c r="BA3422" s="53"/>
      <c r="BB3422" s="53"/>
      <c r="BC3422" s="53"/>
      <c r="BD3422" s="53"/>
      <c r="BE3422" s="53"/>
      <c r="BF3422" s="53"/>
      <c r="BG3422" s="53"/>
      <c r="BH3422" s="53"/>
      <c r="BI3422" s="53"/>
      <c r="BJ3422" s="53"/>
      <c r="BK3422" s="53"/>
      <c r="BL3422" s="53"/>
      <c r="BM3422" s="53"/>
      <c r="BN3422" s="53"/>
      <c r="BO3422" s="53"/>
      <c r="BP3422" s="53"/>
      <c r="BQ3422" s="53"/>
      <c r="BR3422" s="53"/>
      <c r="BS3422" s="53"/>
      <c r="BT3422" s="53"/>
      <c r="BU3422" s="53"/>
      <c r="BV3422" s="53"/>
      <c r="BW3422" s="53"/>
      <c r="BX3422" s="53"/>
      <c r="BY3422" s="53"/>
      <c r="BZ3422" s="53"/>
      <c r="CA3422" s="53"/>
      <c r="CB3422" s="53"/>
      <c r="CC3422" s="53"/>
      <c r="CD3422" s="53"/>
      <c r="CE3422" s="53"/>
      <c r="CF3422" s="53"/>
      <c r="CG3422" s="53"/>
      <c r="CH3422" s="53"/>
      <c r="CI3422" s="53"/>
      <c r="CJ3422" s="53"/>
      <c r="CK3422" s="53"/>
    </row>
    <row r="3423" spans="10:89" x14ac:dyDescent="0.2">
      <c r="J3423" s="53"/>
      <c r="K3423" s="53"/>
      <c r="L3423" s="53"/>
      <c r="M3423" s="53"/>
      <c r="N3423" s="53"/>
      <c r="O3423" s="53"/>
      <c r="P3423" s="53"/>
      <c r="Q3423" s="53"/>
      <c r="R3423" s="53"/>
      <c r="S3423" s="53"/>
      <c r="T3423" s="53"/>
      <c r="U3423" s="53"/>
      <c r="V3423" s="53"/>
      <c r="W3423" s="53"/>
      <c r="X3423" s="53"/>
      <c r="Y3423" s="53"/>
      <c r="Z3423" s="53"/>
      <c r="AA3423" s="53"/>
      <c r="AB3423" s="53"/>
      <c r="AC3423" s="53"/>
      <c r="AD3423" s="53"/>
      <c r="AE3423" s="53"/>
      <c r="AF3423" s="53"/>
      <c r="AG3423" s="53"/>
      <c r="AH3423" s="53"/>
      <c r="AI3423" s="53"/>
      <c r="AJ3423" s="53"/>
      <c r="AK3423" s="53"/>
      <c r="AL3423" s="53"/>
      <c r="AM3423" s="53"/>
      <c r="AN3423" s="53"/>
      <c r="AO3423" s="53"/>
      <c r="AP3423" s="53"/>
      <c r="AQ3423" s="53"/>
      <c r="AR3423" s="53"/>
      <c r="AS3423" s="53"/>
      <c r="AT3423" s="53"/>
      <c r="AU3423" s="53"/>
      <c r="AV3423" s="53"/>
      <c r="AW3423" s="53"/>
      <c r="AX3423" s="53"/>
      <c r="AY3423" s="53"/>
      <c r="AZ3423" s="53"/>
      <c r="BA3423" s="53"/>
      <c r="BB3423" s="53"/>
      <c r="BC3423" s="53"/>
      <c r="BD3423" s="53"/>
      <c r="BE3423" s="53"/>
      <c r="BF3423" s="53"/>
      <c r="BG3423" s="53"/>
      <c r="BH3423" s="53"/>
      <c r="BI3423" s="53"/>
      <c r="BJ3423" s="53"/>
      <c r="BK3423" s="53"/>
      <c r="BL3423" s="53"/>
      <c r="BM3423" s="53"/>
      <c r="BN3423" s="53"/>
      <c r="BO3423" s="53"/>
      <c r="BP3423" s="53"/>
      <c r="BQ3423" s="53"/>
      <c r="BR3423" s="53"/>
      <c r="BS3423" s="53"/>
      <c r="BT3423" s="53"/>
      <c r="BU3423" s="53"/>
      <c r="BV3423" s="53"/>
      <c r="BW3423" s="53"/>
      <c r="BX3423" s="53"/>
      <c r="BY3423" s="53"/>
      <c r="BZ3423" s="53"/>
      <c r="CA3423" s="53"/>
      <c r="CB3423" s="53"/>
      <c r="CC3423" s="53"/>
      <c r="CD3423" s="53"/>
      <c r="CE3423" s="53"/>
      <c r="CF3423" s="53"/>
      <c r="CG3423" s="53"/>
      <c r="CH3423" s="53"/>
      <c r="CI3423" s="53"/>
      <c r="CJ3423" s="53"/>
      <c r="CK3423" s="53"/>
    </row>
    <row r="3424" spans="10:89" x14ac:dyDescent="0.2">
      <c r="J3424" s="53"/>
      <c r="K3424" s="53"/>
      <c r="L3424" s="53"/>
      <c r="M3424" s="53"/>
      <c r="N3424" s="53"/>
      <c r="O3424" s="53"/>
      <c r="P3424" s="53"/>
      <c r="Q3424" s="53"/>
      <c r="R3424" s="53"/>
      <c r="S3424" s="53"/>
      <c r="T3424" s="53"/>
      <c r="U3424" s="53"/>
      <c r="V3424" s="53"/>
      <c r="W3424" s="53"/>
      <c r="X3424" s="53"/>
      <c r="Y3424" s="53"/>
      <c r="Z3424" s="53"/>
      <c r="AA3424" s="53"/>
      <c r="AB3424" s="53"/>
      <c r="AC3424" s="53"/>
      <c r="AD3424" s="53"/>
      <c r="AE3424" s="53"/>
      <c r="AF3424" s="53"/>
      <c r="AG3424" s="53"/>
      <c r="AH3424" s="53"/>
      <c r="AI3424" s="53"/>
      <c r="AJ3424" s="53"/>
      <c r="AK3424" s="53"/>
      <c r="AL3424" s="53"/>
      <c r="AM3424" s="53"/>
      <c r="AN3424" s="53"/>
      <c r="AO3424" s="53"/>
      <c r="AP3424" s="53"/>
      <c r="AQ3424" s="53"/>
      <c r="AR3424" s="53"/>
      <c r="AS3424" s="53"/>
      <c r="AT3424" s="53"/>
      <c r="AU3424" s="53"/>
      <c r="AV3424" s="53"/>
      <c r="AW3424" s="53"/>
      <c r="AX3424" s="53"/>
      <c r="AY3424" s="53"/>
      <c r="AZ3424" s="53"/>
      <c r="BA3424" s="53"/>
      <c r="BB3424" s="53"/>
      <c r="BC3424" s="53"/>
      <c r="BD3424" s="53"/>
      <c r="BE3424" s="53"/>
      <c r="BF3424" s="53"/>
      <c r="BG3424" s="53"/>
      <c r="BH3424" s="53"/>
      <c r="BI3424" s="53"/>
      <c r="BJ3424" s="53"/>
      <c r="BK3424" s="53"/>
      <c r="BL3424" s="53"/>
      <c r="BM3424" s="53"/>
      <c r="BN3424" s="53"/>
      <c r="BO3424" s="53"/>
      <c r="BP3424" s="53"/>
      <c r="BQ3424" s="53"/>
      <c r="BR3424" s="53"/>
      <c r="BS3424" s="53"/>
      <c r="BT3424" s="53"/>
      <c r="BU3424" s="53"/>
      <c r="BV3424" s="53"/>
      <c r="BW3424" s="53"/>
      <c r="BX3424" s="53"/>
      <c r="BY3424" s="53"/>
      <c r="BZ3424" s="53"/>
      <c r="CA3424" s="53"/>
      <c r="CB3424" s="53"/>
      <c r="CC3424" s="53"/>
      <c r="CD3424" s="53"/>
      <c r="CE3424" s="53"/>
      <c r="CF3424" s="53"/>
      <c r="CG3424" s="53"/>
      <c r="CH3424" s="53"/>
      <c r="CI3424" s="53"/>
      <c r="CJ3424" s="53"/>
      <c r="CK3424" s="53"/>
    </row>
    <row r="3425" spans="10:89" x14ac:dyDescent="0.2">
      <c r="J3425" s="53"/>
      <c r="K3425" s="53"/>
      <c r="L3425" s="53"/>
      <c r="M3425" s="53"/>
      <c r="N3425" s="53"/>
      <c r="O3425" s="53"/>
      <c r="P3425" s="53"/>
      <c r="Q3425" s="53"/>
      <c r="R3425" s="53"/>
      <c r="S3425" s="53"/>
      <c r="T3425" s="53"/>
      <c r="U3425" s="53"/>
      <c r="V3425" s="53"/>
      <c r="W3425" s="53"/>
      <c r="X3425" s="53"/>
      <c r="Y3425" s="53"/>
      <c r="Z3425" s="53"/>
      <c r="AA3425" s="53"/>
      <c r="AB3425" s="53"/>
      <c r="AC3425" s="53"/>
      <c r="AD3425" s="53"/>
      <c r="AE3425" s="53"/>
      <c r="AF3425" s="53"/>
      <c r="AG3425" s="53"/>
      <c r="AH3425" s="53"/>
      <c r="AI3425" s="53"/>
      <c r="AJ3425" s="53"/>
      <c r="AK3425" s="53"/>
      <c r="AL3425" s="53"/>
      <c r="AM3425" s="53"/>
      <c r="AN3425" s="53"/>
      <c r="AO3425" s="53"/>
      <c r="AP3425" s="53"/>
      <c r="AQ3425" s="53"/>
      <c r="AR3425" s="53"/>
      <c r="AS3425" s="53"/>
      <c r="AT3425" s="53"/>
      <c r="AU3425" s="53"/>
      <c r="AV3425" s="53"/>
      <c r="AW3425" s="53"/>
      <c r="AX3425" s="53"/>
      <c r="AY3425" s="53"/>
      <c r="AZ3425" s="53"/>
      <c r="BA3425" s="53"/>
      <c r="BB3425" s="53"/>
      <c r="BC3425" s="53"/>
      <c r="BD3425" s="53"/>
      <c r="BE3425" s="53"/>
      <c r="BF3425" s="53"/>
      <c r="BG3425" s="53"/>
      <c r="BH3425" s="53"/>
      <c r="BI3425" s="53"/>
      <c r="BJ3425" s="53"/>
      <c r="BK3425" s="53"/>
      <c r="BL3425" s="53"/>
      <c r="BM3425" s="53"/>
      <c r="BN3425" s="53"/>
      <c r="BO3425" s="53"/>
      <c r="BP3425" s="53"/>
      <c r="BQ3425" s="53"/>
      <c r="BR3425" s="53"/>
      <c r="BS3425" s="53"/>
      <c r="BT3425" s="53"/>
      <c r="BU3425" s="53"/>
      <c r="BV3425" s="53"/>
      <c r="BW3425" s="53"/>
      <c r="BX3425" s="53"/>
      <c r="BY3425" s="53"/>
      <c r="BZ3425" s="53"/>
      <c r="CA3425" s="53"/>
      <c r="CB3425" s="53"/>
      <c r="CC3425" s="53"/>
      <c r="CD3425" s="53"/>
      <c r="CE3425" s="53"/>
      <c r="CF3425" s="53"/>
      <c r="CG3425" s="53"/>
      <c r="CH3425" s="53"/>
      <c r="CI3425" s="53"/>
      <c r="CJ3425" s="53"/>
      <c r="CK3425" s="53"/>
    </row>
    <row r="3426" spans="10:89" x14ac:dyDescent="0.2">
      <c r="J3426" s="53"/>
      <c r="K3426" s="53"/>
      <c r="L3426" s="53"/>
      <c r="M3426" s="53"/>
      <c r="N3426" s="53"/>
      <c r="O3426" s="53"/>
      <c r="P3426" s="53"/>
      <c r="Q3426" s="53"/>
      <c r="R3426" s="53"/>
      <c r="S3426" s="53"/>
      <c r="T3426" s="53"/>
      <c r="U3426" s="53"/>
      <c r="V3426" s="53"/>
      <c r="W3426" s="53"/>
      <c r="X3426" s="53"/>
      <c r="Y3426" s="53"/>
      <c r="Z3426" s="53"/>
      <c r="AA3426" s="53"/>
      <c r="AB3426" s="53"/>
      <c r="AC3426" s="53"/>
      <c r="AD3426" s="53"/>
      <c r="AE3426" s="53"/>
      <c r="AF3426" s="53"/>
      <c r="AG3426" s="53"/>
      <c r="AH3426" s="53"/>
      <c r="AI3426" s="53"/>
      <c r="AJ3426" s="53"/>
      <c r="AK3426" s="53"/>
      <c r="AL3426" s="53"/>
      <c r="AM3426" s="53"/>
      <c r="AN3426" s="53"/>
      <c r="AO3426" s="53"/>
      <c r="AP3426" s="53"/>
      <c r="AQ3426" s="53"/>
      <c r="AR3426" s="53"/>
      <c r="AS3426" s="53"/>
      <c r="AT3426" s="53"/>
      <c r="AU3426" s="53"/>
      <c r="AV3426" s="53"/>
      <c r="AW3426" s="53"/>
      <c r="AX3426" s="53"/>
      <c r="AY3426" s="53"/>
      <c r="AZ3426" s="53"/>
      <c r="BA3426" s="53"/>
      <c r="BB3426" s="53"/>
      <c r="BC3426" s="53"/>
      <c r="BD3426" s="53"/>
      <c r="BE3426" s="53"/>
      <c r="BF3426" s="53"/>
      <c r="BG3426" s="53"/>
      <c r="BH3426" s="53"/>
      <c r="BI3426" s="53"/>
      <c r="BJ3426" s="53"/>
      <c r="BK3426" s="53"/>
      <c r="BL3426" s="53"/>
      <c r="BM3426" s="53"/>
      <c r="BN3426" s="53"/>
      <c r="BO3426" s="53"/>
      <c r="BP3426" s="53"/>
      <c r="BQ3426" s="53"/>
      <c r="BR3426" s="53"/>
      <c r="BS3426" s="53"/>
      <c r="BT3426" s="53"/>
      <c r="BU3426" s="53"/>
      <c r="BV3426" s="53"/>
      <c r="BW3426" s="53"/>
      <c r="BX3426" s="53"/>
      <c r="BY3426" s="53"/>
      <c r="BZ3426" s="53"/>
      <c r="CA3426" s="53"/>
      <c r="CB3426" s="53"/>
      <c r="CC3426" s="53"/>
      <c r="CD3426" s="53"/>
      <c r="CE3426" s="53"/>
      <c r="CF3426" s="53"/>
      <c r="CG3426" s="53"/>
      <c r="CH3426" s="53"/>
      <c r="CI3426" s="53"/>
      <c r="CJ3426" s="53"/>
      <c r="CK3426" s="53"/>
    </row>
    <row r="3427" spans="10:89" x14ac:dyDescent="0.2">
      <c r="J3427" s="53"/>
      <c r="K3427" s="53"/>
      <c r="L3427" s="53"/>
      <c r="M3427" s="53"/>
      <c r="N3427" s="53"/>
      <c r="O3427" s="53"/>
      <c r="P3427" s="53"/>
      <c r="Q3427" s="53"/>
      <c r="R3427" s="53"/>
      <c r="S3427" s="53"/>
      <c r="T3427" s="53"/>
      <c r="U3427" s="53"/>
      <c r="V3427" s="53"/>
      <c r="W3427" s="53"/>
      <c r="X3427" s="53"/>
      <c r="Y3427" s="53"/>
      <c r="Z3427" s="53"/>
      <c r="AA3427" s="53"/>
      <c r="AB3427" s="53"/>
      <c r="AC3427" s="53"/>
      <c r="AD3427" s="53"/>
      <c r="AE3427" s="53"/>
      <c r="AF3427" s="53"/>
      <c r="AG3427" s="53"/>
      <c r="AH3427" s="53"/>
      <c r="AI3427" s="53"/>
      <c r="AJ3427" s="53"/>
      <c r="AK3427" s="53"/>
      <c r="AL3427" s="53"/>
      <c r="AM3427" s="53"/>
      <c r="AN3427" s="53"/>
      <c r="AO3427" s="53"/>
      <c r="AP3427" s="53"/>
      <c r="AQ3427" s="53"/>
      <c r="AR3427" s="53"/>
      <c r="AS3427" s="53"/>
      <c r="AT3427" s="53"/>
      <c r="AU3427" s="53"/>
      <c r="AV3427" s="53"/>
      <c r="AW3427" s="53"/>
      <c r="AX3427" s="53"/>
      <c r="AY3427" s="53"/>
      <c r="AZ3427" s="53"/>
      <c r="BA3427" s="53"/>
      <c r="BB3427" s="53"/>
      <c r="BC3427" s="53"/>
      <c r="BD3427" s="53"/>
      <c r="BE3427" s="53"/>
      <c r="BF3427" s="53"/>
      <c r="BG3427" s="53"/>
      <c r="BH3427" s="53"/>
      <c r="BI3427" s="53"/>
      <c r="BJ3427" s="53"/>
      <c r="BK3427" s="53"/>
      <c r="BL3427" s="53"/>
      <c r="BM3427" s="53"/>
      <c r="BN3427" s="53"/>
      <c r="BO3427" s="53"/>
      <c r="BP3427" s="53"/>
      <c r="BQ3427" s="53"/>
      <c r="BR3427" s="53"/>
      <c r="BS3427" s="53"/>
      <c r="BT3427" s="53"/>
      <c r="BU3427" s="53"/>
      <c r="BV3427" s="53"/>
      <c r="BW3427" s="53"/>
      <c r="BX3427" s="53"/>
      <c r="BY3427" s="53"/>
      <c r="BZ3427" s="53"/>
      <c r="CA3427" s="53"/>
      <c r="CB3427" s="53"/>
      <c r="CC3427" s="53"/>
      <c r="CD3427" s="53"/>
      <c r="CE3427" s="53"/>
      <c r="CF3427" s="53"/>
      <c r="CG3427" s="53"/>
      <c r="CH3427" s="53"/>
      <c r="CI3427" s="53"/>
      <c r="CJ3427" s="53"/>
      <c r="CK3427" s="53"/>
    </row>
    <row r="3428" spans="10:89" x14ac:dyDescent="0.2">
      <c r="J3428" s="53"/>
      <c r="K3428" s="53"/>
      <c r="L3428" s="53"/>
      <c r="M3428" s="53"/>
      <c r="N3428" s="53"/>
      <c r="O3428" s="53"/>
      <c r="P3428" s="53"/>
      <c r="Q3428" s="53"/>
      <c r="R3428" s="53"/>
      <c r="S3428" s="53"/>
      <c r="T3428" s="53"/>
      <c r="U3428" s="53"/>
      <c r="V3428" s="53"/>
      <c r="W3428" s="53"/>
      <c r="X3428" s="53"/>
      <c r="Y3428" s="53"/>
      <c r="Z3428" s="53"/>
      <c r="AA3428" s="53"/>
      <c r="AB3428" s="53"/>
      <c r="AC3428" s="53"/>
      <c r="AD3428" s="53"/>
      <c r="AE3428" s="53"/>
      <c r="AF3428" s="53"/>
      <c r="AG3428" s="53"/>
      <c r="AH3428" s="53"/>
      <c r="AI3428" s="53"/>
      <c r="AJ3428" s="53"/>
      <c r="AK3428" s="53"/>
      <c r="AL3428" s="53"/>
      <c r="AM3428" s="53"/>
      <c r="AN3428" s="53"/>
      <c r="AO3428" s="53"/>
      <c r="AP3428" s="53"/>
      <c r="AQ3428" s="53"/>
      <c r="AR3428" s="53"/>
      <c r="AS3428" s="53"/>
      <c r="AT3428" s="53"/>
      <c r="AU3428" s="53"/>
      <c r="AV3428" s="53"/>
      <c r="AW3428" s="53"/>
      <c r="AX3428" s="53"/>
      <c r="AY3428" s="53"/>
      <c r="AZ3428" s="53"/>
      <c r="BA3428" s="53"/>
      <c r="BB3428" s="53"/>
      <c r="BC3428" s="53"/>
      <c r="BD3428" s="53"/>
      <c r="BE3428" s="53"/>
      <c r="BF3428" s="53"/>
      <c r="BG3428" s="53"/>
      <c r="BH3428" s="53"/>
      <c r="BI3428" s="53"/>
      <c r="BJ3428" s="53"/>
      <c r="BK3428" s="53"/>
      <c r="BL3428" s="53"/>
      <c r="BM3428" s="53"/>
      <c r="BN3428" s="53"/>
      <c r="BO3428" s="53"/>
      <c r="BP3428" s="53"/>
      <c r="BQ3428" s="53"/>
      <c r="BR3428" s="53"/>
      <c r="BS3428" s="53"/>
      <c r="BT3428" s="53"/>
      <c r="BU3428" s="53"/>
      <c r="BV3428" s="53"/>
      <c r="BW3428" s="53"/>
      <c r="BX3428" s="53"/>
      <c r="BY3428" s="53"/>
      <c r="BZ3428" s="53"/>
      <c r="CA3428" s="53"/>
      <c r="CB3428" s="53"/>
      <c r="CC3428" s="53"/>
      <c r="CD3428" s="53"/>
      <c r="CE3428" s="53"/>
      <c r="CF3428" s="53"/>
      <c r="CG3428" s="53"/>
      <c r="CH3428" s="53"/>
      <c r="CI3428" s="53"/>
      <c r="CJ3428" s="53"/>
      <c r="CK3428" s="53"/>
    </row>
    <row r="3429" spans="10:89" x14ac:dyDescent="0.2">
      <c r="J3429" s="53"/>
      <c r="K3429" s="53"/>
      <c r="L3429" s="53"/>
      <c r="M3429" s="53"/>
      <c r="N3429" s="53"/>
      <c r="O3429" s="53"/>
      <c r="P3429" s="53"/>
      <c r="Q3429" s="53"/>
      <c r="R3429" s="53"/>
      <c r="S3429" s="53"/>
      <c r="T3429" s="53"/>
      <c r="U3429" s="53"/>
      <c r="V3429" s="53"/>
      <c r="W3429" s="53"/>
      <c r="X3429" s="53"/>
      <c r="Y3429" s="53"/>
      <c r="Z3429" s="53"/>
      <c r="AA3429" s="53"/>
      <c r="AB3429" s="53"/>
      <c r="AC3429" s="53"/>
      <c r="AD3429" s="53"/>
      <c r="AE3429" s="53"/>
      <c r="AF3429" s="53"/>
      <c r="AG3429" s="53"/>
      <c r="AH3429" s="53"/>
      <c r="AI3429" s="53"/>
      <c r="AJ3429" s="53"/>
      <c r="AK3429" s="53"/>
      <c r="AL3429" s="53"/>
      <c r="AM3429" s="53"/>
      <c r="AN3429" s="53"/>
      <c r="AO3429" s="53"/>
      <c r="AP3429" s="53"/>
      <c r="AQ3429" s="53"/>
      <c r="AR3429" s="53"/>
      <c r="AS3429" s="53"/>
      <c r="AT3429" s="53"/>
      <c r="AU3429" s="53"/>
      <c r="AV3429" s="53"/>
      <c r="AW3429" s="53"/>
      <c r="AX3429" s="53"/>
      <c r="AY3429" s="53"/>
      <c r="AZ3429" s="53"/>
      <c r="BA3429" s="53"/>
      <c r="BB3429" s="53"/>
      <c r="BC3429" s="53"/>
      <c r="BD3429" s="53"/>
      <c r="BE3429" s="53"/>
      <c r="BF3429" s="53"/>
      <c r="BG3429" s="53"/>
      <c r="BH3429" s="53"/>
      <c r="BI3429" s="53"/>
      <c r="BJ3429" s="53"/>
      <c r="BK3429" s="53"/>
      <c r="BL3429" s="53"/>
      <c r="BM3429" s="53"/>
      <c r="BN3429" s="53"/>
      <c r="BO3429" s="53"/>
      <c r="BP3429" s="53"/>
      <c r="BQ3429" s="53"/>
      <c r="BR3429" s="53"/>
      <c r="BS3429" s="53"/>
      <c r="BT3429" s="53"/>
      <c r="BU3429" s="53"/>
      <c r="BV3429" s="53"/>
      <c r="BW3429" s="53"/>
      <c r="BX3429" s="53"/>
      <c r="BY3429" s="53"/>
      <c r="BZ3429" s="53"/>
      <c r="CA3429" s="53"/>
      <c r="CB3429" s="53"/>
      <c r="CC3429" s="53"/>
      <c r="CD3429" s="53"/>
      <c r="CE3429" s="53"/>
      <c r="CF3429" s="53"/>
      <c r="CG3429" s="53"/>
      <c r="CH3429" s="53"/>
      <c r="CI3429" s="53"/>
      <c r="CJ3429" s="53"/>
      <c r="CK3429" s="53"/>
    </row>
    <row r="3430" spans="10:89" x14ac:dyDescent="0.2">
      <c r="J3430" s="53"/>
      <c r="K3430" s="53"/>
      <c r="L3430" s="53"/>
      <c r="M3430" s="53"/>
      <c r="N3430" s="53"/>
      <c r="O3430" s="53"/>
      <c r="P3430" s="53"/>
      <c r="Q3430" s="53"/>
      <c r="R3430" s="53"/>
      <c r="S3430" s="53"/>
      <c r="T3430" s="53"/>
      <c r="U3430" s="53"/>
      <c r="V3430" s="53"/>
      <c r="W3430" s="53"/>
      <c r="X3430" s="53"/>
      <c r="Y3430" s="53"/>
      <c r="Z3430" s="53"/>
      <c r="AA3430" s="53"/>
      <c r="AB3430" s="53"/>
      <c r="AC3430" s="53"/>
      <c r="AD3430" s="53"/>
      <c r="AE3430" s="53"/>
      <c r="AF3430" s="53"/>
      <c r="AG3430" s="53"/>
      <c r="AH3430" s="53"/>
      <c r="AI3430" s="53"/>
      <c r="AJ3430" s="53"/>
      <c r="AK3430" s="53"/>
      <c r="AL3430" s="53"/>
      <c r="AM3430" s="53"/>
      <c r="AN3430" s="53"/>
      <c r="AO3430" s="53"/>
      <c r="AP3430" s="53"/>
      <c r="AQ3430" s="53"/>
      <c r="AR3430" s="53"/>
      <c r="AS3430" s="53"/>
      <c r="AT3430" s="53"/>
      <c r="AU3430" s="53"/>
      <c r="AV3430" s="53"/>
      <c r="AW3430" s="53"/>
      <c r="AX3430" s="53"/>
      <c r="AY3430" s="53"/>
      <c r="AZ3430" s="53"/>
      <c r="BA3430" s="53"/>
      <c r="BB3430" s="53"/>
      <c r="BC3430" s="53"/>
      <c r="BD3430" s="53"/>
      <c r="BE3430" s="53"/>
      <c r="BF3430" s="53"/>
      <c r="BG3430" s="53"/>
      <c r="BH3430" s="53"/>
      <c r="BI3430" s="53"/>
      <c r="BJ3430" s="53"/>
      <c r="BK3430" s="53"/>
      <c r="BL3430" s="53"/>
      <c r="BM3430" s="53"/>
      <c r="BN3430" s="53"/>
      <c r="BO3430" s="53"/>
      <c r="BP3430" s="53"/>
      <c r="BQ3430" s="53"/>
      <c r="BR3430" s="53"/>
      <c r="BS3430" s="53"/>
      <c r="BT3430" s="53"/>
      <c r="BU3430" s="53"/>
      <c r="BV3430" s="53"/>
      <c r="BW3430" s="53"/>
      <c r="BX3430" s="53"/>
      <c r="BY3430" s="53"/>
      <c r="BZ3430" s="53"/>
      <c r="CA3430" s="53"/>
      <c r="CB3430" s="53"/>
      <c r="CC3430" s="53"/>
      <c r="CD3430" s="53"/>
      <c r="CE3430" s="53"/>
      <c r="CF3430" s="53"/>
      <c r="CG3430" s="53"/>
      <c r="CH3430" s="53"/>
      <c r="CI3430" s="53"/>
      <c r="CJ3430" s="53"/>
      <c r="CK3430" s="53"/>
    </row>
    <row r="3431" spans="10:89" x14ac:dyDescent="0.2">
      <c r="J3431" s="53"/>
      <c r="K3431" s="53"/>
      <c r="L3431" s="53"/>
      <c r="M3431" s="53"/>
      <c r="N3431" s="53"/>
      <c r="O3431" s="53"/>
      <c r="P3431" s="53"/>
      <c r="Q3431" s="53"/>
      <c r="R3431" s="53"/>
      <c r="S3431" s="53"/>
      <c r="T3431" s="53"/>
      <c r="U3431" s="53"/>
      <c r="V3431" s="53"/>
      <c r="W3431" s="53"/>
      <c r="X3431" s="53"/>
      <c r="Y3431" s="53"/>
      <c r="Z3431" s="53"/>
      <c r="AA3431" s="53"/>
      <c r="AB3431" s="53"/>
      <c r="AC3431" s="53"/>
      <c r="AD3431" s="53"/>
      <c r="AE3431" s="53"/>
      <c r="AF3431" s="53"/>
      <c r="AG3431" s="53"/>
      <c r="AH3431" s="53"/>
      <c r="AI3431" s="53"/>
      <c r="AJ3431" s="53"/>
      <c r="AK3431" s="53"/>
      <c r="AL3431" s="53"/>
      <c r="AM3431" s="53"/>
      <c r="AN3431" s="53"/>
      <c r="AO3431" s="53"/>
      <c r="AP3431" s="53"/>
      <c r="AQ3431" s="53"/>
      <c r="AR3431" s="53"/>
      <c r="AS3431" s="53"/>
      <c r="AT3431" s="53"/>
      <c r="AU3431" s="53"/>
      <c r="AV3431" s="53"/>
      <c r="AW3431" s="53"/>
      <c r="AX3431" s="53"/>
      <c r="AY3431" s="53"/>
      <c r="AZ3431" s="53"/>
      <c r="BA3431" s="53"/>
      <c r="BB3431" s="53"/>
      <c r="BC3431" s="53"/>
      <c r="BD3431" s="53"/>
      <c r="BE3431" s="53"/>
      <c r="BF3431" s="53"/>
      <c r="BG3431" s="53"/>
      <c r="BH3431" s="53"/>
      <c r="BI3431" s="53"/>
      <c r="BJ3431" s="53"/>
      <c r="BK3431" s="53"/>
      <c r="BL3431" s="53"/>
      <c r="BM3431" s="53"/>
      <c r="BN3431" s="53"/>
      <c r="BO3431" s="53"/>
      <c r="BP3431" s="53"/>
      <c r="BQ3431" s="53"/>
      <c r="BR3431" s="53"/>
      <c r="BS3431" s="53"/>
      <c r="BT3431" s="53"/>
      <c r="BU3431" s="53"/>
      <c r="BV3431" s="53"/>
      <c r="BW3431" s="53"/>
      <c r="BX3431" s="53"/>
      <c r="BY3431" s="53"/>
      <c r="BZ3431" s="53"/>
      <c r="CA3431" s="53"/>
      <c r="CB3431" s="53"/>
      <c r="CC3431" s="53"/>
      <c r="CD3431" s="53"/>
      <c r="CE3431" s="53"/>
      <c r="CF3431" s="53"/>
      <c r="CG3431" s="53"/>
      <c r="CH3431" s="53"/>
      <c r="CI3431" s="53"/>
      <c r="CJ3431" s="53"/>
      <c r="CK3431" s="53"/>
    </row>
    <row r="3432" spans="10:89" x14ac:dyDescent="0.2">
      <c r="J3432" s="53"/>
      <c r="K3432" s="53"/>
      <c r="L3432" s="53"/>
      <c r="M3432" s="53"/>
      <c r="N3432" s="53"/>
      <c r="O3432" s="53"/>
      <c r="P3432" s="53"/>
      <c r="Q3432" s="53"/>
      <c r="R3432" s="53"/>
      <c r="S3432" s="53"/>
      <c r="T3432" s="53"/>
      <c r="U3432" s="53"/>
      <c r="V3432" s="53"/>
      <c r="W3432" s="53"/>
      <c r="X3432" s="53"/>
      <c r="Y3432" s="53"/>
      <c r="Z3432" s="53"/>
      <c r="AA3432" s="53"/>
      <c r="AB3432" s="53"/>
      <c r="AC3432" s="53"/>
      <c r="AD3432" s="53"/>
      <c r="AE3432" s="53"/>
      <c r="AF3432" s="53"/>
      <c r="AG3432" s="53"/>
      <c r="AH3432" s="53"/>
      <c r="AI3432" s="53"/>
      <c r="AJ3432" s="53"/>
      <c r="AK3432" s="53"/>
      <c r="AL3432" s="53"/>
      <c r="AM3432" s="53"/>
      <c r="AN3432" s="53"/>
      <c r="AO3432" s="53"/>
      <c r="AP3432" s="53"/>
      <c r="AQ3432" s="53"/>
      <c r="AR3432" s="53"/>
      <c r="AS3432" s="53"/>
      <c r="AT3432" s="53"/>
      <c r="AU3432" s="53"/>
      <c r="AV3432" s="53"/>
      <c r="AW3432" s="53"/>
      <c r="AX3432" s="53"/>
      <c r="AY3432" s="53"/>
      <c r="AZ3432" s="53"/>
      <c r="BA3432" s="53"/>
      <c r="BB3432" s="53"/>
      <c r="BC3432" s="53"/>
      <c r="BD3432" s="53"/>
      <c r="BE3432" s="53"/>
      <c r="BF3432" s="53"/>
      <c r="BG3432" s="53"/>
      <c r="BH3432" s="53"/>
      <c r="BI3432" s="53"/>
      <c r="BJ3432" s="53"/>
      <c r="BK3432" s="53"/>
      <c r="BL3432" s="53"/>
      <c r="BM3432" s="53"/>
      <c r="BN3432" s="53"/>
      <c r="BO3432" s="53"/>
      <c r="BP3432" s="53"/>
      <c r="BQ3432" s="53"/>
      <c r="BR3432" s="53"/>
      <c r="BS3432" s="53"/>
      <c r="BT3432" s="53"/>
      <c r="BU3432" s="53"/>
      <c r="BV3432" s="53"/>
      <c r="BW3432" s="53"/>
      <c r="BX3432" s="53"/>
      <c r="BY3432" s="53"/>
      <c r="BZ3432" s="53"/>
      <c r="CA3432" s="53"/>
      <c r="CB3432" s="53"/>
      <c r="CC3432" s="53"/>
      <c r="CD3432" s="53"/>
      <c r="CE3432" s="53"/>
      <c r="CF3432" s="53"/>
      <c r="CG3432" s="53"/>
      <c r="CH3432" s="53"/>
      <c r="CI3432" s="53"/>
      <c r="CJ3432" s="53"/>
      <c r="CK3432" s="53"/>
    </row>
    <row r="3433" spans="10:89" x14ac:dyDescent="0.2">
      <c r="J3433" s="53"/>
      <c r="K3433" s="53"/>
      <c r="L3433" s="53"/>
      <c r="M3433" s="53"/>
      <c r="N3433" s="53"/>
      <c r="O3433" s="53"/>
      <c r="P3433" s="53"/>
      <c r="Q3433" s="53"/>
      <c r="R3433" s="53"/>
      <c r="S3433" s="53"/>
      <c r="T3433" s="53"/>
      <c r="U3433" s="53"/>
      <c r="V3433" s="53"/>
      <c r="W3433" s="53"/>
      <c r="X3433" s="53"/>
      <c r="Y3433" s="53"/>
      <c r="Z3433" s="53"/>
      <c r="AA3433" s="53"/>
      <c r="AB3433" s="53"/>
      <c r="AC3433" s="53"/>
      <c r="AD3433" s="53"/>
      <c r="AE3433" s="53"/>
      <c r="AF3433" s="53"/>
      <c r="AG3433" s="53"/>
      <c r="AH3433" s="53"/>
      <c r="AI3433" s="53"/>
      <c r="AJ3433" s="53"/>
      <c r="AK3433" s="53"/>
      <c r="AL3433" s="53"/>
      <c r="AM3433" s="53"/>
      <c r="AN3433" s="53"/>
      <c r="AO3433" s="53"/>
      <c r="AP3433" s="53"/>
      <c r="AQ3433" s="53"/>
      <c r="AR3433" s="53"/>
      <c r="AS3433" s="53"/>
      <c r="AT3433" s="53"/>
      <c r="AU3433" s="53"/>
      <c r="AV3433" s="53"/>
      <c r="AW3433" s="53"/>
      <c r="AX3433" s="53"/>
      <c r="AY3433" s="53"/>
      <c r="AZ3433" s="53"/>
      <c r="BA3433" s="53"/>
      <c r="BB3433" s="53"/>
      <c r="BC3433" s="53"/>
      <c r="BD3433" s="53"/>
      <c r="BE3433" s="53"/>
      <c r="BF3433" s="53"/>
      <c r="BG3433" s="53"/>
      <c r="BH3433" s="53"/>
      <c r="BI3433" s="53"/>
      <c r="BJ3433" s="53"/>
      <c r="BK3433" s="53"/>
      <c r="BL3433" s="53"/>
      <c r="BM3433" s="53"/>
      <c r="BN3433" s="53"/>
      <c r="BO3433" s="53"/>
      <c r="BP3433" s="53"/>
      <c r="BQ3433" s="53"/>
      <c r="BR3433" s="53"/>
      <c r="BS3433" s="53"/>
      <c r="BT3433" s="53"/>
      <c r="BU3433" s="53"/>
      <c r="BV3433" s="53"/>
      <c r="BW3433" s="53"/>
      <c r="BX3433" s="53"/>
      <c r="BY3433" s="53"/>
      <c r="BZ3433" s="53"/>
      <c r="CA3433" s="53"/>
      <c r="CB3433" s="53"/>
      <c r="CC3433" s="53"/>
      <c r="CD3433" s="53"/>
      <c r="CE3433" s="53"/>
      <c r="CF3433" s="53"/>
      <c r="CG3433" s="53"/>
      <c r="CH3433" s="53"/>
      <c r="CI3433" s="53"/>
      <c r="CJ3433" s="53"/>
      <c r="CK3433" s="53"/>
    </row>
    <row r="3434" spans="10:89" x14ac:dyDescent="0.2">
      <c r="J3434" s="53"/>
      <c r="K3434" s="53"/>
      <c r="L3434" s="53"/>
      <c r="M3434" s="53"/>
      <c r="N3434" s="53"/>
      <c r="O3434" s="53"/>
      <c r="P3434" s="53"/>
      <c r="Q3434" s="53"/>
      <c r="R3434" s="53"/>
      <c r="S3434" s="53"/>
      <c r="T3434" s="53"/>
      <c r="U3434" s="53"/>
      <c r="V3434" s="53"/>
      <c r="W3434" s="53"/>
      <c r="X3434" s="53"/>
      <c r="Y3434" s="53"/>
      <c r="Z3434" s="53"/>
      <c r="AA3434" s="53"/>
      <c r="AB3434" s="53"/>
      <c r="AC3434" s="53"/>
      <c r="AD3434" s="53"/>
      <c r="AE3434" s="53"/>
      <c r="AF3434" s="53"/>
      <c r="AG3434" s="53"/>
      <c r="AH3434" s="53"/>
      <c r="AI3434" s="53"/>
      <c r="AJ3434" s="53"/>
      <c r="AK3434" s="53"/>
      <c r="AL3434" s="53"/>
      <c r="AM3434" s="53"/>
      <c r="AN3434" s="53"/>
      <c r="AO3434" s="53"/>
      <c r="AP3434" s="53"/>
      <c r="AQ3434" s="53"/>
      <c r="AR3434" s="53"/>
      <c r="AS3434" s="53"/>
      <c r="AT3434" s="53"/>
      <c r="AU3434" s="53"/>
      <c r="AV3434" s="53"/>
      <c r="AW3434" s="53"/>
      <c r="AX3434" s="53"/>
      <c r="AY3434" s="53"/>
      <c r="AZ3434" s="53"/>
      <c r="BA3434" s="53"/>
      <c r="BB3434" s="53"/>
      <c r="BC3434" s="53"/>
      <c r="BD3434" s="53"/>
      <c r="BE3434" s="53"/>
      <c r="BF3434" s="53"/>
      <c r="BG3434" s="53"/>
      <c r="BH3434" s="53"/>
      <c r="BI3434" s="53"/>
      <c r="BJ3434" s="53"/>
      <c r="BK3434" s="53"/>
      <c r="BL3434" s="53"/>
      <c r="BM3434" s="53"/>
      <c r="BN3434" s="53"/>
      <c r="BO3434" s="53"/>
      <c r="BP3434" s="53"/>
      <c r="BQ3434" s="53"/>
      <c r="BR3434" s="53"/>
      <c r="BS3434" s="53"/>
      <c r="BT3434" s="53"/>
      <c r="BU3434" s="53"/>
      <c r="BV3434" s="53"/>
      <c r="BW3434" s="53"/>
      <c r="BX3434" s="53"/>
      <c r="BY3434" s="53"/>
      <c r="BZ3434" s="53"/>
      <c r="CA3434" s="53"/>
      <c r="CB3434" s="53"/>
      <c r="CC3434" s="53"/>
      <c r="CD3434" s="53"/>
      <c r="CE3434" s="53"/>
      <c r="CF3434" s="53"/>
      <c r="CG3434" s="53"/>
      <c r="CH3434" s="53"/>
      <c r="CI3434" s="53"/>
      <c r="CJ3434" s="53"/>
      <c r="CK3434" s="53"/>
    </row>
    <row r="3435" spans="10:89" x14ac:dyDescent="0.2">
      <c r="J3435" s="53"/>
      <c r="K3435" s="53"/>
      <c r="L3435" s="53"/>
      <c r="M3435" s="53"/>
      <c r="N3435" s="53"/>
      <c r="O3435" s="53"/>
      <c r="P3435" s="53"/>
      <c r="Q3435" s="53"/>
      <c r="R3435" s="53"/>
      <c r="S3435" s="53"/>
      <c r="T3435" s="53"/>
      <c r="U3435" s="53"/>
      <c r="V3435" s="53"/>
      <c r="W3435" s="53"/>
      <c r="X3435" s="53"/>
      <c r="Y3435" s="53"/>
      <c r="Z3435" s="53"/>
      <c r="AA3435" s="53"/>
      <c r="AB3435" s="53"/>
      <c r="AC3435" s="53"/>
      <c r="AD3435" s="53"/>
      <c r="AE3435" s="53"/>
      <c r="AF3435" s="53"/>
      <c r="AG3435" s="53"/>
      <c r="AH3435" s="53"/>
      <c r="AI3435" s="53"/>
      <c r="AJ3435" s="53"/>
      <c r="AK3435" s="53"/>
      <c r="AL3435" s="53"/>
      <c r="AM3435" s="53"/>
      <c r="AN3435" s="53"/>
      <c r="AO3435" s="53"/>
      <c r="AP3435" s="53"/>
      <c r="AQ3435" s="53"/>
      <c r="AR3435" s="53"/>
      <c r="AS3435" s="53"/>
      <c r="AT3435" s="53"/>
      <c r="AU3435" s="53"/>
      <c r="AV3435" s="53"/>
      <c r="AW3435" s="53"/>
      <c r="AX3435" s="53"/>
      <c r="AY3435" s="53"/>
      <c r="AZ3435" s="53"/>
      <c r="BA3435" s="53"/>
      <c r="BB3435" s="53"/>
      <c r="BC3435" s="53"/>
      <c r="BD3435" s="53"/>
      <c r="BE3435" s="53"/>
      <c r="BF3435" s="53"/>
      <c r="BG3435" s="53"/>
      <c r="BH3435" s="53"/>
      <c r="BI3435" s="53"/>
      <c r="BJ3435" s="53"/>
      <c r="BK3435" s="53"/>
      <c r="BL3435" s="53"/>
      <c r="BM3435" s="53"/>
      <c r="BN3435" s="53"/>
      <c r="BO3435" s="53"/>
      <c r="BP3435" s="53"/>
      <c r="BQ3435" s="53"/>
      <c r="BR3435" s="53"/>
      <c r="BS3435" s="53"/>
      <c r="BT3435" s="53"/>
      <c r="BU3435" s="53"/>
      <c r="BV3435" s="53"/>
      <c r="BW3435" s="53"/>
      <c r="BX3435" s="53"/>
      <c r="BY3435" s="53"/>
      <c r="BZ3435" s="53"/>
      <c r="CA3435" s="53"/>
      <c r="CB3435" s="53"/>
      <c r="CC3435" s="53"/>
      <c r="CD3435" s="53"/>
      <c r="CE3435" s="53"/>
      <c r="CF3435" s="53"/>
      <c r="CG3435" s="53"/>
      <c r="CH3435" s="53"/>
      <c r="CI3435" s="53"/>
      <c r="CJ3435" s="53"/>
      <c r="CK3435" s="53"/>
    </row>
    <row r="3436" spans="10:89" x14ac:dyDescent="0.2">
      <c r="J3436" s="53"/>
      <c r="K3436" s="53"/>
      <c r="L3436" s="53"/>
      <c r="M3436" s="53"/>
      <c r="N3436" s="53"/>
      <c r="O3436" s="53"/>
      <c r="P3436" s="53"/>
      <c r="Q3436" s="53"/>
      <c r="R3436" s="53"/>
      <c r="S3436" s="53"/>
      <c r="T3436" s="53"/>
      <c r="U3436" s="53"/>
      <c r="V3436" s="53"/>
      <c r="W3436" s="53"/>
      <c r="X3436" s="53"/>
      <c r="Y3436" s="53"/>
      <c r="Z3436" s="53"/>
      <c r="AA3436" s="53"/>
      <c r="AB3436" s="53"/>
      <c r="AC3436" s="53"/>
      <c r="AD3436" s="53"/>
      <c r="AE3436" s="53"/>
      <c r="AF3436" s="53"/>
      <c r="AG3436" s="53"/>
      <c r="AH3436" s="53"/>
      <c r="AI3436" s="53"/>
      <c r="AJ3436" s="53"/>
      <c r="AK3436" s="53"/>
      <c r="AL3436" s="53"/>
      <c r="AM3436" s="53"/>
      <c r="AN3436" s="53"/>
      <c r="AO3436" s="53"/>
      <c r="AP3436" s="53"/>
      <c r="AQ3436" s="53"/>
      <c r="AR3436" s="53"/>
      <c r="AS3436" s="53"/>
      <c r="AT3436" s="53"/>
      <c r="AU3436" s="53"/>
      <c r="AV3436" s="53"/>
      <c r="AW3436" s="53"/>
      <c r="AX3436" s="53"/>
      <c r="AY3436" s="53"/>
      <c r="AZ3436" s="53"/>
      <c r="BA3436" s="53"/>
      <c r="BB3436" s="53"/>
      <c r="BC3436" s="53"/>
      <c r="BD3436" s="53"/>
      <c r="BE3436" s="53"/>
      <c r="BF3436" s="53"/>
      <c r="BG3436" s="53"/>
      <c r="BH3436" s="53"/>
      <c r="BI3436" s="53"/>
      <c r="BJ3436" s="53"/>
      <c r="BK3436" s="53"/>
      <c r="BL3436" s="53"/>
      <c r="BM3436" s="53"/>
      <c r="BN3436" s="53"/>
      <c r="BO3436" s="53"/>
      <c r="BP3436" s="53"/>
      <c r="BQ3436" s="53"/>
      <c r="BR3436" s="53"/>
      <c r="BS3436" s="53"/>
      <c r="BT3436" s="53"/>
      <c r="BU3436" s="53"/>
      <c r="BV3436" s="53"/>
      <c r="BW3436" s="53"/>
      <c r="BX3436" s="53"/>
      <c r="BY3436" s="53"/>
      <c r="BZ3436" s="53"/>
      <c r="CA3436" s="53"/>
      <c r="CB3436" s="53"/>
      <c r="CC3436" s="53"/>
      <c r="CD3436" s="53"/>
      <c r="CE3436" s="53"/>
      <c r="CF3436" s="53"/>
      <c r="CG3436" s="53"/>
      <c r="CH3436" s="53"/>
      <c r="CI3436" s="53"/>
      <c r="CJ3436" s="53"/>
      <c r="CK3436" s="53"/>
    </row>
    <row r="3437" spans="10:89" x14ac:dyDescent="0.2">
      <c r="J3437" s="53"/>
      <c r="K3437" s="53"/>
      <c r="L3437" s="53"/>
      <c r="M3437" s="53"/>
      <c r="N3437" s="53"/>
      <c r="O3437" s="53"/>
      <c r="P3437" s="53"/>
      <c r="Q3437" s="53"/>
      <c r="R3437" s="53"/>
      <c r="S3437" s="53"/>
      <c r="T3437" s="53"/>
      <c r="U3437" s="53"/>
      <c r="V3437" s="53"/>
      <c r="W3437" s="53"/>
      <c r="X3437" s="53"/>
      <c r="Y3437" s="53"/>
      <c r="Z3437" s="53"/>
      <c r="AA3437" s="53"/>
      <c r="AB3437" s="53"/>
      <c r="AC3437" s="53"/>
      <c r="AD3437" s="53"/>
      <c r="AE3437" s="53"/>
      <c r="AF3437" s="53"/>
      <c r="AG3437" s="53"/>
      <c r="AH3437" s="53"/>
      <c r="AI3437" s="53"/>
      <c r="AJ3437" s="53"/>
      <c r="AK3437" s="53"/>
      <c r="AL3437" s="53"/>
      <c r="AM3437" s="53"/>
      <c r="AN3437" s="53"/>
      <c r="AO3437" s="53"/>
      <c r="AP3437" s="53"/>
      <c r="AQ3437" s="53"/>
      <c r="AR3437" s="53"/>
      <c r="AS3437" s="53"/>
      <c r="AT3437" s="53"/>
      <c r="AU3437" s="53"/>
      <c r="AV3437" s="53"/>
      <c r="AW3437" s="53"/>
      <c r="AX3437" s="53"/>
      <c r="AY3437" s="53"/>
      <c r="AZ3437" s="53"/>
      <c r="BA3437" s="53"/>
      <c r="BB3437" s="53"/>
      <c r="BC3437" s="53"/>
      <c r="BD3437" s="53"/>
      <c r="BE3437" s="53"/>
      <c r="BF3437" s="53"/>
      <c r="BG3437" s="53"/>
      <c r="BH3437" s="53"/>
      <c r="BI3437" s="53"/>
      <c r="BJ3437" s="53"/>
      <c r="BK3437" s="53"/>
      <c r="BL3437" s="53"/>
      <c r="BM3437" s="53"/>
      <c r="BN3437" s="53"/>
      <c r="BO3437" s="53"/>
      <c r="BP3437" s="53"/>
      <c r="BQ3437" s="53"/>
      <c r="BR3437" s="53"/>
      <c r="BS3437" s="53"/>
      <c r="BT3437" s="53"/>
      <c r="BU3437" s="53"/>
      <c r="BV3437" s="53"/>
      <c r="BW3437" s="53"/>
      <c r="BX3437" s="53"/>
      <c r="BY3437" s="53"/>
      <c r="BZ3437" s="53"/>
      <c r="CA3437" s="53"/>
      <c r="CB3437" s="53"/>
      <c r="CC3437" s="53"/>
      <c r="CD3437" s="53"/>
      <c r="CE3437" s="53"/>
      <c r="CF3437" s="53"/>
      <c r="CG3437" s="53"/>
      <c r="CH3437" s="53"/>
      <c r="CI3437" s="53"/>
      <c r="CJ3437" s="53"/>
      <c r="CK3437" s="53"/>
    </row>
    <row r="3438" spans="10:89" x14ac:dyDescent="0.2">
      <c r="J3438" s="53"/>
      <c r="K3438" s="53"/>
      <c r="L3438" s="53"/>
      <c r="M3438" s="53"/>
      <c r="N3438" s="53"/>
      <c r="O3438" s="53"/>
      <c r="P3438" s="53"/>
      <c r="Q3438" s="53"/>
      <c r="R3438" s="53"/>
      <c r="S3438" s="53"/>
      <c r="T3438" s="53"/>
      <c r="U3438" s="53"/>
      <c r="V3438" s="53"/>
      <c r="W3438" s="53"/>
      <c r="X3438" s="53"/>
      <c r="Y3438" s="53"/>
      <c r="Z3438" s="53"/>
      <c r="AA3438" s="53"/>
      <c r="AB3438" s="53"/>
      <c r="AC3438" s="53"/>
      <c r="AD3438" s="53"/>
      <c r="AE3438" s="53"/>
      <c r="AF3438" s="53"/>
      <c r="AG3438" s="53"/>
      <c r="AH3438" s="53"/>
      <c r="AI3438" s="53"/>
      <c r="AJ3438" s="53"/>
      <c r="AK3438" s="53"/>
      <c r="AL3438" s="53"/>
      <c r="AM3438" s="53"/>
      <c r="AN3438" s="53"/>
      <c r="AO3438" s="53"/>
      <c r="AP3438" s="53"/>
      <c r="AQ3438" s="53"/>
      <c r="AR3438" s="53"/>
      <c r="AS3438" s="53"/>
      <c r="AT3438" s="53"/>
      <c r="AU3438" s="53"/>
      <c r="AV3438" s="53"/>
      <c r="AW3438" s="53"/>
      <c r="AX3438" s="53"/>
      <c r="AY3438" s="53"/>
      <c r="AZ3438" s="53"/>
      <c r="BA3438" s="53"/>
      <c r="BB3438" s="53"/>
      <c r="BC3438" s="53"/>
      <c r="BD3438" s="53"/>
      <c r="BE3438" s="53"/>
      <c r="BF3438" s="53"/>
      <c r="BG3438" s="53"/>
      <c r="BH3438" s="53"/>
      <c r="BI3438" s="53"/>
      <c r="BJ3438" s="53"/>
      <c r="BK3438" s="53"/>
      <c r="BL3438" s="53"/>
      <c r="BM3438" s="53"/>
      <c r="BN3438" s="53"/>
      <c r="BO3438" s="53"/>
      <c r="BP3438" s="53"/>
      <c r="BQ3438" s="53"/>
      <c r="BR3438" s="53"/>
      <c r="BS3438" s="53"/>
      <c r="BT3438" s="53"/>
      <c r="BU3438" s="53"/>
      <c r="BV3438" s="53"/>
      <c r="BW3438" s="53"/>
      <c r="BX3438" s="53"/>
      <c r="BY3438" s="53"/>
      <c r="BZ3438" s="53"/>
      <c r="CA3438" s="53"/>
      <c r="CB3438" s="53"/>
      <c r="CC3438" s="53"/>
      <c r="CD3438" s="53"/>
      <c r="CE3438" s="53"/>
      <c r="CF3438" s="53"/>
      <c r="CG3438" s="53"/>
      <c r="CH3438" s="53"/>
      <c r="CI3438" s="53"/>
      <c r="CJ3438" s="53"/>
      <c r="CK3438" s="53"/>
    </row>
    <row r="3439" spans="10:89" x14ac:dyDescent="0.2">
      <c r="J3439" s="53"/>
      <c r="K3439" s="53"/>
      <c r="L3439" s="53"/>
      <c r="M3439" s="53"/>
      <c r="N3439" s="53"/>
      <c r="O3439" s="53"/>
      <c r="P3439" s="53"/>
      <c r="Q3439" s="53"/>
      <c r="R3439" s="53"/>
      <c r="S3439" s="53"/>
      <c r="T3439" s="53"/>
      <c r="U3439" s="53"/>
      <c r="V3439" s="53"/>
      <c r="W3439" s="53"/>
      <c r="X3439" s="53"/>
      <c r="Y3439" s="53"/>
      <c r="Z3439" s="53"/>
      <c r="AA3439" s="53"/>
      <c r="AB3439" s="53"/>
      <c r="AC3439" s="53"/>
      <c r="AD3439" s="53"/>
      <c r="AE3439" s="53"/>
      <c r="AF3439" s="53"/>
      <c r="AG3439" s="53"/>
      <c r="AH3439" s="53"/>
      <c r="AI3439" s="53"/>
      <c r="AJ3439" s="53"/>
      <c r="AK3439" s="53"/>
      <c r="AL3439" s="53"/>
      <c r="AM3439" s="53"/>
      <c r="AN3439" s="53"/>
      <c r="AO3439" s="53"/>
      <c r="AP3439" s="53"/>
      <c r="AQ3439" s="53"/>
      <c r="AR3439" s="53"/>
      <c r="AS3439" s="53"/>
      <c r="AT3439" s="53"/>
      <c r="AU3439" s="53"/>
      <c r="AV3439" s="53"/>
      <c r="AW3439" s="53"/>
      <c r="AX3439" s="53"/>
      <c r="AY3439" s="53"/>
      <c r="AZ3439" s="53"/>
      <c r="BA3439" s="53"/>
      <c r="BB3439" s="53"/>
      <c r="BC3439" s="53"/>
      <c r="BD3439" s="53"/>
      <c r="BE3439" s="53"/>
      <c r="BF3439" s="53"/>
      <c r="BG3439" s="53"/>
      <c r="BH3439" s="53"/>
      <c r="BI3439" s="53"/>
      <c r="BJ3439" s="53"/>
      <c r="BK3439" s="53"/>
      <c r="BL3439" s="53"/>
      <c r="BM3439" s="53"/>
      <c r="BN3439" s="53"/>
      <c r="BO3439" s="53"/>
      <c r="BP3439" s="53"/>
      <c r="BQ3439" s="53"/>
      <c r="BR3439" s="53"/>
      <c r="BS3439" s="53"/>
      <c r="BT3439" s="53"/>
      <c r="BU3439" s="53"/>
      <c r="BV3439" s="53"/>
      <c r="BW3439" s="53"/>
      <c r="BX3439" s="53"/>
      <c r="BY3439" s="53"/>
      <c r="BZ3439" s="53"/>
      <c r="CA3439" s="53"/>
      <c r="CB3439" s="53"/>
      <c r="CC3439" s="53"/>
      <c r="CD3439" s="53"/>
      <c r="CE3439" s="53"/>
      <c r="CF3439" s="53"/>
      <c r="CG3439" s="53"/>
      <c r="CH3439" s="53"/>
      <c r="CI3439" s="53"/>
      <c r="CJ3439" s="53"/>
      <c r="CK3439" s="53"/>
    </row>
    <row r="3440" spans="10:89" x14ac:dyDescent="0.2">
      <c r="J3440" s="53"/>
      <c r="K3440" s="53"/>
      <c r="L3440" s="53"/>
      <c r="M3440" s="53"/>
      <c r="N3440" s="53"/>
      <c r="O3440" s="53"/>
      <c r="P3440" s="53"/>
      <c r="Q3440" s="53"/>
      <c r="R3440" s="53"/>
      <c r="S3440" s="53"/>
      <c r="T3440" s="53"/>
      <c r="U3440" s="53"/>
      <c r="V3440" s="53"/>
      <c r="W3440" s="53"/>
      <c r="X3440" s="53"/>
      <c r="Y3440" s="53"/>
      <c r="Z3440" s="53"/>
      <c r="AA3440" s="53"/>
      <c r="AB3440" s="53"/>
      <c r="AC3440" s="53"/>
      <c r="AD3440" s="53"/>
      <c r="AE3440" s="53"/>
      <c r="AF3440" s="53"/>
      <c r="AG3440" s="53"/>
      <c r="AH3440" s="53"/>
      <c r="AI3440" s="53"/>
      <c r="AJ3440" s="53"/>
      <c r="AK3440" s="53"/>
      <c r="AL3440" s="53"/>
      <c r="AM3440" s="53"/>
      <c r="AN3440" s="53"/>
      <c r="AO3440" s="53"/>
      <c r="AP3440" s="53"/>
      <c r="AQ3440" s="53"/>
      <c r="AR3440" s="53"/>
      <c r="AS3440" s="53"/>
      <c r="AT3440" s="53"/>
      <c r="AU3440" s="53"/>
      <c r="AV3440" s="53"/>
      <c r="AW3440" s="53"/>
      <c r="AX3440" s="53"/>
      <c r="AY3440" s="53"/>
      <c r="AZ3440" s="53"/>
      <c r="BA3440" s="53"/>
      <c r="BB3440" s="53"/>
      <c r="BC3440" s="53"/>
      <c r="BD3440" s="53"/>
      <c r="BE3440" s="53"/>
      <c r="BF3440" s="53"/>
      <c r="BG3440" s="53"/>
      <c r="BH3440" s="53"/>
      <c r="BI3440" s="53"/>
      <c r="BJ3440" s="53"/>
      <c r="BK3440" s="53"/>
      <c r="BL3440" s="53"/>
      <c r="BM3440" s="53"/>
      <c r="BN3440" s="53"/>
      <c r="BO3440" s="53"/>
      <c r="BP3440" s="53"/>
      <c r="BQ3440" s="53"/>
      <c r="BR3440" s="53"/>
      <c r="BS3440" s="53"/>
      <c r="BT3440" s="53"/>
      <c r="BU3440" s="53"/>
      <c r="BV3440" s="53"/>
      <c r="BW3440" s="53"/>
      <c r="BX3440" s="53"/>
      <c r="BY3440" s="53"/>
      <c r="BZ3440" s="53"/>
      <c r="CA3440" s="53"/>
      <c r="CB3440" s="53"/>
      <c r="CC3440" s="53"/>
      <c r="CD3440" s="53"/>
      <c r="CE3440" s="53"/>
      <c r="CF3440" s="53"/>
      <c r="CG3440" s="53"/>
      <c r="CH3440" s="53"/>
      <c r="CI3440" s="53"/>
      <c r="CJ3440" s="53"/>
      <c r="CK3440" s="53"/>
    </row>
    <row r="3441" spans="10:89" x14ac:dyDescent="0.2">
      <c r="J3441" s="53"/>
      <c r="K3441" s="53"/>
      <c r="L3441" s="53"/>
      <c r="M3441" s="53"/>
      <c r="N3441" s="53"/>
      <c r="O3441" s="53"/>
      <c r="P3441" s="53"/>
      <c r="Q3441" s="53"/>
      <c r="R3441" s="53"/>
      <c r="S3441" s="53"/>
      <c r="T3441" s="53"/>
      <c r="U3441" s="53"/>
      <c r="V3441" s="53"/>
      <c r="W3441" s="53"/>
      <c r="X3441" s="53"/>
      <c r="Y3441" s="53"/>
      <c r="Z3441" s="53"/>
      <c r="AA3441" s="53"/>
      <c r="AB3441" s="53"/>
      <c r="AC3441" s="53"/>
      <c r="AD3441" s="53"/>
      <c r="AE3441" s="53"/>
      <c r="AF3441" s="53"/>
      <c r="AG3441" s="53"/>
      <c r="AH3441" s="53"/>
      <c r="AI3441" s="53"/>
      <c r="AJ3441" s="53"/>
      <c r="AK3441" s="53"/>
      <c r="AL3441" s="53"/>
      <c r="AM3441" s="53"/>
      <c r="AN3441" s="53"/>
      <c r="AO3441" s="53"/>
      <c r="AP3441" s="53"/>
      <c r="AQ3441" s="53"/>
      <c r="AR3441" s="53"/>
      <c r="AS3441" s="53"/>
      <c r="AT3441" s="53"/>
      <c r="AU3441" s="53"/>
      <c r="AV3441" s="53"/>
      <c r="AW3441" s="53"/>
      <c r="AX3441" s="53"/>
      <c r="AY3441" s="53"/>
      <c r="AZ3441" s="53"/>
      <c r="BA3441" s="53"/>
      <c r="BB3441" s="53"/>
      <c r="BC3441" s="53"/>
      <c r="BD3441" s="53"/>
      <c r="BE3441" s="53"/>
      <c r="BF3441" s="53"/>
      <c r="BG3441" s="53"/>
      <c r="BH3441" s="53"/>
      <c r="BI3441" s="53"/>
      <c r="BJ3441" s="53"/>
      <c r="BK3441" s="53"/>
      <c r="BL3441" s="53"/>
      <c r="BM3441" s="53"/>
      <c r="BN3441" s="53"/>
      <c r="BO3441" s="53"/>
      <c r="BP3441" s="53"/>
      <c r="BQ3441" s="53"/>
      <c r="BR3441" s="53"/>
      <c r="BS3441" s="53"/>
      <c r="BT3441" s="53"/>
      <c r="BU3441" s="53"/>
      <c r="BV3441" s="53"/>
      <c r="BW3441" s="53"/>
      <c r="BX3441" s="53"/>
      <c r="BY3441" s="53"/>
      <c r="BZ3441" s="53"/>
      <c r="CA3441" s="53"/>
      <c r="CB3441" s="53"/>
      <c r="CC3441" s="53"/>
      <c r="CD3441" s="53"/>
      <c r="CE3441" s="53"/>
      <c r="CF3441" s="53"/>
      <c r="CG3441" s="53"/>
      <c r="CH3441" s="53"/>
      <c r="CI3441" s="53"/>
      <c r="CJ3441" s="53"/>
      <c r="CK3441" s="53"/>
    </row>
    <row r="3442" spans="10:89" x14ac:dyDescent="0.2">
      <c r="J3442" s="53"/>
      <c r="K3442" s="53"/>
      <c r="L3442" s="53"/>
      <c r="M3442" s="53"/>
      <c r="N3442" s="53"/>
      <c r="O3442" s="53"/>
      <c r="P3442" s="53"/>
      <c r="Q3442" s="53"/>
      <c r="R3442" s="53"/>
      <c r="S3442" s="53"/>
      <c r="T3442" s="53"/>
      <c r="U3442" s="53"/>
      <c r="V3442" s="53"/>
      <c r="W3442" s="53"/>
      <c r="X3442" s="53"/>
      <c r="Y3442" s="53"/>
      <c r="Z3442" s="53"/>
      <c r="AA3442" s="53"/>
      <c r="AB3442" s="53"/>
      <c r="AC3442" s="53"/>
      <c r="AD3442" s="53"/>
      <c r="AE3442" s="53"/>
      <c r="AF3442" s="53"/>
      <c r="AG3442" s="53"/>
      <c r="AH3442" s="53"/>
      <c r="AI3442" s="53"/>
      <c r="AJ3442" s="53"/>
      <c r="AK3442" s="53"/>
      <c r="AL3442" s="53"/>
      <c r="AM3442" s="53"/>
      <c r="AN3442" s="53"/>
      <c r="AO3442" s="53"/>
      <c r="AP3442" s="53"/>
      <c r="AQ3442" s="53"/>
      <c r="AR3442" s="53"/>
      <c r="AS3442" s="53"/>
      <c r="AT3442" s="53"/>
      <c r="AU3442" s="53"/>
      <c r="AV3442" s="53"/>
      <c r="AW3442" s="53"/>
      <c r="AX3442" s="53"/>
      <c r="AY3442" s="53"/>
      <c r="AZ3442" s="53"/>
      <c r="BA3442" s="53"/>
      <c r="BB3442" s="53"/>
      <c r="BC3442" s="53"/>
      <c r="BD3442" s="53"/>
      <c r="BE3442" s="53"/>
      <c r="BF3442" s="53"/>
      <c r="BG3442" s="53"/>
      <c r="BH3442" s="53"/>
      <c r="BI3442" s="53"/>
      <c r="BJ3442" s="53"/>
      <c r="BK3442" s="53"/>
      <c r="BL3442" s="53"/>
      <c r="BM3442" s="53"/>
      <c r="BN3442" s="53"/>
      <c r="BO3442" s="53"/>
      <c r="BP3442" s="53"/>
      <c r="BQ3442" s="53"/>
      <c r="BR3442" s="53"/>
      <c r="BS3442" s="53"/>
      <c r="BT3442" s="53"/>
      <c r="BU3442" s="53"/>
      <c r="BV3442" s="53"/>
      <c r="BW3442" s="53"/>
      <c r="BX3442" s="53"/>
      <c r="BY3442" s="53"/>
      <c r="BZ3442" s="53"/>
      <c r="CA3442" s="53"/>
      <c r="CB3442" s="53"/>
      <c r="CC3442" s="53"/>
      <c r="CD3442" s="53"/>
      <c r="CE3442" s="53"/>
      <c r="CF3442" s="53"/>
      <c r="CG3442" s="53"/>
      <c r="CH3442" s="53"/>
      <c r="CI3442" s="53"/>
      <c r="CJ3442" s="53"/>
      <c r="CK3442" s="53"/>
    </row>
    <row r="3443" spans="10:89" x14ac:dyDescent="0.2">
      <c r="J3443" s="53"/>
      <c r="K3443" s="53"/>
      <c r="L3443" s="53"/>
      <c r="M3443" s="53"/>
      <c r="N3443" s="53"/>
      <c r="O3443" s="53"/>
      <c r="P3443" s="53"/>
      <c r="Q3443" s="53"/>
      <c r="R3443" s="53"/>
      <c r="S3443" s="53"/>
      <c r="T3443" s="53"/>
      <c r="U3443" s="53"/>
      <c r="V3443" s="53"/>
      <c r="W3443" s="53"/>
      <c r="X3443" s="53"/>
      <c r="Y3443" s="53"/>
      <c r="Z3443" s="53"/>
      <c r="AA3443" s="53"/>
      <c r="AB3443" s="53"/>
      <c r="AC3443" s="53"/>
      <c r="AD3443" s="53"/>
      <c r="AE3443" s="53"/>
      <c r="AF3443" s="53"/>
      <c r="AG3443" s="53"/>
      <c r="AH3443" s="53"/>
      <c r="AI3443" s="53"/>
      <c r="AJ3443" s="53"/>
      <c r="AK3443" s="53"/>
      <c r="AL3443" s="53"/>
      <c r="AM3443" s="53"/>
      <c r="AN3443" s="53"/>
      <c r="AO3443" s="53"/>
      <c r="AP3443" s="53"/>
      <c r="AQ3443" s="53"/>
      <c r="AR3443" s="53"/>
      <c r="AS3443" s="53"/>
      <c r="AT3443" s="53"/>
      <c r="AU3443" s="53"/>
      <c r="AV3443" s="53"/>
      <c r="AW3443" s="53"/>
      <c r="AX3443" s="53"/>
      <c r="AY3443" s="53"/>
      <c r="AZ3443" s="53"/>
      <c r="BA3443" s="53"/>
      <c r="BB3443" s="53"/>
      <c r="BC3443" s="53"/>
      <c r="BD3443" s="53"/>
      <c r="BE3443" s="53"/>
      <c r="BF3443" s="53"/>
      <c r="BG3443" s="53"/>
      <c r="BH3443" s="53"/>
      <c r="BI3443" s="53"/>
      <c r="BJ3443" s="53"/>
      <c r="BK3443" s="53"/>
      <c r="BL3443" s="53"/>
      <c r="BM3443" s="53"/>
      <c r="BN3443" s="53"/>
      <c r="BO3443" s="53"/>
      <c r="BP3443" s="53"/>
      <c r="BQ3443" s="53"/>
      <c r="BR3443" s="53"/>
      <c r="BS3443" s="53"/>
      <c r="BT3443" s="53"/>
      <c r="BU3443" s="53"/>
      <c r="BV3443" s="53"/>
      <c r="BW3443" s="53"/>
      <c r="BX3443" s="53"/>
      <c r="BY3443" s="53"/>
      <c r="BZ3443" s="53"/>
      <c r="CA3443" s="53"/>
      <c r="CB3443" s="53"/>
      <c r="CC3443" s="53"/>
      <c r="CD3443" s="53"/>
      <c r="CE3443" s="53"/>
      <c r="CF3443" s="53"/>
      <c r="CG3443" s="53"/>
      <c r="CH3443" s="53"/>
      <c r="CI3443" s="53"/>
      <c r="CJ3443" s="53"/>
      <c r="CK3443" s="53"/>
    </row>
    <row r="3444" spans="10:89" x14ac:dyDescent="0.2">
      <c r="J3444" s="53"/>
      <c r="K3444" s="53"/>
      <c r="L3444" s="53"/>
      <c r="M3444" s="53"/>
      <c r="N3444" s="53"/>
      <c r="O3444" s="53"/>
      <c r="P3444" s="53"/>
      <c r="Q3444" s="53"/>
      <c r="R3444" s="53"/>
      <c r="S3444" s="53"/>
      <c r="T3444" s="53"/>
      <c r="U3444" s="53"/>
      <c r="V3444" s="53"/>
      <c r="W3444" s="53"/>
      <c r="X3444" s="53"/>
      <c r="Y3444" s="53"/>
      <c r="Z3444" s="53"/>
      <c r="AA3444" s="53"/>
      <c r="AB3444" s="53"/>
      <c r="AC3444" s="53"/>
      <c r="AD3444" s="53"/>
      <c r="AE3444" s="53"/>
      <c r="AF3444" s="53"/>
      <c r="AG3444" s="53"/>
      <c r="AH3444" s="53"/>
      <c r="AI3444" s="53"/>
      <c r="AJ3444" s="53"/>
      <c r="AK3444" s="53"/>
      <c r="AL3444" s="53"/>
      <c r="AM3444" s="53"/>
      <c r="AN3444" s="53"/>
      <c r="AO3444" s="53"/>
      <c r="AP3444" s="53"/>
      <c r="AQ3444" s="53"/>
      <c r="AR3444" s="53"/>
      <c r="AS3444" s="53"/>
      <c r="AT3444" s="53"/>
      <c r="AU3444" s="53"/>
      <c r="AV3444" s="53"/>
      <c r="AW3444" s="53"/>
      <c r="AX3444" s="53"/>
      <c r="AY3444" s="53"/>
      <c r="AZ3444" s="53"/>
      <c r="BA3444" s="53"/>
      <c r="BB3444" s="53"/>
      <c r="BC3444" s="53"/>
      <c r="BD3444" s="53"/>
      <c r="BE3444" s="53"/>
      <c r="BF3444" s="53"/>
      <c r="BG3444" s="53"/>
      <c r="BH3444" s="53"/>
      <c r="BI3444" s="53"/>
      <c r="BJ3444" s="53"/>
      <c r="BK3444" s="53"/>
      <c r="BL3444" s="53"/>
      <c r="BM3444" s="53"/>
      <c r="BN3444" s="53"/>
      <c r="BO3444" s="53"/>
      <c r="BP3444" s="53"/>
      <c r="BQ3444" s="53"/>
      <c r="BR3444" s="53"/>
      <c r="BS3444" s="53"/>
      <c r="BT3444" s="53"/>
      <c r="BU3444" s="53"/>
      <c r="BV3444" s="53"/>
      <c r="BW3444" s="53"/>
      <c r="BX3444" s="53"/>
      <c r="BY3444" s="53"/>
      <c r="BZ3444" s="53"/>
      <c r="CA3444" s="53"/>
      <c r="CB3444" s="53"/>
      <c r="CC3444" s="53"/>
      <c r="CD3444" s="53"/>
      <c r="CE3444" s="53"/>
      <c r="CF3444" s="53"/>
      <c r="CG3444" s="53"/>
      <c r="CH3444" s="53"/>
      <c r="CI3444" s="53"/>
      <c r="CJ3444" s="53"/>
      <c r="CK3444" s="53"/>
    </row>
    <row r="3445" spans="10:89" x14ac:dyDescent="0.2">
      <c r="J3445" s="53"/>
      <c r="K3445" s="53"/>
      <c r="L3445" s="53"/>
      <c r="M3445" s="53"/>
      <c r="N3445" s="53"/>
      <c r="O3445" s="53"/>
      <c r="P3445" s="53"/>
      <c r="Q3445" s="53"/>
      <c r="R3445" s="53"/>
      <c r="S3445" s="53"/>
      <c r="T3445" s="53"/>
      <c r="U3445" s="53"/>
      <c r="V3445" s="53"/>
      <c r="W3445" s="53"/>
      <c r="X3445" s="53"/>
      <c r="Y3445" s="53"/>
      <c r="Z3445" s="53"/>
      <c r="AA3445" s="53"/>
      <c r="AB3445" s="53"/>
      <c r="AC3445" s="53"/>
      <c r="AD3445" s="53"/>
      <c r="AE3445" s="53"/>
      <c r="AF3445" s="53"/>
      <c r="AG3445" s="53"/>
      <c r="AH3445" s="53"/>
      <c r="AI3445" s="53"/>
      <c r="AJ3445" s="53"/>
      <c r="AK3445" s="53"/>
      <c r="AL3445" s="53"/>
      <c r="AM3445" s="53"/>
      <c r="AN3445" s="53"/>
      <c r="AO3445" s="53"/>
      <c r="AP3445" s="53"/>
      <c r="AQ3445" s="53"/>
      <c r="AR3445" s="53"/>
      <c r="AS3445" s="53"/>
      <c r="AT3445" s="53"/>
      <c r="AU3445" s="53"/>
      <c r="AV3445" s="53"/>
      <c r="AW3445" s="53"/>
      <c r="AX3445" s="53"/>
      <c r="AY3445" s="53"/>
      <c r="AZ3445" s="53"/>
      <c r="BA3445" s="53"/>
      <c r="BB3445" s="53"/>
      <c r="BC3445" s="53"/>
      <c r="BD3445" s="53"/>
      <c r="BE3445" s="53"/>
      <c r="BF3445" s="53"/>
      <c r="BG3445" s="53"/>
      <c r="BH3445" s="53"/>
      <c r="BI3445" s="53"/>
      <c r="BJ3445" s="53"/>
      <c r="BK3445" s="53"/>
      <c r="BL3445" s="53"/>
      <c r="BM3445" s="53"/>
      <c r="BN3445" s="53"/>
      <c r="BO3445" s="53"/>
      <c r="BP3445" s="53"/>
      <c r="BQ3445" s="53"/>
      <c r="BR3445" s="53"/>
      <c r="BS3445" s="53"/>
      <c r="BT3445" s="53"/>
      <c r="BU3445" s="53"/>
      <c r="BV3445" s="53"/>
      <c r="BW3445" s="53"/>
      <c r="BX3445" s="53"/>
      <c r="BY3445" s="53"/>
      <c r="BZ3445" s="53"/>
      <c r="CA3445" s="53"/>
      <c r="CB3445" s="53"/>
      <c r="CC3445" s="53"/>
      <c r="CD3445" s="53"/>
      <c r="CE3445" s="53"/>
      <c r="CF3445" s="53"/>
      <c r="CG3445" s="53"/>
      <c r="CH3445" s="53"/>
      <c r="CI3445" s="53"/>
      <c r="CJ3445" s="53"/>
      <c r="CK3445" s="53"/>
    </row>
    <row r="3446" spans="10:89" x14ac:dyDescent="0.2">
      <c r="J3446" s="53"/>
      <c r="K3446" s="53"/>
      <c r="L3446" s="53"/>
      <c r="M3446" s="53"/>
      <c r="N3446" s="53"/>
      <c r="O3446" s="53"/>
      <c r="P3446" s="53"/>
      <c r="Q3446" s="53"/>
      <c r="R3446" s="53"/>
      <c r="S3446" s="53"/>
      <c r="T3446" s="53"/>
      <c r="U3446" s="53"/>
      <c r="V3446" s="53"/>
      <c r="W3446" s="53"/>
      <c r="X3446" s="53"/>
      <c r="Y3446" s="53"/>
      <c r="Z3446" s="53"/>
      <c r="AA3446" s="53"/>
      <c r="AB3446" s="53"/>
      <c r="AC3446" s="53"/>
      <c r="AD3446" s="53"/>
      <c r="AE3446" s="53"/>
      <c r="AF3446" s="53"/>
      <c r="AG3446" s="53"/>
      <c r="AH3446" s="53"/>
      <c r="AI3446" s="53"/>
      <c r="AJ3446" s="53"/>
      <c r="AK3446" s="53"/>
      <c r="AL3446" s="53"/>
      <c r="AM3446" s="53"/>
      <c r="AN3446" s="53"/>
      <c r="AO3446" s="53"/>
      <c r="AP3446" s="53"/>
      <c r="AQ3446" s="53"/>
      <c r="AR3446" s="53"/>
      <c r="AS3446" s="53"/>
      <c r="AT3446" s="53"/>
      <c r="AU3446" s="53"/>
      <c r="AV3446" s="53"/>
      <c r="AW3446" s="53"/>
      <c r="AX3446" s="53"/>
      <c r="AY3446" s="53"/>
      <c r="AZ3446" s="53"/>
      <c r="BA3446" s="53"/>
      <c r="BB3446" s="53"/>
      <c r="BC3446" s="53"/>
      <c r="BD3446" s="53"/>
      <c r="BE3446" s="53"/>
      <c r="BF3446" s="53"/>
      <c r="BG3446" s="53"/>
      <c r="BH3446" s="53"/>
      <c r="BI3446" s="53"/>
      <c r="BJ3446" s="53"/>
      <c r="BK3446" s="53"/>
      <c r="BL3446" s="53"/>
      <c r="BM3446" s="53"/>
      <c r="BN3446" s="53"/>
      <c r="BO3446" s="53"/>
      <c r="BP3446" s="53"/>
      <c r="BQ3446" s="53"/>
      <c r="BR3446" s="53"/>
      <c r="BS3446" s="53"/>
      <c r="BT3446" s="53"/>
      <c r="BU3446" s="53"/>
      <c r="BV3446" s="53"/>
      <c r="BW3446" s="53"/>
      <c r="BX3446" s="53"/>
      <c r="BY3446" s="53"/>
      <c r="BZ3446" s="53"/>
      <c r="CA3446" s="53"/>
      <c r="CB3446" s="53"/>
      <c r="CC3446" s="53"/>
      <c r="CD3446" s="53"/>
      <c r="CE3446" s="53"/>
      <c r="CF3446" s="53"/>
      <c r="CG3446" s="53"/>
      <c r="CH3446" s="53"/>
      <c r="CI3446" s="53"/>
      <c r="CJ3446" s="53"/>
      <c r="CK3446" s="53"/>
    </row>
    <row r="3447" spans="10:89" x14ac:dyDescent="0.2">
      <c r="J3447" s="53"/>
      <c r="K3447" s="53"/>
      <c r="L3447" s="53"/>
      <c r="M3447" s="53"/>
      <c r="N3447" s="53"/>
      <c r="O3447" s="53"/>
      <c r="P3447" s="53"/>
      <c r="Q3447" s="53"/>
      <c r="R3447" s="53"/>
      <c r="S3447" s="53"/>
      <c r="T3447" s="53"/>
      <c r="U3447" s="53"/>
      <c r="V3447" s="53"/>
      <c r="W3447" s="53"/>
      <c r="X3447" s="53"/>
      <c r="Y3447" s="53"/>
      <c r="Z3447" s="53"/>
      <c r="AA3447" s="53"/>
      <c r="AB3447" s="53"/>
      <c r="AC3447" s="53"/>
      <c r="AD3447" s="53"/>
      <c r="AE3447" s="53"/>
      <c r="AF3447" s="53"/>
      <c r="AG3447" s="53"/>
      <c r="AH3447" s="53"/>
      <c r="AI3447" s="53"/>
      <c r="AJ3447" s="53"/>
      <c r="AK3447" s="53"/>
      <c r="AL3447" s="53"/>
      <c r="AM3447" s="53"/>
      <c r="AN3447" s="53"/>
      <c r="AO3447" s="53"/>
      <c r="AP3447" s="53"/>
      <c r="AQ3447" s="53"/>
      <c r="AR3447" s="53"/>
      <c r="AS3447" s="53"/>
      <c r="AT3447" s="53"/>
      <c r="AU3447" s="53"/>
      <c r="AV3447" s="53"/>
      <c r="AW3447" s="53"/>
      <c r="AX3447" s="53"/>
      <c r="AY3447" s="53"/>
      <c r="AZ3447" s="53"/>
      <c r="BA3447" s="53"/>
      <c r="BB3447" s="53"/>
      <c r="BC3447" s="53"/>
      <c r="BD3447" s="53"/>
      <c r="BE3447" s="53"/>
      <c r="BF3447" s="53"/>
      <c r="BG3447" s="53"/>
      <c r="BH3447" s="53"/>
      <c r="BI3447" s="53"/>
      <c r="BJ3447" s="53"/>
      <c r="BK3447" s="53"/>
      <c r="BL3447" s="53"/>
      <c r="BM3447" s="53"/>
      <c r="BN3447" s="53"/>
      <c r="BO3447" s="53"/>
      <c r="BP3447" s="53"/>
      <c r="BQ3447" s="53"/>
      <c r="BR3447" s="53"/>
      <c r="BS3447" s="53"/>
      <c r="BT3447" s="53"/>
      <c r="BU3447" s="53"/>
      <c r="BV3447" s="53"/>
      <c r="BW3447" s="53"/>
      <c r="BX3447" s="53"/>
      <c r="BY3447" s="53"/>
      <c r="BZ3447" s="53"/>
      <c r="CA3447" s="53"/>
      <c r="CB3447" s="53"/>
      <c r="CC3447" s="53"/>
      <c r="CD3447" s="53"/>
      <c r="CE3447" s="53"/>
      <c r="CF3447" s="53"/>
      <c r="CG3447" s="53"/>
      <c r="CH3447" s="53"/>
      <c r="CI3447" s="53"/>
      <c r="CJ3447" s="53"/>
      <c r="CK3447" s="53"/>
    </row>
    <row r="3448" spans="10:89" x14ac:dyDescent="0.2">
      <c r="J3448" s="53"/>
      <c r="K3448" s="53"/>
      <c r="L3448" s="53"/>
      <c r="M3448" s="53"/>
      <c r="N3448" s="53"/>
      <c r="O3448" s="53"/>
      <c r="P3448" s="53"/>
      <c r="Q3448" s="53"/>
      <c r="R3448" s="53"/>
      <c r="S3448" s="53"/>
      <c r="T3448" s="53"/>
      <c r="U3448" s="53"/>
      <c r="V3448" s="53"/>
      <c r="W3448" s="53"/>
      <c r="X3448" s="53"/>
      <c r="Y3448" s="53"/>
      <c r="Z3448" s="53"/>
      <c r="AA3448" s="53"/>
      <c r="AB3448" s="53"/>
      <c r="AC3448" s="53"/>
      <c r="AD3448" s="53"/>
      <c r="AE3448" s="53"/>
      <c r="AF3448" s="53"/>
      <c r="AG3448" s="53"/>
      <c r="AH3448" s="53"/>
      <c r="AI3448" s="53"/>
      <c r="AJ3448" s="53"/>
      <c r="AK3448" s="53"/>
      <c r="AL3448" s="53"/>
      <c r="AM3448" s="53"/>
      <c r="AN3448" s="53"/>
      <c r="AO3448" s="53"/>
      <c r="AP3448" s="53"/>
      <c r="AQ3448" s="53"/>
      <c r="AR3448" s="53"/>
      <c r="AS3448" s="53"/>
      <c r="AT3448" s="53"/>
      <c r="AU3448" s="53"/>
      <c r="AV3448" s="53"/>
      <c r="AW3448" s="53"/>
      <c r="AX3448" s="53"/>
      <c r="AY3448" s="53"/>
      <c r="AZ3448" s="53"/>
      <c r="BA3448" s="53"/>
      <c r="BB3448" s="53"/>
      <c r="BC3448" s="53"/>
      <c r="BD3448" s="53"/>
      <c r="BE3448" s="53"/>
      <c r="BF3448" s="53"/>
      <c r="BG3448" s="53"/>
      <c r="BH3448" s="53"/>
      <c r="BI3448" s="53"/>
      <c r="BJ3448" s="53"/>
      <c r="BK3448" s="53"/>
      <c r="BL3448" s="53"/>
      <c r="BM3448" s="53"/>
      <c r="BN3448" s="53"/>
      <c r="BO3448" s="53"/>
      <c r="BP3448" s="53"/>
      <c r="BQ3448" s="53"/>
      <c r="BR3448" s="53"/>
      <c r="BS3448" s="53"/>
      <c r="BT3448" s="53"/>
      <c r="BU3448" s="53"/>
      <c r="BV3448" s="53"/>
      <c r="BW3448" s="53"/>
      <c r="BX3448" s="53"/>
      <c r="BY3448" s="53"/>
      <c r="BZ3448" s="53"/>
      <c r="CA3448" s="53"/>
      <c r="CB3448" s="53"/>
      <c r="CC3448" s="53"/>
      <c r="CD3448" s="53"/>
      <c r="CE3448" s="53"/>
      <c r="CF3448" s="53"/>
      <c r="CG3448" s="53"/>
      <c r="CH3448" s="53"/>
      <c r="CI3448" s="53"/>
      <c r="CJ3448" s="53"/>
      <c r="CK3448" s="53"/>
    </row>
    <row r="3449" spans="10:89" x14ac:dyDescent="0.2">
      <c r="J3449" s="53"/>
      <c r="K3449" s="53"/>
      <c r="L3449" s="53"/>
      <c r="M3449" s="53"/>
      <c r="N3449" s="53"/>
      <c r="O3449" s="53"/>
      <c r="P3449" s="53"/>
      <c r="Q3449" s="53"/>
      <c r="R3449" s="53"/>
      <c r="S3449" s="53"/>
      <c r="T3449" s="53"/>
      <c r="U3449" s="53"/>
      <c r="V3449" s="53"/>
      <c r="W3449" s="53"/>
      <c r="X3449" s="53"/>
      <c r="Y3449" s="53"/>
      <c r="Z3449" s="53"/>
      <c r="AA3449" s="53"/>
      <c r="AB3449" s="53"/>
      <c r="AC3449" s="53"/>
      <c r="AD3449" s="53"/>
      <c r="AE3449" s="53"/>
      <c r="AF3449" s="53"/>
      <c r="AG3449" s="53"/>
      <c r="AH3449" s="53"/>
      <c r="AI3449" s="53"/>
      <c r="AJ3449" s="53"/>
      <c r="AK3449" s="53"/>
      <c r="AL3449" s="53"/>
      <c r="AM3449" s="53"/>
      <c r="AN3449" s="53"/>
      <c r="AO3449" s="53"/>
      <c r="AP3449" s="53"/>
      <c r="AQ3449" s="53"/>
      <c r="AR3449" s="53"/>
      <c r="AS3449" s="53"/>
      <c r="AT3449" s="53"/>
      <c r="AU3449" s="53"/>
      <c r="AV3449" s="53"/>
      <c r="AW3449" s="53"/>
      <c r="AX3449" s="53"/>
      <c r="AY3449" s="53"/>
      <c r="AZ3449" s="53"/>
      <c r="BA3449" s="53"/>
      <c r="BB3449" s="53"/>
      <c r="BC3449" s="53"/>
      <c r="BD3449" s="53"/>
      <c r="BE3449" s="53"/>
      <c r="BF3449" s="53"/>
      <c r="BG3449" s="53"/>
      <c r="BH3449" s="53"/>
      <c r="BI3449" s="53"/>
      <c r="BJ3449" s="53"/>
      <c r="BK3449" s="53"/>
      <c r="BL3449" s="53"/>
      <c r="BM3449" s="53"/>
      <c r="BN3449" s="53"/>
      <c r="BO3449" s="53"/>
      <c r="BP3449" s="53"/>
      <c r="BQ3449" s="53"/>
      <c r="BR3449" s="53"/>
      <c r="BS3449" s="53"/>
      <c r="BT3449" s="53"/>
      <c r="BU3449" s="53"/>
      <c r="BV3449" s="53"/>
      <c r="BW3449" s="53"/>
      <c r="BX3449" s="53"/>
      <c r="BY3449" s="53"/>
      <c r="BZ3449" s="53"/>
      <c r="CA3449" s="53"/>
      <c r="CB3449" s="53"/>
      <c r="CC3449" s="53"/>
      <c r="CD3449" s="53"/>
      <c r="CE3449" s="53"/>
      <c r="CF3449" s="53"/>
      <c r="CG3449" s="53"/>
      <c r="CH3449" s="53"/>
      <c r="CI3449" s="53"/>
      <c r="CJ3449" s="53"/>
      <c r="CK3449" s="53"/>
    </row>
    <row r="3450" spans="10:89" x14ac:dyDescent="0.2">
      <c r="J3450" s="53"/>
      <c r="K3450" s="53"/>
      <c r="L3450" s="53"/>
      <c r="M3450" s="53"/>
      <c r="N3450" s="53"/>
      <c r="O3450" s="53"/>
      <c r="P3450" s="53"/>
      <c r="Q3450" s="53"/>
      <c r="R3450" s="53"/>
      <c r="S3450" s="53"/>
      <c r="T3450" s="53"/>
      <c r="U3450" s="53"/>
      <c r="V3450" s="53"/>
      <c r="W3450" s="53"/>
      <c r="X3450" s="53"/>
      <c r="Y3450" s="53"/>
      <c r="Z3450" s="53"/>
      <c r="AA3450" s="53"/>
      <c r="AB3450" s="53"/>
      <c r="AC3450" s="53"/>
      <c r="AD3450" s="53"/>
      <c r="AE3450" s="53"/>
      <c r="AF3450" s="53"/>
      <c r="AG3450" s="53"/>
      <c r="AH3450" s="53"/>
      <c r="AI3450" s="53"/>
      <c r="AJ3450" s="53"/>
      <c r="AK3450" s="53"/>
      <c r="AL3450" s="53"/>
      <c r="AM3450" s="53"/>
      <c r="AN3450" s="53"/>
      <c r="AO3450" s="53"/>
      <c r="AP3450" s="53"/>
      <c r="AQ3450" s="53"/>
      <c r="AR3450" s="53"/>
      <c r="AS3450" s="53"/>
      <c r="AT3450" s="53"/>
      <c r="AU3450" s="53"/>
      <c r="AV3450" s="53"/>
      <c r="AW3450" s="53"/>
      <c r="AX3450" s="53"/>
      <c r="AY3450" s="53"/>
      <c r="AZ3450" s="53"/>
      <c r="BA3450" s="53"/>
      <c r="BB3450" s="53"/>
      <c r="BC3450" s="53"/>
      <c r="BD3450" s="53"/>
      <c r="BE3450" s="53"/>
      <c r="BF3450" s="53"/>
      <c r="BG3450" s="53"/>
      <c r="BH3450" s="53"/>
      <c r="BI3450" s="53"/>
      <c r="BJ3450" s="53"/>
      <c r="BK3450" s="53"/>
      <c r="BL3450" s="53"/>
      <c r="BM3450" s="53"/>
      <c r="BN3450" s="53"/>
      <c r="BO3450" s="53"/>
      <c r="BP3450" s="53"/>
      <c r="BQ3450" s="53"/>
      <c r="BR3450" s="53"/>
      <c r="BS3450" s="53"/>
      <c r="BT3450" s="53"/>
      <c r="BU3450" s="53"/>
      <c r="BV3450" s="53"/>
      <c r="BW3450" s="53"/>
      <c r="BX3450" s="53"/>
      <c r="BY3450" s="53"/>
      <c r="BZ3450" s="53"/>
      <c r="CA3450" s="53"/>
      <c r="CB3450" s="53"/>
      <c r="CC3450" s="53"/>
      <c r="CD3450" s="53"/>
      <c r="CE3450" s="53"/>
      <c r="CF3450" s="53"/>
      <c r="CG3450" s="53"/>
      <c r="CH3450" s="53"/>
      <c r="CI3450" s="53"/>
      <c r="CJ3450" s="53"/>
      <c r="CK3450" s="53"/>
    </row>
    <row r="3451" spans="10:89" x14ac:dyDescent="0.2">
      <c r="J3451" s="53"/>
      <c r="K3451" s="53"/>
      <c r="L3451" s="53"/>
      <c r="M3451" s="53"/>
      <c r="N3451" s="53"/>
      <c r="O3451" s="53"/>
      <c r="P3451" s="53"/>
      <c r="Q3451" s="53"/>
      <c r="R3451" s="53"/>
      <c r="S3451" s="53"/>
      <c r="T3451" s="53"/>
      <c r="U3451" s="53"/>
      <c r="V3451" s="53"/>
      <c r="W3451" s="53"/>
      <c r="X3451" s="53"/>
      <c r="Y3451" s="53"/>
      <c r="Z3451" s="53"/>
      <c r="AA3451" s="53"/>
      <c r="AB3451" s="53"/>
      <c r="AC3451" s="53"/>
      <c r="AD3451" s="53"/>
      <c r="AE3451" s="53"/>
      <c r="AF3451" s="53"/>
      <c r="AG3451" s="53"/>
      <c r="AH3451" s="53"/>
      <c r="AI3451" s="53"/>
      <c r="AJ3451" s="53"/>
      <c r="AK3451" s="53"/>
      <c r="AL3451" s="53"/>
      <c r="AM3451" s="53"/>
      <c r="AN3451" s="53"/>
      <c r="AO3451" s="53"/>
      <c r="AP3451" s="53"/>
      <c r="AQ3451" s="53"/>
      <c r="AR3451" s="53"/>
      <c r="AS3451" s="53"/>
      <c r="AT3451" s="53"/>
      <c r="AU3451" s="53"/>
      <c r="AV3451" s="53"/>
      <c r="AW3451" s="53"/>
      <c r="AX3451" s="53"/>
      <c r="AY3451" s="53"/>
      <c r="AZ3451" s="53"/>
      <c r="BA3451" s="53"/>
      <c r="BB3451" s="53"/>
      <c r="BC3451" s="53"/>
      <c r="BD3451" s="53"/>
      <c r="BE3451" s="53"/>
      <c r="BF3451" s="53"/>
      <c r="BG3451" s="53"/>
      <c r="BH3451" s="53"/>
      <c r="BI3451" s="53"/>
      <c r="BJ3451" s="53"/>
      <c r="BK3451" s="53"/>
      <c r="BL3451" s="53"/>
      <c r="BM3451" s="53"/>
      <c r="BN3451" s="53"/>
      <c r="BO3451" s="53"/>
      <c r="BP3451" s="53"/>
      <c r="BQ3451" s="53"/>
      <c r="BR3451" s="53"/>
      <c r="BS3451" s="53"/>
      <c r="BT3451" s="53"/>
      <c r="BU3451" s="53"/>
      <c r="BV3451" s="53"/>
      <c r="BW3451" s="53"/>
      <c r="BX3451" s="53"/>
      <c r="BY3451" s="53"/>
      <c r="BZ3451" s="53"/>
      <c r="CA3451" s="53"/>
      <c r="CB3451" s="53"/>
      <c r="CC3451" s="53"/>
      <c r="CD3451" s="53"/>
      <c r="CE3451" s="53"/>
      <c r="CF3451" s="53"/>
      <c r="CG3451" s="53"/>
      <c r="CH3451" s="53"/>
      <c r="CI3451" s="53"/>
      <c r="CJ3451" s="53"/>
      <c r="CK3451" s="53"/>
    </row>
    <row r="3452" spans="10:89" x14ac:dyDescent="0.2">
      <c r="J3452" s="53"/>
      <c r="K3452" s="53"/>
      <c r="L3452" s="53"/>
      <c r="M3452" s="53"/>
      <c r="N3452" s="53"/>
      <c r="O3452" s="53"/>
      <c r="P3452" s="53"/>
      <c r="Q3452" s="53"/>
      <c r="R3452" s="53"/>
      <c r="S3452" s="53"/>
      <c r="T3452" s="53"/>
      <c r="U3452" s="53"/>
      <c r="V3452" s="53"/>
      <c r="W3452" s="53"/>
      <c r="X3452" s="53"/>
      <c r="Y3452" s="53"/>
      <c r="Z3452" s="53"/>
      <c r="AA3452" s="53"/>
      <c r="AB3452" s="53"/>
      <c r="AC3452" s="53"/>
      <c r="AD3452" s="53"/>
      <c r="AE3452" s="53"/>
      <c r="AF3452" s="53"/>
      <c r="AG3452" s="53"/>
      <c r="AH3452" s="53"/>
      <c r="AI3452" s="53"/>
      <c r="AJ3452" s="53"/>
      <c r="AK3452" s="53"/>
      <c r="AL3452" s="53"/>
      <c r="AM3452" s="53"/>
      <c r="AN3452" s="53"/>
      <c r="AO3452" s="53"/>
      <c r="AP3452" s="53"/>
      <c r="AQ3452" s="53"/>
      <c r="AR3452" s="53"/>
      <c r="AS3452" s="53"/>
      <c r="AT3452" s="53"/>
      <c r="AU3452" s="53"/>
      <c r="AV3452" s="53"/>
      <c r="AW3452" s="53"/>
      <c r="AX3452" s="53"/>
      <c r="AY3452" s="53"/>
      <c r="AZ3452" s="53"/>
      <c r="BA3452" s="53"/>
      <c r="BB3452" s="53"/>
      <c r="BC3452" s="53"/>
      <c r="BD3452" s="53"/>
      <c r="BE3452" s="53"/>
      <c r="BF3452" s="53"/>
      <c r="BG3452" s="53"/>
      <c r="BH3452" s="53"/>
      <c r="BI3452" s="53"/>
      <c r="BJ3452" s="53"/>
      <c r="BK3452" s="53"/>
      <c r="BL3452" s="53"/>
      <c r="BM3452" s="53"/>
      <c r="BN3452" s="53"/>
      <c r="BO3452" s="53"/>
      <c r="BP3452" s="53"/>
      <c r="BQ3452" s="53"/>
      <c r="BR3452" s="53"/>
      <c r="BS3452" s="53"/>
      <c r="BT3452" s="53"/>
      <c r="BU3452" s="53"/>
      <c r="BV3452" s="53"/>
      <c r="BW3452" s="53"/>
      <c r="BX3452" s="53"/>
      <c r="BY3452" s="53"/>
      <c r="BZ3452" s="53"/>
      <c r="CA3452" s="53"/>
      <c r="CB3452" s="53"/>
      <c r="CC3452" s="53"/>
      <c r="CD3452" s="53"/>
      <c r="CE3452" s="53"/>
      <c r="CF3452" s="53"/>
      <c r="CG3452" s="53"/>
      <c r="CH3452" s="53"/>
      <c r="CI3452" s="53"/>
      <c r="CJ3452" s="53"/>
      <c r="CK3452" s="53"/>
    </row>
    <row r="3453" spans="10:89" x14ac:dyDescent="0.2">
      <c r="J3453" s="53"/>
      <c r="K3453" s="53"/>
      <c r="L3453" s="53"/>
      <c r="M3453" s="53"/>
      <c r="N3453" s="53"/>
      <c r="O3453" s="53"/>
      <c r="P3453" s="53"/>
      <c r="Q3453" s="53"/>
      <c r="R3453" s="53"/>
      <c r="S3453" s="53"/>
      <c r="T3453" s="53"/>
      <c r="U3453" s="53"/>
      <c r="V3453" s="53"/>
      <c r="W3453" s="53"/>
      <c r="X3453" s="53"/>
      <c r="Y3453" s="53"/>
      <c r="Z3453" s="53"/>
      <c r="AA3453" s="53"/>
      <c r="AB3453" s="53"/>
      <c r="AC3453" s="53"/>
      <c r="AD3453" s="53"/>
      <c r="AE3453" s="53"/>
      <c r="AF3453" s="53"/>
      <c r="AG3453" s="53"/>
      <c r="AH3453" s="53"/>
      <c r="AI3453" s="53"/>
      <c r="AJ3453" s="53"/>
      <c r="AK3453" s="53"/>
      <c r="AL3453" s="53"/>
      <c r="AM3453" s="53"/>
      <c r="AN3453" s="53"/>
      <c r="AO3453" s="53"/>
      <c r="AP3453" s="53"/>
      <c r="AQ3453" s="53"/>
      <c r="AR3453" s="53"/>
      <c r="AS3453" s="53"/>
      <c r="AT3453" s="53"/>
      <c r="AU3453" s="53"/>
      <c r="AV3453" s="53"/>
      <c r="AW3453" s="53"/>
      <c r="AX3453" s="53"/>
      <c r="AY3453" s="53"/>
      <c r="AZ3453" s="53"/>
      <c r="BA3453" s="53"/>
      <c r="BB3453" s="53"/>
      <c r="BC3453" s="53"/>
      <c r="BD3453" s="53"/>
      <c r="BE3453" s="53"/>
      <c r="BF3453" s="53"/>
      <c r="BG3453" s="53"/>
      <c r="BH3453" s="53"/>
      <c r="BI3453" s="53"/>
      <c r="BJ3453" s="53"/>
      <c r="BK3453" s="53"/>
      <c r="BL3453" s="53"/>
      <c r="BM3453" s="53"/>
      <c r="BN3453" s="53"/>
      <c r="BO3453" s="53"/>
      <c r="BP3453" s="53"/>
      <c r="BQ3453" s="53"/>
      <c r="BR3453" s="53"/>
      <c r="BS3453" s="53"/>
      <c r="BT3453" s="53"/>
      <c r="BU3453" s="53"/>
      <c r="BV3453" s="53"/>
      <c r="BW3453" s="53"/>
      <c r="BX3453" s="53"/>
      <c r="BY3453" s="53"/>
      <c r="BZ3453" s="53"/>
      <c r="CA3453" s="53"/>
      <c r="CB3453" s="53"/>
      <c r="CC3453" s="53"/>
      <c r="CD3453" s="53"/>
      <c r="CE3453" s="53"/>
      <c r="CF3453" s="53"/>
      <c r="CG3453" s="53"/>
      <c r="CH3453" s="53"/>
      <c r="CI3453" s="53"/>
      <c r="CJ3453" s="53"/>
      <c r="CK3453" s="53"/>
    </row>
    <row r="3454" spans="10:89" x14ac:dyDescent="0.2">
      <c r="J3454" s="53"/>
      <c r="K3454" s="53"/>
      <c r="L3454" s="53"/>
      <c r="M3454" s="53"/>
      <c r="N3454" s="53"/>
      <c r="O3454" s="53"/>
      <c r="P3454" s="53"/>
      <c r="Q3454" s="53"/>
      <c r="R3454" s="53"/>
      <c r="S3454" s="53"/>
      <c r="T3454" s="53"/>
      <c r="U3454" s="53"/>
      <c r="V3454" s="53"/>
      <c r="W3454" s="53"/>
      <c r="X3454" s="53"/>
      <c r="Y3454" s="53"/>
      <c r="Z3454" s="53"/>
      <c r="AA3454" s="53"/>
      <c r="AB3454" s="53"/>
      <c r="AC3454" s="53"/>
      <c r="AD3454" s="53"/>
      <c r="AE3454" s="53"/>
      <c r="AF3454" s="53"/>
      <c r="AG3454" s="53"/>
      <c r="AH3454" s="53"/>
      <c r="AI3454" s="53"/>
      <c r="AJ3454" s="53"/>
      <c r="AK3454" s="53"/>
      <c r="AL3454" s="53"/>
      <c r="AM3454" s="53"/>
      <c r="AN3454" s="53"/>
      <c r="AO3454" s="53"/>
      <c r="AP3454" s="53"/>
      <c r="AQ3454" s="53"/>
      <c r="AR3454" s="53"/>
      <c r="AS3454" s="53"/>
      <c r="AT3454" s="53"/>
      <c r="AU3454" s="53"/>
      <c r="AV3454" s="53"/>
      <c r="AW3454" s="53"/>
      <c r="AX3454" s="53"/>
      <c r="AY3454" s="53"/>
      <c r="AZ3454" s="53"/>
      <c r="BA3454" s="53"/>
      <c r="BB3454" s="53"/>
      <c r="BC3454" s="53"/>
      <c r="BD3454" s="53"/>
      <c r="BE3454" s="53"/>
      <c r="BF3454" s="53"/>
      <c r="BG3454" s="53"/>
      <c r="BH3454" s="53"/>
      <c r="BI3454" s="53"/>
      <c r="BJ3454" s="53"/>
      <c r="BK3454" s="53"/>
      <c r="BL3454" s="53"/>
      <c r="BM3454" s="53"/>
      <c r="BN3454" s="53"/>
      <c r="BO3454" s="53"/>
      <c r="BP3454" s="53"/>
      <c r="BQ3454" s="53"/>
      <c r="BR3454" s="53"/>
      <c r="BS3454" s="53"/>
      <c r="BT3454" s="53"/>
      <c r="BU3454" s="53"/>
      <c r="BV3454" s="53"/>
      <c r="BW3454" s="53"/>
      <c r="BX3454" s="53"/>
      <c r="BY3454" s="53"/>
      <c r="BZ3454" s="53"/>
      <c r="CA3454" s="53"/>
      <c r="CB3454" s="53"/>
      <c r="CC3454" s="53"/>
      <c r="CD3454" s="53"/>
      <c r="CE3454" s="53"/>
      <c r="CF3454" s="53"/>
      <c r="CG3454" s="53"/>
      <c r="CH3454" s="53"/>
      <c r="CI3454" s="53"/>
      <c r="CJ3454" s="53"/>
      <c r="CK3454" s="53"/>
    </row>
    <row r="3455" spans="10:89" x14ac:dyDescent="0.2">
      <c r="J3455" s="53"/>
      <c r="K3455" s="53"/>
      <c r="L3455" s="53"/>
      <c r="M3455" s="53"/>
      <c r="N3455" s="53"/>
      <c r="O3455" s="53"/>
      <c r="P3455" s="53"/>
      <c r="Q3455" s="53"/>
      <c r="R3455" s="53"/>
      <c r="S3455" s="53"/>
      <c r="T3455" s="53"/>
      <c r="U3455" s="53"/>
      <c r="V3455" s="53"/>
      <c r="W3455" s="53"/>
      <c r="X3455" s="53"/>
      <c r="Y3455" s="53"/>
      <c r="Z3455" s="53"/>
      <c r="AA3455" s="53"/>
      <c r="AB3455" s="53"/>
      <c r="AC3455" s="53"/>
      <c r="AD3455" s="53"/>
      <c r="AE3455" s="53"/>
      <c r="AF3455" s="53"/>
      <c r="AG3455" s="53"/>
      <c r="AH3455" s="53"/>
      <c r="AI3455" s="53"/>
      <c r="AJ3455" s="53"/>
      <c r="AK3455" s="53"/>
      <c r="AL3455" s="53"/>
      <c r="AM3455" s="53"/>
      <c r="AN3455" s="53"/>
      <c r="AO3455" s="53"/>
      <c r="AP3455" s="53"/>
      <c r="AQ3455" s="53"/>
      <c r="AR3455" s="53"/>
      <c r="AS3455" s="53"/>
      <c r="AT3455" s="53"/>
      <c r="AU3455" s="53"/>
      <c r="AV3455" s="53"/>
      <c r="AW3455" s="53"/>
      <c r="AX3455" s="53"/>
      <c r="AY3455" s="53"/>
      <c r="AZ3455" s="53"/>
      <c r="BA3455" s="53"/>
      <c r="BB3455" s="53"/>
      <c r="BC3455" s="53"/>
      <c r="BD3455" s="53"/>
      <c r="BE3455" s="53"/>
      <c r="BF3455" s="53"/>
      <c r="BG3455" s="53"/>
      <c r="BH3455" s="53"/>
      <c r="BI3455" s="53"/>
      <c r="BJ3455" s="53"/>
      <c r="BK3455" s="53"/>
      <c r="BL3455" s="53"/>
      <c r="BM3455" s="53"/>
      <c r="BN3455" s="53"/>
      <c r="BO3455" s="53"/>
      <c r="BP3455" s="53"/>
      <c r="BQ3455" s="53"/>
      <c r="BR3455" s="53"/>
      <c r="BS3455" s="53"/>
      <c r="BT3455" s="53"/>
      <c r="BU3455" s="53"/>
      <c r="BV3455" s="53"/>
      <c r="BW3455" s="53"/>
      <c r="BX3455" s="53"/>
      <c r="BY3455" s="53"/>
      <c r="BZ3455" s="53"/>
      <c r="CA3455" s="53"/>
      <c r="CB3455" s="53"/>
      <c r="CC3455" s="53"/>
      <c r="CD3455" s="53"/>
      <c r="CE3455" s="53"/>
      <c r="CF3455" s="53"/>
      <c r="CG3455" s="53"/>
      <c r="CH3455" s="53"/>
      <c r="CI3455" s="53"/>
      <c r="CJ3455" s="53"/>
      <c r="CK3455" s="53"/>
    </row>
    <row r="3456" spans="10:89" x14ac:dyDescent="0.2">
      <c r="J3456" s="53"/>
      <c r="K3456" s="53"/>
      <c r="L3456" s="53"/>
      <c r="M3456" s="53"/>
      <c r="N3456" s="53"/>
      <c r="O3456" s="53"/>
      <c r="P3456" s="53"/>
      <c r="Q3456" s="53"/>
      <c r="R3456" s="53"/>
      <c r="S3456" s="53"/>
      <c r="T3456" s="53"/>
      <c r="U3456" s="53"/>
      <c r="V3456" s="53"/>
      <c r="W3456" s="53"/>
      <c r="X3456" s="53"/>
      <c r="Y3456" s="53"/>
      <c r="Z3456" s="53"/>
      <c r="AA3456" s="53"/>
      <c r="AB3456" s="53"/>
      <c r="AC3456" s="53"/>
      <c r="AD3456" s="53"/>
      <c r="AE3456" s="53"/>
      <c r="AF3456" s="53"/>
      <c r="AG3456" s="53"/>
      <c r="AH3456" s="53"/>
      <c r="AI3456" s="53"/>
      <c r="AJ3456" s="53"/>
      <c r="AK3456" s="53"/>
      <c r="AL3456" s="53"/>
      <c r="AM3456" s="53"/>
      <c r="AN3456" s="53"/>
      <c r="AO3456" s="53"/>
      <c r="AP3456" s="53"/>
      <c r="AQ3456" s="53"/>
      <c r="AR3456" s="53"/>
      <c r="AS3456" s="53"/>
      <c r="AT3456" s="53"/>
      <c r="AU3456" s="53"/>
      <c r="AV3456" s="53"/>
      <c r="AW3456" s="53"/>
      <c r="AX3456" s="53"/>
      <c r="AY3456" s="53"/>
      <c r="AZ3456" s="53"/>
      <c r="BA3456" s="53"/>
      <c r="BB3456" s="53"/>
      <c r="BC3456" s="53"/>
      <c r="BD3456" s="53"/>
      <c r="BE3456" s="53"/>
      <c r="BF3456" s="53"/>
      <c r="BG3456" s="53"/>
      <c r="BH3456" s="53"/>
      <c r="BI3456" s="53"/>
      <c r="BJ3456" s="53"/>
      <c r="BK3456" s="53"/>
      <c r="BL3456" s="53"/>
      <c r="BM3456" s="53"/>
      <c r="BN3456" s="53"/>
      <c r="BO3456" s="53"/>
      <c r="BP3456" s="53"/>
      <c r="BQ3456" s="53"/>
      <c r="BR3456" s="53"/>
      <c r="BS3456" s="53"/>
      <c r="BT3456" s="53"/>
      <c r="BU3456" s="53"/>
      <c r="BV3456" s="53"/>
      <c r="BW3456" s="53"/>
      <c r="BX3456" s="53"/>
      <c r="BY3456" s="53"/>
      <c r="BZ3456" s="53"/>
      <c r="CA3456" s="53"/>
      <c r="CB3456" s="53"/>
      <c r="CC3456" s="53"/>
      <c r="CD3456" s="53"/>
      <c r="CE3456" s="53"/>
      <c r="CF3456" s="53"/>
      <c r="CG3456" s="53"/>
      <c r="CH3456" s="53"/>
      <c r="CI3456" s="53"/>
      <c r="CJ3456" s="53"/>
      <c r="CK3456" s="53"/>
    </row>
    <row r="3457" spans="10:89" x14ac:dyDescent="0.2">
      <c r="J3457" s="53"/>
      <c r="K3457" s="53"/>
      <c r="L3457" s="53"/>
      <c r="M3457" s="53"/>
      <c r="N3457" s="53"/>
      <c r="O3457" s="53"/>
      <c r="P3457" s="53"/>
      <c r="Q3457" s="53"/>
      <c r="R3457" s="53"/>
      <c r="S3457" s="53"/>
      <c r="T3457" s="53"/>
      <c r="U3457" s="53"/>
      <c r="V3457" s="53"/>
      <c r="W3457" s="53"/>
      <c r="X3457" s="53"/>
      <c r="Y3457" s="53"/>
      <c r="Z3457" s="53"/>
      <c r="AA3457" s="53"/>
      <c r="AB3457" s="53"/>
      <c r="AC3457" s="53"/>
      <c r="AD3457" s="53"/>
      <c r="AE3457" s="53"/>
      <c r="AF3457" s="53"/>
      <c r="AG3457" s="53"/>
      <c r="AH3457" s="53"/>
      <c r="AI3457" s="53"/>
      <c r="AJ3457" s="53"/>
      <c r="AK3457" s="53"/>
      <c r="AL3457" s="53"/>
      <c r="AM3457" s="53"/>
      <c r="AN3457" s="53"/>
      <c r="AO3457" s="53"/>
      <c r="AP3457" s="53"/>
      <c r="AQ3457" s="53"/>
      <c r="AR3457" s="53"/>
      <c r="AS3457" s="53"/>
      <c r="AT3457" s="53"/>
      <c r="AU3457" s="53"/>
      <c r="AV3457" s="53"/>
      <c r="AW3457" s="53"/>
      <c r="AX3457" s="53"/>
      <c r="AY3457" s="53"/>
      <c r="AZ3457" s="53"/>
      <c r="BA3457" s="53"/>
      <c r="BB3457" s="53"/>
      <c r="BC3457" s="53"/>
      <c r="BD3457" s="53"/>
      <c r="BE3457" s="53"/>
      <c r="BF3457" s="53"/>
      <c r="BG3457" s="53"/>
      <c r="BH3457" s="53"/>
      <c r="BI3457" s="53"/>
      <c r="BJ3457" s="53"/>
      <c r="BK3457" s="53"/>
      <c r="BL3457" s="53"/>
      <c r="BM3457" s="53"/>
      <c r="BN3457" s="53"/>
      <c r="BO3457" s="53"/>
      <c r="BP3457" s="53"/>
      <c r="BQ3457" s="53"/>
      <c r="BR3457" s="53"/>
      <c r="BS3457" s="53"/>
      <c r="BT3457" s="53"/>
      <c r="BU3457" s="53"/>
      <c r="BV3457" s="53"/>
      <c r="BW3457" s="53"/>
      <c r="BX3457" s="53"/>
      <c r="BY3457" s="53"/>
      <c r="BZ3457" s="53"/>
      <c r="CA3457" s="53"/>
      <c r="CB3457" s="53"/>
      <c r="CC3457" s="53"/>
      <c r="CD3457" s="53"/>
      <c r="CE3457" s="53"/>
      <c r="CF3457" s="53"/>
      <c r="CG3457" s="53"/>
      <c r="CH3457" s="53"/>
      <c r="CI3457" s="53"/>
      <c r="CJ3457" s="53"/>
      <c r="CK3457" s="53"/>
    </row>
    <row r="3458" spans="10:89" x14ac:dyDescent="0.2">
      <c r="J3458" s="53"/>
      <c r="K3458" s="53"/>
      <c r="L3458" s="53"/>
      <c r="M3458" s="53"/>
      <c r="N3458" s="53"/>
      <c r="O3458" s="53"/>
      <c r="P3458" s="53"/>
      <c r="Q3458" s="53"/>
      <c r="R3458" s="53"/>
      <c r="S3458" s="53"/>
      <c r="T3458" s="53"/>
      <c r="U3458" s="53"/>
      <c r="V3458" s="53"/>
      <c r="W3458" s="53"/>
      <c r="X3458" s="53"/>
      <c r="Y3458" s="53"/>
      <c r="Z3458" s="53"/>
      <c r="AA3458" s="53"/>
      <c r="AB3458" s="53"/>
      <c r="AC3458" s="53"/>
      <c r="AD3458" s="53"/>
      <c r="AE3458" s="53"/>
      <c r="AF3458" s="53"/>
      <c r="AG3458" s="53"/>
      <c r="AH3458" s="53"/>
      <c r="AI3458" s="53"/>
      <c r="AJ3458" s="53"/>
      <c r="AK3458" s="53"/>
      <c r="AL3458" s="53"/>
      <c r="AM3458" s="53"/>
      <c r="AN3458" s="53"/>
      <c r="AO3458" s="53"/>
      <c r="AP3458" s="53"/>
      <c r="AQ3458" s="53"/>
      <c r="AR3458" s="53"/>
      <c r="AS3458" s="53"/>
      <c r="AT3458" s="53"/>
      <c r="AU3458" s="53"/>
      <c r="AV3458" s="53"/>
      <c r="AW3458" s="53"/>
      <c r="AX3458" s="53"/>
      <c r="AY3458" s="53"/>
      <c r="AZ3458" s="53"/>
      <c r="BA3458" s="53"/>
      <c r="BB3458" s="53"/>
      <c r="BC3458" s="53"/>
      <c r="BD3458" s="53"/>
      <c r="BE3458" s="53"/>
      <c r="BF3458" s="53"/>
      <c r="BG3458" s="53"/>
      <c r="BH3458" s="53"/>
      <c r="BI3458" s="53"/>
      <c r="BJ3458" s="53"/>
      <c r="BK3458" s="53"/>
      <c r="BL3458" s="53"/>
      <c r="BM3458" s="53"/>
      <c r="BN3458" s="53"/>
      <c r="BO3458" s="53"/>
      <c r="BP3458" s="53"/>
      <c r="BQ3458" s="53"/>
      <c r="BR3458" s="53"/>
      <c r="BS3458" s="53"/>
      <c r="BT3458" s="53"/>
      <c r="BU3458" s="53"/>
      <c r="BV3458" s="53"/>
      <c r="BW3458" s="53"/>
      <c r="BX3458" s="53"/>
      <c r="BY3458" s="53"/>
      <c r="BZ3458" s="53"/>
      <c r="CA3458" s="53"/>
      <c r="CB3458" s="53"/>
      <c r="CC3458" s="53"/>
      <c r="CD3458" s="53"/>
      <c r="CE3458" s="53"/>
      <c r="CF3458" s="53"/>
      <c r="CG3458" s="53"/>
      <c r="CH3458" s="53"/>
      <c r="CI3458" s="53"/>
      <c r="CJ3458" s="53"/>
      <c r="CK3458" s="53"/>
    </row>
    <row r="3459" spans="10:89" x14ac:dyDescent="0.2">
      <c r="J3459" s="53"/>
      <c r="K3459" s="53"/>
      <c r="L3459" s="53"/>
      <c r="M3459" s="53"/>
      <c r="N3459" s="53"/>
      <c r="O3459" s="53"/>
      <c r="P3459" s="53"/>
      <c r="Q3459" s="53"/>
      <c r="R3459" s="53"/>
      <c r="S3459" s="53"/>
      <c r="T3459" s="53"/>
      <c r="U3459" s="53"/>
      <c r="V3459" s="53"/>
      <c r="W3459" s="53"/>
      <c r="X3459" s="53"/>
      <c r="Y3459" s="53"/>
      <c r="Z3459" s="53"/>
      <c r="AA3459" s="53"/>
      <c r="AB3459" s="53"/>
      <c r="AC3459" s="53"/>
      <c r="AD3459" s="53"/>
      <c r="AE3459" s="53"/>
      <c r="AF3459" s="53"/>
      <c r="AG3459" s="53"/>
      <c r="AH3459" s="53"/>
      <c r="AI3459" s="53"/>
      <c r="AJ3459" s="53"/>
      <c r="AK3459" s="53"/>
      <c r="AL3459" s="53"/>
      <c r="AM3459" s="53"/>
      <c r="AN3459" s="53"/>
      <c r="AO3459" s="53"/>
      <c r="AP3459" s="53"/>
      <c r="AQ3459" s="53"/>
      <c r="AR3459" s="53"/>
      <c r="AS3459" s="53"/>
      <c r="AT3459" s="53"/>
      <c r="AU3459" s="53"/>
      <c r="AV3459" s="53"/>
      <c r="AW3459" s="53"/>
      <c r="AX3459" s="53"/>
      <c r="AY3459" s="53"/>
      <c r="AZ3459" s="53"/>
      <c r="BA3459" s="53"/>
      <c r="BB3459" s="53"/>
      <c r="BC3459" s="53"/>
      <c r="BD3459" s="53"/>
      <c r="BE3459" s="53"/>
      <c r="BF3459" s="53"/>
      <c r="BG3459" s="53"/>
      <c r="BH3459" s="53"/>
      <c r="BI3459" s="53"/>
      <c r="BJ3459" s="53"/>
      <c r="BK3459" s="53"/>
      <c r="BL3459" s="53"/>
      <c r="BM3459" s="53"/>
      <c r="BN3459" s="53"/>
      <c r="BO3459" s="53"/>
      <c r="BP3459" s="53"/>
      <c r="BQ3459" s="53"/>
      <c r="BR3459" s="53"/>
      <c r="BS3459" s="53"/>
      <c r="BT3459" s="53"/>
      <c r="BU3459" s="53"/>
      <c r="BV3459" s="53"/>
      <c r="BW3459" s="53"/>
      <c r="BX3459" s="53"/>
      <c r="BY3459" s="53"/>
      <c r="BZ3459" s="53"/>
      <c r="CA3459" s="53"/>
      <c r="CB3459" s="53"/>
      <c r="CC3459" s="53"/>
      <c r="CD3459" s="53"/>
      <c r="CE3459" s="53"/>
      <c r="CF3459" s="53"/>
      <c r="CG3459" s="53"/>
      <c r="CH3459" s="53"/>
      <c r="CI3459" s="53"/>
      <c r="CJ3459" s="53"/>
      <c r="CK3459" s="53"/>
    </row>
    <row r="3460" spans="10:89" x14ac:dyDescent="0.2">
      <c r="J3460" s="53"/>
      <c r="K3460" s="53"/>
      <c r="L3460" s="53"/>
      <c r="M3460" s="53"/>
      <c r="N3460" s="53"/>
      <c r="O3460" s="53"/>
      <c r="P3460" s="53"/>
      <c r="Q3460" s="53"/>
      <c r="R3460" s="53"/>
      <c r="S3460" s="53"/>
      <c r="T3460" s="53"/>
      <c r="U3460" s="53"/>
      <c r="V3460" s="53"/>
      <c r="W3460" s="53"/>
      <c r="X3460" s="53"/>
      <c r="Y3460" s="53"/>
      <c r="Z3460" s="53"/>
      <c r="AA3460" s="53"/>
      <c r="AB3460" s="53"/>
      <c r="AC3460" s="53"/>
      <c r="AD3460" s="53"/>
      <c r="AE3460" s="53"/>
      <c r="AF3460" s="53"/>
      <c r="AG3460" s="53"/>
      <c r="AH3460" s="53"/>
      <c r="AI3460" s="53"/>
      <c r="AJ3460" s="53"/>
      <c r="AK3460" s="53"/>
      <c r="AL3460" s="53"/>
      <c r="AM3460" s="53"/>
      <c r="AN3460" s="53"/>
      <c r="AO3460" s="53"/>
      <c r="AP3460" s="53"/>
      <c r="AQ3460" s="53"/>
      <c r="AR3460" s="53"/>
      <c r="AS3460" s="53"/>
      <c r="AT3460" s="53"/>
      <c r="AU3460" s="53"/>
      <c r="AV3460" s="53"/>
      <c r="AW3460" s="53"/>
      <c r="AX3460" s="53"/>
      <c r="AY3460" s="53"/>
      <c r="AZ3460" s="53"/>
      <c r="BA3460" s="53"/>
      <c r="BB3460" s="53"/>
      <c r="BC3460" s="53"/>
      <c r="BD3460" s="53"/>
      <c r="BE3460" s="53"/>
      <c r="BF3460" s="53"/>
      <c r="BG3460" s="53"/>
      <c r="BH3460" s="53"/>
      <c r="BI3460" s="53"/>
      <c r="BJ3460" s="53"/>
      <c r="BK3460" s="53"/>
      <c r="BL3460" s="53"/>
      <c r="BM3460" s="53"/>
      <c r="BN3460" s="53"/>
      <c r="BO3460" s="53"/>
      <c r="BP3460" s="53"/>
      <c r="BQ3460" s="53"/>
      <c r="BR3460" s="53"/>
      <c r="BS3460" s="53"/>
      <c r="BT3460" s="53"/>
      <c r="BU3460" s="53"/>
      <c r="BV3460" s="53"/>
      <c r="BW3460" s="53"/>
      <c r="BX3460" s="53"/>
      <c r="BY3460" s="53"/>
      <c r="BZ3460" s="53"/>
      <c r="CA3460" s="53"/>
      <c r="CB3460" s="53"/>
      <c r="CC3460" s="53"/>
      <c r="CD3460" s="53"/>
      <c r="CE3460" s="53"/>
      <c r="CF3460" s="53"/>
      <c r="CG3460" s="53"/>
      <c r="CH3460" s="53"/>
      <c r="CI3460" s="53"/>
      <c r="CJ3460" s="53"/>
      <c r="CK3460" s="53"/>
    </row>
    <row r="3461" spans="10:89" x14ac:dyDescent="0.2">
      <c r="J3461" s="53"/>
      <c r="K3461" s="53"/>
      <c r="L3461" s="53"/>
      <c r="M3461" s="53"/>
      <c r="N3461" s="53"/>
      <c r="O3461" s="53"/>
      <c r="P3461" s="53"/>
      <c r="Q3461" s="53"/>
      <c r="R3461" s="53"/>
      <c r="S3461" s="53"/>
      <c r="T3461" s="53"/>
      <c r="U3461" s="53"/>
      <c r="V3461" s="53"/>
      <c r="W3461" s="53"/>
      <c r="X3461" s="53"/>
      <c r="Y3461" s="53"/>
      <c r="Z3461" s="53"/>
      <c r="AA3461" s="53"/>
      <c r="AB3461" s="53"/>
      <c r="AC3461" s="53"/>
      <c r="AD3461" s="53"/>
      <c r="AE3461" s="53"/>
      <c r="AF3461" s="53"/>
      <c r="AG3461" s="53"/>
      <c r="AH3461" s="53"/>
      <c r="AI3461" s="53"/>
      <c r="AJ3461" s="53"/>
      <c r="AK3461" s="53"/>
      <c r="AL3461" s="53"/>
      <c r="AM3461" s="53"/>
      <c r="AN3461" s="53"/>
      <c r="AO3461" s="53"/>
      <c r="AP3461" s="53"/>
      <c r="AQ3461" s="53"/>
      <c r="AR3461" s="53"/>
      <c r="AS3461" s="53"/>
      <c r="AT3461" s="53"/>
      <c r="AU3461" s="53"/>
      <c r="AV3461" s="53"/>
      <c r="AW3461" s="53"/>
      <c r="AX3461" s="53"/>
      <c r="AY3461" s="53"/>
      <c r="AZ3461" s="53"/>
      <c r="BA3461" s="53"/>
      <c r="BB3461" s="53"/>
      <c r="BC3461" s="53"/>
      <c r="BD3461" s="53"/>
      <c r="BE3461" s="53"/>
      <c r="BF3461" s="53"/>
      <c r="BG3461" s="53"/>
      <c r="BH3461" s="53"/>
      <c r="BI3461" s="53"/>
      <c r="BJ3461" s="53"/>
      <c r="BK3461" s="53"/>
      <c r="BL3461" s="53"/>
      <c r="BM3461" s="53"/>
      <c r="BN3461" s="53"/>
      <c r="BO3461" s="53"/>
      <c r="BP3461" s="53"/>
      <c r="BQ3461" s="53"/>
      <c r="BR3461" s="53"/>
      <c r="BS3461" s="53"/>
      <c r="BT3461" s="53"/>
      <c r="BU3461" s="53"/>
      <c r="BV3461" s="53"/>
      <c r="BW3461" s="53"/>
      <c r="BX3461" s="53"/>
      <c r="BY3461" s="53"/>
      <c r="BZ3461" s="53"/>
      <c r="CA3461" s="53"/>
      <c r="CB3461" s="53"/>
      <c r="CC3461" s="53"/>
      <c r="CD3461" s="53"/>
      <c r="CE3461" s="53"/>
      <c r="CF3461" s="53"/>
      <c r="CG3461" s="53"/>
      <c r="CH3461" s="53"/>
      <c r="CI3461" s="53"/>
      <c r="CJ3461" s="53"/>
      <c r="CK3461" s="53"/>
    </row>
    <row r="3462" spans="10:89" x14ac:dyDescent="0.2">
      <c r="J3462" s="53"/>
      <c r="K3462" s="53"/>
      <c r="L3462" s="53"/>
      <c r="M3462" s="53"/>
      <c r="N3462" s="53"/>
      <c r="O3462" s="53"/>
      <c r="P3462" s="53"/>
      <c r="Q3462" s="53"/>
      <c r="R3462" s="53"/>
      <c r="S3462" s="53"/>
      <c r="T3462" s="53"/>
      <c r="U3462" s="53"/>
      <c r="V3462" s="53"/>
      <c r="W3462" s="53"/>
      <c r="X3462" s="53"/>
      <c r="Y3462" s="53"/>
      <c r="Z3462" s="53"/>
      <c r="AA3462" s="53"/>
      <c r="AB3462" s="53"/>
      <c r="AC3462" s="53"/>
      <c r="AD3462" s="53"/>
      <c r="AE3462" s="53"/>
      <c r="AF3462" s="53"/>
      <c r="AG3462" s="53"/>
      <c r="AH3462" s="53"/>
      <c r="AI3462" s="53"/>
      <c r="AJ3462" s="53"/>
      <c r="AK3462" s="53"/>
      <c r="AL3462" s="53"/>
      <c r="AM3462" s="53"/>
      <c r="AN3462" s="53"/>
      <c r="AO3462" s="53"/>
      <c r="AP3462" s="53"/>
      <c r="AQ3462" s="53"/>
      <c r="AR3462" s="53"/>
      <c r="AS3462" s="53"/>
      <c r="AT3462" s="53"/>
      <c r="AU3462" s="53"/>
      <c r="AV3462" s="53"/>
      <c r="AW3462" s="53"/>
      <c r="AX3462" s="53"/>
      <c r="AY3462" s="53"/>
      <c r="AZ3462" s="53"/>
      <c r="BA3462" s="53"/>
      <c r="BB3462" s="53"/>
      <c r="BC3462" s="53"/>
      <c r="BD3462" s="53"/>
      <c r="BE3462" s="53"/>
      <c r="BF3462" s="53"/>
      <c r="BG3462" s="53"/>
      <c r="BH3462" s="53"/>
      <c r="BI3462" s="53"/>
      <c r="BJ3462" s="53"/>
      <c r="BK3462" s="53"/>
      <c r="BL3462" s="53"/>
      <c r="BM3462" s="53"/>
      <c r="BN3462" s="53"/>
      <c r="BO3462" s="53"/>
      <c r="BP3462" s="53"/>
      <c r="BQ3462" s="53"/>
      <c r="BR3462" s="53"/>
      <c r="BS3462" s="53"/>
      <c r="BT3462" s="53"/>
      <c r="BU3462" s="53"/>
      <c r="BV3462" s="53"/>
      <c r="BW3462" s="53"/>
      <c r="BX3462" s="53"/>
      <c r="BY3462" s="53"/>
      <c r="BZ3462" s="53"/>
      <c r="CA3462" s="53"/>
      <c r="CB3462" s="53"/>
      <c r="CC3462" s="53"/>
      <c r="CD3462" s="53"/>
      <c r="CE3462" s="53"/>
      <c r="CF3462" s="53"/>
      <c r="CG3462" s="53"/>
      <c r="CH3462" s="53"/>
      <c r="CI3462" s="53"/>
      <c r="CJ3462" s="53"/>
      <c r="CK3462" s="53"/>
    </row>
    <row r="3463" spans="10:89" x14ac:dyDescent="0.2">
      <c r="J3463" s="53"/>
      <c r="K3463" s="53"/>
      <c r="L3463" s="53"/>
      <c r="M3463" s="53"/>
      <c r="N3463" s="53"/>
      <c r="O3463" s="53"/>
      <c r="P3463" s="53"/>
      <c r="Q3463" s="53"/>
      <c r="R3463" s="53"/>
      <c r="S3463" s="53"/>
      <c r="T3463" s="53"/>
      <c r="U3463" s="53"/>
      <c r="V3463" s="53"/>
      <c r="W3463" s="53"/>
      <c r="X3463" s="53"/>
      <c r="Y3463" s="53"/>
      <c r="Z3463" s="53"/>
      <c r="AA3463" s="53"/>
      <c r="AB3463" s="53"/>
      <c r="AC3463" s="53"/>
      <c r="AD3463" s="53"/>
      <c r="AE3463" s="53"/>
      <c r="AF3463" s="53"/>
      <c r="AG3463" s="53"/>
      <c r="AH3463" s="53"/>
      <c r="AI3463" s="53"/>
      <c r="AJ3463" s="53"/>
      <c r="AK3463" s="53"/>
      <c r="AL3463" s="53"/>
      <c r="AM3463" s="53"/>
      <c r="AN3463" s="53"/>
      <c r="AO3463" s="53"/>
      <c r="AP3463" s="53"/>
      <c r="AQ3463" s="53"/>
      <c r="AR3463" s="53"/>
      <c r="AS3463" s="53"/>
      <c r="AT3463" s="53"/>
      <c r="AU3463" s="53"/>
      <c r="AV3463" s="53"/>
      <c r="AW3463" s="53"/>
      <c r="AX3463" s="53"/>
      <c r="AY3463" s="53"/>
      <c r="AZ3463" s="53"/>
      <c r="BA3463" s="53"/>
      <c r="BB3463" s="53"/>
      <c r="BC3463" s="53"/>
      <c r="BD3463" s="53"/>
      <c r="BE3463" s="53"/>
      <c r="BF3463" s="53"/>
      <c r="BG3463" s="53"/>
      <c r="BH3463" s="53"/>
      <c r="BI3463" s="53"/>
      <c r="BJ3463" s="53"/>
      <c r="BK3463" s="53"/>
      <c r="BL3463" s="53"/>
      <c r="BM3463" s="53"/>
      <c r="BN3463" s="53"/>
      <c r="BO3463" s="53"/>
      <c r="BP3463" s="53"/>
      <c r="BQ3463" s="53"/>
      <c r="BR3463" s="53"/>
      <c r="BS3463" s="53"/>
      <c r="BT3463" s="53"/>
      <c r="BU3463" s="53"/>
      <c r="BV3463" s="53"/>
      <c r="BW3463" s="53"/>
      <c r="BX3463" s="53"/>
      <c r="BY3463" s="53"/>
      <c r="BZ3463" s="53"/>
      <c r="CA3463" s="53"/>
      <c r="CB3463" s="53"/>
      <c r="CC3463" s="53"/>
      <c r="CD3463" s="53"/>
      <c r="CE3463" s="53"/>
      <c r="CF3463" s="53"/>
      <c r="CG3463" s="53"/>
      <c r="CH3463" s="53"/>
      <c r="CI3463" s="53"/>
      <c r="CJ3463" s="53"/>
      <c r="CK3463" s="53"/>
    </row>
    <row r="3464" spans="10:89" x14ac:dyDescent="0.2">
      <c r="J3464" s="53"/>
      <c r="K3464" s="53"/>
      <c r="L3464" s="53"/>
      <c r="M3464" s="53"/>
      <c r="N3464" s="53"/>
      <c r="O3464" s="53"/>
      <c r="P3464" s="53"/>
      <c r="Q3464" s="53"/>
      <c r="R3464" s="53"/>
      <c r="S3464" s="53"/>
      <c r="T3464" s="53"/>
      <c r="U3464" s="53"/>
      <c r="V3464" s="53"/>
      <c r="W3464" s="53"/>
      <c r="X3464" s="53"/>
      <c r="Y3464" s="53"/>
      <c r="Z3464" s="53"/>
      <c r="AA3464" s="53"/>
      <c r="AB3464" s="53"/>
      <c r="AC3464" s="53"/>
      <c r="AD3464" s="53"/>
      <c r="AE3464" s="53"/>
      <c r="AF3464" s="53"/>
      <c r="AG3464" s="53"/>
      <c r="AH3464" s="53"/>
      <c r="AI3464" s="53"/>
      <c r="AJ3464" s="53"/>
      <c r="AK3464" s="53"/>
      <c r="AL3464" s="53"/>
      <c r="AM3464" s="53"/>
      <c r="AN3464" s="53"/>
      <c r="AO3464" s="53"/>
      <c r="AP3464" s="53"/>
      <c r="AQ3464" s="53"/>
      <c r="AR3464" s="53"/>
      <c r="AS3464" s="53"/>
      <c r="AT3464" s="53"/>
      <c r="AU3464" s="53"/>
      <c r="AV3464" s="53"/>
      <c r="AW3464" s="53"/>
      <c r="AX3464" s="53"/>
      <c r="AY3464" s="53"/>
      <c r="AZ3464" s="53"/>
      <c r="BA3464" s="53"/>
      <c r="BB3464" s="53"/>
      <c r="BC3464" s="53"/>
      <c r="BD3464" s="53"/>
      <c r="BE3464" s="53"/>
      <c r="BF3464" s="53"/>
      <c r="BG3464" s="53"/>
      <c r="BH3464" s="53"/>
      <c r="BI3464" s="53"/>
      <c r="BJ3464" s="53"/>
      <c r="BK3464" s="53"/>
      <c r="BL3464" s="53"/>
      <c r="BM3464" s="53"/>
      <c r="BN3464" s="53"/>
      <c r="BO3464" s="53"/>
      <c r="BP3464" s="53"/>
      <c r="BQ3464" s="53"/>
      <c r="BR3464" s="53"/>
      <c r="BS3464" s="53"/>
      <c r="BT3464" s="53"/>
      <c r="BU3464" s="53"/>
      <c r="BV3464" s="53"/>
      <c r="BW3464" s="53"/>
      <c r="BX3464" s="53"/>
      <c r="BY3464" s="53"/>
      <c r="BZ3464" s="53"/>
      <c r="CA3464" s="53"/>
      <c r="CB3464" s="53"/>
      <c r="CC3464" s="53"/>
      <c r="CD3464" s="53"/>
      <c r="CE3464" s="53"/>
      <c r="CF3464" s="53"/>
      <c r="CG3464" s="53"/>
      <c r="CH3464" s="53"/>
      <c r="CI3464" s="53"/>
      <c r="CJ3464" s="53"/>
      <c r="CK3464" s="53"/>
    </row>
    <row r="3465" spans="10:89" x14ac:dyDescent="0.2">
      <c r="J3465" s="53"/>
      <c r="K3465" s="53"/>
      <c r="L3465" s="53"/>
      <c r="M3465" s="53"/>
      <c r="N3465" s="53"/>
      <c r="O3465" s="53"/>
      <c r="P3465" s="53"/>
      <c r="Q3465" s="53"/>
      <c r="R3465" s="53"/>
      <c r="S3465" s="53"/>
      <c r="T3465" s="53"/>
      <c r="U3465" s="53"/>
      <c r="V3465" s="53"/>
      <c r="W3465" s="53"/>
      <c r="X3465" s="53"/>
      <c r="Y3465" s="53"/>
      <c r="Z3465" s="53"/>
      <c r="AA3465" s="53"/>
      <c r="AB3465" s="53"/>
      <c r="AC3465" s="53"/>
      <c r="AD3465" s="53"/>
      <c r="AE3465" s="53"/>
      <c r="AF3465" s="53"/>
      <c r="AG3465" s="53"/>
      <c r="AH3465" s="53"/>
      <c r="AI3465" s="53"/>
      <c r="AJ3465" s="53"/>
      <c r="AK3465" s="53"/>
      <c r="AL3465" s="53"/>
      <c r="AM3465" s="53"/>
      <c r="AN3465" s="53"/>
      <c r="AO3465" s="53"/>
      <c r="AP3465" s="53"/>
      <c r="AQ3465" s="53"/>
      <c r="AR3465" s="53"/>
      <c r="AS3465" s="53"/>
      <c r="AT3465" s="53"/>
      <c r="AU3465" s="53"/>
      <c r="AV3465" s="53"/>
      <c r="AW3465" s="53"/>
      <c r="AX3465" s="53"/>
      <c r="AY3465" s="53"/>
      <c r="AZ3465" s="53"/>
      <c r="BA3465" s="53"/>
      <c r="BB3465" s="53"/>
      <c r="BC3465" s="53"/>
      <c r="BD3465" s="53"/>
      <c r="BE3465" s="53"/>
      <c r="BF3465" s="53"/>
      <c r="BG3465" s="53"/>
      <c r="BH3465" s="53"/>
      <c r="BI3465" s="53"/>
      <c r="BJ3465" s="53"/>
      <c r="BK3465" s="53"/>
      <c r="BL3465" s="53"/>
      <c r="BM3465" s="53"/>
      <c r="BN3465" s="53"/>
      <c r="BO3465" s="53"/>
      <c r="BP3465" s="53"/>
      <c r="BQ3465" s="53"/>
      <c r="BR3465" s="53"/>
      <c r="BS3465" s="53"/>
      <c r="BT3465" s="53"/>
      <c r="BU3465" s="53"/>
      <c r="BV3465" s="53"/>
      <c r="BW3465" s="53"/>
      <c r="BX3465" s="53"/>
      <c r="BY3465" s="53"/>
      <c r="BZ3465" s="53"/>
      <c r="CA3465" s="53"/>
      <c r="CB3465" s="53"/>
      <c r="CC3465" s="53"/>
      <c r="CD3465" s="53"/>
      <c r="CE3465" s="53"/>
      <c r="CF3465" s="53"/>
      <c r="CG3465" s="53"/>
      <c r="CH3465" s="53"/>
      <c r="CI3465" s="53"/>
      <c r="CJ3465" s="53"/>
      <c r="CK3465" s="53"/>
    </row>
    <row r="3466" spans="10:89" x14ac:dyDescent="0.2">
      <c r="J3466" s="53"/>
      <c r="K3466" s="53"/>
      <c r="L3466" s="53"/>
      <c r="M3466" s="53"/>
      <c r="N3466" s="53"/>
      <c r="O3466" s="53"/>
      <c r="P3466" s="53"/>
      <c r="Q3466" s="53"/>
      <c r="R3466" s="53"/>
      <c r="S3466" s="53"/>
      <c r="T3466" s="53"/>
      <c r="U3466" s="53"/>
      <c r="V3466" s="53"/>
      <c r="W3466" s="53"/>
      <c r="X3466" s="53"/>
      <c r="Y3466" s="53"/>
      <c r="Z3466" s="53"/>
      <c r="AA3466" s="53"/>
      <c r="AB3466" s="53"/>
      <c r="AC3466" s="53"/>
      <c r="AD3466" s="53"/>
      <c r="AE3466" s="53"/>
      <c r="AF3466" s="53"/>
      <c r="AG3466" s="53"/>
      <c r="AH3466" s="53"/>
      <c r="AI3466" s="53"/>
      <c r="AJ3466" s="53"/>
      <c r="AK3466" s="53"/>
      <c r="AL3466" s="53"/>
      <c r="AM3466" s="53"/>
      <c r="AN3466" s="53"/>
      <c r="AO3466" s="53"/>
      <c r="AP3466" s="53"/>
      <c r="AQ3466" s="53"/>
      <c r="AR3466" s="53"/>
      <c r="AS3466" s="53"/>
      <c r="AT3466" s="53"/>
      <c r="AU3466" s="53"/>
      <c r="AV3466" s="53"/>
      <c r="AW3466" s="53"/>
      <c r="AX3466" s="53"/>
      <c r="AY3466" s="53"/>
      <c r="AZ3466" s="53"/>
      <c r="BA3466" s="53"/>
      <c r="BB3466" s="53"/>
      <c r="BC3466" s="53"/>
      <c r="BD3466" s="53"/>
      <c r="BE3466" s="53"/>
      <c r="BF3466" s="53"/>
      <c r="BG3466" s="53"/>
      <c r="BH3466" s="53"/>
      <c r="BI3466" s="53"/>
      <c r="BJ3466" s="53"/>
      <c r="BK3466" s="53"/>
      <c r="BL3466" s="53"/>
      <c r="BM3466" s="53"/>
      <c r="BN3466" s="53"/>
      <c r="BO3466" s="53"/>
      <c r="BP3466" s="53"/>
      <c r="BQ3466" s="53"/>
      <c r="BR3466" s="53"/>
      <c r="BS3466" s="53"/>
      <c r="BT3466" s="53"/>
      <c r="BU3466" s="53"/>
      <c r="BV3466" s="53"/>
      <c r="BW3466" s="53"/>
      <c r="BX3466" s="53"/>
      <c r="BY3466" s="53"/>
      <c r="BZ3466" s="53"/>
      <c r="CA3466" s="53"/>
      <c r="CB3466" s="53"/>
      <c r="CC3466" s="53"/>
      <c r="CD3466" s="53"/>
      <c r="CE3466" s="53"/>
      <c r="CF3466" s="53"/>
      <c r="CG3466" s="53"/>
      <c r="CH3466" s="53"/>
      <c r="CI3466" s="53"/>
      <c r="CJ3466" s="53"/>
      <c r="CK3466" s="53"/>
    </row>
    <row r="3467" spans="10:89" x14ac:dyDescent="0.2">
      <c r="J3467" s="53"/>
      <c r="K3467" s="53"/>
      <c r="L3467" s="53"/>
      <c r="M3467" s="53"/>
      <c r="N3467" s="53"/>
      <c r="O3467" s="53"/>
      <c r="P3467" s="53"/>
      <c r="Q3467" s="53"/>
      <c r="R3467" s="53"/>
      <c r="S3467" s="53"/>
      <c r="T3467" s="53"/>
      <c r="U3467" s="53"/>
      <c r="V3467" s="53"/>
      <c r="W3467" s="53"/>
      <c r="X3467" s="53"/>
      <c r="Y3467" s="53"/>
      <c r="Z3467" s="53"/>
      <c r="AA3467" s="53"/>
      <c r="AB3467" s="53"/>
      <c r="AC3467" s="53"/>
      <c r="AD3467" s="53"/>
      <c r="AE3467" s="53"/>
      <c r="AF3467" s="53"/>
      <c r="AG3467" s="53"/>
      <c r="AH3467" s="53"/>
      <c r="AI3467" s="53"/>
      <c r="AJ3467" s="53"/>
      <c r="AK3467" s="53"/>
      <c r="AL3467" s="53"/>
      <c r="AM3467" s="53"/>
      <c r="AN3467" s="53"/>
      <c r="AO3467" s="53"/>
      <c r="AP3467" s="53"/>
      <c r="AQ3467" s="53"/>
      <c r="AR3467" s="53"/>
      <c r="AS3467" s="53"/>
      <c r="AT3467" s="53"/>
      <c r="AU3467" s="53"/>
      <c r="AV3467" s="53"/>
      <c r="AW3467" s="53"/>
      <c r="AX3467" s="53"/>
      <c r="AY3467" s="53"/>
      <c r="AZ3467" s="53"/>
      <c r="BA3467" s="53"/>
      <c r="BB3467" s="53"/>
      <c r="BC3467" s="53"/>
      <c r="BD3467" s="53"/>
      <c r="BE3467" s="53"/>
      <c r="BF3467" s="53"/>
      <c r="BG3467" s="53"/>
      <c r="BH3467" s="53"/>
      <c r="BI3467" s="53"/>
      <c r="BJ3467" s="53"/>
      <c r="BK3467" s="53"/>
      <c r="BL3467" s="53"/>
      <c r="BM3467" s="53"/>
      <c r="BN3467" s="53"/>
      <c r="BO3467" s="53"/>
      <c r="BP3467" s="53"/>
      <c r="BQ3467" s="53"/>
      <c r="BR3467" s="53"/>
      <c r="BS3467" s="53"/>
      <c r="BT3467" s="53"/>
      <c r="BU3467" s="53"/>
      <c r="BV3467" s="53"/>
      <c r="BW3467" s="53"/>
      <c r="BX3467" s="53"/>
      <c r="BY3467" s="53"/>
      <c r="BZ3467" s="53"/>
      <c r="CA3467" s="53"/>
      <c r="CB3467" s="53"/>
      <c r="CC3467" s="53"/>
      <c r="CD3467" s="53"/>
      <c r="CE3467" s="53"/>
      <c r="CF3467" s="53"/>
      <c r="CG3467" s="53"/>
      <c r="CH3467" s="53"/>
      <c r="CI3467" s="53"/>
      <c r="CJ3467" s="53"/>
      <c r="CK3467" s="53"/>
    </row>
    <row r="3468" spans="10:89" x14ac:dyDescent="0.2">
      <c r="J3468" s="53"/>
      <c r="K3468" s="53"/>
      <c r="L3468" s="53"/>
      <c r="M3468" s="53"/>
      <c r="N3468" s="53"/>
      <c r="O3468" s="53"/>
      <c r="P3468" s="53"/>
      <c r="Q3468" s="53"/>
      <c r="R3468" s="53"/>
      <c r="S3468" s="53"/>
      <c r="T3468" s="53"/>
      <c r="U3468" s="53"/>
      <c r="V3468" s="53"/>
      <c r="W3468" s="53"/>
      <c r="X3468" s="53"/>
      <c r="Y3468" s="53"/>
      <c r="Z3468" s="53"/>
      <c r="AA3468" s="53"/>
      <c r="AB3468" s="53"/>
      <c r="AC3468" s="53"/>
      <c r="AD3468" s="53"/>
      <c r="AE3468" s="53"/>
      <c r="AF3468" s="53"/>
      <c r="AG3468" s="53"/>
      <c r="AH3468" s="53"/>
      <c r="AI3468" s="53"/>
      <c r="AJ3468" s="53"/>
      <c r="AK3468" s="53"/>
      <c r="AL3468" s="53"/>
      <c r="AM3468" s="53"/>
      <c r="AN3468" s="53"/>
      <c r="AO3468" s="53"/>
      <c r="AP3468" s="53"/>
      <c r="AQ3468" s="53"/>
      <c r="AR3468" s="53"/>
      <c r="AS3468" s="53"/>
      <c r="AT3468" s="53"/>
      <c r="AU3468" s="53"/>
      <c r="AV3468" s="53"/>
      <c r="AW3468" s="53"/>
      <c r="AX3468" s="53"/>
      <c r="AY3468" s="53"/>
      <c r="AZ3468" s="53"/>
      <c r="BA3468" s="53"/>
      <c r="BB3468" s="53"/>
      <c r="BC3468" s="53"/>
      <c r="BD3468" s="53"/>
      <c r="BE3468" s="53"/>
      <c r="BF3468" s="53"/>
      <c r="BG3468" s="53"/>
      <c r="BH3468" s="53"/>
      <c r="BI3468" s="53"/>
      <c r="BJ3468" s="53"/>
      <c r="BK3468" s="53"/>
      <c r="BL3468" s="53"/>
      <c r="BM3468" s="53"/>
      <c r="BN3468" s="53"/>
      <c r="BO3468" s="53"/>
      <c r="BP3468" s="53"/>
      <c r="BQ3468" s="53"/>
      <c r="BR3468" s="53"/>
      <c r="BS3468" s="53"/>
      <c r="BT3468" s="53"/>
      <c r="BU3468" s="53"/>
      <c r="BV3468" s="53"/>
      <c r="BW3468" s="53"/>
      <c r="BX3468" s="53"/>
      <c r="BY3468" s="53"/>
      <c r="BZ3468" s="53"/>
      <c r="CA3468" s="53"/>
      <c r="CB3468" s="53"/>
      <c r="CC3468" s="53"/>
      <c r="CD3468" s="53"/>
      <c r="CE3468" s="53"/>
      <c r="CF3468" s="53"/>
      <c r="CG3468" s="53"/>
      <c r="CH3468" s="53"/>
      <c r="CI3468" s="53"/>
      <c r="CJ3468" s="53"/>
      <c r="CK3468" s="53"/>
    </row>
    <row r="3469" spans="10:89" x14ac:dyDescent="0.2">
      <c r="J3469" s="53"/>
      <c r="K3469" s="53"/>
      <c r="L3469" s="53"/>
      <c r="M3469" s="53"/>
      <c r="N3469" s="53"/>
      <c r="O3469" s="53"/>
      <c r="P3469" s="53"/>
      <c r="Q3469" s="53"/>
      <c r="R3469" s="53"/>
      <c r="S3469" s="53"/>
      <c r="T3469" s="53"/>
      <c r="U3469" s="53"/>
      <c r="V3469" s="53"/>
      <c r="W3469" s="53"/>
      <c r="X3469" s="53"/>
      <c r="Y3469" s="53"/>
      <c r="Z3469" s="53"/>
      <c r="AA3469" s="53"/>
      <c r="AB3469" s="53"/>
      <c r="AC3469" s="53"/>
      <c r="AD3469" s="53"/>
      <c r="AE3469" s="53"/>
      <c r="AF3469" s="53"/>
      <c r="AG3469" s="53"/>
      <c r="AH3469" s="53"/>
      <c r="AI3469" s="53"/>
      <c r="AJ3469" s="53"/>
      <c r="AK3469" s="53"/>
      <c r="AL3469" s="53"/>
      <c r="AM3469" s="53"/>
      <c r="AN3469" s="53"/>
      <c r="AO3469" s="53"/>
      <c r="AP3469" s="53"/>
      <c r="AQ3469" s="53"/>
      <c r="AR3469" s="53"/>
      <c r="AS3469" s="53"/>
      <c r="AT3469" s="53"/>
      <c r="AU3469" s="53"/>
      <c r="AV3469" s="53"/>
      <c r="AW3469" s="53"/>
      <c r="AX3469" s="53"/>
      <c r="AY3469" s="53"/>
      <c r="AZ3469" s="53"/>
      <c r="BA3469" s="53"/>
      <c r="BB3469" s="53"/>
      <c r="BC3469" s="53"/>
      <c r="BD3469" s="53"/>
      <c r="BE3469" s="53"/>
      <c r="BF3469" s="53"/>
      <c r="BG3469" s="53"/>
      <c r="BH3469" s="53"/>
      <c r="BI3469" s="53"/>
      <c r="BJ3469" s="53"/>
      <c r="BK3469" s="53"/>
      <c r="BL3469" s="53"/>
      <c r="BM3469" s="53"/>
      <c r="BN3469" s="53"/>
      <c r="BO3469" s="53"/>
      <c r="BP3469" s="53"/>
      <c r="BQ3469" s="53"/>
      <c r="BR3469" s="53"/>
      <c r="BS3469" s="53"/>
      <c r="BT3469" s="53"/>
      <c r="BU3469" s="53"/>
      <c r="BV3469" s="53"/>
      <c r="BW3469" s="53"/>
      <c r="BX3469" s="53"/>
      <c r="BY3469" s="53"/>
      <c r="BZ3469" s="53"/>
      <c r="CA3469" s="53"/>
      <c r="CB3469" s="53"/>
      <c r="CC3469" s="53"/>
      <c r="CD3469" s="53"/>
      <c r="CE3469" s="53"/>
      <c r="CF3469" s="53"/>
      <c r="CG3469" s="53"/>
      <c r="CH3469" s="53"/>
      <c r="CI3469" s="53"/>
      <c r="CJ3469" s="53"/>
      <c r="CK3469" s="53"/>
    </row>
    <row r="3470" spans="10:89" x14ac:dyDescent="0.2">
      <c r="J3470" s="53"/>
      <c r="K3470" s="53"/>
      <c r="L3470" s="53"/>
      <c r="M3470" s="53"/>
      <c r="N3470" s="53"/>
      <c r="O3470" s="53"/>
      <c r="P3470" s="53"/>
      <c r="Q3470" s="53"/>
      <c r="R3470" s="53"/>
      <c r="S3470" s="53"/>
      <c r="T3470" s="53"/>
      <c r="U3470" s="53"/>
      <c r="V3470" s="53"/>
      <c r="W3470" s="53"/>
      <c r="X3470" s="53"/>
      <c r="Y3470" s="53"/>
      <c r="Z3470" s="53"/>
      <c r="AA3470" s="53"/>
      <c r="AB3470" s="53"/>
      <c r="AC3470" s="53"/>
      <c r="AD3470" s="53"/>
      <c r="AE3470" s="53"/>
      <c r="AF3470" s="53"/>
      <c r="AG3470" s="53"/>
      <c r="AH3470" s="53"/>
      <c r="AI3470" s="53"/>
      <c r="AJ3470" s="53"/>
      <c r="AK3470" s="53"/>
      <c r="AL3470" s="53"/>
      <c r="AM3470" s="53"/>
      <c r="AN3470" s="53"/>
      <c r="AO3470" s="53"/>
      <c r="AP3470" s="53"/>
      <c r="AQ3470" s="53"/>
      <c r="AR3470" s="53"/>
      <c r="AS3470" s="53"/>
      <c r="AT3470" s="53"/>
      <c r="AU3470" s="53"/>
      <c r="AV3470" s="53"/>
      <c r="AW3470" s="53"/>
      <c r="AX3470" s="53"/>
      <c r="AY3470" s="53"/>
      <c r="AZ3470" s="53"/>
      <c r="BA3470" s="53"/>
      <c r="BB3470" s="53"/>
      <c r="BC3470" s="53"/>
      <c r="BD3470" s="53"/>
      <c r="BE3470" s="53"/>
      <c r="BF3470" s="53"/>
      <c r="BG3470" s="53"/>
      <c r="BH3470" s="53"/>
      <c r="BI3470" s="53"/>
      <c r="BJ3470" s="53"/>
      <c r="BK3470" s="53"/>
      <c r="BL3470" s="53"/>
      <c r="BM3470" s="53"/>
      <c r="BN3470" s="53"/>
      <c r="BO3470" s="53"/>
      <c r="BP3470" s="53"/>
      <c r="BQ3470" s="53"/>
      <c r="BR3470" s="53"/>
      <c r="BS3470" s="53"/>
      <c r="BT3470" s="53"/>
      <c r="BU3470" s="53"/>
      <c r="BV3470" s="53"/>
      <c r="BW3470" s="53"/>
      <c r="BX3470" s="53"/>
      <c r="BY3470" s="53"/>
      <c r="BZ3470" s="53"/>
      <c r="CA3470" s="53"/>
      <c r="CB3470" s="53"/>
      <c r="CC3470" s="53"/>
      <c r="CD3470" s="53"/>
      <c r="CE3470" s="53"/>
      <c r="CF3470" s="53"/>
      <c r="CG3470" s="53"/>
      <c r="CH3470" s="53"/>
      <c r="CI3470" s="53"/>
      <c r="CJ3470" s="53"/>
      <c r="CK3470" s="53"/>
    </row>
    <row r="3471" spans="10:89" x14ac:dyDescent="0.2">
      <c r="J3471" s="53"/>
      <c r="K3471" s="53"/>
      <c r="L3471" s="53"/>
      <c r="M3471" s="53"/>
      <c r="N3471" s="53"/>
      <c r="O3471" s="53"/>
      <c r="P3471" s="53"/>
      <c r="Q3471" s="53"/>
      <c r="R3471" s="53"/>
      <c r="S3471" s="53"/>
      <c r="T3471" s="53"/>
      <c r="U3471" s="53"/>
      <c r="V3471" s="53"/>
      <c r="W3471" s="53"/>
      <c r="X3471" s="53"/>
      <c r="Y3471" s="53"/>
      <c r="Z3471" s="53"/>
      <c r="AA3471" s="53"/>
      <c r="AB3471" s="53"/>
      <c r="AC3471" s="53"/>
      <c r="AD3471" s="53"/>
      <c r="AE3471" s="53"/>
      <c r="AF3471" s="53"/>
      <c r="AG3471" s="53"/>
      <c r="AH3471" s="53"/>
      <c r="AI3471" s="53"/>
      <c r="AJ3471" s="53"/>
      <c r="AK3471" s="53"/>
      <c r="AL3471" s="53"/>
      <c r="AM3471" s="53"/>
      <c r="AN3471" s="53"/>
      <c r="AO3471" s="53"/>
      <c r="AP3471" s="53"/>
      <c r="AQ3471" s="53"/>
      <c r="AR3471" s="53"/>
      <c r="AS3471" s="53"/>
      <c r="AT3471" s="53"/>
      <c r="AU3471" s="53"/>
      <c r="AV3471" s="53"/>
      <c r="AW3471" s="53"/>
      <c r="AX3471" s="53"/>
      <c r="AY3471" s="53"/>
      <c r="AZ3471" s="53"/>
      <c r="BA3471" s="53"/>
      <c r="BB3471" s="53"/>
      <c r="BC3471" s="53"/>
      <c r="BD3471" s="53"/>
      <c r="BE3471" s="53"/>
      <c r="BF3471" s="53"/>
      <c r="BG3471" s="53"/>
      <c r="BH3471" s="53"/>
      <c r="BI3471" s="53"/>
      <c r="BJ3471" s="53"/>
      <c r="BK3471" s="53"/>
      <c r="BL3471" s="53"/>
      <c r="BM3471" s="53"/>
      <c r="BN3471" s="53"/>
      <c r="BO3471" s="53"/>
      <c r="BP3471" s="53"/>
      <c r="BQ3471" s="53"/>
      <c r="BR3471" s="53"/>
      <c r="BS3471" s="53"/>
      <c r="BT3471" s="53"/>
      <c r="BU3471" s="53"/>
      <c r="BV3471" s="53"/>
      <c r="BW3471" s="53"/>
      <c r="BX3471" s="53"/>
      <c r="BY3471" s="53"/>
      <c r="BZ3471" s="53"/>
      <c r="CA3471" s="53"/>
      <c r="CB3471" s="53"/>
      <c r="CC3471" s="53"/>
      <c r="CD3471" s="53"/>
      <c r="CE3471" s="53"/>
      <c r="CF3471" s="53"/>
      <c r="CG3471" s="53"/>
      <c r="CH3471" s="53"/>
      <c r="CI3471" s="53"/>
      <c r="CJ3471" s="53"/>
      <c r="CK3471" s="53"/>
    </row>
    <row r="3472" spans="10:89" x14ac:dyDescent="0.2">
      <c r="J3472" s="53"/>
      <c r="K3472" s="53"/>
      <c r="L3472" s="53"/>
      <c r="M3472" s="53"/>
      <c r="N3472" s="53"/>
      <c r="O3472" s="53"/>
      <c r="P3472" s="53"/>
      <c r="Q3472" s="53"/>
      <c r="R3472" s="53"/>
      <c r="S3472" s="53"/>
      <c r="T3472" s="53"/>
      <c r="U3472" s="53"/>
      <c r="V3472" s="53"/>
      <c r="W3472" s="53"/>
      <c r="X3472" s="53"/>
      <c r="Y3472" s="53"/>
      <c r="Z3472" s="53"/>
      <c r="AA3472" s="53"/>
      <c r="AB3472" s="53"/>
      <c r="AC3472" s="53"/>
      <c r="AD3472" s="53"/>
      <c r="AE3472" s="53"/>
      <c r="AF3472" s="53"/>
      <c r="AG3472" s="53"/>
      <c r="AH3472" s="53"/>
      <c r="AI3472" s="53"/>
      <c r="AJ3472" s="53"/>
      <c r="AK3472" s="53"/>
      <c r="AL3472" s="53"/>
      <c r="AM3472" s="53"/>
      <c r="AN3472" s="53"/>
      <c r="AO3472" s="53"/>
      <c r="AP3472" s="53"/>
      <c r="AQ3472" s="53"/>
      <c r="AR3472" s="53"/>
      <c r="AS3472" s="53"/>
      <c r="AT3472" s="53"/>
      <c r="AU3472" s="53"/>
      <c r="AV3472" s="53"/>
      <c r="AW3472" s="53"/>
      <c r="AX3472" s="53"/>
      <c r="AY3472" s="53"/>
      <c r="AZ3472" s="53"/>
      <c r="BA3472" s="53"/>
      <c r="BB3472" s="53"/>
      <c r="BC3472" s="53"/>
      <c r="BD3472" s="53"/>
      <c r="BE3472" s="53"/>
      <c r="BF3472" s="53"/>
      <c r="BG3472" s="53"/>
      <c r="BH3472" s="53"/>
      <c r="BI3472" s="53"/>
      <c r="BJ3472" s="53"/>
      <c r="BK3472" s="53"/>
      <c r="BL3472" s="53"/>
      <c r="BM3472" s="53"/>
      <c r="BN3472" s="53"/>
      <c r="BO3472" s="53"/>
      <c r="BP3472" s="53"/>
      <c r="BQ3472" s="53"/>
      <c r="BR3472" s="53"/>
      <c r="BS3472" s="53"/>
      <c r="BT3472" s="53"/>
      <c r="BU3472" s="53"/>
      <c r="BV3472" s="53"/>
      <c r="BW3472" s="53"/>
      <c r="BX3472" s="53"/>
      <c r="BY3472" s="53"/>
      <c r="BZ3472" s="53"/>
      <c r="CA3472" s="53"/>
      <c r="CB3472" s="53"/>
      <c r="CC3472" s="53"/>
      <c r="CD3472" s="53"/>
      <c r="CE3472" s="53"/>
      <c r="CF3472" s="53"/>
      <c r="CG3472" s="53"/>
      <c r="CH3472" s="53"/>
      <c r="CI3472" s="53"/>
      <c r="CJ3472" s="53"/>
      <c r="CK3472" s="53"/>
    </row>
    <row r="3473" spans="10:89" x14ac:dyDescent="0.2">
      <c r="J3473" s="53"/>
      <c r="K3473" s="53"/>
      <c r="L3473" s="53"/>
      <c r="M3473" s="53"/>
      <c r="N3473" s="53"/>
      <c r="O3473" s="53"/>
      <c r="P3473" s="53"/>
      <c r="Q3473" s="53"/>
      <c r="R3473" s="53"/>
      <c r="S3473" s="53"/>
      <c r="T3473" s="53"/>
      <c r="U3473" s="53"/>
      <c r="V3473" s="53"/>
      <c r="W3473" s="53"/>
      <c r="X3473" s="53"/>
      <c r="Y3473" s="53"/>
      <c r="Z3473" s="53"/>
      <c r="AA3473" s="53"/>
      <c r="AB3473" s="53"/>
      <c r="AC3473" s="53"/>
      <c r="AD3473" s="53"/>
      <c r="AE3473" s="53"/>
      <c r="AF3473" s="53"/>
      <c r="AG3473" s="53"/>
      <c r="AH3473" s="53"/>
      <c r="AI3473" s="53"/>
      <c r="AJ3473" s="53"/>
      <c r="AK3473" s="53"/>
      <c r="AL3473" s="53"/>
      <c r="AM3473" s="53"/>
      <c r="AN3473" s="53"/>
      <c r="AO3473" s="53"/>
      <c r="AP3473" s="53"/>
      <c r="AQ3473" s="53"/>
      <c r="AR3473" s="53"/>
      <c r="AS3473" s="53"/>
      <c r="AT3473" s="53"/>
      <c r="AU3473" s="53"/>
      <c r="AV3473" s="53"/>
      <c r="AW3473" s="53"/>
      <c r="AX3473" s="53"/>
      <c r="AY3473" s="53"/>
      <c r="AZ3473" s="53"/>
      <c r="BA3473" s="53"/>
      <c r="BB3473" s="53"/>
      <c r="BC3473" s="53"/>
      <c r="BD3473" s="53"/>
      <c r="BE3473" s="53"/>
      <c r="BF3473" s="53"/>
      <c r="BG3473" s="53"/>
      <c r="BH3473" s="53"/>
      <c r="BI3473" s="53"/>
      <c r="BJ3473" s="53"/>
      <c r="BK3473" s="53"/>
      <c r="BL3473" s="53"/>
      <c r="BM3473" s="53"/>
      <c r="BN3473" s="53"/>
      <c r="BO3473" s="53"/>
      <c r="BP3473" s="53"/>
      <c r="BQ3473" s="53"/>
      <c r="BR3473" s="53"/>
      <c r="BS3473" s="53"/>
      <c r="BT3473" s="53"/>
      <c r="BU3473" s="53"/>
      <c r="BV3473" s="53"/>
      <c r="BW3473" s="53"/>
      <c r="BX3473" s="53"/>
      <c r="BY3473" s="53"/>
      <c r="BZ3473" s="53"/>
      <c r="CA3473" s="53"/>
      <c r="CB3473" s="53"/>
      <c r="CC3473" s="53"/>
      <c r="CD3473" s="53"/>
      <c r="CE3473" s="53"/>
      <c r="CF3473" s="53"/>
      <c r="CG3473" s="53"/>
      <c r="CH3473" s="53"/>
      <c r="CI3473" s="53"/>
      <c r="CJ3473" s="53"/>
      <c r="CK3473" s="53"/>
    </row>
    <row r="3474" spans="10:89" x14ac:dyDescent="0.2">
      <c r="J3474" s="53"/>
      <c r="K3474" s="53"/>
      <c r="L3474" s="53"/>
      <c r="M3474" s="53"/>
      <c r="N3474" s="53"/>
      <c r="O3474" s="53"/>
      <c r="P3474" s="53"/>
      <c r="Q3474" s="53"/>
      <c r="R3474" s="53"/>
      <c r="S3474" s="53"/>
      <c r="T3474" s="53"/>
      <c r="U3474" s="53"/>
      <c r="V3474" s="53"/>
      <c r="W3474" s="53"/>
      <c r="X3474" s="53"/>
      <c r="Y3474" s="53"/>
      <c r="Z3474" s="53"/>
      <c r="AA3474" s="53"/>
      <c r="AB3474" s="53"/>
      <c r="AC3474" s="53"/>
      <c r="AD3474" s="53"/>
      <c r="AE3474" s="53"/>
      <c r="AF3474" s="53"/>
      <c r="AG3474" s="53"/>
      <c r="AH3474" s="53"/>
      <c r="AI3474" s="53"/>
      <c r="AJ3474" s="53"/>
      <c r="AK3474" s="53"/>
      <c r="AL3474" s="53"/>
      <c r="AM3474" s="53"/>
      <c r="AN3474" s="53"/>
      <c r="AO3474" s="53"/>
      <c r="AP3474" s="53"/>
      <c r="AQ3474" s="53"/>
      <c r="AR3474" s="53"/>
      <c r="AS3474" s="53"/>
      <c r="AT3474" s="53"/>
      <c r="AU3474" s="53"/>
      <c r="AV3474" s="53"/>
      <c r="AW3474" s="53"/>
      <c r="AX3474" s="53"/>
      <c r="AY3474" s="53"/>
      <c r="AZ3474" s="53"/>
      <c r="BA3474" s="53"/>
      <c r="BB3474" s="53"/>
      <c r="BC3474" s="53"/>
      <c r="BD3474" s="53"/>
      <c r="BE3474" s="53"/>
      <c r="BF3474" s="53"/>
      <c r="BG3474" s="53"/>
      <c r="BH3474" s="53"/>
      <c r="BI3474" s="53"/>
      <c r="BJ3474" s="53"/>
      <c r="BK3474" s="53"/>
      <c r="BL3474" s="53"/>
      <c r="BM3474" s="53"/>
      <c r="BN3474" s="53"/>
      <c r="BO3474" s="53"/>
      <c r="BP3474" s="53"/>
      <c r="BQ3474" s="53"/>
      <c r="BR3474" s="53"/>
      <c r="BS3474" s="53"/>
      <c r="BT3474" s="53"/>
      <c r="BU3474" s="53"/>
      <c r="BV3474" s="53"/>
      <c r="BW3474" s="53"/>
      <c r="BX3474" s="53"/>
      <c r="BY3474" s="53"/>
      <c r="BZ3474" s="53"/>
      <c r="CA3474" s="53"/>
      <c r="CB3474" s="53"/>
      <c r="CC3474" s="53"/>
      <c r="CD3474" s="53"/>
      <c r="CE3474" s="53"/>
      <c r="CF3474" s="53"/>
      <c r="CG3474" s="53"/>
      <c r="CH3474" s="53"/>
      <c r="CI3474" s="53"/>
      <c r="CJ3474" s="53"/>
      <c r="CK3474" s="53"/>
    </row>
    <row r="3475" spans="10:89" x14ac:dyDescent="0.2">
      <c r="J3475" s="53"/>
      <c r="K3475" s="53"/>
      <c r="L3475" s="53"/>
      <c r="M3475" s="53"/>
      <c r="N3475" s="53"/>
      <c r="O3475" s="53"/>
      <c r="P3475" s="53"/>
      <c r="Q3475" s="53"/>
      <c r="R3475" s="53"/>
      <c r="S3475" s="53"/>
      <c r="T3475" s="53"/>
      <c r="U3475" s="53"/>
      <c r="V3475" s="53"/>
      <c r="W3475" s="53"/>
      <c r="X3475" s="53"/>
      <c r="Y3475" s="53"/>
      <c r="Z3475" s="53"/>
      <c r="AA3475" s="53"/>
      <c r="AB3475" s="53"/>
      <c r="AC3475" s="53"/>
      <c r="AD3475" s="53"/>
      <c r="AE3475" s="53"/>
      <c r="AF3475" s="53"/>
      <c r="AG3475" s="53"/>
      <c r="AH3475" s="53"/>
      <c r="AI3475" s="53"/>
      <c r="AJ3475" s="53"/>
      <c r="AK3475" s="53"/>
      <c r="AL3475" s="53"/>
      <c r="AM3475" s="53"/>
      <c r="AN3475" s="53"/>
      <c r="AO3475" s="53"/>
      <c r="AP3475" s="53"/>
      <c r="AQ3475" s="53"/>
      <c r="AR3475" s="53"/>
      <c r="AS3475" s="53"/>
      <c r="AT3475" s="53"/>
      <c r="AU3475" s="53"/>
      <c r="AV3475" s="53"/>
      <c r="AW3475" s="53"/>
      <c r="AX3475" s="53"/>
      <c r="AY3475" s="53"/>
      <c r="AZ3475" s="53"/>
      <c r="BA3475" s="53"/>
      <c r="BB3475" s="53"/>
      <c r="BC3475" s="53"/>
      <c r="BD3475" s="53"/>
      <c r="BE3475" s="53"/>
      <c r="BF3475" s="53"/>
      <c r="BG3475" s="53"/>
      <c r="BH3475" s="53"/>
      <c r="BI3475" s="53"/>
      <c r="BJ3475" s="53"/>
      <c r="BK3475" s="53"/>
      <c r="BL3475" s="53"/>
      <c r="BM3475" s="53"/>
      <c r="BN3475" s="53"/>
      <c r="BO3475" s="53"/>
      <c r="BP3475" s="53"/>
      <c r="BQ3475" s="53"/>
      <c r="BR3475" s="53"/>
      <c r="BS3475" s="53"/>
      <c r="BT3475" s="53"/>
      <c r="BU3475" s="53"/>
      <c r="BV3475" s="53"/>
      <c r="BW3475" s="53"/>
      <c r="BX3475" s="53"/>
      <c r="BY3475" s="53"/>
      <c r="BZ3475" s="53"/>
      <c r="CA3475" s="53"/>
      <c r="CB3475" s="53"/>
      <c r="CC3475" s="53"/>
      <c r="CD3475" s="53"/>
      <c r="CE3475" s="53"/>
      <c r="CF3475" s="53"/>
      <c r="CG3475" s="53"/>
      <c r="CH3475" s="53"/>
      <c r="CI3475" s="53"/>
      <c r="CJ3475" s="53"/>
      <c r="CK3475" s="53"/>
    </row>
    <row r="3476" spans="10:89" x14ac:dyDescent="0.2">
      <c r="J3476" s="53"/>
      <c r="K3476" s="53"/>
      <c r="L3476" s="53"/>
      <c r="M3476" s="53"/>
      <c r="N3476" s="53"/>
      <c r="O3476" s="53"/>
      <c r="P3476" s="53"/>
      <c r="Q3476" s="53"/>
      <c r="R3476" s="53"/>
      <c r="S3476" s="53"/>
      <c r="T3476" s="53"/>
      <c r="U3476" s="53"/>
      <c r="V3476" s="53"/>
      <c r="W3476" s="53"/>
      <c r="X3476" s="53"/>
      <c r="Y3476" s="53"/>
      <c r="Z3476" s="53"/>
      <c r="AA3476" s="53"/>
      <c r="AB3476" s="53"/>
      <c r="AC3476" s="53"/>
      <c r="AD3476" s="53"/>
      <c r="AE3476" s="53"/>
      <c r="AF3476" s="53"/>
      <c r="AG3476" s="53"/>
      <c r="AH3476" s="53"/>
      <c r="AI3476" s="53"/>
      <c r="AJ3476" s="53"/>
      <c r="AK3476" s="53"/>
      <c r="AL3476" s="53"/>
      <c r="AM3476" s="53"/>
      <c r="AN3476" s="53"/>
      <c r="AO3476" s="53"/>
      <c r="AP3476" s="53"/>
      <c r="AQ3476" s="53"/>
      <c r="AR3476" s="53"/>
      <c r="AS3476" s="53"/>
      <c r="AT3476" s="53"/>
      <c r="AU3476" s="53"/>
      <c r="AV3476" s="53"/>
      <c r="AW3476" s="53"/>
      <c r="AX3476" s="53"/>
      <c r="AY3476" s="53"/>
      <c r="AZ3476" s="53"/>
      <c r="BA3476" s="53"/>
      <c r="BB3476" s="53"/>
      <c r="BC3476" s="53"/>
      <c r="BD3476" s="53"/>
      <c r="BE3476" s="53"/>
      <c r="BF3476" s="53"/>
      <c r="BG3476" s="53"/>
      <c r="BH3476" s="53"/>
      <c r="BI3476" s="53"/>
      <c r="BJ3476" s="53"/>
      <c r="BK3476" s="53"/>
      <c r="BL3476" s="53"/>
      <c r="BM3476" s="53"/>
      <c r="BN3476" s="53"/>
      <c r="BO3476" s="53"/>
      <c r="BP3476" s="53"/>
      <c r="BQ3476" s="53"/>
      <c r="BR3476" s="53"/>
      <c r="BS3476" s="53"/>
      <c r="BT3476" s="53"/>
      <c r="BU3476" s="53"/>
      <c r="BV3476" s="53"/>
      <c r="BW3476" s="53"/>
      <c r="BX3476" s="53"/>
      <c r="BY3476" s="53"/>
      <c r="BZ3476" s="53"/>
      <c r="CA3476" s="53"/>
      <c r="CB3476" s="53"/>
      <c r="CC3476" s="53"/>
      <c r="CD3476" s="53"/>
      <c r="CE3476" s="53"/>
      <c r="CF3476" s="53"/>
      <c r="CG3476" s="53"/>
      <c r="CH3476" s="53"/>
      <c r="CI3476" s="53"/>
      <c r="CJ3476" s="53"/>
      <c r="CK3476" s="53"/>
    </row>
    <row r="3477" spans="10:89" x14ac:dyDescent="0.2">
      <c r="J3477" s="53"/>
      <c r="K3477" s="53"/>
      <c r="L3477" s="53"/>
      <c r="M3477" s="53"/>
      <c r="N3477" s="53"/>
      <c r="O3477" s="53"/>
      <c r="P3477" s="53"/>
      <c r="Q3477" s="53"/>
      <c r="R3477" s="53"/>
      <c r="S3477" s="53"/>
      <c r="T3477" s="53"/>
      <c r="U3477" s="53"/>
      <c r="V3477" s="53"/>
      <c r="W3477" s="53"/>
      <c r="X3477" s="53"/>
      <c r="Y3477" s="53"/>
      <c r="Z3477" s="53"/>
      <c r="AA3477" s="53"/>
      <c r="AB3477" s="53"/>
      <c r="AC3477" s="53"/>
      <c r="AD3477" s="53"/>
      <c r="AE3477" s="53"/>
      <c r="AF3477" s="53"/>
      <c r="AG3477" s="53"/>
      <c r="AH3477" s="53"/>
      <c r="AI3477" s="53"/>
      <c r="AJ3477" s="53"/>
      <c r="AK3477" s="53"/>
      <c r="AL3477" s="53"/>
      <c r="AM3477" s="53"/>
      <c r="AN3477" s="53"/>
      <c r="AO3477" s="53"/>
      <c r="AP3477" s="53"/>
      <c r="AQ3477" s="53"/>
      <c r="AR3477" s="53"/>
      <c r="AS3477" s="53"/>
      <c r="AT3477" s="53"/>
      <c r="AU3477" s="53"/>
      <c r="AV3477" s="53"/>
      <c r="AW3477" s="53"/>
      <c r="AX3477" s="53"/>
      <c r="AY3477" s="53"/>
      <c r="AZ3477" s="53"/>
      <c r="BA3477" s="53"/>
      <c r="BB3477" s="53"/>
      <c r="BC3477" s="53"/>
      <c r="BD3477" s="53"/>
      <c r="BE3477" s="53"/>
      <c r="BF3477" s="53"/>
      <c r="BG3477" s="53"/>
      <c r="BH3477" s="53"/>
      <c r="BI3477" s="53"/>
      <c r="BJ3477" s="53"/>
      <c r="BK3477" s="53"/>
      <c r="BL3477" s="53"/>
      <c r="BM3477" s="53"/>
      <c r="BN3477" s="53"/>
      <c r="BO3477" s="53"/>
      <c r="BP3477" s="53"/>
      <c r="BQ3477" s="53"/>
      <c r="BR3477" s="53"/>
      <c r="BS3477" s="53"/>
      <c r="BT3477" s="53"/>
      <c r="BU3477" s="53"/>
      <c r="BV3477" s="53"/>
      <c r="BW3477" s="53"/>
      <c r="BX3477" s="53"/>
      <c r="BY3477" s="53"/>
      <c r="BZ3477" s="53"/>
      <c r="CA3477" s="53"/>
      <c r="CB3477" s="53"/>
      <c r="CC3477" s="53"/>
      <c r="CD3477" s="53"/>
      <c r="CE3477" s="53"/>
      <c r="CF3477" s="53"/>
      <c r="CG3477" s="53"/>
      <c r="CH3477" s="53"/>
      <c r="CI3477" s="53"/>
      <c r="CJ3477" s="53"/>
      <c r="CK3477" s="53"/>
    </row>
    <row r="3478" spans="10:89" x14ac:dyDescent="0.2">
      <c r="J3478" s="53"/>
      <c r="K3478" s="53"/>
      <c r="L3478" s="53"/>
      <c r="M3478" s="53"/>
      <c r="N3478" s="53"/>
      <c r="O3478" s="53"/>
      <c r="P3478" s="53"/>
      <c r="Q3478" s="53"/>
      <c r="R3478" s="53"/>
      <c r="S3478" s="53"/>
      <c r="T3478" s="53"/>
      <c r="U3478" s="53"/>
      <c r="V3478" s="53"/>
      <c r="W3478" s="53"/>
      <c r="X3478" s="53"/>
      <c r="Y3478" s="53"/>
      <c r="Z3478" s="53"/>
      <c r="AA3478" s="53"/>
      <c r="AB3478" s="53"/>
      <c r="AC3478" s="53"/>
      <c r="AD3478" s="53"/>
      <c r="AE3478" s="53"/>
      <c r="AF3478" s="53"/>
      <c r="AG3478" s="53"/>
      <c r="AH3478" s="53"/>
      <c r="AI3478" s="53"/>
      <c r="AJ3478" s="53"/>
      <c r="AK3478" s="53"/>
      <c r="AL3478" s="53"/>
      <c r="AM3478" s="53"/>
      <c r="AN3478" s="53"/>
      <c r="AO3478" s="53"/>
      <c r="AP3478" s="53"/>
      <c r="AQ3478" s="53"/>
      <c r="AR3478" s="53"/>
      <c r="AS3478" s="53"/>
      <c r="AT3478" s="53"/>
      <c r="AU3478" s="53"/>
      <c r="AV3478" s="53"/>
      <c r="AW3478" s="53"/>
      <c r="AX3478" s="53"/>
      <c r="AY3478" s="53"/>
      <c r="AZ3478" s="53"/>
      <c r="BA3478" s="53"/>
      <c r="BB3478" s="53"/>
      <c r="BC3478" s="53"/>
      <c r="BD3478" s="53"/>
      <c r="BE3478" s="53"/>
      <c r="BF3478" s="53"/>
      <c r="BG3478" s="53"/>
      <c r="BH3478" s="53"/>
      <c r="BI3478" s="53"/>
      <c r="BJ3478" s="53"/>
      <c r="BK3478" s="53"/>
      <c r="BL3478" s="53"/>
      <c r="BM3478" s="53"/>
      <c r="BN3478" s="53"/>
      <c r="BO3478" s="53"/>
      <c r="BP3478" s="53"/>
      <c r="BQ3478" s="53"/>
      <c r="BR3478" s="53"/>
      <c r="BS3478" s="53"/>
      <c r="BT3478" s="53"/>
      <c r="BU3478" s="53"/>
      <c r="BV3478" s="53"/>
      <c r="BW3478" s="53"/>
      <c r="BX3478" s="53"/>
      <c r="BY3478" s="53"/>
      <c r="BZ3478" s="53"/>
      <c r="CA3478" s="53"/>
      <c r="CB3478" s="53"/>
      <c r="CC3478" s="53"/>
      <c r="CD3478" s="53"/>
      <c r="CE3478" s="53"/>
      <c r="CF3478" s="53"/>
      <c r="CG3478" s="53"/>
      <c r="CH3478" s="53"/>
      <c r="CI3478" s="53"/>
      <c r="CJ3478" s="53"/>
      <c r="CK3478" s="53"/>
    </row>
    <row r="3479" spans="10:89" x14ac:dyDescent="0.2">
      <c r="J3479" s="53"/>
      <c r="K3479" s="53"/>
      <c r="L3479" s="53"/>
      <c r="M3479" s="53"/>
      <c r="N3479" s="53"/>
      <c r="O3479" s="53"/>
      <c r="P3479" s="53"/>
      <c r="Q3479" s="53"/>
      <c r="R3479" s="53"/>
      <c r="S3479" s="53"/>
      <c r="T3479" s="53"/>
      <c r="U3479" s="53"/>
      <c r="V3479" s="53"/>
      <c r="W3479" s="53"/>
      <c r="X3479" s="53"/>
      <c r="Y3479" s="53"/>
      <c r="Z3479" s="53"/>
      <c r="AA3479" s="53"/>
      <c r="AB3479" s="53"/>
      <c r="AC3479" s="53"/>
      <c r="AD3479" s="53"/>
      <c r="AE3479" s="53"/>
      <c r="AF3479" s="53"/>
      <c r="AG3479" s="53"/>
      <c r="AH3479" s="53"/>
      <c r="AI3479" s="53"/>
      <c r="AJ3479" s="53"/>
      <c r="AK3479" s="53"/>
      <c r="AL3479" s="53"/>
      <c r="AM3479" s="53"/>
      <c r="AN3479" s="53"/>
      <c r="AO3479" s="53"/>
      <c r="AP3479" s="53"/>
      <c r="AQ3479" s="53"/>
      <c r="AR3479" s="53"/>
      <c r="AS3479" s="53"/>
      <c r="AT3479" s="53"/>
      <c r="AU3479" s="53"/>
      <c r="AV3479" s="53"/>
      <c r="AW3479" s="53"/>
      <c r="AX3479" s="53"/>
      <c r="AY3479" s="53"/>
      <c r="AZ3479" s="53"/>
      <c r="BA3479" s="53"/>
      <c r="BB3479" s="53"/>
      <c r="BC3479" s="53"/>
      <c r="BD3479" s="53"/>
      <c r="BE3479" s="53"/>
      <c r="BF3479" s="53"/>
      <c r="BG3479" s="53"/>
      <c r="BH3479" s="53"/>
      <c r="BI3479" s="53"/>
      <c r="BJ3479" s="53"/>
      <c r="BK3479" s="53"/>
      <c r="BL3479" s="53"/>
      <c r="BM3479" s="53"/>
      <c r="BN3479" s="53"/>
      <c r="BO3479" s="53"/>
      <c r="BP3479" s="53"/>
      <c r="BQ3479" s="53"/>
      <c r="BR3479" s="53"/>
      <c r="BS3479" s="53"/>
      <c r="BT3479" s="53"/>
      <c r="BU3479" s="53"/>
      <c r="BV3479" s="53"/>
      <c r="BW3479" s="53"/>
      <c r="BX3479" s="53"/>
      <c r="BY3479" s="53"/>
      <c r="BZ3479" s="53"/>
      <c r="CA3479" s="53"/>
      <c r="CB3479" s="53"/>
      <c r="CC3479" s="53"/>
      <c r="CD3479" s="53"/>
      <c r="CE3479" s="53"/>
      <c r="CF3479" s="53"/>
      <c r="CG3479" s="53"/>
      <c r="CH3479" s="53"/>
      <c r="CI3479" s="53"/>
      <c r="CJ3479" s="53"/>
      <c r="CK3479" s="53"/>
    </row>
    <row r="3480" spans="10:89" x14ac:dyDescent="0.2">
      <c r="J3480" s="53"/>
      <c r="K3480" s="53"/>
      <c r="L3480" s="53"/>
      <c r="M3480" s="53"/>
      <c r="N3480" s="53"/>
      <c r="O3480" s="53"/>
      <c r="P3480" s="53"/>
      <c r="Q3480" s="53"/>
      <c r="R3480" s="53"/>
      <c r="S3480" s="53"/>
      <c r="T3480" s="53"/>
      <c r="U3480" s="53"/>
      <c r="V3480" s="53"/>
      <c r="W3480" s="53"/>
      <c r="X3480" s="53"/>
      <c r="Y3480" s="53"/>
      <c r="Z3480" s="53"/>
      <c r="AA3480" s="53"/>
      <c r="AB3480" s="53"/>
      <c r="AC3480" s="53"/>
      <c r="AD3480" s="53"/>
      <c r="AE3480" s="53"/>
      <c r="AF3480" s="53"/>
      <c r="AG3480" s="53"/>
      <c r="AH3480" s="53"/>
      <c r="AI3480" s="53"/>
      <c r="AJ3480" s="53"/>
      <c r="AK3480" s="53"/>
      <c r="AL3480" s="53"/>
      <c r="AM3480" s="53"/>
      <c r="AN3480" s="53"/>
      <c r="AO3480" s="53"/>
      <c r="AP3480" s="53"/>
      <c r="AQ3480" s="53"/>
      <c r="AR3480" s="53"/>
      <c r="AS3480" s="53"/>
      <c r="AT3480" s="53"/>
      <c r="AU3480" s="53"/>
      <c r="AV3480" s="53"/>
      <c r="AW3480" s="53"/>
      <c r="AX3480" s="53"/>
      <c r="AY3480" s="53"/>
      <c r="AZ3480" s="53"/>
      <c r="BA3480" s="53"/>
      <c r="BB3480" s="53"/>
      <c r="BC3480" s="53"/>
      <c r="BD3480" s="53"/>
      <c r="BE3480" s="53"/>
      <c r="BF3480" s="53"/>
      <c r="BG3480" s="53"/>
      <c r="BH3480" s="53"/>
      <c r="BI3480" s="53"/>
      <c r="BJ3480" s="53"/>
      <c r="BK3480" s="53"/>
      <c r="BL3480" s="53"/>
      <c r="BM3480" s="53"/>
      <c r="BN3480" s="53"/>
      <c r="BO3480" s="53"/>
      <c r="BP3480" s="53"/>
      <c r="BQ3480" s="53"/>
      <c r="BR3480" s="53"/>
      <c r="BS3480" s="53"/>
      <c r="BT3480" s="53"/>
      <c r="BU3480" s="53"/>
      <c r="BV3480" s="53"/>
      <c r="BW3480" s="53"/>
      <c r="BX3480" s="53"/>
      <c r="BY3480" s="53"/>
      <c r="BZ3480" s="53"/>
      <c r="CA3480" s="53"/>
      <c r="CB3480" s="53"/>
      <c r="CC3480" s="53"/>
      <c r="CD3480" s="53"/>
      <c r="CE3480" s="53"/>
      <c r="CF3480" s="53"/>
      <c r="CG3480" s="53"/>
      <c r="CH3480" s="53"/>
      <c r="CI3480" s="53"/>
      <c r="CJ3480" s="53"/>
      <c r="CK3480" s="53"/>
    </row>
    <row r="3481" spans="10:89" x14ac:dyDescent="0.2">
      <c r="J3481" s="53"/>
      <c r="K3481" s="53"/>
      <c r="L3481" s="53"/>
      <c r="M3481" s="53"/>
      <c r="N3481" s="53"/>
      <c r="O3481" s="53"/>
      <c r="P3481" s="53"/>
      <c r="Q3481" s="53"/>
      <c r="R3481" s="53"/>
      <c r="S3481" s="53"/>
      <c r="T3481" s="53"/>
      <c r="U3481" s="53"/>
      <c r="V3481" s="53"/>
      <c r="W3481" s="53"/>
      <c r="X3481" s="53"/>
      <c r="Y3481" s="53"/>
      <c r="Z3481" s="53"/>
      <c r="AA3481" s="53"/>
      <c r="AB3481" s="53"/>
      <c r="AC3481" s="53"/>
      <c r="AD3481" s="53"/>
      <c r="AE3481" s="53"/>
      <c r="AF3481" s="53"/>
      <c r="AG3481" s="53"/>
      <c r="AH3481" s="53"/>
      <c r="AI3481" s="53"/>
      <c r="AJ3481" s="53"/>
      <c r="AK3481" s="53"/>
      <c r="AL3481" s="53"/>
      <c r="AM3481" s="53"/>
      <c r="AN3481" s="53"/>
      <c r="AO3481" s="53"/>
      <c r="AP3481" s="53"/>
      <c r="AQ3481" s="53"/>
      <c r="AR3481" s="53"/>
      <c r="AS3481" s="53"/>
      <c r="AT3481" s="53"/>
      <c r="AU3481" s="53"/>
      <c r="AV3481" s="53"/>
      <c r="AW3481" s="53"/>
      <c r="AX3481" s="53"/>
      <c r="AY3481" s="53"/>
      <c r="AZ3481" s="53"/>
      <c r="BA3481" s="53"/>
      <c r="BB3481" s="53"/>
      <c r="BC3481" s="53"/>
      <c r="BD3481" s="53"/>
      <c r="BE3481" s="53"/>
      <c r="BF3481" s="53"/>
      <c r="BG3481" s="53"/>
      <c r="BH3481" s="53"/>
      <c r="BI3481" s="53"/>
      <c r="BJ3481" s="53"/>
      <c r="BK3481" s="53"/>
      <c r="BL3481" s="53"/>
      <c r="BM3481" s="53"/>
      <c r="BN3481" s="53"/>
      <c r="BO3481" s="53"/>
      <c r="BP3481" s="53"/>
      <c r="BQ3481" s="53"/>
      <c r="BR3481" s="53"/>
      <c r="BS3481" s="53"/>
      <c r="BT3481" s="53"/>
      <c r="BU3481" s="53"/>
      <c r="BV3481" s="53"/>
      <c r="BW3481" s="53"/>
      <c r="BX3481" s="53"/>
      <c r="BY3481" s="53"/>
      <c r="BZ3481" s="53"/>
      <c r="CA3481" s="53"/>
      <c r="CB3481" s="53"/>
      <c r="CC3481" s="53"/>
      <c r="CD3481" s="53"/>
      <c r="CE3481" s="53"/>
      <c r="CF3481" s="53"/>
      <c r="CG3481" s="53"/>
      <c r="CH3481" s="53"/>
      <c r="CI3481" s="53"/>
      <c r="CJ3481" s="53"/>
      <c r="CK3481" s="53"/>
    </row>
    <row r="3482" spans="10:89" x14ac:dyDescent="0.2">
      <c r="J3482" s="53"/>
      <c r="K3482" s="53"/>
      <c r="L3482" s="53"/>
      <c r="M3482" s="53"/>
      <c r="N3482" s="53"/>
      <c r="O3482" s="53"/>
      <c r="P3482" s="53"/>
      <c r="Q3482" s="53"/>
      <c r="R3482" s="53"/>
      <c r="S3482" s="53"/>
      <c r="T3482" s="53"/>
      <c r="U3482" s="53"/>
      <c r="V3482" s="53"/>
      <c r="W3482" s="53"/>
      <c r="X3482" s="53"/>
      <c r="Y3482" s="53"/>
      <c r="Z3482" s="53"/>
      <c r="AA3482" s="53"/>
      <c r="AB3482" s="53"/>
      <c r="AC3482" s="53"/>
      <c r="AD3482" s="53"/>
      <c r="AE3482" s="53"/>
      <c r="AF3482" s="53"/>
      <c r="AG3482" s="53"/>
      <c r="AH3482" s="53"/>
      <c r="AI3482" s="53"/>
      <c r="AJ3482" s="53"/>
      <c r="AK3482" s="53"/>
      <c r="AL3482" s="53"/>
      <c r="AM3482" s="53"/>
      <c r="AN3482" s="53"/>
      <c r="AO3482" s="53"/>
      <c r="AP3482" s="53"/>
      <c r="AQ3482" s="53"/>
      <c r="AR3482" s="53"/>
      <c r="AS3482" s="53"/>
      <c r="AT3482" s="53"/>
      <c r="AU3482" s="53"/>
      <c r="AV3482" s="53"/>
      <c r="AW3482" s="53"/>
      <c r="AX3482" s="53"/>
      <c r="AY3482" s="53"/>
      <c r="AZ3482" s="53"/>
      <c r="BA3482" s="53"/>
      <c r="BB3482" s="53"/>
      <c r="BC3482" s="53"/>
      <c r="BD3482" s="53"/>
      <c r="BE3482" s="53"/>
      <c r="BF3482" s="53"/>
      <c r="BG3482" s="53"/>
      <c r="BH3482" s="53"/>
      <c r="BI3482" s="53"/>
      <c r="BJ3482" s="53"/>
      <c r="BK3482" s="53"/>
      <c r="BL3482" s="53"/>
      <c r="BM3482" s="53"/>
      <c r="BN3482" s="53"/>
      <c r="BO3482" s="53"/>
      <c r="BP3482" s="53"/>
      <c r="BQ3482" s="53"/>
      <c r="BR3482" s="53"/>
      <c r="BS3482" s="53"/>
      <c r="BT3482" s="53"/>
      <c r="BU3482" s="53"/>
      <c r="BV3482" s="53"/>
      <c r="BW3482" s="53"/>
      <c r="BX3482" s="53"/>
      <c r="BY3482" s="53"/>
      <c r="BZ3482" s="53"/>
      <c r="CA3482" s="53"/>
      <c r="CB3482" s="53"/>
      <c r="CC3482" s="53"/>
      <c r="CD3482" s="53"/>
      <c r="CE3482" s="53"/>
      <c r="CF3482" s="53"/>
      <c r="CG3482" s="53"/>
      <c r="CH3482" s="53"/>
      <c r="CI3482" s="53"/>
      <c r="CJ3482" s="53"/>
      <c r="CK3482" s="53"/>
    </row>
    <row r="3483" spans="10:89" x14ac:dyDescent="0.2">
      <c r="J3483" s="53"/>
      <c r="K3483" s="53"/>
      <c r="L3483" s="53"/>
      <c r="M3483" s="53"/>
      <c r="N3483" s="53"/>
      <c r="O3483" s="53"/>
      <c r="P3483" s="53"/>
      <c r="Q3483" s="53"/>
      <c r="R3483" s="53"/>
      <c r="S3483" s="53"/>
      <c r="T3483" s="53"/>
      <c r="U3483" s="53"/>
      <c r="V3483" s="53"/>
      <c r="W3483" s="53"/>
      <c r="X3483" s="53"/>
      <c r="Y3483" s="53"/>
      <c r="Z3483" s="53"/>
      <c r="AA3483" s="53"/>
      <c r="AB3483" s="53"/>
      <c r="AC3483" s="53"/>
      <c r="AD3483" s="53"/>
      <c r="AE3483" s="53"/>
      <c r="AF3483" s="53"/>
      <c r="AG3483" s="53"/>
      <c r="AH3483" s="53"/>
      <c r="AI3483" s="53"/>
      <c r="AJ3483" s="53"/>
      <c r="AK3483" s="53"/>
      <c r="AL3483" s="53"/>
      <c r="AM3483" s="53"/>
      <c r="AN3483" s="53"/>
      <c r="AO3483" s="53"/>
      <c r="AP3483" s="53"/>
      <c r="AQ3483" s="53"/>
      <c r="AR3483" s="53"/>
      <c r="AS3483" s="53"/>
      <c r="AT3483" s="53"/>
      <c r="AU3483" s="53"/>
      <c r="AV3483" s="53"/>
      <c r="AW3483" s="53"/>
      <c r="AX3483" s="53"/>
      <c r="AY3483" s="53"/>
      <c r="AZ3483" s="53"/>
      <c r="BA3483" s="53"/>
      <c r="BB3483" s="53"/>
      <c r="BC3483" s="53"/>
      <c r="BD3483" s="53"/>
      <c r="BE3483" s="53"/>
      <c r="BF3483" s="53"/>
      <c r="BG3483" s="53"/>
      <c r="BH3483" s="53"/>
      <c r="BI3483" s="53"/>
      <c r="BJ3483" s="53"/>
      <c r="BK3483" s="53"/>
      <c r="BL3483" s="53"/>
      <c r="BM3483" s="53"/>
      <c r="BN3483" s="53"/>
      <c r="BO3483" s="53"/>
      <c r="BP3483" s="53"/>
      <c r="BQ3483" s="53"/>
      <c r="BR3483" s="53"/>
      <c r="BS3483" s="53"/>
      <c r="BT3483" s="53"/>
      <c r="BU3483" s="53"/>
      <c r="BV3483" s="53"/>
      <c r="BW3483" s="53"/>
      <c r="BX3483" s="53"/>
      <c r="BY3483" s="53"/>
      <c r="BZ3483" s="53"/>
      <c r="CA3483" s="53"/>
      <c r="CB3483" s="53"/>
      <c r="CC3483" s="53"/>
      <c r="CD3483" s="53"/>
      <c r="CE3483" s="53"/>
      <c r="CF3483" s="53"/>
      <c r="CG3483" s="53"/>
      <c r="CH3483" s="53"/>
      <c r="CI3483" s="53"/>
      <c r="CJ3483" s="53"/>
      <c r="CK3483" s="53"/>
    </row>
    <row r="3484" spans="10:89" x14ac:dyDescent="0.2">
      <c r="J3484" s="53"/>
      <c r="K3484" s="53"/>
      <c r="L3484" s="53"/>
      <c r="M3484" s="53"/>
      <c r="N3484" s="53"/>
      <c r="O3484" s="53"/>
      <c r="P3484" s="53"/>
      <c r="Q3484" s="53"/>
      <c r="R3484" s="53"/>
      <c r="S3484" s="53"/>
      <c r="T3484" s="53"/>
      <c r="U3484" s="53"/>
      <c r="V3484" s="53"/>
      <c r="W3484" s="53"/>
      <c r="X3484" s="53"/>
      <c r="Y3484" s="53"/>
      <c r="Z3484" s="53"/>
      <c r="AA3484" s="53"/>
      <c r="AB3484" s="53"/>
      <c r="AC3484" s="53"/>
      <c r="AD3484" s="53"/>
      <c r="AE3484" s="53"/>
      <c r="AF3484" s="53"/>
      <c r="AG3484" s="53"/>
      <c r="AH3484" s="53"/>
      <c r="AI3484" s="53"/>
      <c r="AJ3484" s="53"/>
      <c r="AK3484" s="53"/>
      <c r="AL3484" s="53"/>
      <c r="AM3484" s="53"/>
      <c r="AN3484" s="53"/>
      <c r="AO3484" s="53"/>
      <c r="AP3484" s="53"/>
      <c r="AQ3484" s="53"/>
      <c r="AR3484" s="53"/>
      <c r="AS3484" s="53"/>
      <c r="AT3484" s="53"/>
      <c r="AU3484" s="53"/>
      <c r="AV3484" s="53"/>
      <c r="AW3484" s="53"/>
      <c r="AX3484" s="53"/>
      <c r="AY3484" s="53"/>
      <c r="AZ3484" s="53"/>
      <c r="BA3484" s="53"/>
      <c r="BB3484" s="53"/>
      <c r="BC3484" s="53"/>
      <c r="BD3484" s="53"/>
      <c r="BE3484" s="53"/>
      <c r="BF3484" s="53"/>
      <c r="BG3484" s="53"/>
      <c r="BH3484" s="53"/>
      <c r="BI3484" s="53"/>
      <c r="BJ3484" s="53"/>
      <c r="BK3484" s="53"/>
      <c r="BL3484" s="53"/>
      <c r="BM3484" s="53"/>
      <c r="BN3484" s="53"/>
      <c r="BO3484" s="53"/>
      <c r="BP3484" s="53"/>
      <c r="BQ3484" s="53"/>
      <c r="BR3484" s="53"/>
      <c r="BS3484" s="53"/>
      <c r="BT3484" s="53"/>
      <c r="BU3484" s="53"/>
      <c r="BV3484" s="53"/>
      <c r="BW3484" s="53"/>
      <c r="BX3484" s="53"/>
      <c r="BY3484" s="53"/>
      <c r="BZ3484" s="53"/>
      <c r="CA3484" s="53"/>
      <c r="CB3484" s="53"/>
      <c r="CC3484" s="53"/>
      <c r="CD3484" s="53"/>
      <c r="CE3484" s="53"/>
      <c r="CF3484" s="53"/>
      <c r="CG3484" s="53"/>
      <c r="CH3484" s="53"/>
      <c r="CI3484" s="53"/>
      <c r="CJ3484" s="53"/>
      <c r="CK3484" s="53"/>
    </row>
    <row r="3485" spans="10:89" x14ac:dyDescent="0.2">
      <c r="J3485" s="53"/>
      <c r="K3485" s="53"/>
      <c r="L3485" s="53"/>
      <c r="M3485" s="53"/>
      <c r="N3485" s="53"/>
      <c r="O3485" s="53"/>
      <c r="P3485" s="53"/>
      <c r="Q3485" s="53"/>
      <c r="R3485" s="53"/>
      <c r="S3485" s="53"/>
      <c r="T3485" s="53"/>
      <c r="U3485" s="53"/>
      <c r="V3485" s="53"/>
      <c r="W3485" s="53"/>
      <c r="X3485" s="53"/>
      <c r="Y3485" s="53"/>
      <c r="Z3485" s="53"/>
      <c r="AA3485" s="53"/>
      <c r="AB3485" s="53"/>
      <c r="AC3485" s="53"/>
      <c r="AD3485" s="53"/>
      <c r="AE3485" s="53"/>
      <c r="AF3485" s="53"/>
      <c r="AG3485" s="53"/>
      <c r="AH3485" s="53"/>
      <c r="AI3485" s="53"/>
      <c r="AJ3485" s="53"/>
      <c r="AK3485" s="53"/>
      <c r="AL3485" s="53"/>
      <c r="AM3485" s="53"/>
      <c r="AN3485" s="53"/>
      <c r="AO3485" s="53"/>
      <c r="AP3485" s="53"/>
      <c r="AQ3485" s="53"/>
      <c r="AR3485" s="53"/>
      <c r="AS3485" s="53"/>
      <c r="AT3485" s="53"/>
      <c r="AU3485" s="53"/>
      <c r="AV3485" s="53"/>
      <c r="AW3485" s="53"/>
      <c r="AX3485" s="53"/>
      <c r="AY3485" s="53"/>
      <c r="AZ3485" s="53"/>
      <c r="BA3485" s="53"/>
      <c r="BB3485" s="53"/>
      <c r="BC3485" s="53"/>
      <c r="BD3485" s="53"/>
      <c r="BE3485" s="53"/>
      <c r="BF3485" s="53"/>
      <c r="BG3485" s="53"/>
      <c r="BH3485" s="53"/>
      <c r="BI3485" s="53"/>
      <c r="BJ3485" s="53"/>
      <c r="BK3485" s="53"/>
      <c r="BL3485" s="53"/>
      <c r="BM3485" s="53"/>
      <c r="BN3485" s="53"/>
      <c r="BO3485" s="53"/>
      <c r="BP3485" s="53"/>
      <c r="BQ3485" s="53"/>
      <c r="BR3485" s="53"/>
      <c r="BS3485" s="53"/>
      <c r="BT3485" s="53"/>
      <c r="BU3485" s="53"/>
      <c r="BV3485" s="53"/>
      <c r="BW3485" s="53"/>
      <c r="BX3485" s="53"/>
      <c r="BY3485" s="53"/>
      <c r="BZ3485" s="53"/>
      <c r="CA3485" s="53"/>
      <c r="CB3485" s="53"/>
      <c r="CC3485" s="53"/>
      <c r="CD3485" s="53"/>
      <c r="CE3485" s="53"/>
      <c r="CF3485" s="53"/>
      <c r="CG3485" s="53"/>
      <c r="CH3485" s="53"/>
      <c r="CI3485" s="53"/>
      <c r="CJ3485" s="53"/>
      <c r="CK3485" s="53"/>
    </row>
    <row r="3486" spans="10:89" x14ac:dyDescent="0.2">
      <c r="J3486" s="53"/>
      <c r="K3486" s="53"/>
      <c r="L3486" s="53"/>
      <c r="M3486" s="53"/>
      <c r="N3486" s="53"/>
      <c r="O3486" s="53"/>
      <c r="P3486" s="53"/>
      <c r="Q3486" s="53"/>
      <c r="R3486" s="53"/>
      <c r="S3486" s="53"/>
      <c r="T3486" s="53"/>
      <c r="U3486" s="53"/>
      <c r="V3486" s="53"/>
      <c r="W3486" s="53"/>
      <c r="X3486" s="53"/>
      <c r="Y3486" s="53"/>
      <c r="Z3486" s="53"/>
      <c r="AA3486" s="53"/>
      <c r="AB3486" s="53"/>
      <c r="AC3486" s="53"/>
      <c r="AD3486" s="53"/>
      <c r="AE3486" s="53"/>
      <c r="AF3486" s="53"/>
      <c r="AG3486" s="53"/>
      <c r="AH3486" s="53"/>
      <c r="AI3486" s="53"/>
      <c r="AJ3486" s="53"/>
      <c r="AK3486" s="53"/>
      <c r="AL3486" s="53"/>
      <c r="AM3486" s="53"/>
      <c r="AN3486" s="53"/>
      <c r="AO3486" s="53"/>
      <c r="AP3486" s="53"/>
      <c r="AQ3486" s="53"/>
      <c r="AR3486" s="53"/>
      <c r="AS3486" s="53"/>
      <c r="AT3486" s="53"/>
      <c r="AU3486" s="53"/>
      <c r="AV3486" s="53"/>
      <c r="AW3486" s="53"/>
      <c r="AX3486" s="53"/>
      <c r="AY3486" s="53"/>
      <c r="AZ3486" s="53"/>
      <c r="BA3486" s="53"/>
      <c r="BB3486" s="53"/>
      <c r="BC3486" s="53"/>
      <c r="BD3486" s="53"/>
      <c r="BE3486" s="53"/>
      <c r="BF3486" s="53"/>
      <c r="BG3486" s="53"/>
      <c r="BH3486" s="53"/>
      <c r="BI3486" s="53"/>
      <c r="BJ3486" s="53"/>
      <c r="BK3486" s="53"/>
      <c r="BL3486" s="53"/>
      <c r="BM3486" s="53"/>
      <c r="BN3486" s="53"/>
      <c r="BO3486" s="53"/>
      <c r="BP3486" s="53"/>
      <c r="BQ3486" s="53"/>
      <c r="BR3486" s="53"/>
      <c r="BS3486" s="53"/>
      <c r="BT3486" s="53"/>
      <c r="BU3486" s="53"/>
      <c r="BV3486" s="53"/>
      <c r="BW3486" s="53"/>
      <c r="BX3486" s="53"/>
      <c r="BY3486" s="53"/>
      <c r="BZ3486" s="53"/>
      <c r="CA3486" s="53"/>
      <c r="CB3486" s="53"/>
      <c r="CC3486" s="53"/>
      <c r="CD3486" s="53"/>
      <c r="CE3486" s="53"/>
      <c r="CF3486" s="53"/>
      <c r="CG3486" s="53"/>
      <c r="CH3486" s="53"/>
      <c r="CI3486" s="53"/>
      <c r="CJ3486" s="53"/>
      <c r="CK3486" s="53"/>
    </row>
    <row r="3487" spans="10:89" x14ac:dyDescent="0.2">
      <c r="J3487" s="53"/>
      <c r="K3487" s="53"/>
      <c r="L3487" s="53"/>
      <c r="M3487" s="53"/>
      <c r="N3487" s="53"/>
      <c r="O3487" s="53"/>
      <c r="P3487" s="53"/>
      <c r="Q3487" s="53"/>
      <c r="R3487" s="53"/>
      <c r="S3487" s="53"/>
      <c r="T3487" s="53"/>
      <c r="U3487" s="53"/>
      <c r="V3487" s="53"/>
      <c r="W3487" s="53"/>
      <c r="X3487" s="53"/>
      <c r="Y3487" s="53"/>
      <c r="Z3487" s="53"/>
      <c r="AA3487" s="53"/>
      <c r="AB3487" s="53"/>
      <c r="AC3487" s="53"/>
      <c r="AD3487" s="53"/>
      <c r="AE3487" s="53"/>
      <c r="AF3487" s="53"/>
      <c r="AG3487" s="53"/>
      <c r="AH3487" s="53"/>
      <c r="AI3487" s="53"/>
      <c r="AJ3487" s="53"/>
      <c r="AK3487" s="53"/>
      <c r="AL3487" s="53"/>
      <c r="AM3487" s="53"/>
      <c r="AN3487" s="53"/>
      <c r="AO3487" s="53"/>
      <c r="AP3487" s="53"/>
      <c r="AQ3487" s="53"/>
      <c r="AR3487" s="53"/>
      <c r="AS3487" s="53"/>
      <c r="AT3487" s="53"/>
      <c r="AU3487" s="53"/>
      <c r="AV3487" s="53"/>
      <c r="AW3487" s="53"/>
      <c r="AX3487" s="53"/>
      <c r="AY3487" s="53"/>
      <c r="AZ3487" s="53"/>
      <c r="BA3487" s="53"/>
      <c r="BB3487" s="53"/>
      <c r="BC3487" s="53"/>
      <c r="BD3487" s="53"/>
      <c r="BE3487" s="53"/>
      <c r="BF3487" s="53"/>
      <c r="BG3487" s="53"/>
      <c r="BH3487" s="53"/>
      <c r="BI3487" s="53"/>
      <c r="BJ3487" s="53"/>
      <c r="BK3487" s="53"/>
      <c r="BL3487" s="53"/>
      <c r="BM3487" s="53"/>
      <c r="BN3487" s="53"/>
      <c r="BO3487" s="53"/>
      <c r="BP3487" s="53"/>
      <c r="BQ3487" s="53"/>
      <c r="BR3487" s="53"/>
      <c r="BS3487" s="53"/>
      <c r="BT3487" s="53"/>
      <c r="BU3487" s="53"/>
      <c r="BV3487" s="53"/>
      <c r="BW3487" s="53"/>
      <c r="BX3487" s="53"/>
      <c r="BY3487" s="53"/>
      <c r="BZ3487" s="53"/>
      <c r="CA3487" s="53"/>
      <c r="CB3487" s="53"/>
      <c r="CC3487" s="53"/>
      <c r="CD3487" s="53"/>
      <c r="CE3487" s="53"/>
      <c r="CF3487" s="53"/>
      <c r="CG3487" s="53"/>
      <c r="CH3487" s="53"/>
      <c r="CI3487" s="53"/>
      <c r="CJ3487" s="53"/>
      <c r="CK3487" s="53"/>
    </row>
    <row r="3488" spans="10:89" x14ac:dyDescent="0.2">
      <c r="J3488" s="53"/>
      <c r="K3488" s="53"/>
      <c r="L3488" s="53"/>
      <c r="M3488" s="53"/>
      <c r="N3488" s="53"/>
      <c r="O3488" s="53"/>
      <c r="P3488" s="53"/>
      <c r="Q3488" s="53"/>
      <c r="R3488" s="53"/>
      <c r="S3488" s="53"/>
      <c r="T3488" s="53"/>
      <c r="U3488" s="53"/>
      <c r="V3488" s="53"/>
      <c r="W3488" s="53"/>
      <c r="X3488" s="53"/>
      <c r="Y3488" s="53"/>
      <c r="Z3488" s="53"/>
      <c r="AA3488" s="53"/>
      <c r="AB3488" s="53"/>
      <c r="AC3488" s="53"/>
      <c r="AD3488" s="53"/>
      <c r="AE3488" s="53"/>
      <c r="AF3488" s="53"/>
      <c r="AG3488" s="53"/>
      <c r="AH3488" s="53"/>
      <c r="AI3488" s="53"/>
      <c r="AJ3488" s="53"/>
      <c r="AK3488" s="53"/>
      <c r="AL3488" s="53"/>
      <c r="AM3488" s="53"/>
      <c r="AN3488" s="53"/>
      <c r="AO3488" s="53"/>
      <c r="AP3488" s="53"/>
      <c r="AQ3488" s="53"/>
      <c r="AR3488" s="53"/>
      <c r="AS3488" s="53"/>
      <c r="AT3488" s="53"/>
      <c r="AU3488" s="53"/>
      <c r="AV3488" s="53"/>
      <c r="AW3488" s="53"/>
      <c r="AX3488" s="53"/>
      <c r="AY3488" s="53"/>
      <c r="AZ3488" s="53"/>
      <c r="BA3488" s="53"/>
      <c r="BB3488" s="53"/>
      <c r="BC3488" s="53"/>
      <c r="BD3488" s="53"/>
      <c r="BE3488" s="53"/>
      <c r="BF3488" s="53"/>
      <c r="BG3488" s="53"/>
      <c r="BH3488" s="53"/>
      <c r="BI3488" s="53"/>
      <c r="BJ3488" s="53"/>
      <c r="BK3488" s="53"/>
      <c r="BL3488" s="53"/>
      <c r="BM3488" s="53"/>
      <c r="BN3488" s="53"/>
      <c r="BO3488" s="53"/>
      <c r="BP3488" s="53"/>
      <c r="BQ3488" s="53"/>
      <c r="BR3488" s="53"/>
      <c r="BS3488" s="53"/>
      <c r="BT3488" s="53"/>
      <c r="BU3488" s="53"/>
      <c r="BV3488" s="53"/>
      <c r="BW3488" s="53"/>
      <c r="BX3488" s="53"/>
      <c r="BY3488" s="53"/>
      <c r="BZ3488" s="53"/>
      <c r="CA3488" s="53"/>
      <c r="CB3488" s="53"/>
      <c r="CC3488" s="53"/>
      <c r="CD3488" s="53"/>
      <c r="CE3488" s="53"/>
      <c r="CF3488" s="53"/>
      <c r="CG3488" s="53"/>
      <c r="CH3488" s="53"/>
      <c r="CI3488" s="53"/>
      <c r="CJ3488" s="53"/>
      <c r="CK3488" s="53"/>
    </row>
    <row r="3489" spans="10:89" x14ac:dyDescent="0.2">
      <c r="J3489" s="53"/>
      <c r="K3489" s="53"/>
      <c r="L3489" s="53"/>
      <c r="M3489" s="53"/>
      <c r="N3489" s="53"/>
      <c r="O3489" s="53"/>
      <c r="P3489" s="53"/>
      <c r="Q3489" s="53"/>
      <c r="R3489" s="53"/>
      <c r="S3489" s="53"/>
      <c r="T3489" s="53"/>
      <c r="U3489" s="53"/>
      <c r="V3489" s="53"/>
      <c r="W3489" s="53"/>
      <c r="X3489" s="53"/>
      <c r="Y3489" s="53"/>
      <c r="Z3489" s="53"/>
      <c r="AA3489" s="53"/>
      <c r="AB3489" s="53"/>
      <c r="AC3489" s="53"/>
      <c r="AD3489" s="53"/>
      <c r="AE3489" s="53"/>
      <c r="AF3489" s="53"/>
      <c r="AG3489" s="53"/>
      <c r="AH3489" s="53"/>
      <c r="AI3489" s="53"/>
      <c r="AJ3489" s="53"/>
      <c r="AK3489" s="53"/>
      <c r="AL3489" s="53"/>
      <c r="AM3489" s="53"/>
      <c r="AN3489" s="53"/>
      <c r="AO3489" s="53"/>
      <c r="AP3489" s="53"/>
      <c r="AQ3489" s="53"/>
      <c r="AR3489" s="53"/>
      <c r="AS3489" s="53"/>
      <c r="AT3489" s="53"/>
      <c r="AU3489" s="53"/>
      <c r="AV3489" s="53"/>
      <c r="AW3489" s="53"/>
      <c r="AX3489" s="53"/>
      <c r="AY3489" s="53"/>
      <c r="AZ3489" s="53"/>
      <c r="BA3489" s="53"/>
      <c r="BB3489" s="53"/>
      <c r="BC3489" s="53"/>
      <c r="BD3489" s="53"/>
      <c r="BE3489" s="53"/>
      <c r="BF3489" s="53"/>
      <c r="BG3489" s="53"/>
      <c r="BH3489" s="53"/>
      <c r="BI3489" s="53"/>
      <c r="BJ3489" s="53"/>
      <c r="BK3489" s="53"/>
      <c r="BL3489" s="53"/>
      <c r="BM3489" s="53"/>
      <c r="BN3489" s="53"/>
      <c r="BO3489" s="53"/>
      <c r="BP3489" s="53"/>
      <c r="BQ3489" s="53"/>
      <c r="BR3489" s="53"/>
      <c r="BS3489" s="53"/>
      <c r="BT3489" s="53"/>
      <c r="BU3489" s="53"/>
      <c r="BV3489" s="53"/>
      <c r="BW3489" s="53"/>
      <c r="BX3489" s="53"/>
      <c r="BY3489" s="53"/>
      <c r="BZ3489" s="53"/>
      <c r="CA3489" s="53"/>
      <c r="CB3489" s="53"/>
      <c r="CC3489" s="53"/>
      <c r="CD3489" s="53"/>
      <c r="CE3489" s="53"/>
      <c r="CF3489" s="53"/>
      <c r="CG3489" s="53"/>
      <c r="CH3489" s="53"/>
      <c r="CI3489" s="53"/>
      <c r="CJ3489" s="53"/>
      <c r="CK3489" s="53"/>
    </row>
    <row r="3490" spans="10:89" x14ac:dyDescent="0.2">
      <c r="J3490" s="53"/>
      <c r="K3490" s="53"/>
      <c r="L3490" s="53"/>
      <c r="M3490" s="53"/>
      <c r="N3490" s="53"/>
      <c r="O3490" s="53"/>
      <c r="P3490" s="53"/>
      <c r="Q3490" s="53"/>
      <c r="R3490" s="53"/>
      <c r="S3490" s="53"/>
      <c r="T3490" s="53"/>
      <c r="U3490" s="53"/>
      <c r="V3490" s="53"/>
      <c r="W3490" s="53"/>
      <c r="X3490" s="53"/>
      <c r="Y3490" s="53"/>
      <c r="Z3490" s="53"/>
      <c r="AA3490" s="53"/>
      <c r="AB3490" s="53"/>
      <c r="AC3490" s="53"/>
      <c r="AD3490" s="53"/>
      <c r="AE3490" s="53"/>
      <c r="AF3490" s="53"/>
      <c r="AG3490" s="53"/>
      <c r="AH3490" s="53"/>
      <c r="AI3490" s="53"/>
      <c r="AJ3490" s="53"/>
      <c r="AK3490" s="53"/>
      <c r="AL3490" s="53"/>
      <c r="AM3490" s="53"/>
      <c r="AN3490" s="53"/>
      <c r="AO3490" s="53"/>
      <c r="AP3490" s="53"/>
      <c r="AQ3490" s="53"/>
      <c r="AR3490" s="53"/>
      <c r="AS3490" s="53"/>
      <c r="AT3490" s="53"/>
      <c r="AU3490" s="53"/>
      <c r="AV3490" s="53"/>
      <c r="AW3490" s="53"/>
      <c r="AX3490" s="53"/>
      <c r="AY3490" s="53"/>
      <c r="AZ3490" s="53"/>
      <c r="BA3490" s="53"/>
      <c r="BB3490" s="53"/>
      <c r="BC3490" s="53"/>
      <c r="BD3490" s="53"/>
      <c r="BE3490" s="53"/>
      <c r="BF3490" s="53"/>
      <c r="BG3490" s="53"/>
      <c r="BH3490" s="53"/>
      <c r="BI3490" s="53"/>
      <c r="BJ3490" s="53"/>
      <c r="BK3490" s="53"/>
      <c r="BL3490" s="53"/>
      <c r="BM3490" s="53"/>
      <c r="BN3490" s="53"/>
      <c r="BO3490" s="53"/>
      <c r="BP3490" s="53"/>
      <c r="BQ3490" s="53"/>
      <c r="BR3490" s="53"/>
      <c r="BS3490" s="53"/>
      <c r="BT3490" s="53"/>
      <c r="BU3490" s="53"/>
      <c r="BV3490" s="53"/>
      <c r="BW3490" s="53"/>
      <c r="BX3490" s="53"/>
      <c r="BY3490" s="53"/>
      <c r="BZ3490" s="53"/>
      <c r="CA3490" s="53"/>
      <c r="CB3490" s="53"/>
      <c r="CC3490" s="53"/>
      <c r="CD3490" s="53"/>
      <c r="CE3490" s="53"/>
      <c r="CF3490" s="53"/>
      <c r="CG3490" s="53"/>
      <c r="CH3490" s="53"/>
      <c r="CI3490" s="53"/>
      <c r="CJ3490" s="53"/>
      <c r="CK3490" s="53"/>
    </row>
    <row r="3491" spans="10:89" x14ac:dyDescent="0.2">
      <c r="J3491" s="53"/>
      <c r="K3491" s="53"/>
      <c r="L3491" s="53"/>
      <c r="M3491" s="53"/>
      <c r="N3491" s="53"/>
      <c r="O3491" s="53"/>
      <c r="P3491" s="53"/>
      <c r="Q3491" s="53"/>
      <c r="R3491" s="53"/>
      <c r="S3491" s="53"/>
      <c r="T3491" s="53"/>
      <c r="U3491" s="53"/>
      <c r="V3491" s="53"/>
      <c r="W3491" s="53"/>
      <c r="X3491" s="53"/>
      <c r="Y3491" s="53"/>
      <c r="Z3491" s="53"/>
      <c r="AA3491" s="53"/>
      <c r="AB3491" s="53"/>
      <c r="AC3491" s="53"/>
      <c r="AD3491" s="53"/>
      <c r="AE3491" s="53"/>
      <c r="AF3491" s="53"/>
      <c r="AG3491" s="53"/>
      <c r="AH3491" s="53"/>
      <c r="AI3491" s="53"/>
      <c r="AJ3491" s="53"/>
      <c r="AK3491" s="53"/>
      <c r="AL3491" s="53"/>
      <c r="AM3491" s="53"/>
      <c r="AN3491" s="53"/>
      <c r="AO3491" s="53"/>
      <c r="AP3491" s="53"/>
      <c r="AQ3491" s="53"/>
      <c r="AR3491" s="53"/>
      <c r="AS3491" s="53"/>
      <c r="AT3491" s="53"/>
      <c r="AU3491" s="53"/>
      <c r="AV3491" s="53"/>
      <c r="AW3491" s="53"/>
      <c r="AX3491" s="53"/>
      <c r="AY3491" s="53"/>
      <c r="AZ3491" s="53"/>
      <c r="BA3491" s="53"/>
      <c r="BB3491" s="53"/>
      <c r="BC3491" s="53"/>
      <c r="BD3491" s="53"/>
      <c r="BE3491" s="53"/>
      <c r="BF3491" s="53"/>
      <c r="BG3491" s="53"/>
      <c r="BH3491" s="53"/>
      <c r="BI3491" s="53"/>
      <c r="BJ3491" s="53"/>
      <c r="BK3491" s="53"/>
      <c r="BL3491" s="53"/>
      <c r="BM3491" s="53"/>
      <c r="BN3491" s="53"/>
      <c r="BO3491" s="53"/>
      <c r="BP3491" s="53"/>
      <c r="BQ3491" s="53"/>
      <c r="BR3491" s="53"/>
      <c r="BS3491" s="53"/>
      <c r="BT3491" s="53"/>
      <c r="BU3491" s="53"/>
      <c r="BV3491" s="53"/>
      <c r="BW3491" s="53"/>
      <c r="BX3491" s="53"/>
      <c r="BY3491" s="53"/>
      <c r="BZ3491" s="53"/>
      <c r="CA3491" s="53"/>
      <c r="CB3491" s="53"/>
      <c r="CC3491" s="53"/>
      <c r="CD3491" s="53"/>
      <c r="CE3491" s="53"/>
      <c r="CF3491" s="53"/>
      <c r="CG3491" s="53"/>
      <c r="CH3491" s="53"/>
      <c r="CI3491" s="53"/>
      <c r="CJ3491" s="53"/>
      <c r="CK3491" s="53"/>
    </row>
    <row r="3492" spans="10:89" x14ac:dyDescent="0.2">
      <c r="J3492" s="53"/>
      <c r="K3492" s="53"/>
      <c r="L3492" s="53"/>
      <c r="M3492" s="53"/>
      <c r="N3492" s="53"/>
      <c r="O3492" s="53"/>
      <c r="P3492" s="53"/>
      <c r="Q3492" s="53"/>
      <c r="R3492" s="53"/>
      <c r="S3492" s="53"/>
      <c r="T3492" s="53"/>
      <c r="U3492" s="53"/>
      <c r="V3492" s="53"/>
      <c r="W3492" s="53"/>
      <c r="X3492" s="53"/>
      <c r="Y3492" s="53"/>
      <c r="Z3492" s="53"/>
      <c r="AA3492" s="53"/>
      <c r="AB3492" s="53"/>
      <c r="AC3492" s="53"/>
      <c r="AD3492" s="53"/>
      <c r="AE3492" s="53"/>
      <c r="AF3492" s="53"/>
      <c r="AG3492" s="53"/>
      <c r="AH3492" s="53"/>
      <c r="AI3492" s="53"/>
      <c r="AJ3492" s="53"/>
      <c r="AK3492" s="53"/>
      <c r="AL3492" s="53"/>
      <c r="AM3492" s="53"/>
      <c r="AN3492" s="53"/>
      <c r="AO3492" s="53"/>
      <c r="AP3492" s="53"/>
      <c r="AQ3492" s="53"/>
      <c r="AR3492" s="53"/>
      <c r="AS3492" s="53"/>
      <c r="AT3492" s="53"/>
      <c r="AU3492" s="53"/>
      <c r="AV3492" s="53"/>
      <c r="AW3492" s="53"/>
      <c r="AX3492" s="53"/>
      <c r="AY3492" s="53"/>
      <c r="AZ3492" s="53"/>
      <c r="BA3492" s="53"/>
      <c r="BB3492" s="53"/>
      <c r="BC3492" s="53"/>
      <c r="BD3492" s="53"/>
      <c r="BE3492" s="53"/>
      <c r="BF3492" s="53"/>
      <c r="BG3492" s="53"/>
      <c r="BH3492" s="53"/>
      <c r="BI3492" s="53"/>
      <c r="BJ3492" s="53"/>
      <c r="BK3492" s="53"/>
      <c r="BL3492" s="53"/>
      <c r="BM3492" s="53"/>
      <c r="BN3492" s="53"/>
      <c r="BO3492" s="53"/>
      <c r="BP3492" s="53"/>
      <c r="BQ3492" s="53"/>
      <c r="BR3492" s="53"/>
      <c r="BS3492" s="53"/>
      <c r="BT3492" s="53"/>
      <c r="BU3492" s="53"/>
      <c r="BV3492" s="53"/>
      <c r="BW3492" s="53"/>
      <c r="BX3492" s="53"/>
      <c r="BY3492" s="53"/>
      <c r="BZ3492" s="53"/>
      <c r="CA3492" s="53"/>
      <c r="CB3492" s="53"/>
      <c r="CC3492" s="53"/>
      <c r="CD3492" s="53"/>
      <c r="CE3492" s="53"/>
      <c r="CF3492" s="53"/>
      <c r="CG3492" s="53"/>
      <c r="CH3492" s="53"/>
      <c r="CI3492" s="53"/>
      <c r="CJ3492" s="53"/>
      <c r="CK3492" s="53"/>
    </row>
    <row r="3493" spans="10:89" x14ac:dyDescent="0.2">
      <c r="J3493" s="53"/>
      <c r="K3493" s="53"/>
      <c r="L3493" s="53"/>
      <c r="M3493" s="53"/>
      <c r="N3493" s="53"/>
      <c r="O3493" s="53"/>
      <c r="P3493" s="53"/>
      <c r="Q3493" s="53"/>
      <c r="R3493" s="53"/>
      <c r="S3493" s="53"/>
      <c r="T3493" s="53"/>
      <c r="U3493" s="53"/>
      <c r="V3493" s="53"/>
      <c r="W3493" s="53"/>
      <c r="X3493" s="53"/>
      <c r="Y3493" s="53"/>
      <c r="Z3493" s="53"/>
      <c r="AA3493" s="53"/>
      <c r="AB3493" s="53"/>
      <c r="AC3493" s="53"/>
      <c r="AD3493" s="53"/>
      <c r="AE3493" s="53"/>
      <c r="AF3493" s="53"/>
      <c r="AG3493" s="53"/>
      <c r="AH3493" s="53"/>
      <c r="AI3493" s="53"/>
      <c r="AJ3493" s="53"/>
      <c r="AK3493" s="53"/>
      <c r="AL3493" s="53"/>
      <c r="AM3493" s="53"/>
      <c r="AN3493" s="53"/>
      <c r="AO3493" s="53"/>
      <c r="AP3493" s="53"/>
      <c r="AQ3493" s="53"/>
      <c r="AR3493" s="53"/>
      <c r="AS3493" s="53"/>
      <c r="AT3493" s="53"/>
      <c r="AU3493" s="53"/>
      <c r="AV3493" s="53"/>
      <c r="AW3493" s="53"/>
      <c r="AX3493" s="53"/>
      <c r="AY3493" s="53"/>
      <c r="AZ3493" s="53"/>
      <c r="BA3493" s="53"/>
      <c r="BB3493" s="53"/>
      <c r="BC3493" s="53"/>
      <c r="BD3493" s="53"/>
      <c r="BE3493" s="53"/>
      <c r="BF3493" s="53"/>
      <c r="BG3493" s="53"/>
      <c r="BH3493" s="53"/>
      <c r="BI3493" s="53"/>
      <c r="BJ3493" s="53"/>
      <c r="BK3493" s="53"/>
      <c r="BL3493" s="53"/>
      <c r="BM3493" s="53"/>
      <c r="BN3493" s="53"/>
      <c r="BO3493" s="53"/>
      <c r="BP3493" s="53"/>
      <c r="BQ3493" s="53"/>
      <c r="BR3493" s="53"/>
      <c r="BS3493" s="53"/>
      <c r="BT3493" s="53"/>
      <c r="BU3493" s="53"/>
      <c r="BV3493" s="53"/>
      <c r="BW3493" s="53"/>
      <c r="BX3493" s="53"/>
      <c r="BY3493" s="53"/>
      <c r="BZ3493" s="53"/>
      <c r="CA3493" s="53"/>
      <c r="CB3493" s="53"/>
      <c r="CC3493" s="53"/>
      <c r="CD3493" s="53"/>
      <c r="CE3493" s="53"/>
      <c r="CF3493" s="53"/>
      <c r="CG3493" s="53"/>
      <c r="CH3493" s="53"/>
      <c r="CI3493" s="53"/>
      <c r="CJ3493" s="53"/>
      <c r="CK3493" s="53"/>
    </row>
    <row r="3494" spans="10:89" x14ac:dyDescent="0.2">
      <c r="J3494" s="53"/>
      <c r="K3494" s="53"/>
      <c r="L3494" s="53"/>
      <c r="M3494" s="53"/>
      <c r="N3494" s="53"/>
      <c r="O3494" s="53"/>
      <c r="P3494" s="53"/>
      <c r="Q3494" s="53"/>
      <c r="R3494" s="53"/>
      <c r="S3494" s="53"/>
      <c r="T3494" s="53"/>
      <c r="U3494" s="53"/>
      <c r="V3494" s="53"/>
      <c r="W3494" s="53"/>
      <c r="X3494" s="53"/>
      <c r="Y3494" s="53"/>
      <c r="Z3494" s="53"/>
      <c r="AA3494" s="53"/>
      <c r="AB3494" s="53"/>
      <c r="AC3494" s="53"/>
      <c r="AD3494" s="53"/>
      <c r="AE3494" s="53"/>
      <c r="AF3494" s="53"/>
      <c r="AG3494" s="53"/>
      <c r="AH3494" s="53"/>
      <c r="AI3494" s="53"/>
      <c r="AJ3494" s="53"/>
      <c r="AK3494" s="53"/>
      <c r="AL3494" s="53"/>
      <c r="AM3494" s="53"/>
      <c r="AN3494" s="53"/>
      <c r="AO3494" s="53"/>
      <c r="AP3494" s="53"/>
      <c r="AQ3494" s="53"/>
      <c r="AR3494" s="53"/>
      <c r="AS3494" s="53"/>
      <c r="AT3494" s="53"/>
      <c r="AU3494" s="53"/>
      <c r="AV3494" s="53"/>
      <c r="AW3494" s="53"/>
      <c r="AX3494" s="53"/>
      <c r="AY3494" s="53"/>
      <c r="AZ3494" s="53"/>
      <c r="BA3494" s="53"/>
      <c r="BB3494" s="53"/>
      <c r="BC3494" s="53"/>
      <c r="BD3494" s="53"/>
      <c r="BE3494" s="53"/>
      <c r="BF3494" s="53"/>
      <c r="BG3494" s="53"/>
      <c r="BH3494" s="53"/>
      <c r="BI3494" s="53"/>
      <c r="BJ3494" s="53"/>
      <c r="BK3494" s="53"/>
      <c r="BL3494" s="53"/>
      <c r="BM3494" s="53"/>
      <c r="BN3494" s="53"/>
      <c r="BO3494" s="53"/>
      <c r="BP3494" s="53"/>
      <c r="BQ3494" s="53"/>
      <c r="BR3494" s="53"/>
      <c r="BS3494" s="53"/>
      <c r="BT3494" s="53"/>
      <c r="BU3494" s="53"/>
      <c r="BV3494" s="53"/>
      <c r="BW3494" s="53"/>
      <c r="BX3494" s="53"/>
      <c r="BY3494" s="53"/>
      <c r="BZ3494" s="53"/>
      <c r="CA3494" s="53"/>
      <c r="CB3494" s="53"/>
      <c r="CC3494" s="53"/>
      <c r="CD3494" s="53"/>
      <c r="CE3494" s="53"/>
      <c r="CF3494" s="53"/>
      <c r="CG3494" s="53"/>
      <c r="CH3494" s="53"/>
      <c r="CI3494" s="53"/>
      <c r="CJ3494" s="53"/>
      <c r="CK3494" s="53"/>
    </row>
    <row r="3495" spans="10:89" x14ac:dyDescent="0.2">
      <c r="J3495" s="53"/>
      <c r="K3495" s="53"/>
      <c r="L3495" s="53"/>
      <c r="M3495" s="53"/>
      <c r="N3495" s="53"/>
      <c r="O3495" s="53"/>
      <c r="P3495" s="53"/>
      <c r="Q3495" s="53"/>
      <c r="R3495" s="53"/>
      <c r="S3495" s="53"/>
      <c r="T3495" s="53"/>
      <c r="U3495" s="53"/>
      <c r="V3495" s="53"/>
      <c r="W3495" s="53"/>
      <c r="X3495" s="53"/>
      <c r="Y3495" s="53"/>
      <c r="Z3495" s="53"/>
      <c r="AA3495" s="53"/>
      <c r="AB3495" s="53"/>
      <c r="AC3495" s="53"/>
      <c r="AD3495" s="53"/>
      <c r="AE3495" s="53"/>
      <c r="AF3495" s="53"/>
      <c r="AG3495" s="53"/>
      <c r="AH3495" s="53"/>
      <c r="AI3495" s="53"/>
      <c r="AJ3495" s="53"/>
      <c r="AK3495" s="53"/>
      <c r="AL3495" s="53"/>
      <c r="AM3495" s="53"/>
      <c r="AN3495" s="53"/>
      <c r="AO3495" s="53"/>
      <c r="AP3495" s="53"/>
      <c r="AQ3495" s="53"/>
      <c r="AR3495" s="53"/>
      <c r="AS3495" s="53"/>
      <c r="AT3495" s="53"/>
      <c r="AU3495" s="53"/>
      <c r="AV3495" s="53"/>
      <c r="AW3495" s="53"/>
      <c r="AX3495" s="53"/>
      <c r="AY3495" s="53"/>
      <c r="AZ3495" s="53"/>
      <c r="BA3495" s="53"/>
      <c r="BB3495" s="53"/>
      <c r="BC3495" s="53"/>
      <c r="BD3495" s="53"/>
      <c r="BE3495" s="53"/>
      <c r="BF3495" s="53"/>
      <c r="BG3495" s="53"/>
      <c r="BH3495" s="53"/>
      <c r="BI3495" s="53"/>
      <c r="BJ3495" s="53"/>
      <c r="BK3495" s="53"/>
      <c r="BL3495" s="53"/>
      <c r="BM3495" s="53"/>
      <c r="BN3495" s="53"/>
      <c r="BO3495" s="53"/>
      <c r="BP3495" s="53"/>
      <c r="BQ3495" s="53"/>
      <c r="BR3495" s="53"/>
      <c r="BS3495" s="53"/>
      <c r="BT3495" s="53"/>
      <c r="BU3495" s="53"/>
      <c r="BV3495" s="53"/>
      <c r="BW3495" s="53"/>
      <c r="BX3495" s="53"/>
      <c r="BY3495" s="53"/>
      <c r="BZ3495" s="53"/>
      <c r="CA3495" s="53"/>
      <c r="CB3495" s="53"/>
      <c r="CC3495" s="53"/>
      <c r="CD3495" s="53"/>
      <c r="CE3495" s="53"/>
      <c r="CF3495" s="53"/>
      <c r="CG3495" s="53"/>
      <c r="CH3495" s="53"/>
      <c r="CI3495" s="53"/>
      <c r="CJ3495" s="53"/>
      <c r="CK3495" s="53"/>
    </row>
    <row r="3496" spans="10:89" x14ac:dyDescent="0.2">
      <c r="J3496" s="53"/>
      <c r="K3496" s="53"/>
      <c r="L3496" s="53"/>
      <c r="M3496" s="53"/>
      <c r="N3496" s="53"/>
      <c r="O3496" s="53"/>
      <c r="P3496" s="53"/>
      <c r="Q3496" s="53"/>
      <c r="R3496" s="53"/>
      <c r="S3496" s="53"/>
      <c r="T3496" s="53"/>
      <c r="U3496" s="53"/>
      <c r="V3496" s="53"/>
      <c r="W3496" s="53"/>
      <c r="X3496" s="53"/>
      <c r="Y3496" s="53"/>
      <c r="Z3496" s="53"/>
      <c r="AA3496" s="53"/>
      <c r="AB3496" s="53"/>
      <c r="AC3496" s="53"/>
      <c r="AD3496" s="53"/>
      <c r="AE3496" s="53"/>
      <c r="AF3496" s="53"/>
      <c r="AG3496" s="53"/>
      <c r="AH3496" s="53"/>
      <c r="AI3496" s="53"/>
      <c r="AJ3496" s="53"/>
      <c r="AK3496" s="53"/>
      <c r="AL3496" s="53"/>
      <c r="AM3496" s="53"/>
      <c r="AN3496" s="53"/>
      <c r="AO3496" s="53"/>
      <c r="AP3496" s="53"/>
      <c r="AQ3496" s="53"/>
      <c r="AR3496" s="53"/>
      <c r="AS3496" s="53"/>
      <c r="AT3496" s="53"/>
      <c r="AU3496" s="53"/>
      <c r="AV3496" s="53"/>
      <c r="AW3496" s="53"/>
      <c r="AX3496" s="53"/>
      <c r="AY3496" s="53"/>
      <c r="AZ3496" s="53"/>
      <c r="BA3496" s="53"/>
      <c r="BB3496" s="53"/>
      <c r="BC3496" s="53"/>
      <c r="BD3496" s="53"/>
      <c r="BE3496" s="53"/>
      <c r="BF3496" s="53"/>
      <c r="BG3496" s="53"/>
      <c r="BH3496" s="53"/>
      <c r="BI3496" s="53"/>
      <c r="BJ3496" s="53"/>
      <c r="BK3496" s="53"/>
      <c r="BL3496" s="53"/>
      <c r="BM3496" s="53"/>
      <c r="BN3496" s="53"/>
      <c r="BO3496" s="53"/>
      <c r="BP3496" s="53"/>
      <c r="BQ3496" s="53"/>
      <c r="BR3496" s="53"/>
      <c r="BS3496" s="53"/>
      <c r="BT3496" s="53"/>
      <c r="BU3496" s="53"/>
      <c r="BV3496" s="53"/>
      <c r="BW3496" s="53"/>
      <c r="BX3496" s="53"/>
      <c r="BY3496" s="53"/>
      <c r="BZ3496" s="53"/>
      <c r="CA3496" s="53"/>
      <c r="CB3496" s="53"/>
      <c r="CC3496" s="53"/>
      <c r="CD3496" s="53"/>
      <c r="CE3496" s="53"/>
      <c r="CF3496" s="53"/>
      <c r="CG3496" s="53"/>
      <c r="CH3496" s="53"/>
      <c r="CI3496" s="53"/>
      <c r="CJ3496" s="53"/>
      <c r="CK3496" s="53"/>
    </row>
    <row r="3497" spans="10:89" x14ac:dyDescent="0.2">
      <c r="J3497" s="53"/>
      <c r="K3497" s="53"/>
      <c r="L3497" s="53"/>
      <c r="M3497" s="53"/>
      <c r="N3497" s="53"/>
      <c r="O3497" s="53"/>
      <c r="P3497" s="53"/>
      <c r="Q3497" s="53"/>
      <c r="R3497" s="53"/>
      <c r="S3497" s="53"/>
      <c r="T3497" s="53"/>
      <c r="U3497" s="53"/>
      <c r="V3497" s="53"/>
      <c r="W3497" s="53"/>
      <c r="X3497" s="53"/>
      <c r="Y3497" s="53"/>
      <c r="Z3497" s="53"/>
      <c r="AA3497" s="53"/>
      <c r="AB3497" s="53"/>
      <c r="AC3497" s="53"/>
      <c r="AD3497" s="53"/>
      <c r="AE3497" s="53"/>
      <c r="AF3497" s="53"/>
      <c r="AG3497" s="53"/>
      <c r="AH3497" s="53"/>
      <c r="AI3497" s="53"/>
      <c r="AJ3497" s="53"/>
      <c r="AK3497" s="53"/>
      <c r="AL3497" s="53"/>
      <c r="AM3497" s="53"/>
      <c r="AN3497" s="53"/>
      <c r="AO3497" s="53"/>
      <c r="AP3497" s="53"/>
      <c r="AQ3497" s="53"/>
      <c r="AR3497" s="53"/>
      <c r="AS3497" s="53"/>
      <c r="AT3497" s="53"/>
      <c r="AU3497" s="53"/>
      <c r="AV3497" s="53"/>
      <c r="AW3497" s="53"/>
      <c r="AX3497" s="53"/>
      <c r="AY3497" s="53"/>
      <c r="AZ3497" s="53"/>
      <c r="BA3497" s="53"/>
      <c r="BB3497" s="53"/>
      <c r="BC3497" s="53"/>
      <c r="BD3497" s="53"/>
      <c r="BE3497" s="53"/>
      <c r="BF3497" s="53"/>
      <c r="BG3497" s="53"/>
      <c r="BH3497" s="53"/>
      <c r="BI3497" s="53"/>
      <c r="BJ3497" s="53"/>
      <c r="BK3497" s="53"/>
      <c r="BL3497" s="53"/>
      <c r="BM3497" s="53"/>
      <c r="BN3497" s="53"/>
      <c r="BO3497" s="53"/>
      <c r="BP3497" s="53"/>
      <c r="BQ3497" s="53"/>
      <c r="BR3497" s="53"/>
      <c r="BS3497" s="53"/>
      <c r="BT3497" s="53"/>
      <c r="BU3497" s="53"/>
      <c r="BV3497" s="53"/>
      <c r="BW3497" s="53"/>
      <c r="BX3497" s="53"/>
      <c r="BY3497" s="53"/>
      <c r="BZ3497" s="53"/>
      <c r="CA3497" s="53"/>
      <c r="CB3497" s="53"/>
      <c r="CC3497" s="53"/>
      <c r="CD3497" s="53"/>
      <c r="CE3497" s="53"/>
      <c r="CF3497" s="53"/>
      <c r="CG3497" s="53"/>
      <c r="CH3497" s="53"/>
      <c r="CI3497" s="53"/>
      <c r="CJ3497" s="53"/>
      <c r="CK3497" s="53"/>
    </row>
    <row r="3498" spans="10:89" x14ac:dyDescent="0.2">
      <c r="J3498" s="53"/>
      <c r="K3498" s="53"/>
      <c r="L3498" s="53"/>
      <c r="M3498" s="53"/>
      <c r="N3498" s="53"/>
      <c r="O3498" s="53"/>
      <c r="P3498" s="53"/>
      <c r="Q3498" s="53"/>
      <c r="R3498" s="53"/>
      <c r="S3498" s="53"/>
      <c r="T3498" s="53"/>
      <c r="U3498" s="53"/>
      <c r="V3498" s="53"/>
      <c r="W3498" s="53"/>
      <c r="X3498" s="53"/>
      <c r="Y3498" s="53"/>
      <c r="Z3498" s="53"/>
      <c r="AA3498" s="53"/>
      <c r="AB3498" s="53"/>
      <c r="AC3498" s="53"/>
      <c r="AD3498" s="53"/>
      <c r="AE3498" s="53"/>
      <c r="AF3498" s="53"/>
      <c r="AG3498" s="53"/>
      <c r="AH3498" s="53"/>
      <c r="AI3498" s="53"/>
      <c r="AJ3498" s="53"/>
      <c r="AK3498" s="53"/>
      <c r="AL3498" s="53"/>
      <c r="AM3498" s="53"/>
      <c r="AN3498" s="53"/>
      <c r="AO3498" s="53"/>
      <c r="AP3498" s="53"/>
      <c r="AQ3498" s="53"/>
      <c r="AR3498" s="53"/>
      <c r="AS3498" s="53"/>
      <c r="AT3498" s="53"/>
      <c r="AU3498" s="53"/>
      <c r="AV3498" s="53"/>
      <c r="AW3498" s="53"/>
      <c r="AX3498" s="53"/>
      <c r="AY3498" s="53"/>
      <c r="AZ3498" s="53"/>
      <c r="BA3498" s="53"/>
      <c r="BB3498" s="53"/>
      <c r="BC3498" s="53"/>
      <c r="BD3498" s="53"/>
      <c r="BE3498" s="53"/>
      <c r="BF3498" s="53"/>
      <c r="BG3498" s="53"/>
      <c r="BH3498" s="53"/>
      <c r="BI3498" s="53"/>
      <c r="BJ3498" s="53"/>
      <c r="BK3498" s="53"/>
      <c r="BL3498" s="53"/>
      <c r="BM3498" s="53"/>
      <c r="BN3498" s="53"/>
      <c r="BO3498" s="53"/>
      <c r="BP3498" s="53"/>
      <c r="BQ3498" s="53"/>
      <c r="BR3498" s="53"/>
      <c r="BS3498" s="53"/>
      <c r="BT3498" s="53"/>
      <c r="BU3498" s="53"/>
      <c r="BV3498" s="53"/>
      <c r="BW3498" s="53"/>
      <c r="BX3498" s="53"/>
      <c r="BY3498" s="53"/>
      <c r="BZ3498" s="53"/>
      <c r="CA3498" s="53"/>
      <c r="CB3498" s="53"/>
      <c r="CC3498" s="53"/>
      <c r="CD3498" s="53"/>
      <c r="CE3498" s="53"/>
      <c r="CF3498" s="53"/>
      <c r="CG3498" s="53"/>
      <c r="CH3498" s="53"/>
      <c r="CI3498" s="53"/>
      <c r="CJ3498" s="53"/>
      <c r="CK3498" s="53"/>
    </row>
    <row r="3499" spans="10:89" x14ac:dyDescent="0.2">
      <c r="J3499" s="53"/>
      <c r="K3499" s="53"/>
      <c r="L3499" s="53"/>
      <c r="M3499" s="53"/>
      <c r="N3499" s="53"/>
      <c r="O3499" s="53"/>
      <c r="P3499" s="53"/>
      <c r="Q3499" s="53"/>
      <c r="R3499" s="53"/>
      <c r="S3499" s="53"/>
      <c r="T3499" s="53"/>
      <c r="U3499" s="53"/>
      <c r="V3499" s="53"/>
      <c r="W3499" s="53"/>
      <c r="X3499" s="53"/>
      <c r="Y3499" s="53"/>
      <c r="Z3499" s="53"/>
      <c r="AA3499" s="53"/>
      <c r="AB3499" s="53"/>
      <c r="AC3499" s="53"/>
      <c r="AD3499" s="53"/>
      <c r="AE3499" s="53"/>
      <c r="AF3499" s="53"/>
      <c r="AG3499" s="53"/>
      <c r="AH3499" s="53"/>
      <c r="AI3499" s="53"/>
      <c r="AJ3499" s="53"/>
      <c r="AK3499" s="53"/>
      <c r="AL3499" s="53"/>
      <c r="AM3499" s="53"/>
      <c r="AN3499" s="53"/>
      <c r="AO3499" s="53"/>
      <c r="AP3499" s="53"/>
      <c r="AQ3499" s="53"/>
      <c r="AR3499" s="53"/>
      <c r="AS3499" s="53"/>
      <c r="AT3499" s="53"/>
      <c r="AU3499" s="53"/>
      <c r="AV3499" s="53"/>
      <c r="AW3499" s="53"/>
      <c r="AX3499" s="53"/>
      <c r="AY3499" s="53"/>
      <c r="AZ3499" s="53"/>
      <c r="BA3499" s="53"/>
      <c r="BB3499" s="53"/>
      <c r="BC3499" s="53"/>
      <c r="BD3499" s="53"/>
      <c r="BE3499" s="53"/>
      <c r="BF3499" s="53"/>
      <c r="BG3499" s="53"/>
      <c r="BH3499" s="53"/>
      <c r="BI3499" s="53"/>
      <c r="BJ3499" s="53"/>
      <c r="BK3499" s="53"/>
      <c r="BL3499" s="53"/>
      <c r="BM3499" s="53"/>
      <c r="BN3499" s="53"/>
      <c r="BO3499" s="53"/>
      <c r="BP3499" s="53"/>
      <c r="BQ3499" s="53"/>
      <c r="BR3499" s="53"/>
      <c r="BS3499" s="53"/>
      <c r="BT3499" s="53"/>
      <c r="BU3499" s="53"/>
      <c r="BV3499" s="53"/>
      <c r="BW3499" s="53"/>
      <c r="BX3499" s="53"/>
      <c r="BY3499" s="53"/>
      <c r="BZ3499" s="53"/>
      <c r="CA3499" s="53"/>
      <c r="CB3499" s="53"/>
      <c r="CC3499" s="53"/>
      <c r="CD3499" s="53"/>
      <c r="CE3499" s="53"/>
      <c r="CF3499" s="53"/>
      <c r="CG3499" s="53"/>
      <c r="CH3499" s="53"/>
      <c r="CI3499" s="53"/>
      <c r="CJ3499" s="53"/>
      <c r="CK3499" s="53"/>
    </row>
    <row r="3500" spans="10:89" x14ac:dyDescent="0.2">
      <c r="J3500" s="53"/>
      <c r="K3500" s="53"/>
      <c r="L3500" s="53"/>
      <c r="M3500" s="53"/>
      <c r="N3500" s="53"/>
      <c r="O3500" s="53"/>
      <c r="P3500" s="53"/>
      <c r="Q3500" s="53"/>
      <c r="R3500" s="53"/>
      <c r="S3500" s="53"/>
      <c r="T3500" s="53"/>
      <c r="U3500" s="53"/>
      <c r="V3500" s="53"/>
      <c r="W3500" s="53"/>
      <c r="X3500" s="53"/>
      <c r="Y3500" s="53"/>
      <c r="Z3500" s="53"/>
      <c r="AA3500" s="53"/>
      <c r="AB3500" s="53"/>
      <c r="AC3500" s="53"/>
      <c r="AD3500" s="53"/>
      <c r="AE3500" s="53"/>
      <c r="AF3500" s="53"/>
      <c r="AG3500" s="53"/>
      <c r="AH3500" s="53"/>
      <c r="AI3500" s="53"/>
      <c r="AJ3500" s="53"/>
      <c r="AK3500" s="53"/>
      <c r="AL3500" s="53"/>
      <c r="AM3500" s="53"/>
      <c r="AN3500" s="53"/>
      <c r="AO3500" s="53"/>
      <c r="AP3500" s="53"/>
      <c r="AQ3500" s="53"/>
      <c r="AR3500" s="53"/>
      <c r="AS3500" s="53"/>
      <c r="AT3500" s="53"/>
      <c r="AU3500" s="53"/>
      <c r="AV3500" s="53"/>
      <c r="AW3500" s="53"/>
      <c r="AX3500" s="53"/>
      <c r="AY3500" s="53"/>
      <c r="AZ3500" s="53"/>
      <c r="BA3500" s="53"/>
      <c r="BB3500" s="53"/>
      <c r="BC3500" s="53"/>
      <c r="BD3500" s="53"/>
      <c r="BE3500" s="53"/>
      <c r="BF3500" s="53"/>
      <c r="BG3500" s="53"/>
      <c r="BH3500" s="53"/>
      <c r="BI3500" s="53"/>
      <c r="BJ3500" s="53"/>
      <c r="BK3500" s="53"/>
      <c r="BL3500" s="53"/>
      <c r="BM3500" s="53"/>
      <c r="BN3500" s="53"/>
      <c r="BO3500" s="53"/>
      <c r="BP3500" s="53"/>
      <c r="BQ3500" s="53"/>
      <c r="BR3500" s="53"/>
      <c r="BS3500" s="53"/>
      <c r="BT3500" s="53"/>
      <c r="BU3500" s="53"/>
      <c r="BV3500" s="53"/>
      <c r="BW3500" s="53"/>
      <c r="BX3500" s="53"/>
      <c r="BY3500" s="53"/>
      <c r="BZ3500" s="53"/>
      <c r="CA3500" s="53"/>
      <c r="CB3500" s="53"/>
      <c r="CC3500" s="53"/>
      <c r="CD3500" s="53"/>
      <c r="CE3500" s="53"/>
      <c r="CF3500" s="53"/>
      <c r="CG3500" s="53"/>
      <c r="CH3500" s="53"/>
      <c r="CI3500" s="53"/>
      <c r="CJ3500" s="53"/>
      <c r="CK3500" s="53"/>
    </row>
    <row r="3501" spans="10:89" x14ac:dyDescent="0.2">
      <c r="J3501" s="53"/>
      <c r="K3501" s="53"/>
      <c r="L3501" s="53"/>
      <c r="M3501" s="53"/>
      <c r="N3501" s="53"/>
      <c r="O3501" s="53"/>
      <c r="P3501" s="53"/>
      <c r="Q3501" s="53"/>
      <c r="R3501" s="53"/>
      <c r="S3501" s="53"/>
      <c r="T3501" s="53"/>
      <c r="U3501" s="53"/>
      <c r="V3501" s="53"/>
      <c r="W3501" s="53"/>
      <c r="X3501" s="53"/>
      <c r="Y3501" s="53"/>
      <c r="Z3501" s="53"/>
      <c r="AA3501" s="53"/>
      <c r="AB3501" s="53"/>
      <c r="AC3501" s="53"/>
      <c r="AD3501" s="53"/>
      <c r="AE3501" s="53"/>
      <c r="AF3501" s="53"/>
      <c r="AG3501" s="53"/>
      <c r="AH3501" s="53"/>
      <c r="AI3501" s="53"/>
      <c r="AJ3501" s="53"/>
      <c r="AK3501" s="53"/>
      <c r="AL3501" s="53"/>
      <c r="AM3501" s="53"/>
      <c r="AN3501" s="53"/>
      <c r="AO3501" s="53"/>
      <c r="AP3501" s="53"/>
      <c r="AQ3501" s="53"/>
      <c r="AR3501" s="53"/>
      <c r="AS3501" s="53"/>
      <c r="AT3501" s="53"/>
      <c r="AU3501" s="53"/>
      <c r="AV3501" s="53"/>
      <c r="AW3501" s="53"/>
      <c r="AX3501" s="53"/>
      <c r="AY3501" s="53"/>
      <c r="AZ3501" s="53"/>
      <c r="BA3501" s="53"/>
      <c r="BB3501" s="53"/>
      <c r="BC3501" s="53"/>
      <c r="BD3501" s="53"/>
      <c r="BE3501" s="53"/>
      <c r="BF3501" s="53"/>
      <c r="BG3501" s="53"/>
      <c r="BH3501" s="53"/>
      <c r="BI3501" s="53"/>
      <c r="BJ3501" s="53"/>
      <c r="BK3501" s="53"/>
      <c r="BL3501" s="53"/>
      <c r="BM3501" s="53"/>
      <c r="BN3501" s="53"/>
      <c r="BO3501" s="53"/>
      <c r="BP3501" s="53"/>
      <c r="BQ3501" s="53"/>
      <c r="BR3501" s="53"/>
      <c r="BS3501" s="53"/>
      <c r="BT3501" s="53"/>
      <c r="BU3501" s="53"/>
      <c r="BV3501" s="53"/>
      <c r="BW3501" s="53"/>
      <c r="BX3501" s="53"/>
      <c r="BY3501" s="53"/>
      <c r="BZ3501" s="53"/>
      <c r="CA3501" s="53"/>
      <c r="CB3501" s="53"/>
      <c r="CC3501" s="53"/>
      <c r="CD3501" s="53"/>
      <c r="CE3501" s="53"/>
      <c r="CF3501" s="53"/>
      <c r="CG3501" s="53"/>
      <c r="CH3501" s="53"/>
      <c r="CI3501" s="53"/>
      <c r="CJ3501" s="53"/>
      <c r="CK3501" s="53"/>
    </row>
    <row r="3502" spans="10:89" x14ac:dyDescent="0.2">
      <c r="J3502" s="53"/>
      <c r="K3502" s="53"/>
      <c r="L3502" s="53"/>
      <c r="M3502" s="53"/>
      <c r="N3502" s="53"/>
      <c r="O3502" s="53"/>
      <c r="P3502" s="53"/>
      <c r="Q3502" s="53"/>
      <c r="R3502" s="53"/>
      <c r="S3502" s="53"/>
      <c r="T3502" s="53"/>
      <c r="U3502" s="53"/>
      <c r="V3502" s="53"/>
      <c r="W3502" s="53"/>
      <c r="X3502" s="53"/>
      <c r="Y3502" s="53"/>
      <c r="Z3502" s="53"/>
      <c r="AA3502" s="53"/>
      <c r="AB3502" s="53"/>
      <c r="AC3502" s="53"/>
      <c r="AD3502" s="53"/>
      <c r="AE3502" s="53"/>
      <c r="AF3502" s="53"/>
      <c r="AG3502" s="53"/>
      <c r="AH3502" s="53"/>
      <c r="AI3502" s="53"/>
      <c r="AJ3502" s="53"/>
      <c r="AK3502" s="53"/>
      <c r="AL3502" s="53"/>
      <c r="AM3502" s="53"/>
      <c r="AN3502" s="53"/>
      <c r="AO3502" s="53"/>
      <c r="AP3502" s="53"/>
      <c r="AQ3502" s="53"/>
      <c r="AR3502" s="53"/>
      <c r="AS3502" s="53"/>
      <c r="AT3502" s="53"/>
      <c r="AU3502" s="53"/>
      <c r="AV3502" s="53"/>
      <c r="AW3502" s="53"/>
      <c r="AX3502" s="53"/>
      <c r="AY3502" s="53"/>
      <c r="AZ3502" s="53"/>
      <c r="BA3502" s="53"/>
      <c r="BB3502" s="53"/>
      <c r="BC3502" s="53"/>
      <c r="BD3502" s="53"/>
      <c r="BE3502" s="53"/>
      <c r="BF3502" s="53"/>
      <c r="BG3502" s="53"/>
      <c r="BH3502" s="53"/>
      <c r="BI3502" s="53"/>
      <c r="BJ3502" s="53"/>
      <c r="BK3502" s="53"/>
      <c r="BL3502" s="53"/>
      <c r="BM3502" s="53"/>
      <c r="BN3502" s="53"/>
      <c r="BO3502" s="53"/>
      <c r="BP3502" s="53"/>
      <c r="BQ3502" s="53"/>
      <c r="BR3502" s="53"/>
      <c r="BS3502" s="53"/>
      <c r="BT3502" s="53"/>
      <c r="BU3502" s="53"/>
      <c r="BV3502" s="53"/>
      <c r="BW3502" s="53"/>
      <c r="BX3502" s="53"/>
      <c r="BY3502" s="53"/>
      <c r="BZ3502" s="53"/>
      <c r="CA3502" s="53"/>
      <c r="CB3502" s="53"/>
      <c r="CC3502" s="53"/>
      <c r="CD3502" s="53"/>
      <c r="CE3502" s="53"/>
      <c r="CF3502" s="53"/>
      <c r="CG3502" s="53"/>
      <c r="CH3502" s="53"/>
      <c r="CI3502" s="53"/>
      <c r="CJ3502" s="53"/>
      <c r="CK3502" s="53"/>
    </row>
    <row r="3503" spans="10:89" x14ac:dyDescent="0.2">
      <c r="J3503" s="53"/>
      <c r="K3503" s="53"/>
      <c r="L3503" s="53"/>
      <c r="M3503" s="53"/>
      <c r="N3503" s="53"/>
      <c r="O3503" s="53"/>
      <c r="P3503" s="53"/>
      <c r="Q3503" s="53"/>
      <c r="R3503" s="53"/>
      <c r="S3503" s="53"/>
      <c r="T3503" s="53"/>
      <c r="U3503" s="53"/>
      <c r="V3503" s="53"/>
      <c r="W3503" s="53"/>
      <c r="X3503" s="53"/>
      <c r="Y3503" s="53"/>
      <c r="Z3503" s="53"/>
      <c r="AA3503" s="53"/>
      <c r="AB3503" s="53"/>
      <c r="AC3503" s="53"/>
      <c r="AD3503" s="53"/>
      <c r="AE3503" s="53"/>
      <c r="AF3503" s="53"/>
      <c r="AG3503" s="53"/>
      <c r="AH3503" s="53"/>
      <c r="AI3503" s="53"/>
      <c r="AJ3503" s="53"/>
      <c r="AK3503" s="53"/>
      <c r="AL3503" s="53"/>
      <c r="AM3503" s="53"/>
      <c r="AN3503" s="53"/>
      <c r="AO3503" s="53"/>
      <c r="AP3503" s="53"/>
      <c r="AQ3503" s="53"/>
      <c r="AR3503" s="53"/>
      <c r="AS3503" s="53"/>
      <c r="AT3503" s="53"/>
      <c r="AU3503" s="53"/>
      <c r="AV3503" s="53"/>
      <c r="AW3503" s="53"/>
      <c r="AX3503" s="53"/>
      <c r="AY3503" s="53"/>
      <c r="AZ3503" s="53"/>
      <c r="BA3503" s="53"/>
      <c r="BB3503" s="53"/>
      <c r="BC3503" s="53"/>
      <c r="BD3503" s="53"/>
      <c r="BE3503" s="53"/>
      <c r="BF3503" s="53"/>
      <c r="BG3503" s="53"/>
      <c r="BH3503" s="53"/>
      <c r="BI3503" s="53"/>
      <c r="BJ3503" s="53"/>
      <c r="BK3503" s="53"/>
      <c r="BL3503" s="53"/>
      <c r="BM3503" s="53"/>
      <c r="BN3503" s="53"/>
      <c r="BO3503" s="53"/>
      <c r="BP3503" s="53"/>
      <c r="BQ3503" s="53"/>
      <c r="BR3503" s="53"/>
      <c r="BS3503" s="53"/>
      <c r="BT3503" s="53"/>
      <c r="BU3503" s="53"/>
      <c r="BV3503" s="53"/>
      <c r="BW3503" s="53"/>
      <c r="BX3503" s="53"/>
      <c r="BY3503" s="53"/>
      <c r="BZ3503" s="53"/>
      <c r="CA3503" s="53"/>
      <c r="CB3503" s="53"/>
      <c r="CC3503" s="53"/>
      <c r="CD3503" s="53"/>
      <c r="CE3503" s="53"/>
      <c r="CF3503" s="53"/>
      <c r="CG3503" s="53"/>
      <c r="CH3503" s="53"/>
      <c r="CI3503" s="53"/>
      <c r="CJ3503" s="53"/>
      <c r="CK3503" s="53"/>
    </row>
    <row r="3504" spans="10:89" x14ac:dyDescent="0.2">
      <c r="J3504" s="53"/>
      <c r="K3504" s="53"/>
      <c r="L3504" s="53"/>
      <c r="M3504" s="53"/>
      <c r="N3504" s="53"/>
      <c r="O3504" s="53"/>
      <c r="P3504" s="53"/>
      <c r="Q3504" s="53"/>
      <c r="R3504" s="53"/>
      <c r="S3504" s="53"/>
      <c r="T3504" s="53"/>
      <c r="U3504" s="53"/>
      <c r="V3504" s="53"/>
      <c r="W3504" s="53"/>
      <c r="X3504" s="53"/>
      <c r="Y3504" s="53"/>
      <c r="Z3504" s="53"/>
      <c r="AA3504" s="53"/>
      <c r="AB3504" s="53"/>
      <c r="AC3504" s="53"/>
      <c r="AD3504" s="53"/>
      <c r="AE3504" s="53"/>
      <c r="AF3504" s="53"/>
      <c r="AG3504" s="53"/>
      <c r="AH3504" s="53"/>
      <c r="AI3504" s="53"/>
      <c r="AJ3504" s="53"/>
      <c r="AK3504" s="53"/>
      <c r="AL3504" s="53"/>
      <c r="AM3504" s="53"/>
      <c r="AN3504" s="53"/>
      <c r="AO3504" s="53"/>
      <c r="AP3504" s="53"/>
      <c r="AQ3504" s="53"/>
      <c r="AR3504" s="53"/>
      <c r="AS3504" s="53"/>
      <c r="AT3504" s="53"/>
      <c r="AU3504" s="53"/>
      <c r="AV3504" s="53"/>
      <c r="AW3504" s="53"/>
      <c r="AX3504" s="53"/>
      <c r="AY3504" s="53"/>
      <c r="AZ3504" s="53"/>
      <c r="BA3504" s="53"/>
      <c r="BB3504" s="53"/>
      <c r="BC3504" s="53"/>
      <c r="BD3504" s="53"/>
      <c r="BE3504" s="53"/>
      <c r="BF3504" s="53"/>
      <c r="BG3504" s="53"/>
      <c r="BH3504" s="53"/>
      <c r="BI3504" s="53"/>
      <c r="BJ3504" s="53"/>
      <c r="BK3504" s="53"/>
      <c r="BL3504" s="53"/>
      <c r="BM3504" s="53"/>
      <c r="BN3504" s="53"/>
      <c r="BO3504" s="53"/>
      <c r="BP3504" s="53"/>
      <c r="BQ3504" s="53"/>
      <c r="BR3504" s="53"/>
      <c r="BS3504" s="53"/>
      <c r="BT3504" s="53"/>
      <c r="BU3504" s="53"/>
      <c r="BV3504" s="53"/>
      <c r="BW3504" s="53"/>
      <c r="BX3504" s="53"/>
      <c r="BY3504" s="53"/>
      <c r="BZ3504" s="53"/>
      <c r="CA3504" s="53"/>
      <c r="CB3504" s="53"/>
      <c r="CC3504" s="53"/>
      <c r="CD3504" s="53"/>
      <c r="CE3504" s="53"/>
      <c r="CF3504" s="53"/>
      <c r="CG3504" s="53"/>
      <c r="CH3504" s="53"/>
      <c r="CI3504" s="53"/>
      <c r="CJ3504" s="53"/>
      <c r="CK3504" s="53"/>
    </row>
    <row r="3505" spans="10:89" x14ac:dyDescent="0.2">
      <c r="J3505" s="53"/>
      <c r="K3505" s="53"/>
      <c r="L3505" s="53"/>
      <c r="M3505" s="53"/>
      <c r="N3505" s="53"/>
      <c r="O3505" s="53"/>
      <c r="P3505" s="53"/>
      <c r="Q3505" s="53"/>
      <c r="R3505" s="53"/>
      <c r="S3505" s="53"/>
      <c r="T3505" s="53"/>
      <c r="U3505" s="53"/>
      <c r="V3505" s="53"/>
      <c r="W3505" s="53"/>
      <c r="X3505" s="53"/>
      <c r="Y3505" s="53"/>
      <c r="Z3505" s="53"/>
      <c r="AA3505" s="53"/>
      <c r="AB3505" s="53"/>
      <c r="AC3505" s="53"/>
      <c r="AD3505" s="53"/>
      <c r="AE3505" s="53"/>
      <c r="AF3505" s="53"/>
      <c r="AG3505" s="53"/>
      <c r="AH3505" s="53"/>
      <c r="AI3505" s="53"/>
      <c r="AJ3505" s="53"/>
      <c r="AK3505" s="53"/>
      <c r="AL3505" s="53"/>
      <c r="AM3505" s="53"/>
      <c r="AN3505" s="53"/>
      <c r="AO3505" s="53"/>
      <c r="AP3505" s="53"/>
      <c r="AQ3505" s="53"/>
      <c r="AR3505" s="53"/>
      <c r="AS3505" s="53"/>
      <c r="AT3505" s="53"/>
      <c r="AU3505" s="53"/>
      <c r="AV3505" s="53"/>
      <c r="AW3505" s="53"/>
      <c r="AX3505" s="53"/>
      <c r="AY3505" s="53"/>
      <c r="AZ3505" s="53"/>
      <c r="BA3505" s="53"/>
      <c r="BB3505" s="53"/>
      <c r="BC3505" s="53"/>
      <c r="BD3505" s="53"/>
      <c r="BE3505" s="53"/>
      <c r="BF3505" s="53"/>
      <c r="BG3505" s="53"/>
      <c r="BH3505" s="53"/>
      <c r="BI3505" s="53"/>
      <c r="BJ3505" s="53"/>
      <c r="BK3505" s="53"/>
      <c r="BL3505" s="53"/>
      <c r="BM3505" s="53"/>
      <c r="BN3505" s="53"/>
      <c r="BO3505" s="53"/>
      <c r="BP3505" s="53"/>
      <c r="BQ3505" s="53"/>
      <c r="BR3505" s="53"/>
      <c r="BS3505" s="53"/>
      <c r="BT3505" s="53"/>
      <c r="BU3505" s="53"/>
      <c r="BV3505" s="53"/>
      <c r="BW3505" s="53"/>
      <c r="BX3505" s="53"/>
      <c r="BY3505" s="53"/>
      <c r="BZ3505" s="53"/>
      <c r="CA3505" s="53"/>
      <c r="CB3505" s="53"/>
      <c r="CC3505" s="53"/>
      <c r="CD3505" s="53"/>
      <c r="CE3505" s="53"/>
      <c r="CF3505" s="53"/>
      <c r="CG3505" s="53"/>
      <c r="CH3505" s="53"/>
      <c r="CI3505" s="53"/>
      <c r="CJ3505" s="53"/>
      <c r="CK3505" s="53"/>
    </row>
    <row r="3506" spans="10:89" x14ac:dyDescent="0.2">
      <c r="J3506" s="53"/>
      <c r="K3506" s="53"/>
      <c r="L3506" s="53"/>
      <c r="M3506" s="53"/>
      <c r="N3506" s="53"/>
      <c r="O3506" s="53"/>
      <c r="P3506" s="53"/>
      <c r="Q3506" s="53"/>
      <c r="R3506" s="53"/>
      <c r="S3506" s="53"/>
      <c r="T3506" s="53"/>
      <c r="U3506" s="53"/>
      <c r="V3506" s="53"/>
      <c r="W3506" s="53"/>
      <c r="X3506" s="53"/>
      <c r="Y3506" s="53"/>
      <c r="Z3506" s="53"/>
      <c r="AA3506" s="53"/>
      <c r="AB3506" s="53"/>
      <c r="AC3506" s="53"/>
      <c r="AD3506" s="53"/>
      <c r="AE3506" s="53"/>
      <c r="AF3506" s="53"/>
      <c r="AG3506" s="53"/>
      <c r="AH3506" s="53"/>
      <c r="AI3506" s="53"/>
      <c r="AJ3506" s="53"/>
      <c r="AK3506" s="53"/>
      <c r="AL3506" s="53"/>
      <c r="AM3506" s="53"/>
      <c r="AN3506" s="53"/>
      <c r="AO3506" s="53"/>
      <c r="AP3506" s="53"/>
      <c r="AQ3506" s="53"/>
      <c r="AR3506" s="53"/>
      <c r="AS3506" s="53"/>
      <c r="AT3506" s="53"/>
      <c r="AU3506" s="53"/>
      <c r="AV3506" s="53"/>
      <c r="AW3506" s="53"/>
      <c r="AX3506" s="53"/>
      <c r="AY3506" s="53"/>
      <c r="AZ3506" s="53"/>
      <c r="BA3506" s="53"/>
      <c r="BB3506" s="53"/>
      <c r="BC3506" s="53"/>
      <c r="BD3506" s="53"/>
      <c r="BE3506" s="53"/>
      <c r="BF3506" s="53"/>
      <c r="BG3506" s="53"/>
      <c r="BH3506" s="53"/>
      <c r="BI3506" s="53"/>
      <c r="BJ3506" s="53"/>
      <c r="BK3506" s="53"/>
      <c r="BL3506" s="53"/>
      <c r="BM3506" s="53"/>
      <c r="BN3506" s="53"/>
      <c r="BO3506" s="53"/>
      <c r="BP3506" s="53"/>
      <c r="BQ3506" s="53"/>
      <c r="BR3506" s="53"/>
      <c r="BS3506" s="53"/>
      <c r="BT3506" s="53"/>
      <c r="BU3506" s="53"/>
      <c r="BV3506" s="53"/>
      <c r="BW3506" s="53"/>
      <c r="BX3506" s="53"/>
      <c r="BY3506" s="53"/>
      <c r="BZ3506" s="53"/>
      <c r="CA3506" s="53"/>
      <c r="CB3506" s="53"/>
      <c r="CC3506" s="53"/>
      <c r="CD3506" s="53"/>
      <c r="CE3506" s="53"/>
      <c r="CF3506" s="53"/>
      <c r="CG3506" s="53"/>
      <c r="CH3506" s="53"/>
      <c r="CI3506" s="53"/>
      <c r="CJ3506" s="53"/>
      <c r="CK3506" s="53"/>
    </row>
    <row r="3507" spans="10:89" x14ac:dyDescent="0.2">
      <c r="J3507" s="53"/>
      <c r="K3507" s="53"/>
      <c r="L3507" s="53"/>
      <c r="M3507" s="53"/>
      <c r="N3507" s="53"/>
      <c r="O3507" s="53"/>
      <c r="P3507" s="53"/>
      <c r="Q3507" s="53"/>
      <c r="R3507" s="53"/>
      <c r="S3507" s="53"/>
      <c r="T3507" s="53"/>
      <c r="U3507" s="53"/>
      <c r="V3507" s="53"/>
      <c r="W3507" s="53"/>
      <c r="X3507" s="53"/>
      <c r="Y3507" s="53"/>
      <c r="Z3507" s="53"/>
      <c r="AA3507" s="53"/>
      <c r="AB3507" s="53"/>
      <c r="AC3507" s="53"/>
      <c r="AD3507" s="53"/>
      <c r="AE3507" s="53"/>
      <c r="AF3507" s="53"/>
      <c r="AG3507" s="53"/>
      <c r="AH3507" s="53"/>
      <c r="AI3507" s="53"/>
      <c r="AJ3507" s="53"/>
      <c r="AK3507" s="53"/>
      <c r="AL3507" s="53"/>
      <c r="AM3507" s="53"/>
      <c r="AN3507" s="53"/>
      <c r="AO3507" s="53"/>
      <c r="AP3507" s="53"/>
      <c r="AQ3507" s="53"/>
      <c r="AR3507" s="53"/>
      <c r="AS3507" s="53"/>
      <c r="AT3507" s="53"/>
      <c r="AU3507" s="53"/>
      <c r="AV3507" s="53"/>
      <c r="AW3507" s="53"/>
      <c r="AX3507" s="53"/>
      <c r="AY3507" s="53"/>
      <c r="AZ3507" s="53"/>
      <c r="BA3507" s="53"/>
      <c r="BB3507" s="53"/>
      <c r="BC3507" s="53"/>
      <c r="BD3507" s="53"/>
      <c r="BE3507" s="53"/>
      <c r="BF3507" s="53"/>
      <c r="BG3507" s="53"/>
      <c r="BH3507" s="53"/>
      <c r="BI3507" s="53"/>
      <c r="BJ3507" s="53"/>
      <c r="BK3507" s="53"/>
      <c r="BL3507" s="53"/>
      <c r="BM3507" s="53"/>
      <c r="BN3507" s="53"/>
      <c r="BO3507" s="53"/>
      <c r="BP3507" s="53"/>
      <c r="BQ3507" s="53"/>
      <c r="BR3507" s="53"/>
      <c r="BS3507" s="53"/>
      <c r="BT3507" s="53"/>
      <c r="BU3507" s="53"/>
      <c r="BV3507" s="53"/>
      <c r="BW3507" s="53"/>
      <c r="BX3507" s="53"/>
      <c r="BY3507" s="53"/>
      <c r="BZ3507" s="53"/>
      <c r="CA3507" s="53"/>
      <c r="CB3507" s="53"/>
      <c r="CC3507" s="53"/>
      <c r="CD3507" s="53"/>
      <c r="CE3507" s="53"/>
      <c r="CF3507" s="53"/>
      <c r="CG3507" s="53"/>
      <c r="CH3507" s="53"/>
      <c r="CI3507" s="53"/>
      <c r="CJ3507" s="53"/>
      <c r="CK3507" s="53"/>
    </row>
    <row r="3508" spans="10:89" x14ac:dyDescent="0.2">
      <c r="J3508" s="53"/>
      <c r="K3508" s="53"/>
      <c r="L3508" s="53"/>
      <c r="M3508" s="53"/>
      <c r="N3508" s="53"/>
      <c r="O3508" s="53"/>
      <c r="P3508" s="53"/>
      <c r="Q3508" s="53"/>
      <c r="R3508" s="53"/>
      <c r="S3508" s="53"/>
      <c r="T3508" s="53"/>
      <c r="U3508" s="53"/>
      <c r="V3508" s="53"/>
      <c r="W3508" s="53"/>
      <c r="X3508" s="53"/>
      <c r="Y3508" s="53"/>
      <c r="Z3508" s="53"/>
      <c r="AA3508" s="53"/>
      <c r="AB3508" s="53"/>
      <c r="AC3508" s="53"/>
      <c r="AD3508" s="53"/>
      <c r="AE3508" s="53"/>
      <c r="AF3508" s="53"/>
      <c r="AG3508" s="53"/>
      <c r="AH3508" s="53"/>
      <c r="AI3508" s="53"/>
      <c r="AJ3508" s="53"/>
      <c r="AK3508" s="53"/>
      <c r="AL3508" s="53"/>
      <c r="AM3508" s="53"/>
      <c r="AN3508" s="53"/>
      <c r="AO3508" s="53"/>
      <c r="AP3508" s="53"/>
      <c r="AQ3508" s="53"/>
      <c r="AR3508" s="53"/>
      <c r="AS3508" s="53"/>
      <c r="AT3508" s="53"/>
      <c r="AU3508" s="53"/>
      <c r="AV3508" s="53"/>
      <c r="AW3508" s="53"/>
      <c r="AX3508" s="53"/>
      <c r="AY3508" s="53"/>
      <c r="AZ3508" s="53"/>
      <c r="BA3508" s="53"/>
      <c r="BB3508" s="53"/>
      <c r="BC3508" s="53"/>
      <c r="BD3508" s="53"/>
      <c r="BE3508" s="53"/>
      <c r="BF3508" s="53"/>
      <c r="BG3508" s="53"/>
      <c r="BH3508" s="53"/>
      <c r="BI3508" s="53"/>
      <c r="BJ3508" s="53"/>
      <c r="BK3508" s="53"/>
      <c r="BL3508" s="53"/>
      <c r="BM3508" s="53"/>
      <c r="BN3508" s="53"/>
      <c r="BO3508" s="53"/>
      <c r="BP3508" s="53"/>
      <c r="BQ3508" s="53"/>
      <c r="BR3508" s="53"/>
      <c r="BS3508" s="53"/>
      <c r="BT3508" s="53"/>
      <c r="BU3508" s="53"/>
      <c r="BV3508" s="53"/>
      <c r="BW3508" s="53"/>
      <c r="BX3508" s="53"/>
      <c r="BY3508" s="53"/>
      <c r="BZ3508" s="53"/>
      <c r="CA3508" s="53"/>
      <c r="CB3508" s="53"/>
      <c r="CC3508" s="53"/>
      <c r="CD3508" s="53"/>
      <c r="CE3508" s="53"/>
      <c r="CF3508" s="53"/>
      <c r="CG3508" s="53"/>
      <c r="CH3508" s="53"/>
      <c r="CI3508" s="53"/>
      <c r="CJ3508" s="53"/>
      <c r="CK3508" s="53"/>
    </row>
    <row r="3509" spans="10:89" x14ac:dyDescent="0.2">
      <c r="J3509" s="53"/>
      <c r="K3509" s="53"/>
      <c r="L3509" s="53"/>
      <c r="M3509" s="53"/>
      <c r="N3509" s="53"/>
      <c r="O3509" s="53"/>
      <c r="P3509" s="53"/>
      <c r="Q3509" s="53"/>
      <c r="R3509" s="53"/>
      <c r="S3509" s="53"/>
      <c r="T3509" s="53"/>
      <c r="U3509" s="53"/>
      <c r="V3509" s="53"/>
      <c r="W3509" s="53"/>
      <c r="X3509" s="53"/>
      <c r="Y3509" s="53"/>
      <c r="Z3509" s="53"/>
      <c r="AA3509" s="53"/>
      <c r="AB3509" s="53"/>
      <c r="AC3509" s="53"/>
      <c r="AD3509" s="53"/>
      <c r="AE3509" s="53"/>
      <c r="AF3509" s="53"/>
      <c r="AG3509" s="53"/>
      <c r="AH3509" s="53"/>
      <c r="AI3509" s="53"/>
      <c r="AJ3509" s="53"/>
      <c r="AK3509" s="53"/>
      <c r="AL3509" s="53"/>
      <c r="AM3509" s="53"/>
      <c r="AN3509" s="53"/>
      <c r="AO3509" s="53"/>
      <c r="AP3509" s="53"/>
      <c r="AQ3509" s="53"/>
      <c r="AR3509" s="53"/>
      <c r="AS3509" s="53"/>
      <c r="AT3509" s="53"/>
      <c r="AU3509" s="53"/>
      <c r="AV3509" s="53"/>
      <c r="AW3509" s="53"/>
      <c r="AX3509" s="53"/>
      <c r="AY3509" s="53"/>
      <c r="AZ3509" s="53"/>
      <c r="BA3509" s="53"/>
      <c r="BB3509" s="53"/>
      <c r="BC3509" s="53"/>
      <c r="BD3509" s="53"/>
      <c r="BE3509" s="53"/>
      <c r="BF3509" s="53"/>
      <c r="BG3509" s="53"/>
      <c r="BH3509" s="53"/>
      <c r="BI3509" s="53"/>
      <c r="BJ3509" s="53"/>
      <c r="BK3509" s="53"/>
      <c r="BL3509" s="53"/>
      <c r="BM3509" s="53"/>
      <c r="BN3509" s="53"/>
      <c r="BO3509" s="53"/>
      <c r="BP3509" s="53"/>
      <c r="BQ3509" s="53"/>
      <c r="BR3509" s="53"/>
      <c r="BS3509" s="53"/>
      <c r="BT3509" s="53"/>
      <c r="BU3509" s="53"/>
      <c r="BV3509" s="53"/>
      <c r="BW3509" s="53"/>
      <c r="BX3509" s="53"/>
      <c r="BY3509" s="53"/>
      <c r="BZ3509" s="53"/>
      <c r="CA3509" s="53"/>
      <c r="CB3509" s="53"/>
      <c r="CC3509" s="53"/>
      <c r="CD3509" s="53"/>
      <c r="CE3509" s="53"/>
      <c r="CF3509" s="53"/>
      <c r="CG3509" s="53"/>
      <c r="CH3509" s="53"/>
      <c r="CI3509" s="53"/>
      <c r="CJ3509" s="53"/>
      <c r="CK3509" s="53"/>
    </row>
    <row r="3510" spans="10:89" x14ac:dyDescent="0.2">
      <c r="J3510" s="53"/>
      <c r="K3510" s="53"/>
      <c r="L3510" s="53"/>
      <c r="M3510" s="53"/>
      <c r="N3510" s="53"/>
      <c r="O3510" s="53"/>
      <c r="P3510" s="53"/>
      <c r="Q3510" s="53"/>
      <c r="R3510" s="53"/>
      <c r="S3510" s="53"/>
      <c r="T3510" s="53"/>
      <c r="U3510" s="53"/>
      <c r="V3510" s="53"/>
      <c r="W3510" s="53"/>
      <c r="X3510" s="53"/>
      <c r="Y3510" s="53"/>
      <c r="Z3510" s="53"/>
      <c r="AA3510" s="53"/>
      <c r="AB3510" s="53"/>
      <c r="AC3510" s="53"/>
      <c r="AD3510" s="53"/>
      <c r="AE3510" s="53"/>
      <c r="AF3510" s="53"/>
      <c r="AG3510" s="53"/>
      <c r="AH3510" s="53"/>
      <c r="AI3510" s="53"/>
      <c r="AJ3510" s="53"/>
      <c r="AK3510" s="53"/>
      <c r="AL3510" s="53"/>
      <c r="AM3510" s="53"/>
      <c r="AN3510" s="53"/>
      <c r="AO3510" s="53"/>
      <c r="AP3510" s="53"/>
      <c r="AQ3510" s="53"/>
      <c r="AR3510" s="53"/>
      <c r="AS3510" s="53"/>
      <c r="AT3510" s="53"/>
      <c r="AU3510" s="53"/>
      <c r="AV3510" s="53"/>
      <c r="AW3510" s="53"/>
      <c r="AX3510" s="53"/>
      <c r="AY3510" s="53"/>
      <c r="AZ3510" s="53"/>
      <c r="BA3510" s="53"/>
      <c r="BB3510" s="53"/>
      <c r="BC3510" s="53"/>
      <c r="BD3510" s="53"/>
      <c r="BE3510" s="53"/>
      <c r="BF3510" s="53"/>
      <c r="BG3510" s="53"/>
      <c r="BH3510" s="53"/>
      <c r="BI3510" s="53"/>
      <c r="BJ3510" s="53"/>
      <c r="BK3510" s="53"/>
      <c r="BL3510" s="53"/>
      <c r="BM3510" s="53"/>
      <c r="BN3510" s="53"/>
      <c r="BO3510" s="53"/>
      <c r="BP3510" s="53"/>
      <c r="BQ3510" s="53"/>
      <c r="BR3510" s="53"/>
      <c r="BS3510" s="53"/>
      <c r="BT3510" s="53"/>
      <c r="BU3510" s="53"/>
      <c r="BV3510" s="53"/>
      <c r="BW3510" s="53"/>
      <c r="BX3510" s="53"/>
      <c r="BY3510" s="53"/>
      <c r="BZ3510" s="53"/>
      <c r="CA3510" s="53"/>
      <c r="CB3510" s="53"/>
      <c r="CC3510" s="53"/>
      <c r="CD3510" s="53"/>
      <c r="CE3510" s="53"/>
      <c r="CF3510" s="53"/>
      <c r="CG3510" s="53"/>
      <c r="CH3510" s="53"/>
      <c r="CI3510" s="53"/>
      <c r="CJ3510" s="53"/>
      <c r="CK3510" s="53"/>
    </row>
    <row r="3511" spans="10:89" x14ac:dyDescent="0.2">
      <c r="J3511" s="53"/>
      <c r="K3511" s="53"/>
      <c r="L3511" s="53"/>
      <c r="M3511" s="53"/>
      <c r="N3511" s="53"/>
      <c r="O3511" s="53"/>
      <c r="P3511" s="53"/>
      <c r="Q3511" s="53"/>
      <c r="R3511" s="53"/>
      <c r="S3511" s="53"/>
      <c r="T3511" s="53"/>
      <c r="U3511" s="53"/>
      <c r="V3511" s="53"/>
      <c r="W3511" s="53"/>
      <c r="X3511" s="53"/>
      <c r="Y3511" s="53"/>
      <c r="Z3511" s="53"/>
      <c r="AA3511" s="53"/>
      <c r="AB3511" s="53"/>
      <c r="AC3511" s="53"/>
      <c r="AD3511" s="53"/>
      <c r="AE3511" s="53"/>
      <c r="AF3511" s="53"/>
      <c r="AG3511" s="53"/>
      <c r="AH3511" s="53"/>
      <c r="AI3511" s="53"/>
      <c r="AJ3511" s="53"/>
      <c r="AK3511" s="53"/>
      <c r="AL3511" s="53"/>
      <c r="AM3511" s="53"/>
      <c r="AN3511" s="53"/>
      <c r="AO3511" s="53"/>
      <c r="AP3511" s="53"/>
      <c r="AQ3511" s="53"/>
      <c r="AR3511" s="53"/>
      <c r="AS3511" s="53"/>
      <c r="AT3511" s="53"/>
      <c r="AU3511" s="53"/>
      <c r="AV3511" s="53"/>
      <c r="AW3511" s="53"/>
      <c r="AX3511" s="53"/>
      <c r="AY3511" s="53"/>
      <c r="AZ3511" s="53"/>
      <c r="BA3511" s="53"/>
      <c r="BB3511" s="53"/>
      <c r="BC3511" s="53"/>
      <c r="BD3511" s="53"/>
      <c r="BE3511" s="53"/>
      <c r="BF3511" s="53"/>
      <c r="BG3511" s="53"/>
      <c r="BH3511" s="53"/>
      <c r="BI3511" s="53"/>
      <c r="BJ3511" s="53"/>
      <c r="BK3511" s="53"/>
      <c r="BL3511" s="53"/>
      <c r="BM3511" s="53"/>
      <c r="BN3511" s="53"/>
      <c r="BO3511" s="53"/>
      <c r="BP3511" s="53"/>
      <c r="BQ3511" s="53"/>
      <c r="BR3511" s="53"/>
      <c r="BS3511" s="53"/>
      <c r="BT3511" s="53"/>
      <c r="BU3511" s="53"/>
      <c r="BV3511" s="53"/>
      <c r="BW3511" s="53"/>
      <c r="BX3511" s="53"/>
      <c r="BY3511" s="53"/>
      <c r="BZ3511" s="53"/>
      <c r="CA3511" s="53"/>
      <c r="CB3511" s="53"/>
      <c r="CC3511" s="53"/>
      <c r="CD3511" s="53"/>
      <c r="CE3511" s="53"/>
      <c r="CF3511" s="53"/>
      <c r="CG3511" s="53"/>
      <c r="CH3511" s="53"/>
      <c r="CI3511" s="53"/>
      <c r="CJ3511" s="53"/>
      <c r="CK3511" s="53"/>
    </row>
    <row r="3512" spans="10:89" x14ac:dyDescent="0.2">
      <c r="J3512" s="53"/>
      <c r="K3512" s="53"/>
      <c r="L3512" s="53"/>
      <c r="M3512" s="53"/>
      <c r="N3512" s="53"/>
      <c r="O3512" s="53"/>
      <c r="P3512" s="53"/>
      <c r="Q3512" s="53"/>
      <c r="R3512" s="53"/>
      <c r="S3512" s="53"/>
      <c r="T3512" s="53"/>
      <c r="U3512" s="53"/>
      <c r="V3512" s="53"/>
      <c r="W3512" s="53"/>
      <c r="X3512" s="53"/>
      <c r="Y3512" s="53"/>
      <c r="Z3512" s="53"/>
      <c r="AA3512" s="53"/>
      <c r="AB3512" s="53"/>
      <c r="AC3512" s="53"/>
      <c r="AD3512" s="53"/>
      <c r="AE3512" s="53"/>
      <c r="AF3512" s="53"/>
      <c r="AG3512" s="53"/>
      <c r="AH3512" s="53"/>
      <c r="AI3512" s="53"/>
      <c r="AJ3512" s="53"/>
      <c r="AK3512" s="53"/>
      <c r="AL3512" s="53"/>
      <c r="AM3512" s="53"/>
      <c r="AN3512" s="53"/>
      <c r="AO3512" s="53"/>
      <c r="AP3512" s="53"/>
      <c r="AQ3512" s="53"/>
      <c r="AR3512" s="53"/>
      <c r="AS3512" s="53"/>
      <c r="AT3512" s="53"/>
      <c r="AU3512" s="53"/>
      <c r="AV3512" s="53"/>
      <c r="AW3512" s="53"/>
      <c r="AX3512" s="53"/>
      <c r="AY3512" s="53"/>
      <c r="AZ3512" s="53"/>
      <c r="BA3512" s="53"/>
      <c r="BB3512" s="53"/>
      <c r="BC3512" s="53"/>
      <c r="BD3512" s="53"/>
      <c r="BE3512" s="53"/>
      <c r="BF3512" s="53"/>
      <c r="BG3512" s="53"/>
      <c r="BH3512" s="53"/>
      <c r="BI3512" s="53"/>
      <c r="BJ3512" s="53"/>
      <c r="BK3512" s="53"/>
      <c r="BL3512" s="53"/>
      <c r="BM3512" s="53"/>
      <c r="BN3512" s="53"/>
      <c r="BO3512" s="53"/>
      <c r="BP3512" s="53"/>
      <c r="BQ3512" s="53"/>
      <c r="BR3512" s="53"/>
      <c r="BS3512" s="53"/>
      <c r="BT3512" s="53"/>
      <c r="BU3512" s="53"/>
      <c r="BV3512" s="53"/>
      <c r="BW3512" s="53"/>
      <c r="BX3512" s="53"/>
      <c r="BY3512" s="53"/>
      <c r="BZ3512" s="53"/>
      <c r="CA3512" s="53"/>
      <c r="CB3512" s="53"/>
      <c r="CC3512" s="53"/>
      <c r="CD3512" s="53"/>
      <c r="CE3512" s="53"/>
      <c r="CF3512" s="53"/>
      <c r="CG3512" s="53"/>
      <c r="CH3512" s="53"/>
      <c r="CI3512" s="53"/>
      <c r="CJ3512" s="53"/>
      <c r="CK3512" s="53"/>
    </row>
    <row r="3513" spans="10:89" x14ac:dyDescent="0.2">
      <c r="J3513" s="53"/>
      <c r="K3513" s="53"/>
      <c r="L3513" s="53"/>
      <c r="M3513" s="53"/>
      <c r="N3513" s="53"/>
      <c r="O3513" s="53"/>
      <c r="P3513" s="53"/>
      <c r="Q3513" s="53"/>
      <c r="R3513" s="53"/>
      <c r="S3513" s="53"/>
      <c r="T3513" s="53"/>
      <c r="U3513" s="53"/>
      <c r="V3513" s="53"/>
      <c r="W3513" s="53"/>
      <c r="X3513" s="53"/>
      <c r="Y3513" s="53"/>
      <c r="Z3513" s="53"/>
      <c r="AA3513" s="53"/>
      <c r="AB3513" s="53"/>
      <c r="AC3513" s="53"/>
      <c r="AD3513" s="53"/>
      <c r="AE3513" s="53"/>
      <c r="AF3513" s="53"/>
      <c r="AG3513" s="53"/>
      <c r="AH3513" s="53"/>
      <c r="AI3513" s="53"/>
      <c r="AJ3513" s="53"/>
      <c r="AK3513" s="53"/>
      <c r="AL3513" s="53"/>
      <c r="AM3513" s="53"/>
      <c r="AN3513" s="53"/>
      <c r="AO3513" s="53"/>
      <c r="AP3513" s="53"/>
      <c r="AQ3513" s="53"/>
      <c r="AR3513" s="53"/>
      <c r="AS3513" s="53"/>
      <c r="AT3513" s="53"/>
      <c r="AU3513" s="53"/>
      <c r="AV3513" s="53"/>
      <c r="AW3513" s="53"/>
      <c r="AX3513" s="53"/>
      <c r="AY3513" s="53"/>
      <c r="AZ3513" s="53"/>
      <c r="BA3513" s="53"/>
      <c r="BB3513" s="53"/>
      <c r="BC3513" s="53"/>
      <c r="BD3513" s="53"/>
      <c r="BE3513" s="53"/>
      <c r="BF3513" s="53"/>
      <c r="BG3513" s="53"/>
      <c r="BH3513" s="53"/>
      <c r="BI3513" s="53"/>
      <c r="BJ3513" s="53"/>
      <c r="BK3513" s="53"/>
      <c r="BL3513" s="53"/>
      <c r="BM3513" s="53"/>
      <c r="BN3513" s="53"/>
      <c r="BO3513" s="53"/>
      <c r="BP3513" s="53"/>
      <c r="BQ3513" s="53"/>
      <c r="BR3513" s="53"/>
      <c r="BS3513" s="53"/>
      <c r="BT3513" s="53"/>
      <c r="BU3513" s="53"/>
      <c r="BV3513" s="53"/>
      <c r="BW3513" s="53"/>
      <c r="BX3513" s="53"/>
      <c r="BY3513" s="53"/>
      <c r="BZ3513" s="53"/>
      <c r="CA3513" s="53"/>
      <c r="CB3513" s="53"/>
      <c r="CC3513" s="53"/>
      <c r="CD3513" s="53"/>
      <c r="CE3513" s="53"/>
      <c r="CF3513" s="53"/>
      <c r="CG3513" s="53"/>
      <c r="CH3513" s="53"/>
      <c r="CI3513" s="53"/>
      <c r="CJ3513" s="53"/>
      <c r="CK3513" s="53"/>
    </row>
    <row r="3514" spans="10:89" x14ac:dyDescent="0.2">
      <c r="J3514" s="53"/>
      <c r="K3514" s="53"/>
      <c r="L3514" s="53"/>
      <c r="M3514" s="53"/>
      <c r="N3514" s="53"/>
      <c r="O3514" s="53"/>
      <c r="P3514" s="53"/>
      <c r="Q3514" s="53"/>
      <c r="R3514" s="53"/>
      <c r="S3514" s="53"/>
      <c r="T3514" s="53"/>
      <c r="U3514" s="53"/>
      <c r="V3514" s="53"/>
      <c r="W3514" s="53"/>
      <c r="X3514" s="53"/>
      <c r="Y3514" s="53"/>
      <c r="Z3514" s="53"/>
      <c r="AA3514" s="53"/>
      <c r="AB3514" s="53"/>
      <c r="AC3514" s="53"/>
      <c r="AD3514" s="53"/>
      <c r="AE3514" s="53"/>
      <c r="AF3514" s="53"/>
      <c r="AG3514" s="53"/>
      <c r="AH3514" s="53"/>
      <c r="AI3514" s="53"/>
      <c r="AJ3514" s="53"/>
      <c r="AK3514" s="53"/>
      <c r="AL3514" s="53"/>
      <c r="AM3514" s="53"/>
      <c r="AN3514" s="53"/>
      <c r="AO3514" s="53"/>
      <c r="AP3514" s="53"/>
      <c r="AQ3514" s="53"/>
      <c r="AR3514" s="53"/>
      <c r="AS3514" s="53"/>
      <c r="AT3514" s="53"/>
      <c r="AU3514" s="53"/>
      <c r="AV3514" s="53"/>
      <c r="AW3514" s="53"/>
      <c r="AX3514" s="53"/>
      <c r="AY3514" s="53"/>
      <c r="AZ3514" s="53"/>
      <c r="BA3514" s="53"/>
      <c r="BB3514" s="53"/>
      <c r="BC3514" s="53"/>
      <c r="BD3514" s="53"/>
      <c r="BE3514" s="53"/>
      <c r="BF3514" s="53"/>
      <c r="BG3514" s="53"/>
      <c r="BH3514" s="53"/>
      <c r="BI3514" s="53"/>
      <c r="BJ3514" s="53"/>
      <c r="BK3514" s="53"/>
      <c r="BL3514" s="53"/>
      <c r="BM3514" s="53"/>
      <c r="BN3514" s="53"/>
      <c r="BO3514" s="53"/>
      <c r="BP3514" s="53"/>
      <c r="BQ3514" s="53"/>
      <c r="BR3514" s="53"/>
      <c r="BS3514" s="53"/>
      <c r="BT3514" s="53"/>
      <c r="BU3514" s="53"/>
      <c r="BV3514" s="53"/>
      <c r="BW3514" s="53"/>
      <c r="BX3514" s="53"/>
      <c r="BY3514" s="53"/>
      <c r="BZ3514" s="53"/>
      <c r="CA3514" s="53"/>
      <c r="CB3514" s="53"/>
      <c r="CC3514" s="53"/>
      <c r="CD3514" s="53"/>
      <c r="CE3514" s="53"/>
      <c r="CF3514" s="53"/>
      <c r="CG3514" s="53"/>
      <c r="CH3514" s="53"/>
      <c r="CI3514" s="53"/>
      <c r="CJ3514" s="53"/>
      <c r="CK3514" s="53"/>
    </row>
    <row r="3515" spans="10:89" x14ac:dyDescent="0.2">
      <c r="J3515" s="53"/>
      <c r="K3515" s="53"/>
      <c r="L3515" s="53"/>
      <c r="M3515" s="53"/>
      <c r="N3515" s="53"/>
      <c r="O3515" s="53"/>
      <c r="P3515" s="53"/>
      <c r="Q3515" s="53"/>
      <c r="R3515" s="53"/>
      <c r="S3515" s="53"/>
      <c r="T3515" s="53"/>
      <c r="U3515" s="53"/>
      <c r="V3515" s="53"/>
      <c r="W3515" s="53"/>
      <c r="X3515" s="53"/>
      <c r="Y3515" s="53"/>
      <c r="Z3515" s="53"/>
      <c r="AA3515" s="53"/>
      <c r="AB3515" s="53"/>
      <c r="AC3515" s="53"/>
      <c r="AD3515" s="53"/>
      <c r="AE3515" s="53"/>
      <c r="AF3515" s="53"/>
      <c r="AG3515" s="53"/>
      <c r="AH3515" s="53"/>
      <c r="AI3515" s="53"/>
      <c r="AJ3515" s="53"/>
      <c r="AK3515" s="53"/>
      <c r="AL3515" s="53"/>
      <c r="AM3515" s="53"/>
      <c r="AN3515" s="53"/>
      <c r="AO3515" s="53"/>
      <c r="AP3515" s="53"/>
      <c r="AQ3515" s="53"/>
      <c r="AR3515" s="53"/>
      <c r="AS3515" s="53"/>
      <c r="AT3515" s="53"/>
      <c r="AU3515" s="53"/>
      <c r="AV3515" s="53"/>
      <c r="AW3515" s="53"/>
      <c r="AX3515" s="53"/>
      <c r="AY3515" s="53"/>
      <c r="AZ3515" s="53"/>
      <c r="BA3515" s="53"/>
      <c r="BB3515" s="53"/>
      <c r="BC3515" s="53"/>
      <c r="BD3515" s="53"/>
      <c r="BE3515" s="53"/>
      <c r="BF3515" s="53"/>
      <c r="BG3515" s="53"/>
      <c r="BH3515" s="53"/>
      <c r="BI3515" s="53"/>
      <c r="BJ3515" s="53"/>
      <c r="BK3515" s="53"/>
      <c r="BL3515" s="53"/>
      <c r="BM3515" s="53"/>
      <c r="BN3515" s="53"/>
      <c r="BO3515" s="53"/>
      <c r="BP3515" s="53"/>
      <c r="BQ3515" s="53"/>
      <c r="BR3515" s="53"/>
      <c r="BS3515" s="53"/>
      <c r="BT3515" s="53"/>
      <c r="BU3515" s="53"/>
      <c r="BV3515" s="53"/>
      <c r="BW3515" s="53"/>
      <c r="BX3515" s="53"/>
      <c r="BY3515" s="53"/>
      <c r="BZ3515" s="53"/>
      <c r="CA3515" s="53"/>
      <c r="CB3515" s="53"/>
      <c r="CC3515" s="53"/>
      <c r="CD3515" s="53"/>
      <c r="CE3515" s="53"/>
      <c r="CF3515" s="53"/>
      <c r="CG3515" s="53"/>
      <c r="CH3515" s="53"/>
      <c r="CI3515" s="53"/>
      <c r="CJ3515" s="53"/>
      <c r="CK3515" s="53"/>
    </row>
    <row r="3516" spans="10:89" x14ac:dyDescent="0.2">
      <c r="J3516" s="53"/>
      <c r="K3516" s="53"/>
      <c r="L3516" s="53"/>
      <c r="M3516" s="53"/>
      <c r="N3516" s="53"/>
      <c r="O3516" s="53"/>
      <c r="P3516" s="53"/>
      <c r="Q3516" s="53"/>
      <c r="R3516" s="53"/>
      <c r="S3516" s="53"/>
      <c r="T3516" s="53"/>
      <c r="U3516" s="53"/>
      <c r="V3516" s="53"/>
      <c r="W3516" s="53"/>
      <c r="X3516" s="53"/>
      <c r="Y3516" s="53"/>
      <c r="Z3516" s="53"/>
      <c r="AA3516" s="53"/>
      <c r="AB3516" s="53"/>
      <c r="AC3516" s="53"/>
      <c r="AD3516" s="53"/>
      <c r="AE3516" s="53"/>
      <c r="AF3516" s="53"/>
      <c r="AG3516" s="53"/>
      <c r="AH3516" s="53"/>
      <c r="AI3516" s="53"/>
      <c r="AJ3516" s="53"/>
      <c r="AK3516" s="53"/>
      <c r="AL3516" s="53"/>
      <c r="AM3516" s="53"/>
      <c r="AN3516" s="53"/>
      <c r="AO3516" s="53"/>
      <c r="AP3516" s="53"/>
      <c r="AQ3516" s="53"/>
      <c r="AR3516" s="53"/>
      <c r="AS3516" s="53"/>
      <c r="AT3516" s="53"/>
      <c r="AU3516" s="53"/>
      <c r="AV3516" s="53"/>
      <c r="AW3516" s="53"/>
      <c r="AX3516" s="53"/>
      <c r="AY3516" s="53"/>
      <c r="AZ3516" s="53"/>
      <c r="BA3516" s="53"/>
      <c r="BB3516" s="53"/>
      <c r="BC3516" s="53"/>
      <c r="BD3516" s="53"/>
      <c r="BE3516" s="53"/>
      <c r="BF3516" s="53"/>
      <c r="BG3516" s="53"/>
      <c r="BH3516" s="53"/>
      <c r="BI3516" s="53"/>
      <c r="BJ3516" s="53"/>
      <c r="BK3516" s="53"/>
      <c r="BL3516" s="53"/>
      <c r="BM3516" s="53"/>
      <c r="BN3516" s="53"/>
      <c r="BO3516" s="53"/>
      <c r="BP3516" s="53"/>
      <c r="BQ3516" s="53"/>
      <c r="BR3516" s="53"/>
      <c r="BS3516" s="53"/>
      <c r="BT3516" s="53"/>
      <c r="BU3516" s="53"/>
      <c r="BV3516" s="53"/>
      <c r="BW3516" s="53"/>
      <c r="BX3516" s="53"/>
      <c r="BY3516" s="53"/>
      <c r="BZ3516" s="53"/>
      <c r="CA3516" s="53"/>
      <c r="CB3516" s="53"/>
      <c r="CC3516" s="53"/>
      <c r="CD3516" s="53"/>
      <c r="CE3516" s="53"/>
      <c r="CF3516" s="53"/>
      <c r="CG3516" s="53"/>
      <c r="CH3516" s="53"/>
      <c r="CI3516" s="53"/>
      <c r="CJ3516" s="53"/>
      <c r="CK3516" s="53"/>
    </row>
    <row r="3517" spans="10:89" x14ac:dyDescent="0.2">
      <c r="J3517" s="53"/>
      <c r="K3517" s="53"/>
      <c r="L3517" s="53"/>
      <c r="M3517" s="53"/>
      <c r="N3517" s="53"/>
      <c r="O3517" s="53"/>
      <c r="P3517" s="53"/>
      <c r="Q3517" s="53"/>
      <c r="R3517" s="53"/>
      <c r="S3517" s="53"/>
      <c r="T3517" s="53"/>
      <c r="U3517" s="53"/>
      <c r="V3517" s="53"/>
      <c r="W3517" s="53"/>
      <c r="X3517" s="53"/>
      <c r="Y3517" s="53"/>
      <c r="Z3517" s="53"/>
      <c r="AA3517" s="53"/>
      <c r="AB3517" s="53"/>
      <c r="AC3517" s="53"/>
      <c r="AD3517" s="53"/>
      <c r="AE3517" s="53"/>
      <c r="AF3517" s="53"/>
      <c r="AG3517" s="53"/>
      <c r="AH3517" s="53"/>
      <c r="AI3517" s="53"/>
      <c r="AJ3517" s="53"/>
      <c r="AK3517" s="53"/>
      <c r="AL3517" s="53"/>
      <c r="AM3517" s="53"/>
      <c r="AN3517" s="53"/>
      <c r="AO3517" s="53"/>
      <c r="AP3517" s="53"/>
      <c r="AQ3517" s="53"/>
      <c r="AR3517" s="53"/>
      <c r="AS3517" s="53"/>
      <c r="AT3517" s="53"/>
      <c r="AU3517" s="53"/>
      <c r="AV3517" s="53"/>
      <c r="AW3517" s="53"/>
      <c r="AX3517" s="53"/>
      <c r="AY3517" s="53"/>
      <c r="AZ3517" s="53"/>
      <c r="BA3517" s="53"/>
      <c r="BB3517" s="53"/>
      <c r="BC3517" s="53"/>
      <c r="BD3517" s="53"/>
      <c r="BE3517" s="53"/>
      <c r="BF3517" s="53"/>
      <c r="BG3517" s="53"/>
      <c r="BH3517" s="53"/>
      <c r="BI3517" s="53"/>
      <c r="BJ3517" s="53"/>
      <c r="BK3517" s="53"/>
      <c r="BL3517" s="53"/>
      <c r="BM3517" s="53"/>
      <c r="BN3517" s="53"/>
      <c r="BO3517" s="53"/>
      <c r="BP3517" s="53"/>
      <c r="BQ3517" s="53"/>
      <c r="BR3517" s="53"/>
      <c r="BS3517" s="53"/>
      <c r="BT3517" s="53"/>
      <c r="BU3517" s="53"/>
      <c r="BV3517" s="53"/>
      <c r="BW3517" s="53"/>
      <c r="BX3517" s="53"/>
      <c r="BY3517" s="53"/>
      <c r="BZ3517" s="53"/>
      <c r="CA3517" s="53"/>
      <c r="CB3517" s="53"/>
      <c r="CC3517" s="53"/>
      <c r="CD3517" s="53"/>
      <c r="CE3517" s="53"/>
      <c r="CF3517" s="53"/>
      <c r="CG3517" s="53"/>
      <c r="CH3517" s="53"/>
      <c r="CI3517" s="53"/>
      <c r="CJ3517" s="53"/>
      <c r="CK3517" s="53"/>
    </row>
    <row r="3518" spans="10:89" x14ac:dyDescent="0.2">
      <c r="J3518" s="53"/>
      <c r="K3518" s="53"/>
      <c r="L3518" s="53"/>
      <c r="M3518" s="53"/>
      <c r="N3518" s="53"/>
      <c r="O3518" s="53"/>
      <c r="P3518" s="53"/>
      <c r="Q3518" s="53"/>
      <c r="R3518" s="53"/>
      <c r="S3518" s="53"/>
      <c r="T3518" s="53"/>
      <c r="U3518" s="53"/>
      <c r="V3518" s="53"/>
      <c r="W3518" s="53"/>
      <c r="X3518" s="53"/>
      <c r="Y3518" s="53"/>
      <c r="Z3518" s="53"/>
      <c r="AA3518" s="53"/>
      <c r="AB3518" s="53"/>
      <c r="AC3518" s="53"/>
      <c r="AD3518" s="53"/>
      <c r="AE3518" s="53"/>
      <c r="AF3518" s="53"/>
      <c r="AG3518" s="53"/>
      <c r="AH3518" s="53"/>
      <c r="AI3518" s="53"/>
      <c r="AJ3518" s="53"/>
      <c r="AK3518" s="53"/>
      <c r="AL3518" s="53"/>
      <c r="AM3518" s="53"/>
      <c r="AN3518" s="53"/>
      <c r="AO3518" s="53"/>
      <c r="AP3518" s="53"/>
      <c r="AQ3518" s="53"/>
      <c r="AR3518" s="53"/>
      <c r="AS3518" s="53"/>
      <c r="AT3518" s="53"/>
      <c r="AU3518" s="53"/>
      <c r="AV3518" s="53"/>
      <c r="AW3518" s="53"/>
      <c r="AX3518" s="53"/>
      <c r="AY3518" s="53"/>
      <c r="AZ3518" s="53"/>
      <c r="BA3518" s="53"/>
      <c r="BB3518" s="53"/>
      <c r="BC3518" s="53"/>
      <c r="BD3518" s="53"/>
      <c r="BE3518" s="53"/>
      <c r="BF3518" s="53"/>
      <c r="BG3518" s="53"/>
      <c r="BH3518" s="53"/>
      <c r="BI3518" s="53"/>
      <c r="BJ3518" s="53"/>
      <c r="BK3518" s="53"/>
      <c r="BL3518" s="53"/>
      <c r="BM3518" s="53"/>
      <c r="BN3518" s="53"/>
      <c r="BO3518" s="53"/>
      <c r="BP3518" s="53"/>
      <c r="BQ3518" s="53"/>
      <c r="BR3518" s="53"/>
      <c r="BS3518" s="53"/>
      <c r="BT3518" s="53"/>
      <c r="BU3518" s="53"/>
      <c r="BV3518" s="53"/>
      <c r="BW3518" s="53"/>
      <c r="BX3518" s="53"/>
      <c r="BY3518" s="53"/>
      <c r="BZ3518" s="53"/>
      <c r="CA3518" s="53"/>
      <c r="CB3518" s="53"/>
      <c r="CC3518" s="53"/>
      <c r="CD3518" s="53"/>
      <c r="CE3518" s="53"/>
      <c r="CF3518" s="53"/>
      <c r="CG3518" s="53"/>
      <c r="CH3518" s="53"/>
      <c r="CI3518" s="53"/>
      <c r="CJ3518" s="53"/>
      <c r="CK3518" s="53"/>
    </row>
    <row r="3519" spans="10:89" x14ac:dyDescent="0.2">
      <c r="J3519" s="53"/>
      <c r="K3519" s="53"/>
      <c r="L3519" s="53"/>
      <c r="M3519" s="53"/>
      <c r="N3519" s="53"/>
      <c r="O3519" s="53"/>
      <c r="P3519" s="53"/>
      <c r="Q3519" s="53"/>
      <c r="R3519" s="53"/>
      <c r="S3519" s="53"/>
      <c r="T3519" s="53"/>
      <c r="U3519" s="53"/>
      <c r="V3519" s="53"/>
      <c r="W3519" s="53"/>
      <c r="X3519" s="53"/>
      <c r="Y3519" s="53"/>
      <c r="Z3519" s="53"/>
      <c r="AA3519" s="53"/>
      <c r="AB3519" s="53"/>
      <c r="AC3519" s="53"/>
      <c r="AD3519" s="53"/>
      <c r="AE3519" s="53"/>
      <c r="AF3519" s="53"/>
      <c r="AG3519" s="53"/>
      <c r="AH3519" s="53"/>
      <c r="AI3519" s="53"/>
      <c r="AJ3519" s="53"/>
      <c r="AK3519" s="53"/>
      <c r="AL3519" s="53"/>
      <c r="AM3519" s="53"/>
      <c r="AN3519" s="53"/>
      <c r="AO3519" s="53"/>
      <c r="AP3519" s="53"/>
      <c r="AQ3519" s="53"/>
      <c r="AR3519" s="53"/>
      <c r="AS3519" s="53"/>
      <c r="AT3519" s="53"/>
      <c r="AU3519" s="53"/>
      <c r="AV3519" s="53"/>
      <c r="AW3519" s="53"/>
      <c r="AX3519" s="53"/>
      <c r="AY3519" s="53"/>
      <c r="AZ3519" s="53"/>
      <c r="BA3519" s="53"/>
      <c r="BB3519" s="53"/>
      <c r="BC3519" s="53"/>
      <c r="BD3519" s="53"/>
      <c r="BE3519" s="53"/>
      <c r="BF3519" s="53"/>
      <c r="BG3519" s="53"/>
      <c r="BH3519" s="53"/>
      <c r="BI3519" s="53"/>
      <c r="BJ3519" s="53"/>
      <c r="BK3519" s="53"/>
      <c r="BL3519" s="53"/>
      <c r="BM3519" s="53"/>
      <c r="BN3519" s="53"/>
      <c r="BO3519" s="53"/>
      <c r="BP3519" s="53"/>
      <c r="BQ3519" s="53"/>
      <c r="BR3519" s="53"/>
      <c r="BS3519" s="53"/>
      <c r="BT3519" s="53"/>
      <c r="BU3519" s="53"/>
      <c r="BV3519" s="53"/>
      <c r="BW3519" s="53"/>
      <c r="BX3519" s="53"/>
      <c r="BY3519" s="53"/>
      <c r="BZ3519" s="53"/>
      <c r="CA3519" s="53"/>
      <c r="CB3519" s="53"/>
      <c r="CC3519" s="53"/>
      <c r="CD3519" s="53"/>
      <c r="CE3519" s="53"/>
      <c r="CF3519" s="53"/>
      <c r="CG3519" s="53"/>
      <c r="CH3519" s="53"/>
      <c r="CI3519" s="53"/>
      <c r="CJ3519" s="53"/>
      <c r="CK3519" s="53"/>
    </row>
    <row r="3520" spans="10:89" x14ac:dyDescent="0.2">
      <c r="J3520" s="53"/>
      <c r="K3520" s="53"/>
      <c r="L3520" s="53"/>
      <c r="M3520" s="53"/>
      <c r="N3520" s="53"/>
      <c r="O3520" s="53"/>
      <c r="P3520" s="53"/>
      <c r="Q3520" s="53"/>
      <c r="R3520" s="53"/>
      <c r="S3520" s="53"/>
      <c r="T3520" s="53"/>
      <c r="U3520" s="53"/>
      <c r="V3520" s="53"/>
      <c r="W3520" s="53"/>
      <c r="X3520" s="53"/>
      <c r="Y3520" s="53"/>
      <c r="Z3520" s="53"/>
      <c r="AA3520" s="53"/>
      <c r="AB3520" s="53"/>
      <c r="AC3520" s="53"/>
      <c r="AD3520" s="53"/>
      <c r="AE3520" s="53"/>
      <c r="AF3520" s="53"/>
      <c r="AG3520" s="53"/>
      <c r="AH3520" s="53"/>
      <c r="AI3520" s="53"/>
      <c r="AJ3520" s="53"/>
      <c r="AK3520" s="53"/>
      <c r="AL3520" s="53"/>
      <c r="AM3520" s="53"/>
      <c r="AN3520" s="53"/>
      <c r="AO3520" s="53"/>
      <c r="AP3520" s="53"/>
      <c r="AQ3520" s="53"/>
      <c r="AR3520" s="53"/>
      <c r="AS3520" s="53"/>
      <c r="AT3520" s="53"/>
      <c r="AU3520" s="53"/>
      <c r="AV3520" s="53"/>
      <c r="AW3520" s="53"/>
      <c r="AX3520" s="53"/>
      <c r="AY3520" s="53"/>
      <c r="AZ3520" s="53"/>
      <c r="BA3520" s="53"/>
      <c r="BB3520" s="53"/>
      <c r="BC3520" s="53"/>
      <c r="BD3520" s="53"/>
      <c r="BE3520" s="53"/>
      <c r="BF3520" s="53"/>
      <c r="BG3520" s="53"/>
      <c r="BH3520" s="53"/>
      <c r="BI3520" s="53"/>
      <c r="BJ3520" s="53"/>
      <c r="BK3520" s="53"/>
      <c r="BL3520" s="53"/>
      <c r="BM3520" s="53"/>
      <c r="BN3520" s="53"/>
      <c r="BO3520" s="53"/>
      <c r="BP3520" s="53"/>
      <c r="BQ3520" s="53"/>
      <c r="BR3520" s="53"/>
      <c r="BS3520" s="53"/>
      <c r="BT3520" s="53"/>
      <c r="BU3520" s="53"/>
      <c r="BV3520" s="53"/>
      <c r="BW3520" s="53"/>
      <c r="BX3520" s="53"/>
      <c r="BY3520" s="53"/>
      <c r="BZ3520" s="53"/>
      <c r="CA3520" s="53"/>
      <c r="CB3520" s="53"/>
      <c r="CC3520" s="53"/>
      <c r="CD3520" s="53"/>
      <c r="CE3520" s="53"/>
      <c r="CF3520" s="53"/>
      <c r="CG3520" s="53"/>
      <c r="CH3520" s="53"/>
      <c r="CI3520" s="53"/>
      <c r="CJ3520" s="53"/>
      <c r="CK3520" s="53"/>
    </row>
    <row r="3521" spans="10:89" x14ac:dyDescent="0.2">
      <c r="J3521" s="53"/>
      <c r="K3521" s="53"/>
      <c r="L3521" s="53"/>
      <c r="M3521" s="53"/>
      <c r="N3521" s="53"/>
      <c r="O3521" s="53"/>
      <c r="P3521" s="53"/>
      <c r="Q3521" s="53"/>
      <c r="R3521" s="53"/>
      <c r="S3521" s="53"/>
      <c r="T3521" s="53"/>
      <c r="U3521" s="53"/>
      <c r="V3521" s="53"/>
      <c r="W3521" s="53"/>
      <c r="X3521" s="53"/>
      <c r="Y3521" s="53"/>
      <c r="Z3521" s="53"/>
      <c r="AA3521" s="53"/>
      <c r="AB3521" s="53"/>
      <c r="AC3521" s="53"/>
      <c r="AD3521" s="53"/>
      <c r="AE3521" s="53"/>
      <c r="AF3521" s="53"/>
      <c r="AG3521" s="53"/>
      <c r="AH3521" s="53"/>
      <c r="AI3521" s="53"/>
      <c r="AJ3521" s="53"/>
      <c r="AK3521" s="53"/>
      <c r="AL3521" s="53"/>
      <c r="AM3521" s="53"/>
      <c r="AN3521" s="53"/>
      <c r="AO3521" s="53"/>
      <c r="AP3521" s="53"/>
      <c r="AQ3521" s="53"/>
      <c r="AR3521" s="53"/>
      <c r="AS3521" s="53"/>
      <c r="AT3521" s="53"/>
      <c r="AU3521" s="53"/>
      <c r="AV3521" s="53"/>
      <c r="AW3521" s="53"/>
      <c r="AX3521" s="53"/>
      <c r="AY3521" s="53"/>
      <c r="AZ3521" s="53"/>
      <c r="BA3521" s="53"/>
      <c r="BB3521" s="53"/>
      <c r="BC3521" s="53"/>
      <c r="BD3521" s="53"/>
      <c r="BE3521" s="53"/>
      <c r="BF3521" s="53"/>
      <c r="BG3521" s="53"/>
      <c r="BH3521" s="53"/>
      <c r="BI3521" s="53"/>
      <c r="BJ3521" s="53"/>
      <c r="BK3521" s="53"/>
      <c r="BL3521" s="53"/>
      <c r="BM3521" s="53"/>
      <c r="BN3521" s="53"/>
      <c r="BO3521" s="53"/>
      <c r="BP3521" s="53"/>
      <c r="BQ3521" s="53"/>
      <c r="BR3521" s="53"/>
      <c r="BS3521" s="53"/>
      <c r="BT3521" s="53"/>
      <c r="BU3521" s="53"/>
      <c r="BV3521" s="53"/>
      <c r="BW3521" s="53"/>
      <c r="BX3521" s="53"/>
      <c r="BY3521" s="53"/>
      <c r="BZ3521" s="53"/>
      <c r="CA3521" s="53"/>
      <c r="CB3521" s="53"/>
      <c r="CC3521" s="53"/>
      <c r="CD3521" s="53"/>
      <c r="CE3521" s="53"/>
      <c r="CF3521" s="53"/>
      <c r="CG3521" s="53"/>
      <c r="CH3521" s="53"/>
      <c r="CI3521" s="53"/>
      <c r="CJ3521" s="53"/>
      <c r="CK3521" s="53"/>
    </row>
    <row r="3522" spans="10:89" x14ac:dyDescent="0.2">
      <c r="J3522" s="53"/>
      <c r="K3522" s="53"/>
      <c r="L3522" s="53"/>
      <c r="M3522" s="53"/>
      <c r="N3522" s="53"/>
      <c r="O3522" s="53"/>
      <c r="P3522" s="53"/>
      <c r="Q3522" s="53"/>
      <c r="R3522" s="53"/>
      <c r="S3522" s="53"/>
      <c r="T3522" s="53"/>
      <c r="U3522" s="53"/>
      <c r="V3522" s="53"/>
      <c r="W3522" s="53"/>
      <c r="X3522" s="53"/>
      <c r="Y3522" s="53"/>
      <c r="Z3522" s="53"/>
      <c r="AA3522" s="53"/>
      <c r="AB3522" s="53"/>
      <c r="AC3522" s="53"/>
      <c r="AD3522" s="53"/>
      <c r="AE3522" s="53"/>
      <c r="AF3522" s="53"/>
      <c r="AG3522" s="53"/>
      <c r="AH3522" s="53"/>
      <c r="AI3522" s="53"/>
      <c r="AJ3522" s="53"/>
      <c r="AK3522" s="53"/>
      <c r="AL3522" s="53"/>
      <c r="AM3522" s="53"/>
      <c r="AN3522" s="53"/>
      <c r="AO3522" s="53"/>
      <c r="AP3522" s="53"/>
      <c r="AQ3522" s="53"/>
      <c r="AR3522" s="53"/>
      <c r="AS3522" s="53"/>
      <c r="AT3522" s="53"/>
      <c r="AU3522" s="53"/>
      <c r="AV3522" s="53"/>
      <c r="AW3522" s="53"/>
      <c r="AX3522" s="53"/>
      <c r="AY3522" s="53"/>
      <c r="AZ3522" s="53"/>
      <c r="BA3522" s="53"/>
      <c r="BB3522" s="53"/>
      <c r="BC3522" s="53"/>
      <c r="BD3522" s="53"/>
      <c r="BE3522" s="53"/>
      <c r="BF3522" s="53"/>
      <c r="BG3522" s="53"/>
      <c r="BH3522" s="53"/>
      <c r="BI3522" s="53"/>
      <c r="BJ3522" s="53"/>
      <c r="BK3522" s="53"/>
      <c r="BL3522" s="53"/>
      <c r="BM3522" s="53"/>
      <c r="BN3522" s="53"/>
      <c r="BO3522" s="53"/>
      <c r="BP3522" s="53"/>
      <c r="BQ3522" s="53"/>
      <c r="BR3522" s="53"/>
      <c r="BS3522" s="53"/>
      <c r="BT3522" s="53"/>
      <c r="BU3522" s="53"/>
      <c r="BV3522" s="53"/>
      <c r="BW3522" s="53"/>
      <c r="BX3522" s="53"/>
      <c r="BY3522" s="53"/>
      <c r="BZ3522" s="53"/>
      <c r="CA3522" s="53"/>
      <c r="CB3522" s="53"/>
      <c r="CC3522" s="53"/>
      <c r="CD3522" s="53"/>
      <c r="CE3522" s="53"/>
      <c r="CF3522" s="53"/>
      <c r="CG3522" s="53"/>
      <c r="CH3522" s="53"/>
      <c r="CI3522" s="53"/>
      <c r="CJ3522" s="53"/>
      <c r="CK3522" s="53"/>
    </row>
    <row r="3523" spans="10:89" x14ac:dyDescent="0.2">
      <c r="J3523" s="53"/>
      <c r="K3523" s="53"/>
      <c r="L3523" s="53"/>
      <c r="M3523" s="53"/>
      <c r="N3523" s="53"/>
      <c r="O3523" s="53"/>
      <c r="P3523" s="53"/>
      <c r="Q3523" s="53"/>
      <c r="R3523" s="53"/>
      <c r="S3523" s="53"/>
      <c r="T3523" s="53"/>
      <c r="U3523" s="53"/>
      <c r="V3523" s="53"/>
      <c r="W3523" s="53"/>
      <c r="X3523" s="53"/>
      <c r="Y3523" s="53"/>
      <c r="Z3523" s="53"/>
      <c r="AA3523" s="53"/>
      <c r="AB3523" s="53"/>
      <c r="AC3523" s="53"/>
      <c r="AD3523" s="53"/>
      <c r="AE3523" s="53"/>
      <c r="AF3523" s="53"/>
      <c r="AG3523" s="53"/>
      <c r="AH3523" s="53"/>
      <c r="AI3523" s="53"/>
      <c r="AJ3523" s="53"/>
      <c r="AK3523" s="53"/>
      <c r="AL3523" s="53"/>
      <c r="AM3523" s="53"/>
      <c r="AN3523" s="53"/>
      <c r="AO3523" s="53"/>
      <c r="AP3523" s="53"/>
      <c r="AQ3523" s="53"/>
      <c r="AR3523" s="53"/>
      <c r="AS3523" s="53"/>
      <c r="AT3523" s="53"/>
      <c r="AU3523" s="53"/>
      <c r="AV3523" s="53"/>
      <c r="AW3523" s="53"/>
      <c r="AX3523" s="53"/>
      <c r="AY3523" s="53"/>
      <c r="AZ3523" s="53"/>
      <c r="BA3523" s="53"/>
      <c r="BB3523" s="53"/>
      <c r="BC3523" s="53"/>
      <c r="BD3523" s="53"/>
      <c r="BE3523" s="53"/>
      <c r="BF3523" s="53"/>
      <c r="BG3523" s="53"/>
      <c r="BH3523" s="53"/>
      <c r="BI3523" s="53"/>
      <c r="BJ3523" s="53"/>
      <c r="BK3523" s="53"/>
      <c r="BL3523" s="53"/>
      <c r="BM3523" s="53"/>
      <c r="BN3523" s="53"/>
      <c r="BO3523" s="53"/>
      <c r="BP3523" s="53"/>
      <c r="BQ3523" s="53"/>
      <c r="BR3523" s="53"/>
      <c r="BS3523" s="53"/>
      <c r="BT3523" s="53"/>
      <c r="BU3523" s="53"/>
      <c r="BV3523" s="53"/>
      <c r="BW3523" s="53"/>
      <c r="BX3523" s="53"/>
      <c r="BY3523" s="53"/>
      <c r="BZ3523" s="53"/>
      <c r="CA3523" s="53"/>
      <c r="CB3523" s="53"/>
      <c r="CC3523" s="53"/>
      <c r="CD3523" s="53"/>
      <c r="CE3523" s="53"/>
      <c r="CF3523" s="53"/>
      <c r="CG3523" s="53"/>
      <c r="CH3523" s="53"/>
      <c r="CI3523" s="53"/>
      <c r="CJ3523" s="53"/>
      <c r="CK3523" s="53"/>
    </row>
    <row r="3524" spans="10:89" x14ac:dyDescent="0.2">
      <c r="J3524" s="53"/>
      <c r="K3524" s="53"/>
      <c r="L3524" s="53"/>
      <c r="M3524" s="53"/>
      <c r="N3524" s="53"/>
      <c r="O3524" s="53"/>
      <c r="P3524" s="53"/>
      <c r="Q3524" s="53"/>
      <c r="R3524" s="53"/>
      <c r="S3524" s="53"/>
      <c r="T3524" s="53"/>
      <c r="U3524" s="53"/>
      <c r="V3524" s="53"/>
      <c r="W3524" s="53"/>
      <c r="X3524" s="53"/>
      <c r="Y3524" s="53"/>
      <c r="Z3524" s="53"/>
      <c r="AA3524" s="53"/>
      <c r="AB3524" s="53"/>
      <c r="AC3524" s="53"/>
      <c r="AD3524" s="53"/>
      <c r="AE3524" s="53"/>
      <c r="AF3524" s="53"/>
      <c r="AG3524" s="53"/>
      <c r="AH3524" s="53"/>
      <c r="AI3524" s="53"/>
      <c r="AJ3524" s="53"/>
      <c r="AK3524" s="53"/>
      <c r="AL3524" s="53"/>
      <c r="AM3524" s="53"/>
      <c r="AN3524" s="53"/>
      <c r="AO3524" s="53"/>
      <c r="AP3524" s="53"/>
      <c r="AQ3524" s="53"/>
      <c r="AR3524" s="53"/>
      <c r="AS3524" s="53"/>
      <c r="AT3524" s="53"/>
      <c r="AU3524" s="53"/>
      <c r="AV3524" s="53"/>
      <c r="AW3524" s="53"/>
      <c r="AX3524" s="53"/>
      <c r="AY3524" s="53"/>
      <c r="AZ3524" s="53"/>
      <c r="BA3524" s="53"/>
      <c r="BB3524" s="53"/>
      <c r="BC3524" s="53"/>
      <c r="BD3524" s="53"/>
      <c r="BE3524" s="53"/>
      <c r="BF3524" s="53"/>
      <c r="BG3524" s="53"/>
      <c r="BH3524" s="53"/>
      <c r="BI3524" s="53"/>
      <c r="BJ3524" s="53"/>
      <c r="BK3524" s="53"/>
      <c r="BL3524" s="53"/>
      <c r="BM3524" s="53"/>
      <c r="BN3524" s="53"/>
      <c r="BO3524" s="53"/>
      <c r="BP3524" s="53"/>
      <c r="BQ3524" s="53"/>
      <c r="BR3524" s="53"/>
      <c r="BS3524" s="53"/>
      <c r="BT3524" s="53"/>
      <c r="BU3524" s="53"/>
      <c r="BV3524" s="53"/>
      <c r="BW3524" s="53"/>
      <c r="BX3524" s="53"/>
      <c r="BY3524" s="53"/>
      <c r="BZ3524" s="53"/>
      <c r="CA3524" s="53"/>
      <c r="CB3524" s="53"/>
      <c r="CC3524" s="53"/>
      <c r="CD3524" s="53"/>
      <c r="CE3524" s="53"/>
      <c r="CF3524" s="53"/>
      <c r="CG3524" s="53"/>
      <c r="CH3524" s="53"/>
      <c r="CI3524" s="53"/>
      <c r="CJ3524" s="53"/>
      <c r="CK3524" s="53"/>
    </row>
    <row r="3525" spans="10:89" x14ac:dyDescent="0.2">
      <c r="J3525" s="53"/>
      <c r="K3525" s="53"/>
      <c r="L3525" s="53"/>
      <c r="M3525" s="53"/>
      <c r="N3525" s="53"/>
      <c r="O3525" s="53"/>
      <c r="P3525" s="53"/>
      <c r="Q3525" s="53"/>
      <c r="R3525" s="53"/>
      <c r="S3525" s="53"/>
      <c r="T3525" s="53"/>
      <c r="U3525" s="53"/>
      <c r="V3525" s="53"/>
      <c r="W3525" s="53"/>
      <c r="X3525" s="53"/>
      <c r="Y3525" s="53"/>
      <c r="Z3525" s="53"/>
      <c r="AA3525" s="53"/>
      <c r="AB3525" s="53"/>
      <c r="AC3525" s="53"/>
      <c r="AD3525" s="53"/>
      <c r="AE3525" s="53"/>
      <c r="AF3525" s="53"/>
      <c r="AG3525" s="53"/>
      <c r="AH3525" s="53"/>
      <c r="AI3525" s="53"/>
      <c r="AJ3525" s="53"/>
      <c r="AK3525" s="53"/>
      <c r="AL3525" s="53"/>
      <c r="AM3525" s="53"/>
      <c r="AN3525" s="53"/>
      <c r="AO3525" s="53"/>
      <c r="AP3525" s="53"/>
      <c r="AQ3525" s="53"/>
      <c r="AR3525" s="53"/>
      <c r="AS3525" s="53"/>
      <c r="AT3525" s="53"/>
      <c r="AU3525" s="53"/>
      <c r="AV3525" s="53"/>
      <c r="AW3525" s="53"/>
      <c r="AX3525" s="53"/>
      <c r="AY3525" s="53"/>
      <c r="AZ3525" s="53"/>
      <c r="BA3525" s="53"/>
      <c r="BB3525" s="53"/>
      <c r="BC3525" s="53"/>
      <c r="BD3525" s="53"/>
      <c r="BE3525" s="53"/>
      <c r="BF3525" s="53"/>
      <c r="BG3525" s="53"/>
      <c r="BH3525" s="53"/>
      <c r="BI3525" s="53"/>
      <c r="BJ3525" s="53"/>
      <c r="BK3525" s="53"/>
      <c r="BL3525" s="53"/>
      <c r="BM3525" s="53"/>
      <c r="BN3525" s="53"/>
      <c r="BO3525" s="53"/>
      <c r="BP3525" s="53"/>
      <c r="BQ3525" s="53"/>
      <c r="BR3525" s="53"/>
      <c r="BS3525" s="53"/>
      <c r="BT3525" s="53"/>
      <c r="BU3525" s="53"/>
      <c r="BV3525" s="53"/>
      <c r="BW3525" s="53"/>
      <c r="BX3525" s="53"/>
      <c r="BY3525" s="53"/>
      <c r="BZ3525" s="53"/>
      <c r="CA3525" s="53"/>
      <c r="CB3525" s="53"/>
      <c r="CC3525" s="53"/>
      <c r="CD3525" s="53"/>
      <c r="CE3525" s="53"/>
      <c r="CF3525" s="53"/>
      <c r="CG3525" s="53"/>
      <c r="CH3525" s="53"/>
      <c r="CI3525" s="53"/>
      <c r="CJ3525" s="53"/>
      <c r="CK3525" s="53"/>
    </row>
    <row r="3526" spans="10:89" x14ac:dyDescent="0.2">
      <c r="J3526" s="53"/>
      <c r="K3526" s="53"/>
      <c r="L3526" s="53"/>
      <c r="M3526" s="53"/>
      <c r="N3526" s="53"/>
      <c r="O3526" s="53"/>
      <c r="P3526" s="53"/>
      <c r="Q3526" s="53"/>
      <c r="R3526" s="53"/>
      <c r="S3526" s="53"/>
      <c r="T3526" s="53"/>
      <c r="U3526" s="53"/>
      <c r="V3526" s="53"/>
      <c r="W3526" s="53"/>
      <c r="X3526" s="53"/>
      <c r="Y3526" s="53"/>
      <c r="Z3526" s="53"/>
      <c r="AA3526" s="53"/>
      <c r="AB3526" s="53"/>
      <c r="AC3526" s="53"/>
      <c r="AD3526" s="53"/>
      <c r="AE3526" s="53"/>
      <c r="AF3526" s="53"/>
      <c r="AG3526" s="53"/>
      <c r="AH3526" s="53"/>
      <c r="AI3526" s="53"/>
      <c r="AJ3526" s="53"/>
      <c r="AK3526" s="53"/>
      <c r="AL3526" s="53"/>
      <c r="AM3526" s="53"/>
      <c r="AN3526" s="53"/>
      <c r="AO3526" s="53"/>
      <c r="AP3526" s="53"/>
      <c r="AQ3526" s="53"/>
      <c r="AR3526" s="53"/>
      <c r="AS3526" s="53"/>
      <c r="AT3526" s="53"/>
      <c r="AU3526" s="53"/>
      <c r="AV3526" s="53"/>
      <c r="AW3526" s="53"/>
      <c r="AX3526" s="53"/>
      <c r="AY3526" s="53"/>
      <c r="AZ3526" s="53"/>
      <c r="BA3526" s="53"/>
      <c r="BB3526" s="53"/>
      <c r="BC3526" s="53"/>
      <c r="BD3526" s="53"/>
      <c r="BE3526" s="53"/>
      <c r="BF3526" s="53"/>
      <c r="BG3526" s="53"/>
      <c r="BH3526" s="53"/>
      <c r="BI3526" s="53"/>
      <c r="BJ3526" s="53"/>
      <c r="BK3526" s="53"/>
      <c r="BL3526" s="53"/>
      <c r="BM3526" s="53"/>
      <c r="BN3526" s="53"/>
      <c r="BO3526" s="53"/>
      <c r="BP3526" s="53"/>
      <c r="BQ3526" s="53"/>
      <c r="BR3526" s="53"/>
      <c r="BS3526" s="53"/>
      <c r="BT3526" s="53"/>
      <c r="BU3526" s="53"/>
      <c r="BV3526" s="53"/>
      <c r="BW3526" s="53"/>
      <c r="BX3526" s="53"/>
      <c r="BY3526" s="53"/>
      <c r="BZ3526" s="53"/>
      <c r="CA3526" s="53"/>
      <c r="CB3526" s="53"/>
      <c r="CC3526" s="53"/>
      <c r="CD3526" s="53"/>
      <c r="CE3526" s="53"/>
      <c r="CF3526" s="53"/>
      <c r="CG3526" s="53"/>
      <c r="CH3526" s="53"/>
      <c r="CI3526" s="53"/>
      <c r="CJ3526" s="53"/>
      <c r="CK3526" s="53"/>
    </row>
    <row r="3527" spans="10:89" x14ac:dyDescent="0.2">
      <c r="J3527" s="53"/>
      <c r="K3527" s="53"/>
      <c r="L3527" s="53"/>
      <c r="M3527" s="53"/>
      <c r="N3527" s="53"/>
      <c r="O3527" s="53"/>
      <c r="P3527" s="53"/>
      <c r="Q3527" s="53"/>
      <c r="R3527" s="53"/>
      <c r="S3527" s="53"/>
      <c r="T3527" s="53"/>
      <c r="U3527" s="53"/>
      <c r="V3527" s="53"/>
      <c r="W3527" s="53"/>
      <c r="X3527" s="53"/>
      <c r="Y3527" s="53"/>
      <c r="Z3527" s="53"/>
      <c r="AA3527" s="53"/>
      <c r="AB3527" s="53"/>
      <c r="AC3527" s="53"/>
      <c r="AD3527" s="53"/>
      <c r="AE3527" s="53"/>
      <c r="AF3527" s="53"/>
      <c r="AG3527" s="53"/>
      <c r="AH3527" s="53"/>
      <c r="AI3527" s="53"/>
      <c r="AJ3527" s="53"/>
      <c r="AK3527" s="53"/>
      <c r="AL3527" s="53"/>
      <c r="AM3527" s="53"/>
      <c r="AN3527" s="53"/>
      <c r="AO3527" s="53"/>
      <c r="AP3527" s="53"/>
      <c r="AQ3527" s="53"/>
      <c r="AR3527" s="53"/>
      <c r="AS3527" s="53"/>
      <c r="AT3527" s="53"/>
      <c r="AU3527" s="53"/>
      <c r="AV3527" s="53"/>
      <c r="AW3527" s="53"/>
      <c r="AX3527" s="53"/>
      <c r="AY3527" s="53"/>
      <c r="AZ3527" s="53"/>
      <c r="BA3527" s="53"/>
      <c r="BB3527" s="53"/>
      <c r="BC3527" s="53"/>
      <c r="BD3527" s="53"/>
      <c r="BE3527" s="53"/>
      <c r="BF3527" s="53"/>
      <c r="BG3527" s="53"/>
      <c r="BH3527" s="53"/>
      <c r="BI3527" s="53"/>
      <c r="BJ3527" s="53"/>
      <c r="BK3527" s="53"/>
      <c r="BL3527" s="53"/>
      <c r="BM3527" s="53"/>
      <c r="BN3527" s="53"/>
      <c r="BO3527" s="53"/>
      <c r="BP3527" s="53"/>
      <c r="BQ3527" s="53"/>
      <c r="BR3527" s="53"/>
      <c r="BS3527" s="53"/>
      <c r="BT3527" s="53"/>
      <c r="BU3527" s="53"/>
      <c r="BV3527" s="53"/>
      <c r="BW3527" s="53"/>
      <c r="BX3527" s="53"/>
      <c r="BY3527" s="53"/>
      <c r="BZ3527" s="53"/>
      <c r="CA3527" s="53"/>
      <c r="CB3527" s="53"/>
      <c r="CC3527" s="53"/>
      <c r="CD3527" s="53"/>
      <c r="CE3527" s="53"/>
      <c r="CF3527" s="53"/>
      <c r="CG3527" s="53"/>
      <c r="CH3527" s="53"/>
      <c r="CI3527" s="53"/>
      <c r="CJ3527" s="53"/>
      <c r="CK3527" s="53"/>
    </row>
    <row r="3528" spans="10:89" x14ac:dyDescent="0.2">
      <c r="J3528" s="53"/>
      <c r="K3528" s="53"/>
      <c r="L3528" s="53"/>
      <c r="M3528" s="53"/>
      <c r="N3528" s="53"/>
      <c r="O3528" s="53"/>
      <c r="P3528" s="53"/>
      <c r="Q3528" s="53"/>
      <c r="R3528" s="53"/>
      <c r="S3528" s="53"/>
      <c r="T3528" s="53"/>
      <c r="U3528" s="53"/>
      <c r="V3528" s="53"/>
      <c r="W3528" s="53"/>
      <c r="X3528" s="53"/>
      <c r="Y3528" s="53"/>
      <c r="Z3528" s="53"/>
      <c r="AA3528" s="53"/>
      <c r="AB3528" s="53"/>
      <c r="AC3528" s="53"/>
      <c r="AD3528" s="53"/>
      <c r="AE3528" s="53"/>
      <c r="AF3528" s="53"/>
      <c r="AG3528" s="53"/>
      <c r="AH3528" s="53"/>
      <c r="AI3528" s="53"/>
      <c r="AJ3528" s="53"/>
      <c r="AK3528" s="53"/>
      <c r="AL3528" s="53"/>
      <c r="AM3528" s="53"/>
      <c r="AN3528" s="53"/>
      <c r="AO3528" s="53"/>
      <c r="AP3528" s="53"/>
      <c r="AQ3528" s="53"/>
      <c r="AR3528" s="53"/>
      <c r="AS3528" s="53"/>
      <c r="AT3528" s="53"/>
      <c r="AU3528" s="53"/>
      <c r="AV3528" s="53"/>
      <c r="AW3528" s="53"/>
      <c r="AX3528" s="53"/>
      <c r="AY3528" s="53"/>
      <c r="AZ3528" s="53"/>
      <c r="BA3528" s="53"/>
      <c r="BB3528" s="53"/>
      <c r="BC3528" s="53"/>
      <c r="BD3528" s="53"/>
      <c r="BE3528" s="53"/>
      <c r="BF3528" s="53"/>
      <c r="BG3528" s="53"/>
      <c r="BH3528" s="53"/>
      <c r="BI3528" s="53"/>
      <c r="BJ3528" s="53"/>
      <c r="BK3528" s="53"/>
      <c r="BL3528" s="53"/>
      <c r="BM3528" s="53"/>
      <c r="BN3528" s="53"/>
      <c r="BO3528" s="53"/>
      <c r="BP3528" s="53"/>
      <c r="BQ3528" s="53"/>
      <c r="BR3528" s="53"/>
      <c r="BS3528" s="53"/>
      <c r="BT3528" s="53"/>
      <c r="BU3528" s="53"/>
      <c r="BV3528" s="53"/>
      <c r="BW3528" s="53"/>
      <c r="BX3528" s="53"/>
      <c r="BY3528" s="53"/>
      <c r="BZ3528" s="53"/>
      <c r="CA3528" s="53"/>
      <c r="CB3528" s="53"/>
      <c r="CC3528" s="53"/>
      <c r="CD3528" s="53"/>
      <c r="CE3528" s="53"/>
      <c r="CF3528" s="53"/>
      <c r="CG3528" s="53"/>
      <c r="CH3528" s="53"/>
      <c r="CI3528" s="53"/>
      <c r="CJ3528" s="53"/>
      <c r="CK3528" s="53"/>
    </row>
    <row r="3529" spans="10:89" x14ac:dyDescent="0.2">
      <c r="J3529" s="53"/>
      <c r="K3529" s="53"/>
      <c r="L3529" s="53"/>
      <c r="M3529" s="53"/>
      <c r="N3529" s="53"/>
      <c r="O3529" s="53"/>
      <c r="P3529" s="53"/>
      <c r="Q3529" s="53"/>
      <c r="R3529" s="53"/>
      <c r="S3529" s="53"/>
      <c r="T3529" s="53"/>
      <c r="U3529" s="53"/>
      <c r="V3529" s="53"/>
      <c r="W3529" s="53"/>
      <c r="X3529" s="53"/>
      <c r="Y3529" s="53"/>
      <c r="Z3529" s="53"/>
      <c r="AA3529" s="53"/>
      <c r="AB3529" s="53"/>
      <c r="AC3529" s="53"/>
      <c r="AD3529" s="53"/>
      <c r="AE3529" s="53"/>
      <c r="AF3529" s="53"/>
      <c r="AG3529" s="53"/>
      <c r="AH3529" s="53"/>
      <c r="AI3529" s="53"/>
      <c r="AJ3529" s="53"/>
      <c r="AK3529" s="53"/>
      <c r="AL3529" s="53"/>
      <c r="AM3529" s="53"/>
      <c r="AN3529" s="53"/>
      <c r="AO3529" s="53"/>
      <c r="AP3529" s="53"/>
      <c r="AQ3529" s="53"/>
      <c r="AR3529" s="53"/>
      <c r="AS3529" s="53"/>
      <c r="AT3529" s="53"/>
      <c r="AU3529" s="53"/>
      <c r="AV3529" s="53"/>
      <c r="AW3529" s="53"/>
      <c r="AX3529" s="53"/>
      <c r="AY3529" s="53"/>
      <c r="AZ3529" s="53"/>
      <c r="BA3529" s="53"/>
      <c r="BB3529" s="53"/>
      <c r="BC3529" s="53"/>
      <c r="BD3529" s="53"/>
      <c r="BE3529" s="53"/>
      <c r="BF3529" s="53"/>
      <c r="BG3529" s="53"/>
      <c r="BH3529" s="53"/>
      <c r="BI3529" s="53"/>
      <c r="BJ3529" s="53"/>
      <c r="BK3529" s="53"/>
      <c r="BL3529" s="53"/>
      <c r="BM3529" s="53"/>
      <c r="BN3529" s="53"/>
      <c r="BO3529" s="53"/>
      <c r="BP3529" s="53"/>
      <c r="BQ3529" s="53"/>
      <c r="BR3529" s="53"/>
      <c r="BS3529" s="53"/>
      <c r="BT3529" s="53"/>
      <c r="BU3529" s="53"/>
      <c r="BV3529" s="53"/>
      <c r="BW3529" s="53"/>
      <c r="BX3529" s="53"/>
      <c r="BY3529" s="53"/>
      <c r="BZ3529" s="53"/>
      <c r="CA3529" s="53"/>
      <c r="CB3529" s="53"/>
      <c r="CC3529" s="53"/>
      <c r="CD3529" s="53"/>
      <c r="CE3529" s="53"/>
      <c r="CF3529" s="53"/>
      <c r="CG3529" s="53"/>
      <c r="CH3529" s="53"/>
      <c r="CI3529" s="53"/>
      <c r="CJ3529" s="53"/>
      <c r="CK3529" s="53"/>
    </row>
    <row r="3530" spans="10:89" x14ac:dyDescent="0.2">
      <c r="J3530" s="53"/>
      <c r="K3530" s="53"/>
      <c r="L3530" s="53"/>
      <c r="M3530" s="53"/>
      <c r="N3530" s="53"/>
      <c r="O3530" s="53"/>
      <c r="P3530" s="53"/>
      <c r="Q3530" s="53"/>
      <c r="R3530" s="53"/>
      <c r="S3530" s="53"/>
      <c r="T3530" s="53"/>
      <c r="U3530" s="53"/>
      <c r="V3530" s="53"/>
      <c r="W3530" s="53"/>
      <c r="X3530" s="53"/>
      <c r="Y3530" s="53"/>
      <c r="Z3530" s="53"/>
      <c r="AA3530" s="53"/>
      <c r="AB3530" s="53"/>
      <c r="AC3530" s="53"/>
      <c r="AD3530" s="53"/>
      <c r="AE3530" s="53"/>
      <c r="AF3530" s="53"/>
      <c r="AG3530" s="53"/>
      <c r="AH3530" s="53"/>
      <c r="AI3530" s="53"/>
      <c r="AJ3530" s="53"/>
      <c r="AK3530" s="53"/>
      <c r="AL3530" s="53"/>
      <c r="AM3530" s="53"/>
      <c r="AN3530" s="53"/>
      <c r="AO3530" s="53"/>
      <c r="AP3530" s="53"/>
      <c r="AQ3530" s="53"/>
      <c r="AR3530" s="53"/>
      <c r="AS3530" s="53"/>
      <c r="AT3530" s="53"/>
      <c r="AU3530" s="53"/>
      <c r="AV3530" s="53"/>
      <c r="AW3530" s="53"/>
      <c r="AX3530" s="53"/>
      <c r="AY3530" s="53"/>
      <c r="AZ3530" s="53"/>
      <c r="BA3530" s="53"/>
      <c r="BB3530" s="53"/>
      <c r="BC3530" s="53"/>
      <c r="BD3530" s="53"/>
      <c r="BE3530" s="53"/>
      <c r="BF3530" s="53"/>
      <c r="BG3530" s="53"/>
      <c r="BH3530" s="53"/>
      <c r="BI3530" s="53"/>
      <c r="BJ3530" s="53"/>
      <c r="BK3530" s="53"/>
      <c r="BL3530" s="53"/>
      <c r="BM3530" s="53"/>
      <c r="BN3530" s="53"/>
      <c r="BO3530" s="53"/>
      <c r="BP3530" s="53"/>
      <c r="BQ3530" s="53"/>
      <c r="BR3530" s="53"/>
      <c r="BS3530" s="53"/>
      <c r="BT3530" s="53"/>
      <c r="BU3530" s="53"/>
      <c r="BV3530" s="53"/>
      <c r="BW3530" s="53"/>
      <c r="BX3530" s="53"/>
      <c r="BY3530" s="53"/>
      <c r="BZ3530" s="53"/>
      <c r="CA3530" s="53"/>
      <c r="CB3530" s="53"/>
      <c r="CC3530" s="53"/>
      <c r="CD3530" s="53"/>
      <c r="CE3530" s="53"/>
      <c r="CF3530" s="53"/>
      <c r="CG3530" s="53"/>
      <c r="CH3530" s="53"/>
      <c r="CI3530" s="53"/>
      <c r="CJ3530" s="53"/>
      <c r="CK3530" s="53"/>
    </row>
    <row r="3531" spans="10:89" x14ac:dyDescent="0.2">
      <c r="J3531" s="53"/>
      <c r="K3531" s="53"/>
      <c r="L3531" s="53"/>
      <c r="M3531" s="53"/>
      <c r="N3531" s="53"/>
      <c r="O3531" s="53"/>
      <c r="P3531" s="53"/>
      <c r="Q3531" s="53"/>
      <c r="R3531" s="53"/>
      <c r="S3531" s="53"/>
      <c r="T3531" s="53"/>
      <c r="U3531" s="53"/>
      <c r="V3531" s="53"/>
      <c r="W3531" s="53"/>
      <c r="X3531" s="53"/>
      <c r="Y3531" s="53"/>
      <c r="Z3531" s="53"/>
      <c r="AA3531" s="53"/>
      <c r="AB3531" s="53"/>
      <c r="AC3531" s="53"/>
      <c r="AD3531" s="53"/>
      <c r="AE3531" s="53"/>
      <c r="AF3531" s="53"/>
      <c r="AG3531" s="53"/>
      <c r="AH3531" s="53"/>
      <c r="AI3531" s="53"/>
      <c r="AJ3531" s="53"/>
      <c r="AK3531" s="53"/>
      <c r="AL3531" s="53"/>
      <c r="AM3531" s="53"/>
      <c r="AN3531" s="53"/>
      <c r="AO3531" s="53"/>
      <c r="AP3531" s="53"/>
      <c r="AQ3531" s="53"/>
      <c r="AR3531" s="53"/>
      <c r="AS3531" s="53"/>
      <c r="AT3531" s="53"/>
      <c r="AU3531" s="53"/>
      <c r="AV3531" s="53"/>
      <c r="AW3531" s="53"/>
      <c r="AX3531" s="53"/>
      <c r="AY3531" s="53"/>
      <c r="AZ3531" s="53"/>
      <c r="BA3531" s="53"/>
      <c r="BB3531" s="53"/>
      <c r="BC3531" s="53"/>
      <c r="BD3531" s="53"/>
      <c r="BE3531" s="53"/>
      <c r="BF3531" s="53"/>
      <c r="BG3531" s="53"/>
      <c r="BH3531" s="53"/>
      <c r="BI3531" s="53"/>
      <c r="BJ3531" s="53"/>
      <c r="BK3531" s="53"/>
      <c r="BL3531" s="53"/>
      <c r="BM3531" s="53"/>
      <c r="BN3531" s="53"/>
      <c r="BO3531" s="53"/>
      <c r="BP3531" s="53"/>
      <c r="BQ3531" s="53"/>
      <c r="BR3531" s="53"/>
      <c r="BS3531" s="53"/>
      <c r="BT3531" s="53"/>
      <c r="BU3531" s="53"/>
      <c r="BV3531" s="53"/>
      <c r="BW3531" s="53"/>
      <c r="BX3531" s="53"/>
      <c r="BY3531" s="53"/>
      <c r="BZ3531" s="53"/>
      <c r="CA3531" s="53"/>
      <c r="CB3531" s="53"/>
      <c r="CC3531" s="53"/>
      <c r="CD3531" s="53"/>
      <c r="CE3531" s="53"/>
      <c r="CF3531" s="53"/>
      <c r="CG3531" s="53"/>
      <c r="CH3531" s="53"/>
      <c r="CI3531" s="53"/>
      <c r="CJ3531" s="53"/>
      <c r="CK3531" s="53"/>
    </row>
    <row r="3532" spans="10:89" x14ac:dyDescent="0.2">
      <c r="J3532" s="53"/>
      <c r="K3532" s="53"/>
      <c r="L3532" s="53"/>
      <c r="M3532" s="53"/>
      <c r="N3532" s="53"/>
      <c r="O3532" s="53"/>
      <c r="P3532" s="53"/>
      <c r="Q3532" s="53"/>
      <c r="R3532" s="53"/>
      <c r="S3532" s="53"/>
      <c r="T3532" s="53"/>
      <c r="U3532" s="53"/>
      <c r="V3532" s="53"/>
      <c r="W3532" s="53"/>
      <c r="X3532" s="53"/>
      <c r="Y3532" s="53"/>
      <c r="Z3532" s="53"/>
      <c r="AA3532" s="53"/>
      <c r="AB3532" s="53"/>
      <c r="AC3532" s="53"/>
      <c r="AD3532" s="53"/>
      <c r="AE3532" s="53"/>
      <c r="AF3532" s="53"/>
      <c r="AG3532" s="53"/>
      <c r="AH3532" s="53"/>
      <c r="AI3532" s="53"/>
      <c r="AJ3532" s="53"/>
      <c r="AK3532" s="53"/>
      <c r="AL3532" s="53"/>
      <c r="AM3532" s="53"/>
      <c r="AN3532" s="53"/>
      <c r="AO3532" s="53"/>
      <c r="AP3532" s="53"/>
      <c r="AQ3532" s="53"/>
      <c r="AR3532" s="53"/>
      <c r="AS3532" s="53"/>
      <c r="AT3532" s="53"/>
      <c r="AU3532" s="53"/>
      <c r="AV3532" s="53"/>
      <c r="AW3532" s="53"/>
      <c r="AX3532" s="53"/>
      <c r="AY3532" s="53"/>
      <c r="AZ3532" s="53"/>
      <c r="BA3532" s="53"/>
      <c r="BB3532" s="53"/>
      <c r="BC3532" s="53"/>
      <c r="BD3532" s="53"/>
      <c r="BE3532" s="53"/>
      <c r="BF3532" s="53"/>
      <c r="BG3532" s="53"/>
      <c r="BH3532" s="53"/>
      <c r="BI3532" s="53"/>
      <c r="BJ3532" s="53"/>
      <c r="BK3532" s="53"/>
      <c r="BL3532" s="53"/>
      <c r="BM3532" s="53"/>
      <c r="BN3532" s="53"/>
      <c r="BO3532" s="53"/>
      <c r="BP3532" s="53"/>
      <c r="BQ3532" s="53"/>
      <c r="BR3532" s="53"/>
      <c r="BS3532" s="53"/>
      <c r="BT3532" s="53"/>
      <c r="BU3532" s="53"/>
      <c r="BV3532" s="53"/>
      <c r="BW3532" s="53"/>
      <c r="BX3532" s="53"/>
      <c r="BY3532" s="53"/>
      <c r="BZ3532" s="53"/>
      <c r="CA3532" s="53"/>
      <c r="CB3532" s="53"/>
      <c r="CC3532" s="53"/>
      <c r="CD3532" s="53"/>
      <c r="CE3532" s="53"/>
      <c r="CF3532" s="53"/>
      <c r="CG3532" s="53"/>
      <c r="CH3532" s="53"/>
      <c r="CI3532" s="53"/>
      <c r="CJ3532" s="53"/>
      <c r="CK3532" s="53"/>
    </row>
    <row r="3533" spans="10:89" x14ac:dyDescent="0.2">
      <c r="J3533" s="53"/>
      <c r="K3533" s="53"/>
      <c r="L3533" s="53"/>
      <c r="M3533" s="53"/>
      <c r="N3533" s="53"/>
      <c r="O3533" s="53"/>
      <c r="P3533" s="53"/>
      <c r="Q3533" s="53"/>
      <c r="R3533" s="53"/>
      <c r="S3533" s="53"/>
      <c r="T3533" s="53"/>
      <c r="U3533" s="53"/>
      <c r="V3533" s="53"/>
      <c r="W3533" s="53"/>
      <c r="X3533" s="53"/>
      <c r="Y3533" s="53"/>
      <c r="Z3533" s="53"/>
      <c r="AA3533" s="53"/>
      <c r="AB3533" s="53"/>
      <c r="AC3533" s="53"/>
      <c r="AD3533" s="53"/>
      <c r="AE3533" s="53"/>
      <c r="AF3533" s="53"/>
      <c r="AG3533" s="53"/>
      <c r="AH3533" s="53"/>
      <c r="AI3533" s="53"/>
      <c r="AJ3533" s="53"/>
      <c r="AK3533" s="53"/>
      <c r="AL3533" s="53"/>
      <c r="AM3533" s="53"/>
      <c r="AN3533" s="53"/>
      <c r="AO3533" s="53"/>
      <c r="AP3533" s="53"/>
      <c r="AQ3533" s="53"/>
      <c r="AR3533" s="53"/>
      <c r="AS3533" s="53"/>
      <c r="AT3533" s="53"/>
      <c r="AU3533" s="53"/>
      <c r="AV3533" s="53"/>
      <c r="AW3533" s="53"/>
      <c r="AX3533" s="53"/>
      <c r="AY3533" s="53"/>
      <c r="AZ3533" s="53"/>
      <c r="BA3533" s="53"/>
      <c r="BB3533" s="53"/>
      <c r="BC3533" s="53"/>
      <c r="BD3533" s="53"/>
      <c r="BE3533" s="53"/>
      <c r="BF3533" s="53"/>
      <c r="BG3533" s="53"/>
      <c r="BH3533" s="53"/>
      <c r="BI3533" s="53"/>
      <c r="BJ3533" s="53"/>
      <c r="BK3533" s="53"/>
      <c r="BL3533" s="53"/>
      <c r="BM3533" s="53"/>
      <c r="BN3533" s="53"/>
      <c r="BO3533" s="53"/>
      <c r="BP3533" s="53"/>
      <c r="BQ3533" s="53"/>
      <c r="BR3533" s="53"/>
      <c r="BS3533" s="53"/>
      <c r="BT3533" s="53"/>
      <c r="BU3533" s="53"/>
      <c r="BV3533" s="53"/>
      <c r="BW3533" s="53"/>
      <c r="BX3533" s="53"/>
      <c r="BY3533" s="53"/>
      <c r="BZ3533" s="53"/>
      <c r="CA3533" s="53"/>
      <c r="CB3533" s="53"/>
      <c r="CC3533" s="53"/>
      <c r="CD3533" s="53"/>
      <c r="CE3533" s="53"/>
      <c r="CF3533" s="53"/>
      <c r="CG3533" s="53"/>
      <c r="CH3533" s="53"/>
      <c r="CI3533" s="53"/>
      <c r="CJ3533" s="53"/>
      <c r="CK3533" s="53"/>
    </row>
    <row r="3534" spans="10:89" x14ac:dyDescent="0.2">
      <c r="J3534" s="53"/>
      <c r="K3534" s="53"/>
      <c r="L3534" s="53"/>
      <c r="M3534" s="53"/>
      <c r="N3534" s="53"/>
      <c r="O3534" s="53"/>
      <c r="P3534" s="53"/>
      <c r="Q3534" s="53"/>
      <c r="R3534" s="53"/>
      <c r="S3534" s="53"/>
      <c r="T3534" s="53"/>
      <c r="U3534" s="53"/>
      <c r="V3534" s="53"/>
      <c r="W3534" s="53"/>
      <c r="X3534" s="53"/>
      <c r="Y3534" s="53"/>
      <c r="Z3534" s="53"/>
      <c r="AA3534" s="53"/>
      <c r="AB3534" s="53"/>
      <c r="AC3534" s="53"/>
      <c r="AD3534" s="53"/>
      <c r="AE3534" s="53"/>
      <c r="AF3534" s="53"/>
      <c r="AG3534" s="53"/>
      <c r="AH3534" s="53"/>
      <c r="AI3534" s="53"/>
      <c r="AJ3534" s="53"/>
      <c r="AK3534" s="53"/>
      <c r="AL3534" s="53"/>
      <c r="AM3534" s="53"/>
      <c r="AN3534" s="53"/>
      <c r="AO3534" s="53"/>
      <c r="AP3534" s="53"/>
      <c r="AQ3534" s="53"/>
      <c r="AR3534" s="53"/>
      <c r="AS3534" s="53"/>
      <c r="AT3534" s="53"/>
      <c r="AU3534" s="53"/>
      <c r="AV3534" s="53"/>
      <c r="AW3534" s="53"/>
      <c r="AX3534" s="53"/>
      <c r="AY3534" s="53"/>
      <c r="AZ3534" s="53"/>
      <c r="BA3534" s="53"/>
      <c r="BB3534" s="53"/>
      <c r="BC3534" s="53"/>
      <c r="BD3534" s="53"/>
      <c r="BE3534" s="53"/>
      <c r="BF3534" s="53"/>
      <c r="BG3534" s="53"/>
      <c r="BH3534" s="53"/>
      <c r="BI3534" s="53"/>
      <c r="BJ3534" s="53"/>
      <c r="BK3534" s="53"/>
      <c r="BL3534" s="53"/>
      <c r="BM3534" s="53"/>
      <c r="BN3534" s="53"/>
      <c r="BO3534" s="53"/>
      <c r="BP3534" s="53"/>
      <c r="BQ3534" s="53"/>
      <c r="BR3534" s="53"/>
      <c r="BS3534" s="53"/>
      <c r="BT3534" s="53"/>
      <c r="BU3534" s="53"/>
      <c r="BV3534" s="53"/>
      <c r="BW3534" s="53"/>
      <c r="BX3534" s="53"/>
      <c r="BY3534" s="53"/>
      <c r="BZ3534" s="53"/>
      <c r="CA3534" s="53"/>
      <c r="CB3534" s="53"/>
      <c r="CC3534" s="53"/>
      <c r="CD3534" s="53"/>
      <c r="CE3534" s="53"/>
      <c r="CF3534" s="53"/>
      <c r="CG3534" s="53"/>
      <c r="CH3534" s="53"/>
      <c r="CI3534" s="53"/>
      <c r="CJ3534" s="53"/>
      <c r="CK3534" s="53"/>
    </row>
    <row r="3535" spans="10:89" x14ac:dyDescent="0.2">
      <c r="J3535" s="53"/>
      <c r="K3535" s="53"/>
      <c r="L3535" s="53"/>
      <c r="M3535" s="53"/>
      <c r="N3535" s="53"/>
      <c r="O3535" s="53"/>
      <c r="P3535" s="53"/>
      <c r="Q3535" s="53"/>
      <c r="R3535" s="53"/>
      <c r="S3535" s="53"/>
      <c r="T3535" s="53"/>
      <c r="U3535" s="53"/>
      <c r="V3535" s="53"/>
      <c r="W3535" s="53"/>
      <c r="X3535" s="53"/>
      <c r="Y3535" s="53"/>
      <c r="Z3535" s="53"/>
      <c r="AA3535" s="53"/>
      <c r="AB3535" s="53"/>
      <c r="AC3535" s="53"/>
      <c r="AD3535" s="53"/>
      <c r="AE3535" s="53"/>
      <c r="AF3535" s="53"/>
      <c r="AG3535" s="53"/>
      <c r="AH3535" s="53"/>
      <c r="AI3535" s="53"/>
      <c r="AJ3535" s="53"/>
      <c r="AK3535" s="53"/>
      <c r="AL3535" s="53"/>
      <c r="AM3535" s="53"/>
      <c r="AN3535" s="53"/>
      <c r="AO3535" s="53"/>
      <c r="AP3535" s="53"/>
      <c r="AQ3535" s="53"/>
      <c r="AR3535" s="53"/>
      <c r="AS3535" s="53"/>
      <c r="AT3535" s="53"/>
      <c r="AU3535" s="53"/>
      <c r="AV3535" s="53"/>
      <c r="AW3535" s="53"/>
      <c r="AX3535" s="53"/>
      <c r="AY3535" s="53"/>
      <c r="AZ3535" s="53"/>
      <c r="BA3535" s="53"/>
      <c r="BB3535" s="53"/>
      <c r="BC3535" s="53"/>
      <c r="BD3535" s="53"/>
      <c r="BE3535" s="53"/>
      <c r="BF3535" s="53"/>
      <c r="BG3535" s="53"/>
      <c r="BH3535" s="53"/>
      <c r="BI3535" s="53"/>
      <c r="BJ3535" s="53"/>
      <c r="BK3535" s="53"/>
      <c r="BL3535" s="53"/>
      <c r="BM3535" s="53"/>
      <c r="BN3535" s="53"/>
      <c r="BO3535" s="53"/>
      <c r="BP3535" s="53"/>
      <c r="BQ3535" s="53"/>
      <c r="BR3535" s="53"/>
      <c r="BS3535" s="53"/>
      <c r="BT3535" s="53"/>
      <c r="BU3535" s="53"/>
      <c r="BV3535" s="53"/>
      <c r="BW3535" s="53"/>
      <c r="BX3535" s="53"/>
      <c r="BY3535" s="53"/>
      <c r="BZ3535" s="53"/>
      <c r="CA3535" s="53"/>
      <c r="CB3535" s="53"/>
      <c r="CC3535" s="53"/>
      <c r="CD3535" s="53"/>
      <c r="CE3535" s="53"/>
      <c r="CF3535" s="53"/>
      <c r="CG3535" s="53"/>
      <c r="CH3535" s="53"/>
      <c r="CI3535" s="53"/>
      <c r="CJ3535" s="53"/>
      <c r="CK3535" s="53"/>
    </row>
    <row r="3536" spans="10:89" x14ac:dyDescent="0.2">
      <c r="J3536" s="53"/>
      <c r="K3536" s="53"/>
      <c r="L3536" s="53"/>
      <c r="M3536" s="53"/>
      <c r="N3536" s="53"/>
      <c r="O3536" s="53"/>
      <c r="P3536" s="53"/>
      <c r="Q3536" s="53"/>
      <c r="R3536" s="53"/>
      <c r="S3536" s="53"/>
      <c r="T3536" s="53"/>
      <c r="U3536" s="53"/>
      <c r="V3536" s="53"/>
      <c r="W3536" s="53"/>
      <c r="X3536" s="53"/>
      <c r="Y3536" s="53"/>
      <c r="Z3536" s="53"/>
      <c r="AA3536" s="53"/>
      <c r="AB3536" s="53"/>
      <c r="AC3536" s="53"/>
      <c r="AD3536" s="53"/>
      <c r="AE3536" s="53"/>
      <c r="AF3536" s="53"/>
      <c r="AG3536" s="53"/>
      <c r="AH3536" s="53"/>
      <c r="AI3536" s="53"/>
      <c r="AJ3536" s="53"/>
      <c r="AK3536" s="53"/>
      <c r="AL3536" s="53"/>
      <c r="AM3536" s="53"/>
      <c r="AN3536" s="53"/>
      <c r="AO3536" s="53"/>
      <c r="AP3536" s="53"/>
      <c r="AQ3536" s="53"/>
      <c r="AR3536" s="53"/>
      <c r="AS3536" s="53"/>
      <c r="AT3536" s="53"/>
      <c r="AU3536" s="53"/>
      <c r="AV3536" s="53"/>
      <c r="AW3536" s="53"/>
      <c r="AX3536" s="53"/>
      <c r="AY3536" s="53"/>
      <c r="AZ3536" s="53"/>
      <c r="BA3536" s="53"/>
      <c r="BB3536" s="53"/>
      <c r="BC3536" s="53"/>
      <c r="BD3536" s="53"/>
      <c r="BE3536" s="53"/>
      <c r="BF3536" s="53"/>
      <c r="BG3536" s="53"/>
      <c r="BH3536" s="53"/>
      <c r="BI3536" s="53"/>
      <c r="BJ3536" s="53"/>
      <c r="BK3536" s="53"/>
      <c r="BL3536" s="53"/>
      <c r="BM3536" s="53"/>
      <c r="BN3536" s="53"/>
      <c r="BO3536" s="53"/>
      <c r="BP3536" s="53"/>
      <c r="BQ3536" s="53"/>
      <c r="BR3536" s="53"/>
      <c r="BS3536" s="53"/>
      <c r="BT3536" s="53"/>
      <c r="BU3536" s="53"/>
      <c r="BV3536" s="53"/>
      <c r="BW3536" s="53"/>
      <c r="BX3536" s="53"/>
      <c r="BY3536" s="53"/>
      <c r="BZ3536" s="53"/>
      <c r="CA3536" s="53"/>
      <c r="CB3536" s="53"/>
      <c r="CC3536" s="53"/>
      <c r="CD3536" s="53"/>
      <c r="CE3536" s="53"/>
      <c r="CF3536" s="53"/>
      <c r="CG3536" s="53"/>
      <c r="CH3536" s="53"/>
      <c r="CI3536" s="53"/>
      <c r="CJ3536" s="53"/>
      <c r="CK3536" s="53"/>
    </row>
    <row r="3537" spans="10:89" x14ac:dyDescent="0.2">
      <c r="J3537" s="53"/>
      <c r="K3537" s="53"/>
      <c r="L3537" s="53"/>
      <c r="M3537" s="53"/>
      <c r="N3537" s="53"/>
      <c r="O3537" s="53"/>
      <c r="P3537" s="53"/>
      <c r="Q3537" s="53"/>
      <c r="R3537" s="53"/>
      <c r="S3537" s="53"/>
      <c r="T3537" s="53"/>
      <c r="U3537" s="53"/>
      <c r="V3537" s="53"/>
      <c r="W3537" s="53"/>
      <c r="X3537" s="53"/>
      <c r="Y3537" s="53"/>
      <c r="Z3537" s="53"/>
      <c r="AA3537" s="53"/>
      <c r="AB3537" s="53"/>
      <c r="AC3537" s="53"/>
      <c r="AD3537" s="53"/>
      <c r="AE3537" s="53"/>
      <c r="AF3537" s="53"/>
      <c r="AG3537" s="53"/>
      <c r="AH3537" s="53"/>
      <c r="AI3537" s="53"/>
      <c r="AJ3537" s="53"/>
      <c r="AK3537" s="53"/>
      <c r="AL3537" s="53"/>
      <c r="AM3537" s="53"/>
      <c r="AN3537" s="53"/>
      <c r="AO3537" s="53"/>
      <c r="AP3537" s="53"/>
      <c r="AQ3537" s="53"/>
      <c r="AR3537" s="53"/>
      <c r="AS3537" s="53"/>
      <c r="AT3537" s="53"/>
      <c r="AU3537" s="53"/>
      <c r="AV3537" s="53"/>
      <c r="AW3537" s="53"/>
      <c r="AX3537" s="53"/>
      <c r="AY3537" s="53"/>
      <c r="AZ3537" s="53"/>
      <c r="BA3537" s="53"/>
      <c r="BB3537" s="53"/>
      <c r="BC3537" s="53"/>
      <c r="BD3537" s="53"/>
      <c r="BE3537" s="53"/>
      <c r="BF3537" s="53"/>
      <c r="BG3537" s="53"/>
      <c r="BH3537" s="53"/>
      <c r="BI3537" s="53"/>
      <c r="BJ3537" s="53"/>
      <c r="BK3537" s="53"/>
      <c r="BL3537" s="53"/>
      <c r="BM3537" s="53"/>
      <c r="BN3537" s="53"/>
      <c r="BO3537" s="53"/>
      <c r="BP3537" s="53"/>
      <c r="BQ3537" s="53"/>
      <c r="BR3537" s="53"/>
      <c r="BS3537" s="53"/>
      <c r="BT3537" s="53"/>
      <c r="BU3537" s="53"/>
      <c r="BV3537" s="53"/>
      <c r="BW3537" s="53"/>
      <c r="BX3537" s="53"/>
      <c r="BY3537" s="53"/>
      <c r="BZ3537" s="53"/>
      <c r="CA3537" s="53"/>
      <c r="CB3537" s="53"/>
      <c r="CC3537" s="53"/>
      <c r="CD3537" s="53"/>
      <c r="CE3537" s="53"/>
      <c r="CF3537" s="53"/>
      <c r="CG3537" s="53"/>
      <c r="CH3537" s="53"/>
      <c r="CI3537" s="53"/>
      <c r="CJ3537" s="53"/>
      <c r="CK3537" s="53"/>
    </row>
    <row r="3538" spans="10:89" x14ac:dyDescent="0.2">
      <c r="J3538" s="53"/>
      <c r="K3538" s="53"/>
      <c r="L3538" s="53"/>
      <c r="M3538" s="53"/>
      <c r="N3538" s="53"/>
      <c r="O3538" s="53"/>
      <c r="P3538" s="53"/>
      <c r="Q3538" s="53"/>
      <c r="R3538" s="53"/>
      <c r="S3538" s="53"/>
      <c r="T3538" s="53"/>
      <c r="U3538" s="53"/>
      <c r="V3538" s="53"/>
      <c r="W3538" s="53"/>
      <c r="X3538" s="53"/>
      <c r="Y3538" s="53"/>
      <c r="Z3538" s="53"/>
      <c r="AA3538" s="53"/>
      <c r="AB3538" s="53"/>
      <c r="AC3538" s="53"/>
      <c r="AD3538" s="53"/>
      <c r="AE3538" s="53"/>
      <c r="AF3538" s="53"/>
      <c r="AG3538" s="53"/>
      <c r="AH3538" s="53"/>
      <c r="AI3538" s="53"/>
      <c r="AJ3538" s="53"/>
      <c r="AK3538" s="53"/>
      <c r="AL3538" s="53"/>
      <c r="AM3538" s="53"/>
      <c r="AN3538" s="53"/>
      <c r="AO3538" s="53"/>
      <c r="AP3538" s="53"/>
      <c r="AQ3538" s="53"/>
      <c r="AR3538" s="53"/>
      <c r="AS3538" s="53"/>
      <c r="AT3538" s="53"/>
      <c r="AU3538" s="53"/>
      <c r="AV3538" s="53"/>
      <c r="AW3538" s="53"/>
      <c r="AX3538" s="53"/>
      <c r="AY3538" s="53"/>
      <c r="AZ3538" s="53"/>
      <c r="BA3538" s="53"/>
      <c r="BB3538" s="53"/>
      <c r="BC3538" s="53"/>
      <c r="BD3538" s="53"/>
      <c r="BE3538" s="53"/>
      <c r="BF3538" s="53"/>
      <c r="BG3538" s="53"/>
      <c r="BH3538" s="53"/>
      <c r="BI3538" s="53"/>
      <c r="BJ3538" s="53"/>
      <c r="BK3538" s="53"/>
      <c r="BL3538" s="53"/>
      <c r="BM3538" s="53"/>
      <c r="BN3538" s="53"/>
      <c r="BO3538" s="53"/>
      <c r="BP3538" s="53"/>
      <c r="BQ3538" s="53"/>
      <c r="BR3538" s="53"/>
      <c r="BS3538" s="53"/>
      <c r="BT3538" s="53"/>
      <c r="BU3538" s="53"/>
      <c r="BV3538" s="53"/>
      <c r="BW3538" s="53"/>
      <c r="BX3538" s="53"/>
      <c r="BY3538" s="53"/>
      <c r="BZ3538" s="53"/>
      <c r="CA3538" s="53"/>
      <c r="CB3538" s="53"/>
      <c r="CC3538" s="53"/>
      <c r="CD3538" s="53"/>
      <c r="CE3538" s="53"/>
      <c r="CF3538" s="53"/>
      <c r="CG3538" s="53"/>
      <c r="CH3538" s="53"/>
      <c r="CI3538" s="53"/>
      <c r="CJ3538" s="53"/>
      <c r="CK3538" s="53"/>
    </row>
    <row r="3539" spans="10:89" x14ac:dyDescent="0.2">
      <c r="J3539" s="53"/>
      <c r="K3539" s="53"/>
      <c r="L3539" s="53"/>
      <c r="M3539" s="53"/>
      <c r="N3539" s="53"/>
      <c r="O3539" s="53"/>
      <c r="P3539" s="53"/>
      <c r="Q3539" s="53"/>
      <c r="R3539" s="53"/>
      <c r="S3539" s="53"/>
      <c r="T3539" s="53"/>
      <c r="U3539" s="53"/>
      <c r="V3539" s="53"/>
      <c r="W3539" s="53"/>
      <c r="X3539" s="53"/>
      <c r="Y3539" s="53"/>
      <c r="Z3539" s="53"/>
      <c r="AA3539" s="53"/>
      <c r="AB3539" s="53"/>
      <c r="AC3539" s="53"/>
      <c r="AD3539" s="53"/>
      <c r="AE3539" s="53"/>
      <c r="AF3539" s="53"/>
      <c r="AG3539" s="53"/>
      <c r="AH3539" s="53"/>
      <c r="AI3539" s="53"/>
      <c r="AJ3539" s="53"/>
      <c r="AK3539" s="53"/>
      <c r="AL3539" s="53"/>
      <c r="AM3539" s="53"/>
      <c r="AN3539" s="53"/>
      <c r="AO3539" s="53"/>
      <c r="AP3539" s="53"/>
      <c r="AQ3539" s="53"/>
      <c r="AR3539" s="53"/>
      <c r="AS3539" s="53"/>
      <c r="AT3539" s="53"/>
      <c r="AU3539" s="53"/>
      <c r="AV3539" s="53"/>
      <c r="AW3539" s="53"/>
      <c r="AX3539" s="53"/>
      <c r="AY3539" s="53"/>
      <c r="AZ3539" s="53"/>
      <c r="BA3539" s="53"/>
      <c r="BB3539" s="53"/>
      <c r="BC3539" s="53"/>
      <c r="BD3539" s="53"/>
      <c r="BE3539" s="53"/>
      <c r="BF3539" s="53"/>
      <c r="BG3539" s="53"/>
      <c r="BH3539" s="53"/>
      <c r="BI3539" s="53"/>
      <c r="BJ3539" s="53"/>
      <c r="BK3539" s="53"/>
      <c r="BL3539" s="53"/>
      <c r="BM3539" s="53"/>
      <c r="BN3539" s="53"/>
      <c r="BO3539" s="53"/>
      <c r="BP3539" s="53"/>
      <c r="BQ3539" s="53"/>
      <c r="BR3539" s="53"/>
      <c r="BS3539" s="53"/>
      <c r="BT3539" s="53"/>
      <c r="BU3539" s="53"/>
      <c r="BV3539" s="53"/>
      <c r="BW3539" s="53"/>
      <c r="BX3539" s="53"/>
      <c r="BY3539" s="53"/>
      <c r="BZ3539" s="53"/>
      <c r="CA3539" s="53"/>
      <c r="CB3539" s="53"/>
      <c r="CC3539" s="53"/>
      <c r="CD3539" s="53"/>
      <c r="CE3539" s="53"/>
      <c r="CF3539" s="53"/>
      <c r="CG3539" s="53"/>
      <c r="CH3539" s="53"/>
      <c r="CI3539" s="53"/>
      <c r="CJ3539" s="53"/>
      <c r="CK3539" s="53"/>
    </row>
    <row r="3540" spans="10:89" x14ac:dyDescent="0.2">
      <c r="J3540" s="53"/>
      <c r="K3540" s="53"/>
      <c r="L3540" s="53"/>
      <c r="M3540" s="53"/>
      <c r="N3540" s="53"/>
      <c r="O3540" s="53"/>
      <c r="P3540" s="53"/>
      <c r="Q3540" s="53"/>
      <c r="R3540" s="53"/>
      <c r="S3540" s="53"/>
      <c r="T3540" s="53"/>
      <c r="U3540" s="53"/>
      <c r="V3540" s="53"/>
      <c r="W3540" s="53"/>
      <c r="X3540" s="53"/>
      <c r="Y3540" s="53"/>
      <c r="Z3540" s="53"/>
      <c r="AA3540" s="53"/>
      <c r="AB3540" s="53"/>
      <c r="AC3540" s="53"/>
      <c r="AD3540" s="53"/>
      <c r="AE3540" s="53"/>
      <c r="AF3540" s="53"/>
      <c r="AG3540" s="53"/>
      <c r="AH3540" s="53"/>
      <c r="AI3540" s="53"/>
      <c r="AJ3540" s="53"/>
      <c r="AK3540" s="53"/>
      <c r="AL3540" s="53"/>
      <c r="AM3540" s="53"/>
      <c r="AN3540" s="53"/>
      <c r="AO3540" s="53"/>
      <c r="AP3540" s="53"/>
      <c r="AQ3540" s="53"/>
      <c r="AR3540" s="53"/>
      <c r="AS3540" s="53"/>
      <c r="AT3540" s="53"/>
      <c r="AU3540" s="53"/>
      <c r="AV3540" s="53"/>
      <c r="AW3540" s="53"/>
      <c r="AX3540" s="53"/>
      <c r="AY3540" s="53"/>
      <c r="AZ3540" s="53"/>
      <c r="BA3540" s="53"/>
      <c r="BB3540" s="53"/>
      <c r="BC3540" s="53"/>
      <c r="BD3540" s="53"/>
      <c r="BE3540" s="53"/>
      <c r="BF3540" s="53"/>
      <c r="BG3540" s="53"/>
      <c r="BH3540" s="53"/>
      <c r="BI3540" s="53"/>
      <c r="BJ3540" s="53"/>
      <c r="BK3540" s="53"/>
      <c r="BL3540" s="53"/>
      <c r="BM3540" s="53"/>
      <c r="BN3540" s="53"/>
      <c r="BO3540" s="53"/>
      <c r="BP3540" s="53"/>
      <c r="BQ3540" s="53"/>
      <c r="BR3540" s="53"/>
      <c r="BS3540" s="53"/>
      <c r="BT3540" s="53"/>
      <c r="BU3540" s="53"/>
      <c r="BV3540" s="53"/>
      <c r="BW3540" s="53"/>
      <c r="BX3540" s="53"/>
      <c r="BY3540" s="53"/>
      <c r="BZ3540" s="53"/>
      <c r="CA3540" s="53"/>
      <c r="CB3540" s="53"/>
      <c r="CC3540" s="53"/>
      <c r="CD3540" s="53"/>
      <c r="CE3540" s="53"/>
      <c r="CF3540" s="53"/>
      <c r="CG3540" s="53"/>
      <c r="CH3540" s="53"/>
      <c r="CI3540" s="53"/>
      <c r="CJ3540" s="53"/>
      <c r="CK3540" s="53"/>
    </row>
    <row r="3541" spans="10:89" x14ac:dyDescent="0.2">
      <c r="J3541" s="53"/>
      <c r="K3541" s="53"/>
      <c r="L3541" s="53"/>
      <c r="M3541" s="53"/>
      <c r="N3541" s="53"/>
      <c r="O3541" s="53"/>
      <c r="P3541" s="53"/>
      <c r="Q3541" s="53"/>
      <c r="R3541" s="53"/>
      <c r="S3541" s="53"/>
      <c r="T3541" s="53"/>
      <c r="U3541" s="53"/>
      <c r="V3541" s="53"/>
      <c r="W3541" s="53"/>
      <c r="X3541" s="53"/>
      <c r="Y3541" s="53"/>
      <c r="Z3541" s="53"/>
      <c r="AA3541" s="53"/>
      <c r="AB3541" s="53"/>
      <c r="AC3541" s="53"/>
      <c r="AD3541" s="53"/>
      <c r="AE3541" s="53"/>
      <c r="AF3541" s="53"/>
      <c r="AG3541" s="53"/>
      <c r="AH3541" s="53"/>
      <c r="AI3541" s="53"/>
      <c r="AJ3541" s="53"/>
      <c r="AK3541" s="53"/>
      <c r="AL3541" s="53"/>
      <c r="AM3541" s="53"/>
      <c r="AN3541" s="53"/>
      <c r="AO3541" s="53"/>
      <c r="AP3541" s="53"/>
      <c r="AQ3541" s="53"/>
      <c r="AR3541" s="53"/>
      <c r="AS3541" s="53"/>
      <c r="AT3541" s="53"/>
      <c r="AU3541" s="53"/>
      <c r="AV3541" s="53"/>
      <c r="AW3541" s="53"/>
      <c r="AX3541" s="53"/>
      <c r="AY3541" s="53"/>
      <c r="AZ3541" s="53"/>
      <c r="BA3541" s="53"/>
      <c r="BB3541" s="53"/>
      <c r="BC3541" s="53"/>
      <c r="BD3541" s="53"/>
      <c r="BE3541" s="53"/>
      <c r="BF3541" s="53"/>
      <c r="BG3541" s="53"/>
      <c r="BH3541" s="53"/>
      <c r="BI3541" s="53"/>
      <c r="BJ3541" s="53"/>
      <c r="BK3541" s="53"/>
      <c r="BL3541" s="53"/>
      <c r="BM3541" s="53"/>
      <c r="BN3541" s="53"/>
      <c r="BO3541" s="53"/>
      <c r="BP3541" s="53"/>
      <c r="BQ3541" s="53"/>
      <c r="BR3541" s="53"/>
      <c r="BS3541" s="53"/>
      <c r="BT3541" s="53"/>
      <c r="BU3541" s="53"/>
      <c r="BV3541" s="53"/>
      <c r="BW3541" s="53"/>
      <c r="BX3541" s="53"/>
      <c r="BY3541" s="53"/>
      <c r="BZ3541" s="53"/>
      <c r="CA3541" s="53"/>
      <c r="CB3541" s="53"/>
      <c r="CC3541" s="53"/>
      <c r="CD3541" s="53"/>
      <c r="CE3541" s="53"/>
      <c r="CF3541" s="53"/>
      <c r="CG3541" s="53"/>
      <c r="CH3541" s="53"/>
      <c r="CI3541" s="53"/>
      <c r="CJ3541" s="53"/>
      <c r="CK3541" s="53"/>
    </row>
    <row r="3542" spans="10:89" x14ac:dyDescent="0.2">
      <c r="J3542" s="53"/>
      <c r="K3542" s="53"/>
      <c r="L3542" s="53"/>
      <c r="M3542" s="53"/>
      <c r="N3542" s="53"/>
      <c r="O3542" s="53"/>
      <c r="P3542" s="53"/>
      <c r="Q3542" s="53"/>
      <c r="R3542" s="53"/>
      <c r="S3542" s="53"/>
      <c r="T3542" s="53"/>
      <c r="U3542" s="53"/>
      <c r="V3542" s="53"/>
      <c r="W3542" s="53"/>
      <c r="X3542" s="53"/>
      <c r="Y3542" s="53"/>
      <c r="Z3542" s="53"/>
      <c r="AA3542" s="53"/>
      <c r="AB3542" s="53"/>
      <c r="AC3542" s="53"/>
      <c r="AD3542" s="53"/>
      <c r="AE3542" s="53"/>
      <c r="AF3542" s="53"/>
      <c r="AG3542" s="53"/>
      <c r="AH3542" s="53"/>
      <c r="AI3542" s="53"/>
      <c r="AJ3542" s="53"/>
      <c r="AK3542" s="53"/>
      <c r="AL3542" s="53"/>
      <c r="AM3542" s="53"/>
      <c r="AN3542" s="53"/>
      <c r="AO3542" s="53"/>
      <c r="AP3542" s="53"/>
      <c r="AQ3542" s="53"/>
      <c r="AR3542" s="53"/>
      <c r="AS3542" s="53"/>
      <c r="AT3542" s="53"/>
      <c r="AU3542" s="53"/>
      <c r="AV3542" s="53"/>
      <c r="AW3542" s="53"/>
      <c r="AX3542" s="53"/>
      <c r="AY3542" s="53"/>
      <c r="AZ3542" s="53"/>
      <c r="BA3542" s="53"/>
      <c r="BB3542" s="53"/>
      <c r="BC3542" s="53"/>
      <c r="BD3542" s="53"/>
      <c r="BE3542" s="53"/>
      <c r="BF3542" s="53"/>
      <c r="BG3542" s="53"/>
      <c r="BH3542" s="53"/>
      <c r="BI3542" s="53"/>
      <c r="BJ3542" s="53"/>
      <c r="BK3542" s="53"/>
      <c r="BL3542" s="53"/>
      <c r="BM3542" s="53"/>
      <c r="BN3542" s="53"/>
      <c r="BO3542" s="53"/>
      <c r="BP3542" s="53"/>
      <c r="BQ3542" s="53"/>
      <c r="BR3542" s="53"/>
      <c r="BS3542" s="53"/>
      <c r="BT3542" s="53"/>
      <c r="BU3542" s="53"/>
      <c r="BV3542" s="53"/>
      <c r="BW3542" s="53"/>
      <c r="BX3542" s="53"/>
      <c r="BY3542" s="53"/>
      <c r="BZ3542" s="53"/>
      <c r="CA3542" s="53"/>
      <c r="CB3542" s="53"/>
      <c r="CC3542" s="53"/>
      <c r="CD3542" s="53"/>
      <c r="CE3542" s="53"/>
      <c r="CF3542" s="53"/>
      <c r="CG3542" s="53"/>
      <c r="CH3542" s="53"/>
      <c r="CI3542" s="53"/>
      <c r="CJ3542" s="53"/>
      <c r="CK3542" s="53"/>
    </row>
    <row r="3543" spans="10:89" x14ac:dyDescent="0.2">
      <c r="J3543" s="53"/>
      <c r="K3543" s="53"/>
      <c r="L3543" s="53"/>
      <c r="M3543" s="53"/>
      <c r="N3543" s="53"/>
      <c r="O3543" s="53"/>
      <c r="P3543" s="53"/>
      <c r="Q3543" s="53"/>
      <c r="R3543" s="53"/>
      <c r="S3543" s="53"/>
      <c r="T3543" s="53"/>
      <c r="U3543" s="53"/>
      <c r="V3543" s="53"/>
      <c r="W3543" s="53"/>
      <c r="X3543" s="53"/>
      <c r="Y3543" s="53"/>
      <c r="Z3543" s="53"/>
      <c r="AA3543" s="53"/>
      <c r="AB3543" s="53"/>
      <c r="AC3543" s="53"/>
      <c r="AD3543" s="53"/>
      <c r="AE3543" s="53"/>
      <c r="AF3543" s="53"/>
      <c r="AG3543" s="53"/>
      <c r="AH3543" s="53"/>
      <c r="AI3543" s="53"/>
      <c r="AJ3543" s="53"/>
      <c r="AK3543" s="53"/>
      <c r="AL3543" s="53"/>
      <c r="AM3543" s="53"/>
      <c r="AN3543" s="53"/>
      <c r="AO3543" s="53"/>
      <c r="AP3543" s="53"/>
      <c r="AQ3543" s="53"/>
      <c r="AR3543" s="53"/>
      <c r="AS3543" s="53"/>
      <c r="AT3543" s="53"/>
      <c r="AU3543" s="53"/>
      <c r="AV3543" s="53"/>
      <c r="AW3543" s="53"/>
      <c r="AX3543" s="53"/>
      <c r="AY3543" s="53"/>
      <c r="AZ3543" s="53"/>
      <c r="BA3543" s="53"/>
      <c r="BB3543" s="53"/>
      <c r="BC3543" s="53"/>
      <c r="BD3543" s="53"/>
      <c r="BE3543" s="53"/>
      <c r="BF3543" s="53"/>
      <c r="BG3543" s="53"/>
      <c r="BH3543" s="53"/>
      <c r="BI3543" s="53"/>
      <c r="BJ3543" s="53"/>
      <c r="BK3543" s="53"/>
      <c r="BL3543" s="53"/>
      <c r="BM3543" s="53"/>
      <c r="BN3543" s="53"/>
      <c r="BO3543" s="53"/>
      <c r="BP3543" s="53"/>
      <c r="BQ3543" s="53"/>
      <c r="BR3543" s="53"/>
      <c r="BS3543" s="53"/>
      <c r="BT3543" s="53"/>
      <c r="BU3543" s="53"/>
      <c r="BV3543" s="53"/>
      <c r="BW3543" s="53"/>
      <c r="BX3543" s="53"/>
      <c r="BY3543" s="53"/>
      <c r="BZ3543" s="53"/>
      <c r="CA3543" s="53"/>
      <c r="CB3543" s="53"/>
      <c r="CC3543" s="53"/>
      <c r="CD3543" s="53"/>
      <c r="CE3543" s="53"/>
      <c r="CF3543" s="53"/>
      <c r="CG3543" s="53"/>
      <c r="CH3543" s="53"/>
      <c r="CI3543" s="53"/>
      <c r="CJ3543" s="53"/>
      <c r="CK3543" s="53"/>
    </row>
    <row r="3544" spans="10:89" x14ac:dyDescent="0.2">
      <c r="J3544" s="53"/>
      <c r="K3544" s="53"/>
      <c r="L3544" s="53"/>
      <c r="M3544" s="53"/>
      <c r="N3544" s="53"/>
      <c r="O3544" s="53"/>
      <c r="P3544" s="53"/>
      <c r="Q3544" s="53"/>
      <c r="R3544" s="53"/>
      <c r="S3544" s="53"/>
      <c r="T3544" s="53"/>
      <c r="U3544" s="53"/>
      <c r="V3544" s="53"/>
      <c r="W3544" s="53"/>
      <c r="X3544" s="53"/>
      <c r="Y3544" s="53"/>
      <c r="Z3544" s="53"/>
      <c r="AA3544" s="53"/>
      <c r="AB3544" s="53"/>
      <c r="AC3544" s="53"/>
      <c r="AD3544" s="53"/>
      <c r="AE3544" s="53"/>
      <c r="AF3544" s="53"/>
      <c r="AG3544" s="53"/>
      <c r="AH3544" s="53"/>
      <c r="AI3544" s="53"/>
      <c r="AJ3544" s="53"/>
      <c r="AK3544" s="53"/>
      <c r="AL3544" s="53"/>
      <c r="AM3544" s="53"/>
      <c r="AN3544" s="53"/>
      <c r="AO3544" s="53"/>
      <c r="AP3544" s="53"/>
      <c r="AQ3544" s="53"/>
      <c r="AR3544" s="53"/>
      <c r="AS3544" s="53"/>
      <c r="AT3544" s="53"/>
      <c r="AU3544" s="53"/>
      <c r="AV3544" s="53"/>
      <c r="AW3544" s="53"/>
      <c r="AX3544" s="53"/>
      <c r="AY3544" s="53"/>
      <c r="AZ3544" s="53"/>
      <c r="BA3544" s="53"/>
      <c r="BB3544" s="53"/>
      <c r="BC3544" s="53"/>
      <c r="BD3544" s="53"/>
      <c r="BE3544" s="53"/>
      <c r="BF3544" s="53"/>
      <c r="BG3544" s="53"/>
      <c r="BH3544" s="53"/>
      <c r="BI3544" s="53"/>
      <c r="BJ3544" s="53"/>
      <c r="BK3544" s="53"/>
      <c r="BL3544" s="53"/>
      <c r="BM3544" s="53"/>
      <c r="BN3544" s="53"/>
      <c r="BO3544" s="53"/>
      <c r="BP3544" s="53"/>
      <c r="BQ3544" s="53"/>
      <c r="BR3544" s="53"/>
      <c r="BS3544" s="53"/>
      <c r="BT3544" s="53"/>
      <c r="BU3544" s="53"/>
      <c r="BV3544" s="53"/>
      <c r="BW3544" s="53"/>
      <c r="BX3544" s="53"/>
      <c r="BY3544" s="53"/>
      <c r="BZ3544" s="53"/>
      <c r="CA3544" s="53"/>
      <c r="CB3544" s="53"/>
      <c r="CC3544" s="53"/>
      <c r="CD3544" s="53"/>
      <c r="CE3544" s="53"/>
      <c r="CF3544" s="53"/>
      <c r="CG3544" s="53"/>
      <c r="CH3544" s="53"/>
      <c r="CI3544" s="53"/>
      <c r="CJ3544" s="53"/>
      <c r="CK3544" s="53"/>
    </row>
    <row r="3545" spans="10:89" x14ac:dyDescent="0.2">
      <c r="J3545" s="53"/>
      <c r="K3545" s="53"/>
      <c r="L3545" s="53"/>
      <c r="M3545" s="53"/>
      <c r="N3545" s="53"/>
      <c r="O3545" s="53"/>
      <c r="P3545" s="53"/>
      <c r="Q3545" s="53"/>
      <c r="R3545" s="53"/>
      <c r="S3545" s="53"/>
      <c r="T3545" s="53"/>
      <c r="U3545" s="53"/>
      <c r="V3545" s="53"/>
      <c r="W3545" s="53"/>
      <c r="X3545" s="53"/>
      <c r="Y3545" s="53"/>
      <c r="Z3545" s="53"/>
      <c r="AA3545" s="53"/>
      <c r="AB3545" s="53"/>
      <c r="AC3545" s="53"/>
      <c r="AD3545" s="53"/>
      <c r="AE3545" s="53"/>
      <c r="AF3545" s="53"/>
      <c r="AG3545" s="53"/>
      <c r="AH3545" s="53"/>
      <c r="AI3545" s="53"/>
      <c r="AJ3545" s="53"/>
      <c r="AK3545" s="53"/>
      <c r="AL3545" s="53"/>
      <c r="AM3545" s="53"/>
      <c r="AN3545" s="53"/>
      <c r="AO3545" s="53"/>
      <c r="AP3545" s="53"/>
      <c r="AQ3545" s="53"/>
      <c r="AR3545" s="53"/>
      <c r="AS3545" s="53"/>
      <c r="AT3545" s="53"/>
      <c r="AU3545" s="53"/>
      <c r="AV3545" s="53"/>
      <c r="AW3545" s="53"/>
      <c r="AX3545" s="53"/>
      <c r="AY3545" s="53"/>
      <c r="AZ3545" s="53"/>
      <c r="BA3545" s="53"/>
      <c r="BB3545" s="53"/>
      <c r="BC3545" s="53"/>
      <c r="BD3545" s="53"/>
      <c r="BE3545" s="53"/>
      <c r="BF3545" s="53"/>
      <c r="BG3545" s="53"/>
      <c r="BH3545" s="53"/>
      <c r="BI3545" s="53"/>
      <c r="BJ3545" s="53"/>
      <c r="BK3545" s="53"/>
      <c r="BL3545" s="53"/>
      <c r="BM3545" s="53"/>
      <c r="BN3545" s="53"/>
      <c r="BO3545" s="53"/>
      <c r="BP3545" s="53"/>
      <c r="BQ3545" s="53"/>
      <c r="BR3545" s="53"/>
      <c r="BS3545" s="53"/>
      <c r="BT3545" s="53"/>
      <c r="BU3545" s="53"/>
      <c r="BV3545" s="53"/>
      <c r="BW3545" s="53"/>
      <c r="BX3545" s="53"/>
      <c r="BY3545" s="53"/>
      <c r="BZ3545" s="53"/>
      <c r="CA3545" s="53"/>
      <c r="CB3545" s="53"/>
      <c r="CC3545" s="53"/>
      <c r="CD3545" s="53"/>
      <c r="CE3545" s="53"/>
      <c r="CF3545" s="53"/>
      <c r="CG3545" s="53"/>
      <c r="CH3545" s="53"/>
      <c r="CI3545" s="53"/>
      <c r="CJ3545" s="53"/>
      <c r="CK3545" s="53"/>
    </row>
    <row r="3546" spans="10:89" x14ac:dyDescent="0.2">
      <c r="J3546" s="53"/>
      <c r="K3546" s="53"/>
      <c r="L3546" s="53"/>
      <c r="M3546" s="53"/>
      <c r="N3546" s="53"/>
      <c r="O3546" s="53"/>
      <c r="P3546" s="53"/>
      <c r="Q3546" s="53"/>
      <c r="R3546" s="53"/>
      <c r="S3546" s="53"/>
      <c r="T3546" s="53"/>
      <c r="U3546" s="53"/>
      <c r="V3546" s="53"/>
      <c r="W3546" s="53"/>
      <c r="X3546" s="53"/>
      <c r="Y3546" s="53"/>
      <c r="Z3546" s="53"/>
      <c r="AA3546" s="53"/>
      <c r="AB3546" s="53"/>
      <c r="AC3546" s="53"/>
      <c r="AD3546" s="53"/>
      <c r="AE3546" s="53"/>
      <c r="AF3546" s="53"/>
      <c r="AG3546" s="53"/>
      <c r="AH3546" s="53"/>
      <c r="AI3546" s="53"/>
      <c r="AJ3546" s="53"/>
      <c r="AK3546" s="53"/>
      <c r="AL3546" s="53"/>
      <c r="AM3546" s="53"/>
      <c r="AN3546" s="53"/>
      <c r="AO3546" s="53"/>
      <c r="AP3546" s="53"/>
      <c r="AQ3546" s="53"/>
      <c r="AR3546" s="53"/>
      <c r="AS3546" s="53"/>
      <c r="AT3546" s="53"/>
      <c r="AU3546" s="53"/>
      <c r="AV3546" s="53"/>
      <c r="AW3546" s="53"/>
      <c r="AX3546" s="53"/>
      <c r="AY3546" s="53"/>
      <c r="AZ3546" s="53"/>
      <c r="BA3546" s="53"/>
      <c r="BB3546" s="53"/>
      <c r="BC3546" s="53"/>
      <c r="BD3546" s="53"/>
      <c r="BE3546" s="53"/>
      <c r="BF3546" s="53"/>
      <c r="BG3546" s="53"/>
      <c r="BH3546" s="53"/>
      <c r="BI3546" s="53"/>
      <c r="BJ3546" s="53"/>
      <c r="BK3546" s="53"/>
      <c r="BL3546" s="53"/>
      <c r="BM3546" s="53"/>
      <c r="BN3546" s="53"/>
      <c r="BO3546" s="53"/>
      <c r="BP3546" s="53"/>
      <c r="BQ3546" s="53"/>
      <c r="BR3546" s="53"/>
      <c r="BS3546" s="53"/>
      <c r="BT3546" s="53"/>
      <c r="BU3546" s="53"/>
      <c r="BV3546" s="53"/>
      <c r="BW3546" s="53"/>
      <c r="BX3546" s="53"/>
      <c r="BY3546" s="53"/>
      <c r="BZ3546" s="53"/>
      <c r="CA3546" s="53"/>
      <c r="CB3546" s="53"/>
      <c r="CC3546" s="53"/>
      <c r="CD3546" s="53"/>
      <c r="CE3546" s="53"/>
      <c r="CF3546" s="53"/>
      <c r="CG3546" s="53"/>
      <c r="CH3546" s="53"/>
      <c r="CI3546" s="53"/>
      <c r="CJ3546" s="53"/>
      <c r="CK3546" s="53"/>
    </row>
    <row r="3547" spans="10:89" x14ac:dyDescent="0.2">
      <c r="J3547" s="53"/>
      <c r="K3547" s="53"/>
      <c r="L3547" s="53"/>
      <c r="M3547" s="53"/>
      <c r="N3547" s="53"/>
      <c r="O3547" s="53"/>
      <c r="P3547" s="53"/>
      <c r="Q3547" s="53"/>
      <c r="R3547" s="53"/>
      <c r="S3547" s="53"/>
      <c r="T3547" s="53"/>
      <c r="U3547" s="53"/>
      <c r="V3547" s="53"/>
      <c r="W3547" s="53"/>
      <c r="X3547" s="53"/>
      <c r="Y3547" s="53"/>
      <c r="Z3547" s="53"/>
      <c r="AA3547" s="53"/>
      <c r="AB3547" s="53"/>
      <c r="AC3547" s="53"/>
      <c r="AD3547" s="53"/>
      <c r="AE3547" s="53"/>
      <c r="AF3547" s="53"/>
      <c r="AG3547" s="53"/>
      <c r="AH3547" s="53"/>
      <c r="AI3547" s="53"/>
      <c r="AJ3547" s="53"/>
      <c r="AK3547" s="53"/>
      <c r="AL3547" s="53"/>
      <c r="AM3547" s="53"/>
      <c r="AN3547" s="53"/>
      <c r="AO3547" s="53"/>
      <c r="AP3547" s="53"/>
      <c r="AQ3547" s="53"/>
      <c r="AR3547" s="53"/>
      <c r="AS3547" s="53"/>
      <c r="AT3547" s="53"/>
      <c r="AU3547" s="53"/>
      <c r="AV3547" s="53"/>
      <c r="AW3547" s="53"/>
      <c r="AX3547" s="53"/>
      <c r="AY3547" s="53"/>
      <c r="AZ3547" s="53"/>
      <c r="BA3547" s="53"/>
      <c r="BB3547" s="53"/>
      <c r="BC3547" s="53"/>
      <c r="BD3547" s="53"/>
      <c r="BE3547" s="53"/>
      <c r="BF3547" s="53"/>
      <c r="BG3547" s="53"/>
      <c r="BH3547" s="53"/>
      <c r="BI3547" s="53"/>
      <c r="BJ3547" s="53"/>
      <c r="BK3547" s="53"/>
      <c r="BL3547" s="53"/>
      <c r="BM3547" s="53"/>
      <c r="BN3547" s="53"/>
      <c r="BO3547" s="53"/>
      <c r="BP3547" s="53"/>
      <c r="BQ3547" s="53"/>
      <c r="BR3547" s="53"/>
      <c r="BS3547" s="53"/>
      <c r="BT3547" s="53"/>
      <c r="BU3547" s="53"/>
      <c r="BV3547" s="53"/>
      <c r="BW3547" s="53"/>
      <c r="BX3547" s="53"/>
      <c r="BY3547" s="53"/>
      <c r="BZ3547" s="53"/>
      <c r="CA3547" s="53"/>
      <c r="CB3547" s="53"/>
      <c r="CC3547" s="53"/>
      <c r="CD3547" s="53"/>
      <c r="CE3547" s="53"/>
      <c r="CF3547" s="53"/>
      <c r="CG3547" s="53"/>
      <c r="CH3547" s="53"/>
      <c r="CI3547" s="53"/>
      <c r="CJ3547" s="53"/>
      <c r="CK3547" s="53"/>
    </row>
    <row r="3548" spans="10:89" x14ac:dyDescent="0.2">
      <c r="J3548" s="53"/>
      <c r="K3548" s="53"/>
      <c r="L3548" s="53"/>
      <c r="M3548" s="53"/>
      <c r="N3548" s="53"/>
      <c r="O3548" s="53"/>
      <c r="P3548" s="53"/>
      <c r="Q3548" s="53"/>
      <c r="R3548" s="53"/>
      <c r="S3548" s="53"/>
      <c r="T3548" s="53"/>
      <c r="U3548" s="53"/>
      <c r="V3548" s="53"/>
      <c r="W3548" s="53"/>
      <c r="X3548" s="53"/>
      <c r="Y3548" s="53"/>
      <c r="Z3548" s="53"/>
      <c r="AA3548" s="53"/>
      <c r="AB3548" s="53"/>
      <c r="AC3548" s="53"/>
      <c r="AD3548" s="53"/>
      <c r="AE3548" s="53"/>
      <c r="AF3548" s="53"/>
      <c r="AG3548" s="53"/>
      <c r="AH3548" s="53"/>
      <c r="AI3548" s="53"/>
      <c r="AJ3548" s="53"/>
      <c r="AK3548" s="53"/>
      <c r="AL3548" s="53"/>
      <c r="AM3548" s="53"/>
      <c r="AN3548" s="53"/>
      <c r="AO3548" s="53"/>
      <c r="AP3548" s="53"/>
      <c r="AQ3548" s="53"/>
      <c r="AR3548" s="53"/>
      <c r="AS3548" s="53"/>
      <c r="AT3548" s="53"/>
      <c r="AU3548" s="53"/>
      <c r="AV3548" s="53"/>
      <c r="AW3548" s="53"/>
      <c r="AX3548" s="53"/>
      <c r="AY3548" s="53"/>
      <c r="AZ3548" s="53"/>
      <c r="BA3548" s="53"/>
      <c r="BB3548" s="53"/>
      <c r="BC3548" s="53"/>
      <c r="BD3548" s="53"/>
      <c r="BE3548" s="53"/>
      <c r="BF3548" s="53"/>
      <c r="BG3548" s="53"/>
      <c r="BH3548" s="53"/>
      <c r="BI3548" s="53"/>
      <c r="BJ3548" s="53"/>
      <c r="BK3548" s="53"/>
      <c r="BL3548" s="53"/>
      <c r="BM3548" s="53"/>
      <c r="BN3548" s="53"/>
      <c r="BO3548" s="53"/>
      <c r="BP3548" s="53"/>
      <c r="BQ3548" s="53"/>
      <c r="BR3548" s="53"/>
      <c r="BS3548" s="53"/>
      <c r="BT3548" s="53"/>
      <c r="BU3548" s="53"/>
      <c r="BV3548" s="53"/>
      <c r="BW3548" s="53"/>
      <c r="BX3548" s="53"/>
      <c r="BY3548" s="53"/>
      <c r="BZ3548" s="53"/>
      <c r="CA3548" s="53"/>
      <c r="CB3548" s="53"/>
      <c r="CC3548" s="53"/>
      <c r="CD3548" s="53"/>
      <c r="CE3548" s="53"/>
      <c r="CF3548" s="53"/>
      <c r="CG3548" s="53"/>
      <c r="CH3548" s="53"/>
      <c r="CI3548" s="53"/>
      <c r="CJ3548" s="53"/>
      <c r="CK3548" s="53"/>
    </row>
    <row r="3549" spans="10:89" x14ac:dyDescent="0.2">
      <c r="J3549" s="53"/>
      <c r="K3549" s="53"/>
      <c r="L3549" s="53"/>
      <c r="M3549" s="53"/>
      <c r="N3549" s="53"/>
      <c r="O3549" s="53"/>
      <c r="P3549" s="53"/>
      <c r="Q3549" s="53"/>
      <c r="R3549" s="53"/>
      <c r="S3549" s="53"/>
      <c r="T3549" s="53"/>
      <c r="U3549" s="53"/>
      <c r="V3549" s="53"/>
      <c r="W3549" s="53"/>
      <c r="X3549" s="53"/>
      <c r="Y3549" s="53"/>
      <c r="Z3549" s="53"/>
      <c r="AA3549" s="53"/>
      <c r="AB3549" s="53"/>
      <c r="AC3549" s="53"/>
      <c r="AD3549" s="53"/>
      <c r="AE3549" s="53"/>
      <c r="AF3549" s="53"/>
      <c r="AG3549" s="53"/>
      <c r="AH3549" s="53"/>
      <c r="AI3549" s="53"/>
      <c r="AJ3549" s="53"/>
      <c r="AK3549" s="53"/>
      <c r="AL3549" s="53"/>
      <c r="AM3549" s="53"/>
      <c r="AN3549" s="53"/>
      <c r="AO3549" s="53"/>
      <c r="AP3549" s="53"/>
      <c r="AQ3549" s="53"/>
      <c r="AR3549" s="53"/>
      <c r="AS3549" s="53"/>
      <c r="AT3549" s="53"/>
      <c r="AU3549" s="53"/>
      <c r="AV3549" s="53"/>
      <c r="AW3549" s="53"/>
      <c r="AX3549" s="53"/>
      <c r="AY3549" s="53"/>
      <c r="AZ3549" s="53"/>
      <c r="BA3549" s="53"/>
      <c r="BB3549" s="53"/>
      <c r="BC3549" s="53"/>
      <c r="BD3549" s="53"/>
      <c r="BE3549" s="53"/>
      <c r="BF3549" s="53"/>
      <c r="BG3549" s="53"/>
      <c r="BH3549" s="53"/>
      <c r="BI3549" s="53"/>
      <c r="BJ3549" s="53"/>
      <c r="BK3549" s="53"/>
      <c r="BL3549" s="53"/>
      <c r="BM3549" s="53"/>
      <c r="BN3549" s="53"/>
      <c r="BO3549" s="53"/>
      <c r="BP3549" s="53"/>
      <c r="BQ3549" s="53"/>
      <c r="BR3549" s="53"/>
      <c r="BS3549" s="53"/>
      <c r="BT3549" s="53"/>
      <c r="BU3549" s="53"/>
      <c r="BV3549" s="53"/>
      <c r="BW3549" s="53"/>
      <c r="BX3549" s="53"/>
      <c r="BY3549" s="53"/>
      <c r="BZ3549" s="53"/>
      <c r="CA3549" s="53"/>
      <c r="CB3549" s="53"/>
      <c r="CC3549" s="53"/>
      <c r="CD3549" s="53"/>
      <c r="CE3549" s="53"/>
      <c r="CF3549" s="53"/>
      <c r="CG3549" s="53"/>
      <c r="CH3549" s="53"/>
      <c r="CI3549" s="53"/>
      <c r="CJ3549" s="53"/>
      <c r="CK3549" s="53"/>
    </row>
    <row r="3550" spans="10:89" x14ac:dyDescent="0.2">
      <c r="J3550" s="53"/>
      <c r="K3550" s="53"/>
      <c r="L3550" s="53"/>
      <c r="M3550" s="53"/>
      <c r="N3550" s="53"/>
      <c r="O3550" s="53"/>
      <c r="P3550" s="53"/>
      <c r="Q3550" s="53"/>
      <c r="R3550" s="53"/>
      <c r="S3550" s="53"/>
      <c r="T3550" s="53"/>
      <c r="U3550" s="53"/>
      <c r="V3550" s="53"/>
      <c r="W3550" s="53"/>
      <c r="X3550" s="53"/>
      <c r="Y3550" s="53"/>
      <c r="Z3550" s="53"/>
      <c r="AA3550" s="53"/>
      <c r="AB3550" s="53"/>
      <c r="AC3550" s="53"/>
      <c r="AD3550" s="53"/>
      <c r="AE3550" s="53"/>
      <c r="AF3550" s="53"/>
      <c r="AG3550" s="53"/>
      <c r="AH3550" s="53"/>
      <c r="AI3550" s="53"/>
      <c r="AJ3550" s="53"/>
      <c r="AK3550" s="53"/>
      <c r="AL3550" s="53"/>
      <c r="AM3550" s="53"/>
      <c r="AN3550" s="53"/>
      <c r="AO3550" s="53"/>
      <c r="AP3550" s="53"/>
      <c r="AQ3550" s="53"/>
      <c r="AR3550" s="53"/>
      <c r="AS3550" s="53"/>
      <c r="AT3550" s="53"/>
      <c r="AU3550" s="53"/>
      <c r="AV3550" s="53"/>
      <c r="AW3550" s="53"/>
      <c r="AX3550" s="53"/>
      <c r="AY3550" s="53"/>
      <c r="AZ3550" s="53"/>
      <c r="BA3550" s="53"/>
      <c r="BB3550" s="53"/>
      <c r="BC3550" s="53"/>
      <c r="BD3550" s="53"/>
      <c r="BE3550" s="53"/>
      <c r="BF3550" s="53"/>
      <c r="BG3550" s="53"/>
      <c r="BH3550" s="53"/>
      <c r="BI3550" s="53"/>
      <c r="BJ3550" s="53"/>
      <c r="BK3550" s="53"/>
      <c r="BL3550" s="53"/>
      <c r="BM3550" s="53"/>
      <c r="BN3550" s="53"/>
      <c r="BO3550" s="53"/>
      <c r="BP3550" s="53"/>
      <c r="BQ3550" s="53"/>
      <c r="BR3550" s="53"/>
      <c r="BS3550" s="53"/>
      <c r="BT3550" s="53"/>
      <c r="BU3550" s="53"/>
      <c r="BV3550" s="53"/>
      <c r="BW3550" s="53"/>
      <c r="BX3550" s="53"/>
      <c r="BY3550" s="53"/>
      <c r="BZ3550" s="53"/>
      <c r="CA3550" s="53"/>
      <c r="CB3550" s="53"/>
      <c r="CC3550" s="53"/>
      <c r="CD3550" s="53"/>
      <c r="CE3550" s="53"/>
      <c r="CF3550" s="53"/>
      <c r="CG3550" s="53"/>
      <c r="CH3550" s="53"/>
      <c r="CI3550" s="53"/>
      <c r="CJ3550" s="53"/>
      <c r="CK3550" s="53"/>
    </row>
    <row r="3551" spans="10:89" x14ac:dyDescent="0.2">
      <c r="J3551" s="53"/>
      <c r="K3551" s="53"/>
      <c r="L3551" s="53"/>
      <c r="M3551" s="53"/>
      <c r="N3551" s="53"/>
      <c r="O3551" s="53"/>
      <c r="P3551" s="53"/>
      <c r="Q3551" s="53"/>
      <c r="R3551" s="53"/>
      <c r="S3551" s="53"/>
      <c r="T3551" s="53"/>
      <c r="U3551" s="53"/>
      <c r="V3551" s="53"/>
      <c r="W3551" s="53"/>
      <c r="X3551" s="53"/>
      <c r="Y3551" s="53"/>
      <c r="Z3551" s="53"/>
      <c r="AA3551" s="53"/>
      <c r="AB3551" s="53"/>
      <c r="AC3551" s="53"/>
      <c r="AD3551" s="53"/>
      <c r="AE3551" s="53"/>
      <c r="AF3551" s="53"/>
      <c r="AG3551" s="53"/>
      <c r="AH3551" s="53"/>
      <c r="AI3551" s="53"/>
      <c r="AJ3551" s="53"/>
      <c r="AK3551" s="53"/>
      <c r="AL3551" s="53"/>
      <c r="AM3551" s="53"/>
      <c r="AN3551" s="53"/>
      <c r="AO3551" s="53"/>
      <c r="AP3551" s="53"/>
      <c r="AQ3551" s="53"/>
      <c r="AR3551" s="53"/>
      <c r="AS3551" s="53"/>
      <c r="AT3551" s="53"/>
      <c r="AU3551" s="53"/>
      <c r="AV3551" s="53"/>
      <c r="AW3551" s="53"/>
      <c r="AX3551" s="53"/>
      <c r="AY3551" s="53"/>
      <c r="AZ3551" s="53"/>
      <c r="BA3551" s="53"/>
      <c r="BB3551" s="53"/>
      <c r="BC3551" s="53"/>
      <c r="BD3551" s="53"/>
      <c r="BE3551" s="53"/>
      <c r="BF3551" s="53"/>
      <c r="BG3551" s="53"/>
      <c r="BH3551" s="53"/>
      <c r="BI3551" s="53"/>
      <c r="BJ3551" s="53"/>
      <c r="BK3551" s="53"/>
      <c r="BL3551" s="53"/>
      <c r="BM3551" s="53"/>
      <c r="BN3551" s="53"/>
      <c r="BO3551" s="53"/>
      <c r="BP3551" s="53"/>
      <c r="BQ3551" s="53"/>
      <c r="BR3551" s="53"/>
      <c r="BS3551" s="53"/>
      <c r="BT3551" s="53"/>
      <c r="BU3551" s="53"/>
      <c r="BV3551" s="53"/>
      <c r="BW3551" s="53"/>
      <c r="BX3551" s="53"/>
      <c r="BY3551" s="53"/>
      <c r="BZ3551" s="53"/>
      <c r="CA3551" s="53"/>
      <c r="CB3551" s="53"/>
      <c r="CC3551" s="53"/>
      <c r="CD3551" s="53"/>
      <c r="CE3551" s="53"/>
      <c r="CF3551" s="53"/>
      <c r="CG3551" s="53"/>
      <c r="CH3551" s="53"/>
      <c r="CI3551" s="53"/>
      <c r="CJ3551" s="53"/>
      <c r="CK3551" s="53"/>
    </row>
    <row r="3552" spans="10:89" x14ac:dyDescent="0.2">
      <c r="J3552" s="53"/>
      <c r="K3552" s="53"/>
      <c r="L3552" s="53"/>
      <c r="M3552" s="53"/>
      <c r="N3552" s="53"/>
      <c r="O3552" s="53"/>
      <c r="P3552" s="53"/>
      <c r="Q3552" s="53"/>
      <c r="R3552" s="53"/>
      <c r="S3552" s="53"/>
      <c r="T3552" s="53"/>
      <c r="U3552" s="53"/>
      <c r="V3552" s="53"/>
      <c r="W3552" s="53"/>
      <c r="X3552" s="53"/>
      <c r="Y3552" s="53"/>
      <c r="Z3552" s="53"/>
      <c r="AA3552" s="53"/>
      <c r="AB3552" s="53"/>
      <c r="AC3552" s="53"/>
      <c r="AD3552" s="53"/>
      <c r="AE3552" s="53"/>
      <c r="AF3552" s="53"/>
      <c r="AG3552" s="53"/>
      <c r="AH3552" s="53"/>
      <c r="AI3552" s="53"/>
      <c r="AJ3552" s="53"/>
      <c r="AK3552" s="53"/>
      <c r="AL3552" s="53"/>
      <c r="AM3552" s="53"/>
      <c r="AN3552" s="53"/>
      <c r="AO3552" s="53"/>
      <c r="AP3552" s="53"/>
      <c r="AQ3552" s="53"/>
      <c r="AR3552" s="53"/>
      <c r="AS3552" s="53"/>
      <c r="AT3552" s="53"/>
      <c r="AU3552" s="53"/>
      <c r="AV3552" s="53"/>
      <c r="AW3552" s="53"/>
      <c r="AX3552" s="53"/>
      <c r="AY3552" s="53"/>
      <c r="AZ3552" s="53"/>
      <c r="BA3552" s="53"/>
      <c r="BB3552" s="53"/>
      <c r="BC3552" s="53"/>
      <c r="BD3552" s="53"/>
      <c r="BE3552" s="53"/>
      <c r="BF3552" s="53"/>
      <c r="BG3552" s="53"/>
      <c r="BH3552" s="53"/>
      <c r="BI3552" s="53"/>
      <c r="BJ3552" s="53"/>
      <c r="BK3552" s="53"/>
      <c r="BL3552" s="53"/>
      <c r="BM3552" s="53"/>
      <c r="BN3552" s="53"/>
      <c r="BO3552" s="53"/>
      <c r="BP3552" s="53"/>
      <c r="BQ3552" s="53"/>
      <c r="BR3552" s="53"/>
      <c r="BS3552" s="53"/>
      <c r="BT3552" s="53"/>
      <c r="BU3552" s="53"/>
      <c r="BV3552" s="53"/>
      <c r="BW3552" s="53"/>
      <c r="BX3552" s="53"/>
      <c r="BY3552" s="53"/>
      <c r="BZ3552" s="53"/>
      <c r="CA3552" s="53"/>
      <c r="CB3552" s="53"/>
      <c r="CC3552" s="53"/>
      <c r="CD3552" s="53"/>
      <c r="CE3552" s="53"/>
      <c r="CF3552" s="53"/>
      <c r="CG3552" s="53"/>
      <c r="CH3552" s="53"/>
      <c r="CI3552" s="53"/>
      <c r="CJ3552" s="53"/>
      <c r="CK3552" s="53"/>
    </row>
    <row r="3553" spans="10:89" x14ac:dyDescent="0.2">
      <c r="J3553" s="53"/>
      <c r="K3553" s="53"/>
      <c r="L3553" s="53"/>
      <c r="M3553" s="53"/>
      <c r="N3553" s="53"/>
      <c r="O3553" s="53"/>
      <c r="P3553" s="53"/>
      <c r="Q3553" s="53"/>
      <c r="R3553" s="53"/>
      <c r="S3553" s="53"/>
      <c r="T3553" s="53"/>
      <c r="U3553" s="53"/>
      <c r="V3553" s="53"/>
      <c r="W3553" s="53"/>
      <c r="X3553" s="53"/>
      <c r="Y3553" s="53"/>
      <c r="Z3553" s="53"/>
      <c r="AA3553" s="53"/>
      <c r="AB3553" s="53"/>
      <c r="AC3553" s="53"/>
      <c r="AD3553" s="53"/>
      <c r="AE3553" s="53"/>
      <c r="AF3553" s="53"/>
      <c r="AG3553" s="53"/>
      <c r="AH3553" s="53"/>
      <c r="AI3553" s="53"/>
      <c r="AJ3553" s="53"/>
      <c r="AK3553" s="53"/>
      <c r="AL3553" s="53"/>
      <c r="AM3553" s="53"/>
      <c r="AN3553" s="53"/>
      <c r="AO3553" s="53"/>
      <c r="AP3553" s="53"/>
      <c r="AQ3553" s="53"/>
      <c r="AR3553" s="53"/>
      <c r="AS3553" s="53"/>
      <c r="AT3553" s="53"/>
      <c r="AU3553" s="53"/>
      <c r="AV3553" s="53"/>
      <c r="AW3553" s="53"/>
      <c r="AX3553" s="53"/>
      <c r="AY3553" s="53"/>
      <c r="AZ3553" s="53"/>
      <c r="BA3553" s="53"/>
      <c r="BB3553" s="53"/>
      <c r="BC3553" s="53"/>
      <c r="BD3553" s="53"/>
      <c r="BE3553" s="53"/>
      <c r="BF3553" s="53"/>
      <c r="BG3553" s="53"/>
      <c r="BH3553" s="53"/>
      <c r="BI3553" s="53"/>
      <c r="BJ3553" s="53"/>
      <c r="BK3553" s="53"/>
      <c r="BL3553" s="53"/>
      <c r="BM3553" s="53"/>
      <c r="BN3553" s="53"/>
      <c r="BO3553" s="53"/>
      <c r="BP3553" s="53"/>
      <c r="BQ3553" s="53"/>
      <c r="BR3553" s="53"/>
      <c r="BS3553" s="53"/>
      <c r="BT3553" s="53"/>
      <c r="BU3553" s="53"/>
      <c r="BV3553" s="53"/>
      <c r="BW3553" s="53"/>
      <c r="BX3553" s="53"/>
      <c r="BY3553" s="53"/>
      <c r="BZ3553" s="53"/>
      <c r="CA3553" s="53"/>
      <c r="CB3553" s="53"/>
      <c r="CC3553" s="53"/>
      <c r="CD3553" s="53"/>
      <c r="CE3553" s="53"/>
      <c r="CF3553" s="53"/>
      <c r="CG3553" s="53"/>
      <c r="CH3553" s="53"/>
      <c r="CI3553" s="53"/>
      <c r="CJ3553" s="53"/>
      <c r="CK3553" s="53"/>
    </row>
    <row r="3554" spans="10:89" x14ac:dyDescent="0.2">
      <c r="J3554" s="53"/>
      <c r="K3554" s="53"/>
      <c r="L3554" s="53"/>
      <c r="M3554" s="53"/>
      <c r="N3554" s="53"/>
      <c r="O3554" s="53"/>
      <c r="P3554" s="53"/>
      <c r="Q3554" s="53"/>
      <c r="R3554" s="53"/>
      <c r="S3554" s="53"/>
      <c r="T3554" s="53"/>
      <c r="U3554" s="53"/>
      <c r="V3554" s="53"/>
      <c r="W3554" s="53"/>
      <c r="X3554" s="53"/>
      <c r="Y3554" s="53"/>
      <c r="Z3554" s="53"/>
      <c r="AA3554" s="53"/>
      <c r="AB3554" s="53"/>
      <c r="AC3554" s="53"/>
      <c r="AD3554" s="53"/>
      <c r="AE3554" s="53"/>
      <c r="AF3554" s="53"/>
      <c r="AG3554" s="53"/>
      <c r="AH3554" s="53"/>
      <c r="AI3554" s="53"/>
      <c r="AJ3554" s="53"/>
      <c r="AK3554" s="53"/>
      <c r="AL3554" s="53"/>
      <c r="AM3554" s="53"/>
      <c r="AN3554" s="53"/>
      <c r="AO3554" s="53"/>
      <c r="AP3554" s="53"/>
      <c r="AQ3554" s="53"/>
      <c r="AR3554" s="53"/>
      <c r="AS3554" s="53"/>
      <c r="AT3554" s="53"/>
      <c r="AU3554" s="53"/>
      <c r="AV3554" s="53"/>
      <c r="AW3554" s="53"/>
      <c r="AX3554" s="53"/>
      <c r="AY3554" s="53"/>
      <c r="AZ3554" s="53"/>
      <c r="BA3554" s="53"/>
      <c r="BB3554" s="53"/>
      <c r="BC3554" s="53"/>
      <c r="BD3554" s="53"/>
      <c r="BE3554" s="53"/>
      <c r="BF3554" s="53"/>
      <c r="BG3554" s="53"/>
      <c r="BH3554" s="53"/>
      <c r="BI3554" s="53"/>
      <c r="BJ3554" s="53"/>
      <c r="BK3554" s="53"/>
      <c r="BL3554" s="53"/>
      <c r="BM3554" s="53"/>
      <c r="BN3554" s="53"/>
      <c r="BO3554" s="53"/>
      <c r="BP3554" s="53"/>
      <c r="BQ3554" s="53"/>
      <c r="BR3554" s="53"/>
      <c r="BS3554" s="53"/>
      <c r="BT3554" s="53"/>
      <c r="BU3554" s="53"/>
      <c r="BV3554" s="53"/>
      <c r="BW3554" s="53"/>
      <c r="BX3554" s="53"/>
      <c r="BY3554" s="53"/>
      <c r="BZ3554" s="53"/>
      <c r="CA3554" s="53"/>
      <c r="CB3554" s="53"/>
      <c r="CC3554" s="53"/>
      <c r="CD3554" s="53"/>
      <c r="CE3554" s="53"/>
      <c r="CF3554" s="53"/>
      <c r="CG3554" s="53"/>
      <c r="CH3554" s="53"/>
      <c r="CI3554" s="53"/>
      <c r="CJ3554" s="53"/>
      <c r="CK3554" s="53"/>
    </row>
    <row r="3555" spans="10:89" x14ac:dyDescent="0.2">
      <c r="J3555" s="53"/>
      <c r="K3555" s="53"/>
      <c r="L3555" s="53"/>
      <c r="M3555" s="53"/>
      <c r="N3555" s="53"/>
      <c r="O3555" s="53"/>
      <c r="P3555" s="53"/>
      <c r="Q3555" s="53"/>
      <c r="R3555" s="53"/>
      <c r="S3555" s="53"/>
      <c r="T3555" s="53"/>
      <c r="U3555" s="53"/>
      <c r="V3555" s="53"/>
      <c r="W3555" s="53"/>
      <c r="X3555" s="53"/>
      <c r="Y3555" s="53"/>
      <c r="Z3555" s="53"/>
      <c r="AA3555" s="53"/>
      <c r="AB3555" s="53"/>
      <c r="AC3555" s="53"/>
      <c r="AD3555" s="53"/>
      <c r="AE3555" s="53"/>
      <c r="AF3555" s="53"/>
      <c r="AG3555" s="53"/>
      <c r="AH3555" s="53"/>
      <c r="AI3555" s="53"/>
      <c r="AJ3555" s="53"/>
      <c r="AK3555" s="53"/>
      <c r="AL3555" s="53"/>
      <c r="AM3555" s="53"/>
      <c r="AN3555" s="53"/>
      <c r="AO3555" s="53"/>
      <c r="AP3555" s="53"/>
      <c r="AQ3555" s="53"/>
      <c r="AR3555" s="53"/>
      <c r="AS3555" s="53"/>
      <c r="AT3555" s="53"/>
      <c r="AU3555" s="53"/>
      <c r="AV3555" s="53"/>
      <c r="AW3555" s="53"/>
      <c r="AX3555" s="53"/>
      <c r="AY3555" s="53"/>
      <c r="AZ3555" s="53"/>
      <c r="BA3555" s="53"/>
      <c r="BB3555" s="53"/>
      <c r="BC3555" s="53"/>
      <c r="BD3555" s="53"/>
      <c r="BE3555" s="53"/>
      <c r="BF3555" s="53"/>
      <c r="BG3555" s="53"/>
      <c r="BH3555" s="53"/>
      <c r="BI3555" s="53"/>
      <c r="BJ3555" s="53"/>
      <c r="BK3555" s="53"/>
      <c r="BL3555" s="53"/>
      <c r="BM3555" s="53"/>
      <c r="BN3555" s="53"/>
      <c r="BO3555" s="53"/>
      <c r="BP3555" s="53"/>
      <c r="BQ3555" s="53"/>
      <c r="BR3555" s="53"/>
      <c r="BS3555" s="53"/>
      <c r="BT3555" s="53"/>
      <c r="BU3555" s="53"/>
      <c r="BV3555" s="53"/>
      <c r="BW3555" s="53"/>
      <c r="BX3555" s="53"/>
      <c r="BY3555" s="53"/>
      <c r="BZ3555" s="53"/>
      <c r="CA3555" s="53"/>
      <c r="CB3555" s="53"/>
      <c r="CC3555" s="53"/>
      <c r="CD3555" s="53"/>
      <c r="CE3555" s="53"/>
      <c r="CF3555" s="53"/>
      <c r="CG3555" s="53"/>
      <c r="CH3555" s="53"/>
      <c r="CI3555" s="53"/>
      <c r="CJ3555" s="53"/>
      <c r="CK3555" s="53"/>
    </row>
  </sheetData>
  <mergeCells count="2">
    <mergeCell ref="J6:J9"/>
    <mergeCell ref="CH6:CK6"/>
  </mergeCells>
  <hyperlinks>
    <hyperlink ref="I8" location="הערות!A1" display="חזרה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D630C4D-4925-4801-B594-89821F40552C}"/>
</file>

<file path=customXml/itemProps2.xml><?xml version="1.0" encoding="utf-8"?>
<ds:datastoreItem xmlns:ds="http://schemas.openxmlformats.org/officeDocument/2006/customXml" ds:itemID="{7D8F231E-A31E-444B-B98F-3BDA06C9D143}"/>
</file>

<file path=customXml/itemProps3.xml><?xml version="1.0" encoding="utf-8"?>
<ds:datastoreItem xmlns:ds="http://schemas.openxmlformats.org/officeDocument/2006/customXml" ds:itemID="{86C41B52-2825-4714-B123-85EA2458F1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אינסה קלאוז</dc:creator>
  <cp:lastModifiedBy>אינסה קלאוז</cp:lastModifiedBy>
  <dcterms:created xsi:type="dcterms:W3CDTF">2024-07-16T05:16:36Z</dcterms:created>
  <dcterms:modified xsi:type="dcterms:W3CDTF">2024-07-16T05:17:39Z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